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itt\Documents\Data Bootcamp\Crowdfunding Analysis\"/>
    </mc:Choice>
  </mc:AlternateContent>
  <xr:revisionPtr revIDLastSave="0" documentId="8_{D36FE480-35A0-414D-B4D7-82F99FDE6A3E}" xr6:coauthVersionLast="47" xr6:coauthVersionMax="47" xr10:uidLastSave="{00000000-0000-0000-0000-000000000000}"/>
  <bookViews>
    <workbookView xWindow="20" yWindow="110" windowWidth="19180" windowHeight="10060" tabRatio="810" activeTab="3" xr2:uid="{00000000-000D-0000-FFFF-FFFF00000000}"/>
  </bookViews>
  <sheets>
    <sheet name="Kickstarter" sheetId="1" r:id="rId1"/>
    <sheet name="New Look @ Outcomes" sheetId="19" r:id="rId2"/>
    <sheet name="Theater Outcomes by Launch Date" sheetId="15" r:id="rId3"/>
    <sheet name="Outcomes Based on Goals" sheetId="16" r:id="rId4"/>
  </sheets>
  <definedNames>
    <definedName name="_xlnm._FilterDatabase" localSheetId="0" hidden="1">Kickstarter!$F$1:$F$4120</definedName>
    <definedName name="_xlchart.v1.0" hidden="1">'Theater Outcomes by Launch Date'!$F$6:$F$17</definedName>
  </definedNames>
  <calcPr calcId="19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D2" i="16"/>
  <c r="C2" i="16"/>
  <c r="B2" i="16"/>
  <c r="B16" i="16"/>
  <c r="F7" i="15"/>
  <c r="F8" i="15"/>
  <c r="F9" i="15"/>
  <c r="F10" i="15"/>
  <c r="F11" i="15"/>
  <c r="F12" i="15"/>
  <c r="F13" i="15"/>
  <c r="F14" i="15"/>
  <c r="F15" i="15"/>
  <c r="F16" i="15"/>
  <c r="F17" i="15"/>
  <c r="F6" i="15"/>
  <c r="E6" i="19"/>
  <c r="E7" i="19"/>
  <c r="E8" i="19"/>
  <c r="E9" i="19"/>
  <c r="E10" i="19"/>
  <c r="E11" i="19"/>
  <c r="E12" i="19"/>
  <c r="E13" i="19"/>
  <c r="E14" i="19"/>
  <c r="E15" i="19"/>
  <c r="E16" i="19"/>
  <c r="E17" i="19"/>
  <c r="E5" i="19"/>
  <c r="D4123" i="1"/>
  <c r="D4122" i="1"/>
  <c r="D4121" i="1"/>
  <c r="D4119" i="1"/>
  <c r="D4120" i="1"/>
  <c r="D4118" i="1"/>
  <c r="D4117" i="1"/>
  <c r="T4107" i="1"/>
  <c r="E13" i="16" l="1"/>
  <c r="G13" i="16" s="1"/>
  <c r="E6" i="16"/>
  <c r="F6" i="16" s="1"/>
  <c r="E5" i="16"/>
  <c r="G5" i="16" s="1"/>
  <c r="D4124" i="1"/>
  <c r="D4125" i="1" s="1"/>
  <c r="E2" i="16"/>
  <c r="F2" i="16" s="1"/>
  <c r="E7" i="16"/>
  <c r="H7" i="16" s="1"/>
  <c r="G6" i="16"/>
  <c r="D14" i="16"/>
  <c r="E8" i="16"/>
  <c r="H8" i="16" s="1"/>
  <c r="E11" i="16"/>
  <c r="F11" i="16" s="1"/>
  <c r="E3" i="16"/>
  <c r="F3" i="16" s="1"/>
  <c r="E10" i="16"/>
  <c r="E9" i="16"/>
  <c r="F9" i="16" s="1"/>
  <c r="E12" i="16"/>
  <c r="F12" i="16" s="1"/>
  <c r="E4" i="16"/>
  <c r="F4" i="16" s="1"/>
  <c r="F13" i="16"/>
  <c r="C14" i="16"/>
  <c r="B14" i="16"/>
  <c r="S4107" i="1"/>
  <c r="U4097" i="1"/>
  <c r="U3824" i="1"/>
  <c r="U4113" i="1"/>
  <c r="U3825" i="1"/>
  <c r="U4108" i="1"/>
  <c r="U3971" i="1"/>
  <c r="U4049" i="1"/>
  <c r="U4109" i="1"/>
  <c r="U4114" i="1"/>
  <c r="U3673" i="1"/>
  <c r="U3987" i="1"/>
  <c r="U3775" i="1"/>
  <c r="U4023" i="1"/>
  <c r="U1559" i="1"/>
  <c r="U3953" i="1"/>
  <c r="U3776" i="1"/>
  <c r="U4101" i="1"/>
  <c r="U4111" i="1"/>
  <c r="U3972" i="1"/>
  <c r="U4112" i="1"/>
  <c r="U3826" i="1"/>
  <c r="U3827" i="1"/>
  <c r="U3237" i="1"/>
  <c r="U3954" i="1"/>
  <c r="U3828" i="1"/>
  <c r="U2397" i="1"/>
  <c r="U3777" i="1"/>
  <c r="U3829" i="1"/>
  <c r="U4050" i="1"/>
  <c r="U3466" i="1"/>
  <c r="U2971" i="1"/>
  <c r="U3395" i="1"/>
  <c r="U4094" i="1"/>
  <c r="U3946" i="1"/>
  <c r="U2541" i="1"/>
  <c r="U3830" i="1"/>
  <c r="U4106" i="1"/>
  <c r="U2972" i="1"/>
  <c r="U4102" i="1"/>
  <c r="U2419" i="1"/>
  <c r="U3711" i="1"/>
  <c r="U3831" i="1"/>
  <c r="U3661" i="1"/>
  <c r="U2973" i="1"/>
  <c r="U4103" i="1"/>
  <c r="U4098" i="1"/>
  <c r="U3832" i="1"/>
  <c r="U1283" i="1"/>
  <c r="U3947" i="1"/>
  <c r="U3778" i="1"/>
  <c r="U2420" i="1"/>
  <c r="U3406" i="1"/>
  <c r="U1286" i="1"/>
  <c r="U4104" i="1"/>
  <c r="U3467" i="1"/>
  <c r="U2974" i="1"/>
  <c r="U2975" i="1"/>
  <c r="U2976" i="1"/>
  <c r="U3407" i="1"/>
  <c r="U1932" i="1"/>
  <c r="U3387" i="1"/>
  <c r="U2977" i="1"/>
  <c r="U3468" i="1"/>
  <c r="U1580" i="1"/>
  <c r="U3988" i="1"/>
  <c r="U2774" i="1"/>
  <c r="U2780" i="1"/>
  <c r="U2542" i="1"/>
  <c r="U3766" i="1"/>
  <c r="U3196" i="1"/>
  <c r="U3388" i="1"/>
  <c r="U2978" i="1"/>
  <c r="U1796" i="1"/>
  <c r="U3389" i="1"/>
  <c r="U2979" i="1"/>
  <c r="U2980" i="1"/>
  <c r="U1529" i="1"/>
  <c r="U3238" i="1"/>
  <c r="U4081" i="1"/>
  <c r="U3239" i="1"/>
  <c r="U3240" i="1"/>
  <c r="U3408" i="1"/>
  <c r="U2292" i="1"/>
  <c r="U2951" i="1"/>
  <c r="U4082" i="1"/>
  <c r="U4024" i="1"/>
  <c r="U2543" i="1"/>
  <c r="U3955" i="1"/>
  <c r="U3469" i="1"/>
  <c r="U3470" i="1"/>
  <c r="U3833" i="1"/>
  <c r="U3450" i="1"/>
  <c r="U3471" i="1"/>
  <c r="U3948" i="1"/>
  <c r="U3834" i="1"/>
  <c r="U2544" i="1"/>
  <c r="U2781" i="1"/>
  <c r="U3409" i="1"/>
  <c r="U4025" i="1"/>
  <c r="U3472" i="1"/>
  <c r="U3779" i="1"/>
  <c r="U3780" i="1"/>
  <c r="U2952" i="1"/>
  <c r="U3473" i="1"/>
  <c r="U3241" i="1"/>
  <c r="U1927" i="1"/>
  <c r="U3474" i="1"/>
  <c r="U4096" i="1"/>
  <c r="U3823" i="1"/>
  <c r="U4093" i="1"/>
  <c r="U1933" i="1"/>
  <c r="U4026" i="1"/>
  <c r="U3956" i="1"/>
  <c r="U3809" i="1"/>
  <c r="U4078" i="1"/>
  <c r="U3475" i="1"/>
  <c r="U2545" i="1"/>
  <c r="U3242" i="1"/>
  <c r="U1934" i="1"/>
  <c r="U2421" i="1"/>
  <c r="U1797" i="1"/>
  <c r="U3957" i="1"/>
  <c r="U3243" i="1"/>
  <c r="U3244" i="1"/>
  <c r="U3835" i="1"/>
  <c r="U4065" i="1"/>
  <c r="U3836" i="1"/>
  <c r="U3476" i="1"/>
  <c r="U2244" i="1"/>
  <c r="U2422" i="1"/>
  <c r="U3477" i="1"/>
  <c r="U4051" i="1"/>
  <c r="U3989" i="1"/>
  <c r="U4105" i="1"/>
  <c r="U3990" i="1"/>
  <c r="U3478" i="1"/>
  <c r="U3991" i="1"/>
  <c r="U1203" i="1"/>
  <c r="U2530" i="1"/>
  <c r="U2293" i="1"/>
  <c r="U1935" i="1"/>
  <c r="U2546" i="1"/>
  <c r="U3837" i="1"/>
  <c r="U3973" i="1"/>
  <c r="U3712" i="1"/>
  <c r="U4083" i="1"/>
  <c r="U4084" i="1"/>
  <c r="U3822" i="1"/>
  <c r="U2423" i="1"/>
  <c r="U2547" i="1"/>
  <c r="U3655" i="1"/>
  <c r="U3245" i="1"/>
  <c r="U3479" i="1"/>
  <c r="U2424" i="1"/>
  <c r="U3682" i="1"/>
  <c r="U2425" i="1"/>
  <c r="U2526" i="1"/>
  <c r="U3958" i="1"/>
  <c r="U3480" i="1"/>
  <c r="U3481" i="1"/>
  <c r="U2782" i="1"/>
  <c r="U1575" i="1"/>
  <c r="U2548" i="1"/>
  <c r="U2549" i="1"/>
  <c r="U3482" i="1"/>
  <c r="U4052" i="1"/>
  <c r="U3483" i="1"/>
  <c r="U1936" i="1"/>
  <c r="U2550" i="1"/>
  <c r="U473" i="1"/>
  <c r="U3992" i="1"/>
  <c r="U3484" i="1"/>
  <c r="U2750" i="1"/>
  <c r="U3713" i="1"/>
  <c r="U3838" i="1"/>
  <c r="U3839" i="1"/>
  <c r="U3840" i="1"/>
  <c r="U3810" i="1"/>
  <c r="U2739" i="1"/>
  <c r="U1581" i="1"/>
  <c r="U1204" i="1"/>
  <c r="U3465" i="1"/>
  <c r="U1287" i="1"/>
  <c r="U4027" i="1"/>
  <c r="U1721" i="1"/>
  <c r="U2783" i="1"/>
  <c r="U2784" i="1"/>
  <c r="U1798" i="1"/>
  <c r="U3841" i="1"/>
  <c r="U2785" i="1"/>
  <c r="U2294" i="1"/>
  <c r="U1937" i="1"/>
  <c r="U1558" i="1"/>
  <c r="U4077" i="1"/>
  <c r="U3485" i="1"/>
  <c r="U1799" i="1"/>
  <c r="U2245" i="1"/>
  <c r="U954" i="1"/>
  <c r="U3708" i="1"/>
  <c r="U1938" i="1"/>
  <c r="U3842" i="1"/>
  <c r="U1939" i="1"/>
  <c r="U1940" i="1"/>
  <c r="U1288" i="1"/>
  <c r="U3379" i="1"/>
  <c r="U3683" i="1"/>
  <c r="U1289" i="1"/>
  <c r="U3781" i="1"/>
  <c r="U1266" i="1"/>
  <c r="U4085" i="1"/>
  <c r="U1941" i="1"/>
  <c r="U3843" i="1"/>
  <c r="U2943" i="1"/>
  <c r="U3959" i="1"/>
  <c r="U584" i="1"/>
  <c r="U1800" i="1"/>
  <c r="U3742" i="1"/>
  <c r="U2500" i="1"/>
  <c r="U3993" i="1"/>
  <c r="U3811" i="1"/>
  <c r="U3448" i="1"/>
  <c r="U1205" i="1"/>
  <c r="U1290" i="1"/>
  <c r="U2786" i="1"/>
  <c r="U3486" i="1"/>
  <c r="U3743" i="1"/>
  <c r="U3410" i="1"/>
  <c r="U1153" i="1"/>
  <c r="U2246" i="1"/>
  <c r="U4086" i="1"/>
  <c r="U2551" i="1"/>
  <c r="U2426" i="1"/>
  <c r="U1942" i="1"/>
  <c r="U3844" i="1"/>
  <c r="U4079" i="1"/>
  <c r="U3845" i="1"/>
  <c r="U1291" i="1"/>
  <c r="U3846" i="1"/>
  <c r="U3684" i="1"/>
  <c r="U3246" i="1"/>
  <c r="U3847" i="1"/>
  <c r="U828" i="1"/>
  <c r="U2981" i="1"/>
  <c r="U585" i="1"/>
  <c r="U3247" i="1"/>
  <c r="U2552" i="1"/>
  <c r="U3685" i="1"/>
  <c r="U1943" i="1"/>
  <c r="U2982" i="1"/>
  <c r="U1670" i="1"/>
  <c r="U1944" i="1"/>
  <c r="U3248" i="1"/>
  <c r="U3974" i="1"/>
  <c r="U3812" i="1"/>
  <c r="U1945" i="1"/>
  <c r="U1889" i="1"/>
  <c r="U3848" i="1"/>
  <c r="U3714" i="1"/>
  <c r="U2427" i="1"/>
  <c r="U2553" i="1"/>
  <c r="U2428" i="1"/>
  <c r="U3782" i="1"/>
  <c r="U2935" i="1"/>
  <c r="U3960" i="1"/>
  <c r="U4068" i="1"/>
  <c r="U2275" i="1"/>
  <c r="U2983" i="1"/>
  <c r="U2295" i="1"/>
  <c r="U3767" i="1"/>
  <c r="U3487" i="1"/>
  <c r="U1206" i="1"/>
  <c r="U1018" i="1"/>
  <c r="U3488" i="1"/>
  <c r="U4067" i="1"/>
  <c r="U1946" i="1"/>
  <c r="U1947" i="1"/>
  <c r="U3489" i="1"/>
  <c r="U2554" i="1"/>
  <c r="U3411" i="1"/>
  <c r="U1948" i="1"/>
  <c r="U3849" i="1"/>
  <c r="U3490" i="1"/>
  <c r="U3491" i="1"/>
  <c r="U2502" i="1"/>
  <c r="U2984" i="1"/>
  <c r="U2787" i="1"/>
  <c r="U3249" i="1"/>
  <c r="U1949" i="1"/>
  <c r="U4076" i="1"/>
  <c r="U811" i="1"/>
  <c r="U1801" i="1"/>
  <c r="U3674" i="1"/>
  <c r="U1722" i="1"/>
  <c r="U1950" i="1"/>
  <c r="U2296" i="1"/>
  <c r="U2297" i="1"/>
  <c r="U1582" i="1"/>
  <c r="U3492" i="1"/>
  <c r="U3493" i="1"/>
  <c r="U3494" i="1"/>
  <c r="U2788" i="1"/>
  <c r="U3662" i="1"/>
  <c r="U3250" i="1"/>
  <c r="U3850" i="1"/>
  <c r="U3715" i="1"/>
  <c r="U2555" i="1"/>
  <c r="U2751" i="1"/>
  <c r="U3451" i="1"/>
  <c r="U3975" i="1"/>
  <c r="U4021" i="1"/>
  <c r="U2749" i="1"/>
  <c r="U2985" i="1"/>
  <c r="U3412" i="1"/>
  <c r="U1671" i="1"/>
  <c r="U2429" i="1"/>
  <c r="U4099" i="1"/>
  <c r="U2986" i="1"/>
  <c r="U3851" i="1"/>
  <c r="U2789" i="1"/>
  <c r="U2987" i="1"/>
  <c r="U3852" i="1"/>
  <c r="U3994" i="1"/>
  <c r="U3853" i="1"/>
  <c r="U3995" i="1"/>
  <c r="U679" i="1"/>
  <c r="U2430" i="1"/>
  <c r="U3380" i="1"/>
  <c r="U1802" i="1"/>
  <c r="U1803" i="1"/>
  <c r="U1951" i="1"/>
  <c r="U3768" i="1"/>
  <c r="U1952" i="1"/>
  <c r="U3961" i="1"/>
  <c r="U1953" i="1"/>
  <c r="U530" i="1"/>
  <c r="U3413" i="1"/>
  <c r="U3414" i="1"/>
  <c r="U2298" i="1"/>
  <c r="U2247" i="1"/>
  <c r="U2556" i="1"/>
  <c r="U658" i="1"/>
  <c r="U1954" i="1"/>
  <c r="U3251" i="1"/>
  <c r="U2557" i="1"/>
  <c r="U829" i="1"/>
  <c r="U1955" i="1"/>
  <c r="U1956" i="1"/>
  <c r="U1793" i="1"/>
  <c r="U3390" i="1"/>
  <c r="U2558" i="1"/>
  <c r="U1957" i="1"/>
  <c r="U1958" i="1"/>
  <c r="U1583" i="1"/>
  <c r="U3854" i="1"/>
  <c r="U3855" i="1"/>
  <c r="U3976" i="1"/>
  <c r="U2512" i="1"/>
  <c r="U2988" i="1"/>
  <c r="U3252" i="1"/>
  <c r="U1959" i="1"/>
  <c r="U3253" i="1"/>
  <c r="U3495" i="1"/>
  <c r="U1960" i="1"/>
  <c r="U3765" i="1"/>
  <c r="U2989" i="1"/>
  <c r="U3856" i="1"/>
  <c r="U2990" i="1"/>
  <c r="U4053" i="1"/>
  <c r="U2991" i="1"/>
  <c r="U3254" i="1"/>
  <c r="U3496" i="1"/>
  <c r="U3821" i="1"/>
  <c r="U3255" i="1"/>
  <c r="U3497" i="1"/>
  <c r="U1890" i="1"/>
  <c r="U3857" i="1"/>
  <c r="U3256" i="1"/>
  <c r="U3257" i="1"/>
  <c r="U3783" i="1"/>
  <c r="U2790" i="1"/>
  <c r="U3378" i="1"/>
  <c r="U2299" i="1"/>
  <c r="U3258" i="1"/>
  <c r="U4028" i="1"/>
  <c r="U1292" i="1"/>
  <c r="U3498" i="1"/>
  <c r="U3858" i="1"/>
  <c r="U1961" i="1"/>
  <c r="U1962" i="1"/>
  <c r="U3191" i="1"/>
  <c r="U3499" i="1"/>
  <c r="U3962" i="1"/>
  <c r="U3500" i="1"/>
  <c r="U2992" i="1"/>
  <c r="U3501" i="1"/>
  <c r="U3663" i="1"/>
  <c r="U3859" i="1"/>
  <c r="U2791" i="1"/>
  <c r="U2792" i="1"/>
  <c r="U3226" i="1"/>
  <c r="U3452" i="1"/>
  <c r="U2559" i="1"/>
  <c r="U3216" i="1"/>
  <c r="U3259" i="1"/>
  <c r="U1584" i="1"/>
  <c r="U3502" i="1"/>
  <c r="U4054" i="1"/>
  <c r="U2513" i="1"/>
  <c r="U3453" i="1"/>
  <c r="U3660" i="1"/>
  <c r="U3996" i="1"/>
  <c r="U1925" i="1"/>
  <c r="U2793" i="1"/>
  <c r="U3675" i="1"/>
  <c r="U1293" i="1"/>
  <c r="U3381" i="1"/>
  <c r="U3949" i="1"/>
  <c r="U3716" i="1"/>
  <c r="U3260" i="1"/>
  <c r="U2993" i="1"/>
  <c r="U3503" i="1"/>
  <c r="U2994" i="1"/>
  <c r="U1207" i="1"/>
  <c r="U3504" i="1"/>
  <c r="U3197" i="1"/>
  <c r="U3505" i="1"/>
  <c r="U2794" i="1"/>
  <c r="U2238" i="1"/>
  <c r="U3945" i="1"/>
  <c r="U1585" i="1"/>
  <c r="U3386" i="1"/>
  <c r="U2431" i="1"/>
  <c r="U3744" i="1"/>
  <c r="U2514" i="1"/>
  <c r="U2501" i="1"/>
  <c r="U1963" i="1"/>
  <c r="U2950" i="1"/>
  <c r="U2795" i="1"/>
  <c r="U1804" i="1"/>
  <c r="U2560" i="1"/>
  <c r="U3860" i="1"/>
  <c r="U2995" i="1"/>
  <c r="U3506" i="1"/>
  <c r="U2953" i="1"/>
  <c r="U4029" i="1"/>
  <c r="U1964" i="1"/>
  <c r="U2996" i="1"/>
  <c r="U3997" i="1"/>
  <c r="U1294" i="1"/>
  <c r="U2997" i="1"/>
  <c r="U2998" i="1"/>
  <c r="U3861" i="1"/>
  <c r="U3717" i="1"/>
  <c r="U2796" i="1"/>
  <c r="U3718" i="1"/>
  <c r="U3719" i="1"/>
  <c r="U3862" i="1"/>
  <c r="U1586" i="1"/>
  <c r="U3863" i="1"/>
  <c r="U2999" i="1"/>
  <c r="U2797" i="1"/>
  <c r="U3000" i="1"/>
  <c r="U1965" i="1"/>
  <c r="U3236" i="1"/>
  <c r="U3261" i="1"/>
  <c r="U3001" i="1"/>
  <c r="U3507" i="1"/>
  <c r="U3977" i="1"/>
  <c r="U3002" i="1"/>
  <c r="U3262" i="1"/>
  <c r="U3508" i="1"/>
  <c r="U4069" i="1"/>
  <c r="U4070" i="1"/>
  <c r="U3003" i="1"/>
  <c r="U3664" i="1"/>
  <c r="U2561" i="1"/>
  <c r="U1672" i="1"/>
  <c r="U2798" i="1"/>
  <c r="U3998" i="1"/>
  <c r="U1805" i="1"/>
  <c r="U2799" i="1"/>
  <c r="U1966" i="1"/>
  <c r="U2300" i="1"/>
  <c r="U2944" i="1"/>
  <c r="U2562" i="1"/>
  <c r="U2963" i="1"/>
  <c r="U3720" i="1"/>
  <c r="U1189" i="1"/>
  <c r="U3999" i="1"/>
  <c r="U2954" i="1"/>
  <c r="U3686" i="1"/>
  <c r="U2800" i="1"/>
  <c r="U1208" i="1"/>
  <c r="U2273" i="1"/>
  <c r="U2403" i="1"/>
  <c r="U3784" i="1"/>
  <c r="U1295" i="1"/>
  <c r="U3509" i="1"/>
  <c r="U1769" i="1"/>
  <c r="U3687" i="1"/>
  <c r="U2801" i="1"/>
  <c r="U3510" i="1"/>
  <c r="U3511" i="1"/>
  <c r="U1806" i="1"/>
  <c r="U3864" i="1"/>
  <c r="U3004" i="1"/>
  <c r="U1587" i="1"/>
  <c r="U3005" i="1"/>
  <c r="U3963" i="1"/>
  <c r="U1967" i="1"/>
  <c r="U1209" i="1"/>
  <c r="U1296" i="1"/>
  <c r="U1723" i="1"/>
  <c r="U2802" i="1"/>
  <c r="U3785" i="1"/>
  <c r="U2803" i="1"/>
  <c r="U4087" i="1"/>
  <c r="U2563" i="1"/>
  <c r="U3415" i="1"/>
  <c r="U1186" i="1"/>
  <c r="U1297" i="1"/>
  <c r="U2740" i="1"/>
  <c r="U1807" i="1"/>
  <c r="U3786" i="1"/>
  <c r="U1190" i="1"/>
  <c r="U1511" i="1"/>
  <c r="U1673" i="1"/>
  <c r="U2248" i="1"/>
  <c r="U3943" i="1"/>
  <c r="U2564" i="1"/>
  <c r="U2760" i="1"/>
  <c r="U1560" i="1"/>
  <c r="U1968" i="1"/>
  <c r="U1969" i="1"/>
  <c r="U1970" i="1"/>
  <c r="U1971" i="1"/>
  <c r="U1972" i="1"/>
  <c r="U1973" i="1"/>
  <c r="U3512" i="1"/>
  <c r="U3513" i="1"/>
  <c r="U3745" i="1"/>
  <c r="U830" i="1"/>
  <c r="U3764" i="1"/>
  <c r="U1561" i="1"/>
  <c r="U1770" i="1"/>
  <c r="U3006" i="1"/>
  <c r="U3007" i="1"/>
  <c r="U2804" i="1"/>
  <c r="U991" i="1"/>
  <c r="U1674" i="1"/>
  <c r="U3008" i="1"/>
  <c r="U2565" i="1"/>
  <c r="U3514" i="1"/>
  <c r="U3951" i="1"/>
  <c r="U3515" i="1"/>
  <c r="U3769" i="1"/>
  <c r="U2805" i="1"/>
  <c r="U3263" i="1"/>
  <c r="U2432" i="1"/>
  <c r="U3865" i="1"/>
  <c r="U4095" i="1"/>
  <c r="U1154" i="1"/>
  <c r="U3516" i="1"/>
  <c r="U1298" i="1"/>
  <c r="U3009" i="1"/>
  <c r="U1974" i="1"/>
  <c r="U2566" i="1"/>
  <c r="U1299" i="1"/>
  <c r="U3391" i="1"/>
  <c r="U3866" i="1"/>
  <c r="U1808" i="1"/>
  <c r="U2567" i="1"/>
  <c r="U3264" i="1"/>
  <c r="U1675" i="1"/>
  <c r="U3265" i="1"/>
  <c r="U3517" i="1"/>
  <c r="U3721" i="1"/>
  <c r="U2568" i="1"/>
  <c r="U1975" i="1"/>
  <c r="U3010" i="1"/>
  <c r="U3518" i="1"/>
  <c r="U3519" i="1"/>
  <c r="U831" i="1"/>
  <c r="U2416" i="1"/>
  <c r="U4000" i="1"/>
  <c r="U2569" i="1"/>
  <c r="U2570" i="1"/>
  <c r="U1724" i="1"/>
  <c r="U3416" i="1"/>
  <c r="U3520" i="1"/>
  <c r="U3011" i="1"/>
  <c r="U1976" i="1"/>
  <c r="U2433" i="1"/>
  <c r="U3266" i="1"/>
  <c r="U3417" i="1"/>
  <c r="U3964" i="1"/>
  <c r="U4030" i="1"/>
  <c r="U3521" i="1"/>
  <c r="U4001" i="1"/>
  <c r="U1169" i="1"/>
  <c r="U1300" i="1"/>
  <c r="U3688" i="1"/>
  <c r="U3522" i="1"/>
  <c r="U3523" i="1"/>
  <c r="U1977" i="1"/>
  <c r="U2571" i="1"/>
  <c r="U3524" i="1"/>
  <c r="U3787" i="1"/>
  <c r="U680" i="1"/>
  <c r="U1301" i="1"/>
  <c r="U1550" i="1"/>
  <c r="U2806" i="1"/>
  <c r="U4002" i="1"/>
  <c r="U2955" i="1"/>
  <c r="U2964" i="1"/>
  <c r="U3267" i="1"/>
  <c r="U2301" i="1"/>
  <c r="U3788" i="1"/>
  <c r="U3789" i="1"/>
  <c r="U1588" i="1"/>
  <c r="U2572" i="1"/>
  <c r="U2741" i="1"/>
  <c r="U3012" i="1"/>
  <c r="U3268" i="1"/>
  <c r="U3867" i="1"/>
  <c r="U1978" i="1"/>
  <c r="U1170" i="1"/>
  <c r="U1302" i="1"/>
  <c r="U2573" i="1"/>
  <c r="U3269" i="1"/>
  <c r="U1303" i="1"/>
  <c r="U3217" i="1"/>
  <c r="U2538" i="1"/>
  <c r="U1304" i="1"/>
  <c r="U1979" i="1"/>
  <c r="U2434" i="1"/>
  <c r="U2761" i="1"/>
  <c r="U1771" i="1"/>
  <c r="U1980" i="1"/>
  <c r="U1981" i="1"/>
  <c r="U3418" i="1"/>
  <c r="U3868" i="1"/>
  <c r="U4088" i="1"/>
  <c r="U1772" i="1"/>
  <c r="U3419" i="1"/>
  <c r="U3525" i="1"/>
  <c r="U3944" i="1"/>
  <c r="U3952" i="1"/>
  <c r="U1514" i="1"/>
  <c r="U3526" i="1"/>
  <c r="U3454" i="1"/>
  <c r="U3527" i="1"/>
  <c r="U1019" i="1"/>
  <c r="U1982" i="1"/>
  <c r="U2407" i="1"/>
  <c r="U3221" i="1"/>
  <c r="U3689" i="1"/>
  <c r="U1983" i="1"/>
  <c r="U3013" i="1"/>
  <c r="U832" i="1"/>
  <c r="U1984" i="1"/>
  <c r="U3665" i="1"/>
  <c r="U2768" i="1"/>
  <c r="U3420" i="1"/>
  <c r="U3528" i="1"/>
  <c r="U1985" i="1"/>
  <c r="U2574" i="1"/>
  <c r="U3014" i="1"/>
  <c r="U3869" i="1"/>
  <c r="U1020" i="1"/>
  <c r="U1210" i="1"/>
  <c r="U2435" i="1"/>
  <c r="U2807" i="1"/>
  <c r="U2808" i="1"/>
  <c r="U1021" i="1"/>
  <c r="U1305" i="1"/>
  <c r="U1676" i="1"/>
  <c r="U1725" i="1"/>
  <c r="U2302" i="1"/>
  <c r="U3270" i="1"/>
  <c r="U3666" i="1"/>
  <c r="U2436" i="1"/>
  <c r="U1986" i="1"/>
  <c r="U2303" i="1"/>
  <c r="U3015" i="1"/>
  <c r="U3813" i="1"/>
  <c r="U2575" i="1"/>
  <c r="U3016" i="1"/>
  <c r="U3017" i="1"/>
  <c r="U2437" i="1"/>
  <c r="U3421" i="1"/>
  <c r="U1171" i="1"/>
  <c r="U3271" i="1"/>
  <c r="U1262" i="1"/>
  <c r="U3018" i="1"/>
  <c r="U3272" i="1"/>
  <c r="U1155" i="1"/>
  <c r="U1720" i="1"/>
  <c r="U2515" i="1"/>
  <c r="U2809" i="1"/>
  <c r="U2282" i="1"/>
  <c r="U3273" i="1"/>
  <c r="U2274" i="1"/>
  <c r="U3529" i="1"/>
  <c r="U3019" i="1"/>
  <c r="U3020" i="1"/>
  <c r="U3530" i="1"/>
  <c r="U1306" i="1"/>
  <c r="U2304" i="1"/>
  <c r="U2956" i="1"/>
  <c r="U3274" i="1"/>
  <c r="U3531" i="1"/>
  <c r="U2305" i="1"/>
  <c r="U3532" i="1"/>
  <c r="U1307" i="1"/>
  <c r="U1987" i="1"/>
  <c r="U2306" i="1"/>
  <c r="U3021" i="1"/>
  <c r="U2810" i="1"/>
  <c r="U3022" i="1"/>
  <c r="U3965" i="1"/>
  <c r="U1562" i="1"/>
  <c r="U3790" i="1"/>
  <c r="U2438" i="1"/>
  <c r="U3656" i="1"/>
  <c r="U3533" i="1"/>
  <c r="U3722" i="1"/>
  <c r="U1988" i="1"/>
  <c r="U2408" i="1"/>
  <c r="U3227" i="1"/>
  <c r="U3534" i="1"/>
  <c r="U3535" i="1"/>
  <c r="U1022" i="1"/>
  <c r="U2406" i="1"/>
  <c r="U2811" i="1"/>
  <c r="U3275" i="1"/>
  <c r="U3536" i="1"/>
  <c r="U2307" i="1"/>
  <c r="U1023" i="1"/>
  <c r="U1989" i="1"/>
  <c r="U2308" i="1"/>
  <c r="U1024" i="1"/>
  <c r="U2576" i="1"/>
  <c r="U1551" i="1"/>
  <c r="U2309" i="1"/>
  <c r="U3422" i="1"/>
  <c r="U1809" i="1"/>
  <c r="U3423" i="1"/>
  <c r="U1308" i="1"/>
  <c r="U1211" i="1"/>
  <c r="U1589" i="1"/>
  <c r="U3276" i="1"/>
  <c r="U3396" i="1"/>
  <c r="U3537" i="1"/>
  <c r="U1990" i="1"/>
  <c r="U1277" i="1"/>
  <c r="U2439" i="1"/>
  <c r="U2440" i="1"/>
  <c r="U1991" i="1"/>
  <c r="U2577" i="1"/>
  <c r="U3023" i="1"/>
  <c r="U3208" i="1"/>
  <c r="U3690" i="1"/>
  <c r="U3277" i="1"/>
  <c r="U1992" i="1"/>
  <c r="U2812" i="1"/>
  <c r="U3746" i="1"/>
  <c r="U2578" i="1"/>
  <c r="U2249" i="1"/>
  <c r="U1677" i="1"/>
  <c r="U3278" i="1"/>
  <c r="U1212" i="1"/>
  <c r="U1993" i="1"/>
  <c r="U1994" i="1"/>
  <c r="U2769" i="1"/>
  <c r="U3024" i="1"/>
  <c r="U3279" i="1"/>
  <c r="U4003" i="1"/>
  <c r="U1309" i="1"/>
  <c r="U1995" i="1"/>
  <c r="U2773" i="1"/>
  <c r="U3280" i="1"/>
  <c r="U2400" i="1"/>
  <c r="U2813" i="1"/>
  <c r="U2814" i="1"/>
  <c r="U1191" i="1"/>
  <c r="U992" i="1"/>
  <c r="U1678" i="1"/>
  <c r="U1025" i="1"/>
  <c r="U1810" i="1"/>
  <c r="U1996" i="1"/>
  <c r="U3424" i="1"/>
  <c r="U2815" i="1"/>
  <c r="U2579" i="1"/>
  <c r="U1310" i="1"/>
  <c r="U1311" i="1"/>
  <c r="U2250" i="1"/>
  <c r="U2580" i="1"/>
  <c r="U3870" i="1"/>
  <c r="U1997" i="1"/>
  <c r="U2816" i="1"/>
  <c r="U3025" i="1"/>
  <c r="U3281" i="1"/>
  <c r="U3538" i="1"/>
  <c r="U3791" i="1"/>
  <c r="U1278" i="1"/>
  <c r="U1312" i="1"/>
  <c r="U3282" i="1"/>
  <c r="U3723" i="1"/>
  <c r="U3770" i="1"/>
  <c r="U1026" i="1"/>
  <c r="U1148" i="1"/>
  <c r="U1998" i="1"/>
  <c r="U3425" i="1"/>
  <c r="U961" i="1"/>
  <c r="U1199" i="1"/>
  <c r="U1590" i="1"/>
  <c r="U3209" i="1"/>
  <c r="U3724" i="1"/>
  <c r="U2762" i="1"/>
  <c r="U2817" i="1"/>
  <c r="U1679" i="1"/>
  <c r="U2531" i="1"/>
  <c r="U2957" i="1"/>
  <c r="U1680" i="1"/>
  <c r="U2310" i="1"/>
  <c r="U2818" i="1"/>
  <c r="U4055" i="1"/>
  <c r="U681" i="1"/>
  <c r="U1313" i="1"/>
  <c r="U1999" i="1"/>
  <c r="U1681" i="1"/>
  <c r="U2000" i="1"/>
  <c r="U2001" i="1"/>
  <c r="U1213" i="1"/>
  <c r="U1314" i="1"/>
  <c r="U2002" i="1"/>
  <c r="U2441" i="1"/>
  <c r="U3026" i="1"/>
  <c r="U1811" i="1"/>
  <c r="U2819" i="1"/>
  <c r="U3027" i="1"/>
  <c r="U3871" i="1"/>
  <c r="U682" i="1"/>
  <c r="U3028" i="1"/>
  <c r="U3392" i="1"/>
  <c r="U833" i="1"/>
  <c r="U993" i="1"/>
  <c r="U1185" i="1"/>
  <c r="U1315" i="1"/>
  <c r="U3984" i="1"/>
  <c r="U1027" i="1"/>
  <c r="U1316" i="1"/>
  <c r="U2003" i="1"/>
  <c r="U2820" i="1"/>
  <c r="U3194" i="1"/>
  <c r="U2004" i="1"/>
  <c r="U834" i="1"/>
  <c r="U2005" i="1"/>
  <c r="U2311" i="1"/>
  <c r="U2581" i="1"/>
  <c r="U2821" i="1"/>
  <c r="U3283" i="1"/>
  <c r="U3539" i="1"/>
  <c r="U962" i="1"/>
  <c r="U1891" i="1"/>
  <c r="U2006" i="1"/>
  <c r="U2312" i="1"/>
  <c r="U3218" i="1"/>
  <c r="U1028" i="1"/>
  <c r="U1317" i="1"/>
  <c r="U3540" i="1"/>
  <c r="U3872" i="1"/>
  <c r="U3873" i="1"/>
  <c r="U1892" i="1"/>
  <c r="U1893" i="1"/>
  <c r="U2007" i="1"/>
  <c r="U531" i="1"/>
  <c r="U3198" i="1"/>
  <c r="U3725" i="1"/>
  <c r="U1029" i="1"/>
  <c r="U1318" i="1"/>
  <c r="U2582" i="1"/>
  <c r="U1726" i="1"/>
  <c r="U2008" i="1"/>
  <c r="U3029" i="1"/>
  <c r="U3541" i="1"/>
  <c r="U835" i="1"/>
  <c r="U1727" i="1"/>
  <c r="U3210" i="1"/>
  <c r="U4004" i="1"/>
  <c r="U2583" i="1"/>
  <c r="U2822" i="1"/>
  <c r="U2009" i="1"/>
  <c r="U2823" i="1"/>
  <c r="U2824" i="1"/>
  <c r="U3030" i="1"/>
  <c r="U3284" i="1"/>
  <c r="U3542" i="1"/>
  <c r="U1030" i="1"/>
  <c r="U1812" i="1"/>
  <c r="U2313" i="1"/>
  <c r="U3543" i="1"/>
  <c r="U1530" i="1"/>
  <c r="U1531" i="1"/>
  <c r="U1591" i="1"/>
  <c r="U2442" i="1"/>
  <c r="U2584" i="1"/>
  <c r="U3031" i="1"/>
  <c r="U3285" i="1"/>
  <c r="U1319" i="1"/>
  <c r="U1532" i="1"/>
  <c r="U2585" i="1"/>
  <c r="U836" i="1"/>
  <c r="U1813" i="1"/>
  <c r="U3032" i="1"/>
  <c r="U3792" i="1"/>
  <c r="U683" i="1"/>
  <c r="U1682" i="1"/>
  <c r="U1728" i="1"/>
  <c r="U2010" i="1"/>
  <c r="U2314" i="1"/>
  <c r="U2947" i="1"/>
  <c r="U797" i="1"/>
  <c r="U3033" i="1"/>
  <c r="U3034" i="1"/>
  <c r="U3691" i="1"/>
  <c r="U837" i="1"/>
  <c r="U1214" i="1"/>
  <c r="U2937" i="1"/>
  <c r="U3286" i="1"/>
  <c r="U3544" i="1"/>
  <c r="U2516" i="1"/>
  <c r="U3035" i="1"/>
  <c r="U4031" i="1"/>
  <c r="U4056" i="1"/>
  <c r="U674" i="1"/>
  <c r="U1031" i="1"/>
  <c r="U1320" i="1"/>
  <c r="U2011" i="1"/>
  <c r="U2278" i="1"/>
  <c r="U2942" i="1"/>
  <c r="U3036" i="1"/>
  <c r="U3037" i="1"/>
  <c r="U3287" i="1"/>
  <c r="U3545" i="1"/>
  <c r="U1215" i="1"/>
  <c r="U1729" i="1"/>
  <c r="U2315" i="1"/>
  <c r="U3288" i="1"/>
  <c r="U3455" i="1"/>
  <c r="U1814" i="1"/>
  <c r="U2251" i="1"/>
  <c r="U3038" i="1"/>
  <c r="U3039" i="1"/>
  <c r="U1202" i="1"/>
  <c r="U1894" i="1"/>
  <c r="U2752" i="1"/>
  <c r="U3040" i="1"/>
  <c r="U659" i="1"/>
  <c r="U1216" i="1"/>
  <c r="U2239" i="1"/>
  <c r="U2443" i="1"/>
  <c r="U2586" i="1"/>
  <c r="U3676" i="1"/>
  <c r="U684" i="1"/>
  <c r="U812" i="1"/>
  <c r="U1730" i="1"/>
  <c r="U2012" i="1"/>
  <c r="U2444" i="1"/>
  <c r="U3041" i="1"/>
  <c r="U3042" i="1"/>
  <c r="U3793" i="1"/>
  <c r="U1321" i="1"/>
  <c r="U1815" i="1"/>
  <c r="U2288" i="1"/>
  <c r="U2767" i="1"/>
  <c r="U3043" i="1"/>
  <c r="U3546" i="1"/>
  <c r="U2445" i="1"/>
  <c r="U655" i="1"/>
  <c r="U1578" i="1"/>
  <c r="U2013" i="1"/>
  <c r="U2014" i="1"/>
  <c r="U2965" i="1"/>
  <c r="U3547" i="1"/>
  <c r="U3794" i="1"/>
  <c r="U2015" i="1"/>
  <c r="U2016" i="1"/>
  <c r="U1322" i="1"/>
  <c r="U1773" i="1"/>
  <c r="U2017" i="1"/>
  <c r="U2825" i="1"/>
  <c r="U2826" i="1"/>
  <c r="U3426" i="1"/>
  <c r="U3548" i="1"/>
  <c r="U1323" i="1"/>
  <c r="U3874" i="1"/>
  <c r="U329" i="1"/>
  <c r="U1324" i="1"/>
  <c r="U2446" i="1"/>
  <c r="U2775" i="1"/>
  <c r="U2827" i="1"/>
  <c r="U3044" i="1"/>
  <c r="U1731" i="1"/>
  <c r="U2252" i="1"/>
  <c r="U2447" i="1"/>
  <c r="U3549" i="1"/>
  <c r="U2018" i="1"/>
  <c r="U2448" i="1"/>
  <c r="U2587" i="1"/>
  <c r="U2588" i="1"/>
  <c r="U3192" i="1"/>
  <c r="U685" i="1"/>
  <c r="U1325" i="1"/>
  <c r="U1563" i="1"/>
  <c r="U3289" i="1"/>
  <c r="U955" i="1"/>
  <c r="U1264" i="1"/>
  <c r="U1683" i="1"/>
  <c r="U1816" i="1"/>
  <c r="U2316" i="1"/>
  <c r="U2589" i="1"/>
  <c r="U3384" i="1"/>
  <c r="U3747" i="1"/>
  <c r="U3875" i="1"/>
  <c r="U686" i="1"/>
  <c r="U2828" i="1"/>
  <c r="U2945" i="1"/>
  <c r="U3456" i="1"/>
  <c r="U3550" i="1"/>
  <c r="U3551" i="1"/>
  <c r="U668" i="1"/>
  <c r="U1774" i="1"/>
  <c r="U2019" i="1"/>
  <c r="U2590" i="1"/>
  <c r="U2753" i="1"/>
  <c r="U4032" i="1"/>
  <c r="U675" i="1"/>
  <c r="U1775" i="1"/>
  <c r="U2503" i="1"/>
  <c r="U3552" i="1"/>
  <c r="U1156" i="1"/>
  <c r="U2742" i="1"/>
  <c r="U3228" i="1"/>
  <c r="U3290" i="1"/>
  <c r="U3553" i="1"/>
  <c r="U3876" i="1"/>
  <c r="U586" i="1"/>
  <c r="U480" i="1"/>
  <c r="U838" i="1"/>
  <c r="U956" i="1"/>
  <c r="U1032" i="1"/>
  <c r="U1326" i="1"/>
  <c r="U1327" i="1"/>
  <c r="U1776" i="1"/>
  <c r="U1926" i="1"/>
  <c r="U2020" i="1"/>
  <c r="U2591" i="1"/>
  <c r="U3554" i="1"/>
  <c r="U839" i="1"/>
  <c r="U1592" i="1"/>
  <c r="U3233" i="1"/>
  <c r="U3427" i="1"/>
  <c r="U3555" i="1"/>
  <c r="U341" i="1"/>
  <c r="U587" i="1"/>
  <c r="U687" i="1"/>
  <c r="U994" i="1"/>
  <c r="U1033" i="1"/>
  <c r="U2317" i="1"/>
  <c r="U688" i="1"/>
  <c r="U1217" i="1"/>
  <c r="U2021" i="1"/>
  <c r="U2022" i="1"/>
  <c r="U2592" i="1"/>
  <c r="U2829" i="1"/>
  <c r="U2938" i="1"/>
  <c r="U3045" i="1"/>
  <c r="U3046" i="1"/>
  <c r="U1593" i="1"/>
  <c r="U2023" i="1"/>
  <c r="U2318" i="1"/>
  <c r="U3047" i="1"/>
  <c r="U3048" i="1"/>
  <c r="U3556" i="1"/>
  <c r="U3726" i="1"/>
  <c r="U330" i="1"/>
  <c r="U342" i="1"/>
  <c r="U840" i="1"/>
  <c r="U2449" i="1"/>
  <c r="U2830" i="1"/>
  <c r="U2831" i="1"/>
  <c r="U3049" i="1"/>
  <c r="U588" i="1"/>
  <c r="U689" i="1"/>
  <c r="U1034" i="1"/>
  <c r="U2024" i="1"/>
  <c r="U2593" i="1"/>
  <c r="U2594" i="1"/>
  <c r="U343" i="1"/>
  <c r="U2450" i="1"/>
  <c r="U2595" i="1"/>
  <c r="U2832" i="1"/>
  <c r="U3050" i="1"/>
  <c r="U3051" i="1"/>
  <c r="U3291" i="1"/>
  <c r="U3292" i="1"/>
  <c r="U3557" i="1"/>
  <c r="U3558" i="1"/>
  <c r="U2235" i="1"/>
  <c r="U2754" i="1"/>
  <c r="U3293" i="1"/>
  <c r="U3559" i="1"/>
  <c r="U3560" i="1"/>
  <c r="U2414" i="1"/>
  <c r="U841" i="1"/>
  <c r="U1732" i="1"/>
  <c r="U3052" i="1"/>
  <c r="U690" i="1"/>
  <c r="U1929" i="1"/>
  <c r="U3294" i="1"/>
  <c r="U1257" i="1"/>
  <c r="U1594" i="1"/>
  <c r="U3053" i="1"/>
  <c r="U282" i="1"/>
  <c r="U344" i="1"/>
  <c r="U796" i="1"/>
  <c r="U1035" i="1"/>
  <c r="U1733" i="1"/>
  <c r="U3561" i="1"/>
  <c r="U1328" i="1"/>
  <c r="U1036" i="1"/>
  <c r="U1595" i="1"/>
  <c r="U2025" i="1"/>
  <c r="U3748" i="1"/>
  <c r="U528" i="1"/>
  <c r="U842" i="1"/>
  <c r="U1218" i="1"/>
  <c r="U1329" i="1"/>
  <c r="U1596" i="1"/>
  <c r="U1597" i="1"/>
  <c r="U2319" i="1"/>
  <c r="U532" i="1"/>
  <c r="U2026" i="1"/>
  <c r="U1219" i="1"/>
  <c r="U2027" i="1"/>
  <c r="U2028" i="1"/>
  <c r="U691" i="1"/>
  <c r="U810" i="1"/>
  <c r="U2029" i="1"/>
  <c r="U2320" i="1"/>
  <c r="U2451" i="1"/>
  <c r="U2833" i="1"/>
  <c r="U3428" i="1"/>
  <c r="U589" i="1"/>
  <c r="U843" i="1"/>
  <c r="U1037" i="1"/>
  <c r="U1554" i="1"/>
  <c r="U1684" i="1"/>
  <c r="U1817" i="1"/>
  <c r="U2030" i="1"/>
  <c r="U2240" i="1"/>
  <c r="U2321" i="1"/>
  <c r="U2511" i="1"/>
  <c r="U3054" i="1"/>
  <c r="U3562" i="1"/>
  <c r="U692" i="1"/>
  <c r="U844" i="1"/>
  <c r="U1166" i="1"/>
  <c r="U1330" i="1"/>
  <c r="U2322" i="1"/>
  <c r="U2452" i="1"/>
  <c r="U2527" i="1"/>
  <c r="U3429" i="1"/>
  <c r="U693" i="1"/>
  <c r="U1331" i="1"/>
  <c r="U1818" i="1"/>
  <c r="U2453" i="1"/>
  <c r="U3055" i="1"/>
  <c r="U3056" i="1"/>
  <c r="U3740" i="1"/>
  <c r="U3966" i="1"/>
  <c r="U1332" i="1"/>
  <c r="U2031" i="1"/>
  <c r="U2596" i="1"/>
  <c r="U2834" i="1"/>
  <c r="U845" i="1"/>
  <c r="U1220" i="1"/>
  <c r="U1734" i="1"/>
  <c r="U1819" i="1"/>
  <c r="U2409" i="1"/>
  <c r="U2597" i="1"/>
  <c r="U2746" i="1"/>
  <c r="U2598" i="1"/>
  <c r="U2835" i="1"/>
  <c r="U3295" i="1"/>
  <c r="U3877" i="1"/>
  <c r="U590" i="1"/>
  <c r="U1665" i="1"/>
  <c r="U2323" i="1"/>
  <c r="U2836" i="1"/>
  <c r="U280" i="1"/>
  <c r="U1333" i="1"/>
  <c r="U1735" i="1"/>
  <c r="U2837" i="1"/>
  <c r="U3878" i="1"/>
  <c r="U1038" i="1"/>
  <c r="U1820" i="1"/>
  <c r="U2232" i="1"/>
  <c r="U2276" i="1"/>
  <c r="U2599" i="1"/>
  <c r="U2600" i="1"/>
  <c r="U2838" i="1"/>
  <c r="U2839" i="1"/>
  <c r="U3563" i="1"/>
  <c r="U3564" i="1"/>
  <c r="U3692" i="1"/>
  <c r="U345" i="1"/>
  <c r="U1598" i="1"/>
  <c r="U1895" i="1"/>
  <c r="U2324" i="1"/>
  <c r="U2601" i="1"/>
  <c r="U2602" i="1"/>
  <c r="U4005" i="1"/>
  <c r="U346" i="1"/>
  <c r="U846" i="1"/>
  <c r="U847" i="1"/>
  <c r="U848" i="1"/>
  <c r="U1669" i="1"/>
  <c r="U1777" i="1"/>
  <c r="U1821" i="1"/>
  <c r="U2277" i="1"/>
  <c r="U347" i="1"/>
  <c r="U849" i="1"/>
  <c r="U2032" i="1"/>
  <c r="U2033" i="1"/>
  <c r="U3057" i="1"/>
  <c r="U348" i="1"/>
  <c r="U2253" i="1"/>
  <c r="U2325" i="1"/>
  <c r="U2524" i="1"/>
  <c r="U2779" i="1"/>
  <c r="U2840" i="1"/>
  <c r="U3565" i="1"/>
  <c r="U3667" i="1"/>
  <c r="U349" i="1"/>
  <c r="U481" i="1"/>
  <c r="U533" i="1"/>
  <c r="U1766" i="1"/>
  <c r="U2034" i="1"/>
  <c r="U2326" i="1"/>
  <c r="U2327" i="1"/>
  <c r="U2504" i="1"/>
  <c r="U3058" i="1"/>
  <c r="U3059" i="1"/>
  <c r="U3296" i="1"/>
  <c r="U3430" i="1"/>
  <c r="U350" i="1"/>
  <c r="U572" i="1"/>
  <c r="U1533" i="1"/>
  <c r="U2035" i="1"/>
  <c r="U3060" i="1"/>
  <c r="U246" i="1"/>
  <c r="U534" i="1"/>
  <c r="U963" i="1"/>
  <c r="U1039" i="1"/>
  <c r="U1172" i="1"/>
  <c r="U1822" i="1"/>
  <c r="U2454" i="1"/>
  <c r="U2603" i="1"/>
  <c r="U2604" i="1"/>
  <c r="U3061" i="1"/>
  <c r="U3062" i="1"/>
  <c r="U3566" i="1"/>
  <c r="U535" i="1"/>
  <c r="U1778" i="1"/>
  <c r="U2036" i="1"/>
  <c r="U2455" i="1"/>
  <c r="U3063" i="1"/>
  <c r="U3199" i="1"/>
  <c r="U3297" i="1"/>
  <c r="U3298" i="1"/>
  <c r="U3299" i="1"/>
  <c r="U3819" i="1"/>
  <c r="U571" i="1"/>
  <c r="U1040" i="1"/>
  <c r="U2037" i="1"/>
  <c r="U2605" i="1"/>
  <c r="U2841" i="1"/>
  <c r="U3668" i="1"/>
  <c r="U1517" i="1"/>
  <c r="U2279" i="1"/>
  <c r="U2606" i="1"/>
  <c r="U3064" i="1"/>
  <c r="U3879" i="1"/>
  <c r="U1884" i="1"/>
  <c r="U2404" i="1"/>
  <c r="U2607" i="1"/>
  <c r="U3065" i="1"/>
  <c r="U3457" i="1"/>
  <c r="U1041" i="1"/>
  <c r="U1042" i="1"/>
  <c r="U1043" i="1"/>
  <c r="U1685" i="1"/>
  <c r="U2038" i="1"/>
  <c r="U2039" i="1"/>
  <c r="U2231" i="1"/>
  <c r="U2608" i="1"/>
  <c r="U2609" i="1"/>
  <c r="U2842" i="1"/>
  <c r="U2958" i="1"/>
  <c r="U3066" i="1"/>
  <c r="U461" i="1"/>
  <c r="U536" i="1"/>
  <c r="U591" i="1"/>
  <c r="U1044" i="1"/>
  <c r="U1045" i="1"/>
  <c r="U1046" i="1"/>
  <c r="U1534" i="1"/>
  <c r="U1599" i="1"/>
  <c r="U2328" i="1"/>
  <c r="U2329" i="1"/>
  <c r="U2330" i="1"/>
  <c r="U2610" i="1"/>
  <c r="U2611" i="1"/>
  <c r="U3067" i="1"/>
  <c r="U3300" i="1"/>
  <c r="U3681" i="1"/>
  <c r="U3950" i="1"/>
  <c r="U537" i="1"/>
  <c r="U1686" i="1"/>
  <c r="U1779" i="1"/>
  <c r="U1881" i="1"/>
  <c r="U2040" i="1"/>
  <c r="U2041" i="1"/>
  <c r="U3431" i="1"/>
  <c r="U3567" i="1"/>
  <c r="U3967" i="1"/>
  <c r="U1192" i="1"/>
  <c r="U1600" i="1"/>
  <c r="U1767" i="1"/>
  <c r="U1780" i="1"/>
  <c r="U2042" i="1"/>
  <c r="U2612" i="1"/>
  <c r="U2843" i="1"/>
  <c r="U3068" i="1"/>
  <c r="U482" i="1"/>
  <c r="U483" i="1"/>
  <c r="U1601" i="1"/>
  <c r="U2043" i="1"/>
  <c r="U2044" i="1"/>
  <c r="U2045" i="1"/>
  <c r="U793" i="1"/>
  <c r="U813" i="1"/>
  <c r="U1823" i="1"/>
  <c r="U2046" i="1"/>
  <c r="U2331" i="1"/>
  <c r="U3069" i="1"/>
  <c r="U3070" i="1"/>
  <c r="U3693" i="1"/>
  <c r="U1334" i="1"/>
  <c r="U3071" i="1"/>
  <c r="U3449" i="1"/>
  <c r="U484" i="1"/>
  <c r="U850" i="1"/>
  <c r="U1157" i="1"/>
  <c r="U1335" i="1"/>
  <c r="U1336" i="1"/>
  <c r="U1337" i="1"/>
  <c r="U2047" i="1"/>
  <c r="U2332" i="1"/>
  <c r="U2333" i="1"/>
  <c r="U2456" i="1"/>
  <c r="U2457" i="1"/>
  <c r="U2778" i="1"/>
  <c r="U3072" i="1"/>
  <c r="U3568" i="1"/>
  <c r="U157" i="1"/>
  <c r="U1508" i="1"/>
  <c r="U1338" i="1"/>
  <c r="U1668" i="1"/>
  <c r="U1736" i="1"/>
  <c r="U2334" i="1"/>
  <c r="U2508" i="1"/>
  <c r="U2532" i="1"/>
  <c r="U2844" i="1"/>
  <c r="U2845" i="1"/>
  <c r="U3880" i="1"/>
  <c r="U4006" i="1"/>
  <c r="U351" i="1"/>
  <c r="U520" i="1"/>
  <c r="U592" i="1"/>
  <c r="U1339" i="1"/>
  <c r="U1340" i="1"/>
  <c r="U1824" i="1"/>
  <c r="U2048" i="1"/>
  <c r="U2254" i="1"/>
  <c r="U2335" i="1"/>
  <c r="U3659" i="1"/>
  <c r="U3727" i="1"/>
  <c r="U538" i="1"/>
  <c r="U1047" i="1"/>
  <c r="U1341" i="1"/>
  <c r="U1825" i="1"/>
  <c r="U2255" i="1"/>
  <c r="U2458" i="1"/>
  <c r="U2613" i="1"/>
  <c r="U352" i="1"/>
  <c r="U851" i="1"/>
  <c r="U852" i="1"/>
  <c r="U1342" i="1"/>
  <c r="U1687" i="1"/>
  <c r="U2049" i="1"/>
  <c r="U3569" i="1"/>
  <c r="U3728" i="1"/>
  <c r="U521" i="1"/>
  <c r="U1158" i="1"/>
  <c r="U1343" i="1"/>
  <c r="U1344" i="1"/>
  <c r="U1535" i="1"/>
  <c r="U1555" i="1"/>
  <c r="U1602" i="1"/>
  <c r="U593" i="1"/>
  <c r="U1345" i="1"/>
  <c r="U1346" i="1"/>
  <c r="U1526" i="1"/>
  <c r="U1536" i="1"/>
  <c r="U1826" i="1"/>
  <c r="U2050" i="1"/>
  <c r="U3073" i="1"/>
  <c r="U3570" i="1"/>
  <c r="U3814" i="1"/>
  <c r="U594" i="1"/>
  <c r="U694" i="1"/>
  <c r="U1048" i="1"/>
  <c r="U1794" i="1"/>
  <c r="U1827" i="1"/>
  <c r="U2051" i="1"/>
  <c r="U2283" i="1"/>
  <c r="U2336" i="1"/>
  <c r="U2614" i="1"/>
  <c r="U3074" i="1"/>
  <c r="U3188" i="1"/>
  <c r="U3301" i="1"/>
  <c r="U3795" i="1"/>
  <c r="U4007" i="1"/>
  <c r="U794" i="1"/>
  <c r="U1221" i="1"/>
  <c r="U1222" i="1"/>
  <c r="U1347" i="1"/>
  <c r="U1348" i="1"/>
  <c r="U1764" i="1"/>
  <c r="U2052" i="1"/>
  <c r="U2256" i="1"/>
  <c r="U2533" i="1"/>
  <c r="U2615" i="1"/>
  <c r="U2846" i="1"/>
  <c r="U2847" i="1"/>
  <c r="U353" i="1"/>
  <c r="U595" i="1"/>
  <c r="U695" i="1"/>
  <c r="U853" i="1"/>
  <c r="U854" i="1"/>
  <c r="U855" i="1"/>
  <c r="U1349" i="1"/>
  <c r="U2053" i="1"/>
  <c r="U2054" i="1"/>
  <c r="U2055" i="1"/>
  <c r="U2848" i="1"/>
  <c r="U3881" i="1"/>
  <c r="U696" i="1"/>
  <c r="U1350" i="1"/>
  <c r="U1351" i="1"/>
  <c r="U1352" i="1"/>
  <c r="U1537" i="1"/>
  <c r="U2056" i="1"/>
  <c r="U2057" i="1"/>
  <c r="U2959" i="1"/>
  <c r="U3302" i="1"/>
  <c r="U3397" i="1"/>
  <c r="U3462" i="1"/>
  <c r="U3749" i="1"/>
  <c r="U4066" i="1"/>
  <c r="U224" i="1"/>
  <c r="U856" i="1"/>
  <c r="U857" i="1"/>
  <c r="U984" i="1"/>
  <c r="U1353" i="1"/>
  <c r="U1688" i="1"/>
  <c r="U1689" i="1"/>
  <c r="U1737" i="1"/>
  <c r="U1828" i="1"/>
  <c r="U1829" i="1"/>
  <c r="U2058" i="1"/>
  <c r="U1931" i="1"/>
  <c r="U2059" i="1"/>
  <c r="U2060" i="1"/>
  <c r="U2061" i="1"/>
  <c r="U2062" i="1"/>
  <c r="U2063" i="1"/>
  <c r="U2616" i="1"/>
  <c r="U2617" i="1"/>
  <c r="U2618" i="1"/>
  <c r="U2619" i="1"/>
  <c r="U3075" i="1"/>
  <c r="U3076" i="1"/>
  <c r="U3303" i="1"/>
  <c r="U3304" i="1"/>
  <c r="U3571" i="1"/>
  <c r="U4057" i="1"/>
  <c r="U4080" i="1"/>
  <c r="U485" i="1"/>
  <c r="U697" i="1"/>
  <c r="U1354" i="1"/>
  <c r="U1830" i="1"/>
  <c r="U1930" i="1"/>
  <c r="U2849" i="1"/>
  <c r="U3694" i="1"/>
  <c r="U3771" i="1"/>
  <c r="U1049" i="1"/>
  <c r="U1768" i="1"/>
  <c r="U1781" i="1"/>
  <c r="U2064" i="1"/>
  <c r="U2850" i="1"/>
  <c r="U3796" i="1"/>
  <c r="U294" i="1"/>
  <c r="U354" i="1"/>
  <c r="U698" i="1"/>
  <c r="U989" i="1"/>
  <c r="U1149" i="1"/>
  <c r="U1223" i="1"/>
  <c r="U1355" i="1"/>
  <c r="U1831" i="1"/>
  <c r="U2065" i="1"/>
  <c r="U2066" i="1"/>
  <c r="U2851" i="1"/>
  <c r="U3882" i="1"/>
  <c r="U699" i="1"/>
  <c r="U700" i="1"/>
  <c r="U701" i="1"/>
  <c r="U1050" i="1"/>
  <c r="U1051" i="1"/>
  <c r="U1738" i="1"/>
  <c r="U2067" i="1"/>
  <c r="U2068" i="1"/>
  <c r="U2069" i="1"/>
  <c r="U2070" i="1"/>
  <c r="U2236" i="1"/>
  <c r="U2852" i="1"/>
  <c r="U2946" i="1"/>
  <c r="U147" i="1"/>
  <c r="U331" i="1"/>
  <c r="U702" i="1"/>
  <c r="U703" i="1"/>
  <c r="U1005" i="1"/>
  <c r="U1224" i="1"/>
  <c r="U1518" i="1"/>
  <c r="U1603" i="1"/>
  <c r="U1604" i="1"/>
  <c r="U1690" i="1"/>
  <c r="U1832" i="1"/>
  <c r="U1896" i="1"/>
  <c r="U2071" i="1"/>
  <c r="U2853" i="1"/>
  <c r="U2854" i="1"/>
  <c r="U2855" i="1"/>
  <c r="U517" i="1"/>
  <c r="U704" i="1"/>
  <c r="U801" i="1"/>
  <c r="U1052" i="1"/>
  <c r="U1897" i="1"/>
  <c r="U2072" i="1"/>
  <c r="U2073" i="1"/>
  <c r="U2243" i="1"/>
  <c r="U2337" i="1"/>
  <c r="U2856" i="1"/>
  <c r="U2857" i="1"/>
  <c r="U3695" i="1"/>
  <c r="U4008" i="1"/>
  <c r="U1053" i="1"/>
  <c r="U1054" i="1"/>
  <c r="U1356" i="1"/>
  <c r="U1739" i="1"/>
  <c r="U1833" i="1"/>
  <c r="U1834" i="1"/>
  <c r="U1898" i="1"/>
  <c r="U2074" i="1"/>
  <c r="U2459" i="1"/>
  <c r="U2460" i="1"/>
  <c r="U2620" i="1"/>
  <c r="U2858" i="1"/>
  <c r="U3305" i="1"/>
  <c r="U143" i="1"/>
  <c r="U259" i="1"/>
  <c r="U355" i="1"/>
  <c r="U524" i="1"/>
  <c r="U1184" i="1"/>
  <c r="U1835" i="1"/>
  <c r="U1899" i="1"/>
  <c r="U2075" i="1"/>
  <c r="U2755" i="1"/>
  <c r="U2859" i="1"/>
  <c r="U325" i="1"/>
  <c r="U356" i="1"/>
  <c r="U596" i="1"/>
  <c r="U1357" i="1"/>
  <c r="U1900" i="1"/>
  <c r="U2076" i="1"/>
  <c r="U2077" i="1"/>
  <c r="U2338" i="1"/>
  <c r="U3234" i="1"/>
  <c r="U131" i="1"/>
  <c r="U260" i="1"/>
  <c r="U486" i="1"/>
  <c r="U705" i="1"/>
  <c r="U706" i="1"/>
  <c r="U1193" i="1"/>
  <c r="U1691" i="1"/>
  <c r="U1836" i="1"/>
  <c r="U1901" i="1"/>
  <c r="U1902" i="1"/>
  <c r="U2078" i="1"/>
  <c r="U3077" i="1"/>
  <c r="U3078" i="1"/>
  <c r="U3079" i="1"/>
  <c r="U3306" i="1"/>
  <c r="U3307" i="1"/>
  <c r="U3572" i="1"/>
  <c r="U3797" i="1"/>
  <c r="U4110" i="1"/>
  <c r="U158" i="1"/>
  <c r="U239" i="1"/>
  <c r="U261" i="1"/>
  <c r="U357" i="1"/>
  <c r="U597" i="1"/>
  <c r="U858" i="1"/>
  <c r="U1194" i="1"/>
  <c r="U1284" i="1"/>
  <c r="U1538" i="1"/>
  <c r="U1605" i="1"/>
  <c r="U1740" i="1"/>
  <c r="U1765" i="1"/>
  <c r="U1837" i="1"/>
  <c r="U2339" i="1"/>
  <c r="U2860" i="1"/>
  <c r="U3080" i="1"/>
  <c r="U3081" i="1"/>
  <c r="U3458" i="1"/>
  <c r="U4058" i="1"/>
  <c r="U110" i="1"/>
  <c r="U657" i="1"/>
  <c r="U1055" i="1"/>
  <c r="U1358" i="1"/>
  <c r="U1692" i="1"/>
  <c r="U2079" i="1"/>
  <c r="U2340" i="1"/>
  <c r="U2770" i="1"/>
  <c r="U3082" i="1"/>
  <c r="U3308" i="1"/>
  <c r="U3573" i="1"/>
  <c r="U3574" i="1"/>
  <c r="U3696" i="1"/>
  <c r="U667" i="1"/>
  <c r="U859" i="1"/>
  <c r="U1225" i="1"/>
  <c r="U1359" i="1"/>
  <c r="U1552" i="1"/>
  <c r="U1782" i="1"/>
  <c r="U1888" i="1"/>
  <c r="U2341" i="1"/>
  <c r="U2417" i="1"/>
  <c r="U598" i="1"/>
  <c r="U656" i="1"/>
  <c r="U1056" i="1"/>
  <c r="U1057" i="1"/>
  <c r="U1173" i="1"/>
  <c r="U1174" i="1"/>
  <c r="U1226" i="1"/>
  <c r="U1227" i="1"/>
  <c r="U1360" i="1"/>
  <c r="U1693" i="1"/>
  <c r="U1741" i="1"/>
  <c r="U1928" i="1"/>
  <c r="U2080" i="1"/>
  <c r="U2081" i="1"/>
  <c r="U2621" i="1"/>
  <c r="U2622" i="1"/>
  <c r="U3309" i="1"/>
  <c r="U3575" i="1"/>
  <c r="U358" i="1"/>
  <c r="U860" i="1"/>
  <c r="U985" i="1"/>
  <c r="U1259" i="1"/>
  <c r="U1361" i="1"/>
  <c r="U1362" i="1"/>
  <c r="U1564" i="1"/>
  <c r="U1606" i="1"/>
  <c r="U1694" i="1"/>
  <c r="U2082" i="1"/>
  <c r="U2461" i="1"/>
  <c r="U2623" i="1"/>
  <c r="U2624" i="1"/>
  <c r="U3576" i="1"/>
  <c r="U3577" i="1"/>
  <c r="U3677" i="1"/>
  <c r="U3729" i="1"/>
  <c r="U3883" i="1"/>
  <c r="U262" i="1"/>
  <c r="U861" i="1"/>
  <c r="U1058" i="1"/>
  <c r="U1059" i="1"/>
  <c r="U1363" i="1"/>
  <c r="U1364" i="1"/>
  <c r="U1519" i="1"/>
  <c r="U1539" i="1"/>
  <c r="U1607" i="1"/>
  <c r="U1608" i="1"/>
  <c r="U2083" i="1"/>
  <c r="U2517" i="1"/>
  <c r="U2625" i="1"/>
  <c r="U3211" i="1"/>
  <c r="U3310" i="1"/>
  <c r="U862" i="1"/>
  <c r="U1060" i="1"/>
  <c r="U1150" i="1"/>
  <c r="U1159" i="1"/>
  <c r="U1188" i="1"/>
  <c r="U1540" i="1"/>
  <c r="U1662" i="1"/>
  <c r="U1742" i="1"/>
  <c r="U1783" i="1"/>
  <c r="U2084" i="1"/>
  <c r="U2085" i="1"/>
  <c r="U2342" i="1"/>
  <c r="U2343" i="1"/>
  <c r="U2462" i="1"/>
  <c r="U2626" i="1"/>
  <c r="U2861" i="1"/>
  <c r="U3083" i="1"/>
  <c r="U3084" i="1"/>
  <c r="U3730" i="1"/>
  <c r="U359" i="1"/>
  <c r="U539" i="1"/>
  <c r="U863" i="1"/>
  <c r="U1006" i="1"/>
  <c r="U1061" i="1"/>
  <c r="U1365" i="1"/>
  <c r="U1609" i="1"/>
  <c r="U1610" i="1"/>
  <c r="U1611" i="1"/>
  <c r="U1792" i="1"/>
  <c r="U1838" i="1"/>
  <c r="U1903" i="1"/>
  <c r="U2233" i="1"/>
  <c r="U2627" i="1"/>
  <c r="U2862" i="1"/>
  <c r="U3085" i="1"/>
  <c r="U3578" i="1"/>
  <c r="U159" i="1"/>
  <c r="U290" i="1"/>
  <c r="U332" i="1"/>
  <c r="U360" i="1"/>
  <c r="U361" i="1"/>
  <c r="U864" i="1"/>
  <c r="U865" i="1"/>
  <c r="U866" i="1"/>
  <c r="U1062" i="1"/>
  <c r="U1784" i="1"/>
  <c r="U1785" i="1"/>
  <c r="U1839" i="1"/>
  <c r="U2086" i="1"/>
  <c r="U2087" i="1"/>
  <c r="U2284" i="1"/>
  <c r="U2344" i="1"/>
  <c r="U2345" i="1"/>
  <c r="U2863" i="1"/>
  <c r="U3731" i="1"/>
  <c r="U302" i="1"/>
  <c r="U333" i="1"/>
  <c r="U462" i="1"/>
  <c r="U540" i="1"/>
  <c r="U707" i="1"/>
  <c r="U867" i="1"/>
  <c r="U868" i="1"/>
  <c r="U869" i="1"/>
  <c r="U870" i="1"/>
  <c r="U964" i="1"/>
  <c r="U965" i="1"/>
  <c r="U1063" i="1"/>
  <c r="U1366" i="1"/>
  <c r="U1367" i="1"/>
  <c r="U2257" i="1"/>
  <c r="U2463" i="1"/>
  <c r="U2628" i="1"/>
  <c r="U3398" i="1"/>
  <c r="U3579" i="1"/>
  <c r="U3580" i="1"/>
  <c r="U1004" i="1"/>
  <c r="U1228" i="1"/>
  <c r="U1368" i="1"/>
  <c r="U1369" i="1"/>
  <c r="U1370" i="1"/>
  <c r="U1840" i="1"/>
  <c r="U2088" i="1"/>
  <c r="U2346" i="1"/>
  <c r="U2347" i="1"/>
  <c r="U2398" i="1"/>
  <c r="U2629" i="1"/>
  <c r="U3581" i="1"/>
  <c r="U3582" i="1"/>
  <c r="U80" i="1"/>
  <c r="U487" i="1"/>
  <c r="U518" i="1"/>
  <c r="U666" i="1"/>
  <c r="U966" i="1"/>
  <c r="U967" i="1"/>
  <c r="U1000" i="1"/>
  <c r="U1003" i="1"/>
  <c r="U1064" i="1"/>
  <c r="U1065" i="1"/>
  <c r="U1066" i="1"/>
  <c r="U1067" i="1"/>
  <c r="U1068" i="1"/>
  <c r="U1229" i="1"/>
  <c r="U1371" i="1"/>
  <c r="U2089" i="1"/>
  <c r="U2241" i="1"/>
  <c r="U2528" i="1"/>
  <c r="U2630" i="1"/>
  <c r="U2970" i="1"/>
  <c r="U3086" i="1"/>
  <c r="U3087" i="1"/>
  <c r="U3798" i="1"/>
  <c r="U3884" i="1"/>
  <c r="U295" i="1"/>
  <c r="U362" i="1"/>
  <c r="U871" i="1"/>
  <c r="U1069" i="1"/>
  <c r="U1372" i="1"/>
  <c r="U1373" i="1"/>
  <c r="U1374" i="1"/>
  <c r="U1565" i="1"/>
  <c r="U1612" i="1"/>
  <c r="U2090" i="1"/>
  <c r="U2091" i="1"/>
  <c r="U2631" i="1"/>
  <c r="U2632" i="1"/>
  <c r="U2633" i="1"/>
  <c r="U3311" i="1"/>
  <c r="U3885" i="1"/>
  <c r="U160" i="1"/>
  <c r="U303" i="1"/>
  <c r="U363" i="1"/>
  <c r="U669" i="1"/>
  <c r="U872" i="1"/>
  <c r="U1175" i="1"/>
  <c r="U1176" i="1"/>
  <c r="U1177" i="1"/>
  <c r="U1375" i="1"/>
  <c r="U1541" i="1"/>
  <c r="U1613" i="1"/>
  <c r="U1743" i="1"/>
  <c r="U1786" i="1"/>
  <c r="U1841" i="1"/>
  <c r="U2092" i="1"/>
  <c r="U2093" i="1"/>
  <c r="U2094" i="1"/>
  <c r="U2348" i="1"/>
  <c r="U2864" i="1"/>
  <c r="U3732" i="1"/>
  <c r="U488" i="1"/>
  <c r="U708" i="1"/>
  <c r="U873" i="1"/>
  <c r="U1230" i="1"/>
  <c r="U1231" i="1"/>
  <c r="U1376" i="1"/>
  <c r="U1377" i="1"/>
  <c r="U1378" i="1"/>
  <c r="U1614" i="1"/>
  <c r="U1615" i="1"/>
  <c r="U1695" i="1"/>
  <c r="U1696" i="1"/>
  <c r="U1842" i="1"/>
  <c r="U1843" i="1"/>
  <c r="U1844" i="1"/>
  <c r="U2464" i="1"/>
  <c r="U2634" i="1"/>
  <c r="U3432" i="1"/>
  <c r="U3583" i="1"/>
  <c r="U293" i="1"/>
  <c r="U364" i="1"/>
  <c r="U599" i="1"/>
  <c r="U600" i="1"/>
  <c r="U709" i="1"/>
  <c r="U710" i="1"/>
  <c r="U711" i="1"/>
  <c r="U1151" i="1"/>
  <c r="U1160" i="1"/>
  <c r="U1201" i="1"/>
  <c r="U1379" i="1"/>
  <c r="U1380" i="1"/>
  <c r="U1381" i="1"/>
  <c r="U1542" i="1"/>
  <c r="U1556" i="1"/>
  <c r="U1697" i="1"/>
  <c r="U1904" i="1"/>
  <c r="U2095" i="1"/>
  <c r="U2242" i="1"/>
  <c r="U2258" i="1"/>
  <c r="U2534" i="1"/>
  <c r="U2966" i="1"/>
  <c r="U111" i="1"/>
  <c r="U134" i="1"/>
  <c r="U304" i="1"/>
  <c r="U365" i="1"/>
  <c r="U522" i="1"/>
  <c r="U814" i="1"/>
  <c r="U824" i="1"/>
  <c r="U874" i="1"/>
  <c r="U943" i="1"/>
  <c r="U953" i="1"/>
  <c r="U1070" i="1"/>
  <c r="U1285" i="1"/>
  <c r="U1382" i="1"/>
  <c r="U1543" i="1"/>
  <c r="U1557" i="1"/>
  <c r="U1718" i="1"/>
  <c r="U1845" i="1"/>
  <c r="U1924" i="1"/>
  <c r="U2096" i="1"/>
  <c r="U2097" i="1"/>
  <c r="U2349" i="1"/>
  <c r="U3584" i="1"/>
  <c r="U3585" i="1"/>
  <c r="U366" i="1"/>
  <c r="U712" i="1"/>
  <c r="U713" i="1"/>
  <c r="U1071" i="1"/>
  <c r="U1072" i="1"/>
  <c r="U1073" i="1"/>
  <c r="U1161" i="1"/>
  <c r="U1383" i="1"/>
  <c r="U1384" i="1"/>
  <c r="U1527" i="1"/>
  <c r="U2285" i="1"/>
  <c r="U2465" i="1"/>
  <c r="U2466" i="1"/>
  <c r="U2865" i="1"/>
  <c r="U3312" i="1"/>
  <c r="U3750" i="1"/>
  <c r="U3799" i="1"/>
  <c r="U66" i="1"/>
  <c r="U279" i="1"/>
  <c r="U305" i="1"/>
  <c r="U367" i="1"/>
  <c r="U368" i="1"/>
  <c r="U369" i="1"/>
  <c r="U370" i="1"/>
  <c r="U371" i="1"/>
  <c r="U372" i="1"/>
  <c r="U454" i="1"/>
  <c r="U459" i="1"/>
  <c r="U601" i="1"/>
  <c r="U676" i="1"/>
  <c r="U714" i="1"/>
  <c r="U715" i="1"/>
  <c r="U716" i="1"/>
  <c r="U717" i="1"/>
  <c r="U1074" i="1"/>
  <c r="U1075" i="1"/>
  <c r="U1076" i="1"/>
  <c r="U1077" i="1"/>
  <c r="U1232" i="1"/>
  <c r="U1267" i="1"/>
  <c r="U1385" i="1"/>
  <c r="U1386" i="1"/>
  <c r="U1744" i="1"/>
  <c r="U2098" i="1"/>
  <c r="U2099" i="1"/>
  <c r="U2100" i="1"/>
  <c r="U2101" i="1"/>
  <c r="U2102" i="1"/>
  <c r="U2635" i="1"/>
  <c r="U2636" i="1"/>
  <c r="U2637" i="1"/>
  <c r="U2866" i="1"/>
  <c r="U3187" i="1"/>
  <c r="U3586" i="1"/>
  <c r="U247" i="1"/>
  <c r="U306" i="1"/>
  <c r="U602" i="1"/>
  <c r="U603" i="1"/>
  <c r="U718" i="1"/>
  <c r="U719" i="1"/>
  <c r="U720" i="1"/>
  <c r="U721" i="1"/>
  <c r="U722" i="1"/>
  <c r="U875" i="1"/>
  <c r="U876" i="1"/>
  <c r="U877" i="1"/>
  <c r="U995" i="1"/>
  <c r="U1007" i="1"/>
  <c r="U1008" i="1"/>
  <c r="U1078" i="1"/>
  <c r="U1079" i="1"/>
  <c r="U1162" i="1"/>
  <c r="U1195" i="1"/>
  <c r="U1268" i="1"/>
  <c r="U1387" i="1"/>
  <c r="U1388" i="1"/>
  <c r="U1389" i="1"/>
  <c r="U1390" i="1"/>
  <c r="U1616" i="1"/>
  <c r="U1617" i="1"/>
  <c r="U1846" i="1"/>
  <c r="U2103" i="1"/>
  <c r="U2104" i="1"/>
  <c r="U2638" i="1"/>
  <c r="U2639" i="1"/>
  <c r="U2640" i="1"/>
  <c r="U3088" i="1"/>
  <c r="U3089" i="1"/>
  <c r="U3313" i="1"/>
  <c r="U3587" i="1"/>
  <c r="U3588" i="1"/>
  <c r="U3886" i="1"/>
  <c r="U3887" i="1"/>
  <c r="U3888" i="1"/>
  <c r="U326" i="1"/>
  <c r="U723" i="1"/>
  <c r="U815" i="1"/>
  <c r="U878" i="1"/>
  <c r="U1009" i="1"/>
  <c r="U1080" i="1"/>
  <c r="U1233" i="1"/>
  <c r="U1391" i="1"/>
  <c r="U1392" i="1"/>
  <c r="U1618" i="1"/>
  <c r="U1666" i="1"/>
  <c r="U1847" i="1"/>
  <c r="U2350" i="1"/>
  <c r="U2467" i="1"/>
  <c r="U2468" i="1"/>
  <c r="U3589" i="1"/>
  <c r="U227" i="1"/>
  <c r="U263" i="1"/>
  <c r="U334" i="1"/>
  <c r="U541" i="1"/>
  <c r="U542" i="1"/>
  <c r="U604" i="1"/>
  <c r="U605" i="1"/>
  <c r="U724" i="1"/>
  <c r="U951" i="1"/>
  <c r="U986" i="1"/>
  <c r="U996" i="1"/>
  <c r="U1196" i="1"/>
  <c r="U1234" i="1"/>
  <c r="U1393" i="1"/>
  <c r="U1394" i="1"/>
  <c r="U1395" i="1"/>
  <c r="U1619" i="1"/>
  <c r="U1848" i="1"/>
  <c r="U1849" i="1"/>
  <c r="U1850" i="1"/>
  <c r="U1905" i="1"/>
  <c r="U1906" i="1"/>
  <c r="U2105" i="1"/>
  <c r="U2106" i="1"/>
  <c r="U2107" i="1"/>
  <c r="U2351" i="1"/>
  <c r="U2352" i="1"/>
  <c r="U2415" i="1"/>
  <c r="U2641" i="1"/>
  <c r="U2934" i="1"/>
  <c r="U3090" i="1"/>
  <c r="U3091" i="1"/>
  <c r="U3092" i="1"/>
  <c r="U3433" i="1"/>
  <c r="U3590" i="1"/>
  <c r="U4009" i="1"/>
  <c r="U112" i="1"/>
  <c r="U148" i="1"/>
  <c r="U161" i="1"/>
  <c r="U264" i="1"/>
  <c r="U283" i="1"/>
  <c r="U307" i="1"/>
  <c r="U463" i="1"/>
  <c r="U606" i="1"/>
  <c r="U672" i="1"/>
  <c r="U725" i="1"/>
  <c r="U879" i="1"/>
  <c r="U957" i="1"/>
  <c r="U968" i="1"/>
  <c r="U958" i="1"/>
  <c r="U969" i="1"/>
  <c r="U1235" i="1"/>
  <c r="U1396" i="1"/>
  <c r="U1397" i="1"/>
  <c r="U1520" i="1"/>
  <c r="U2108" i="1"/>
  <c r="U2353" i="1"/>
  <c r="U2354" i="1"/>
  <c r="U2355" i="1"/>
  <c r="U2356" i="1"/>
  <c r="U2867" i="1"/>
  <c r="U3314" i="1"/>
  <c r="U3669" i="1"/>
  <c r="U4071" i="1"/>
  <c r="U223" i="1"/>
  <c r="U248" i="1"/>
  <c r="U265" i="1"/>
  <c r="U373" i="1"/>
  <c r="U726" i="1"/>
  <c r="U727" i="1"/>
  <c r="U880" i="1"/>
  <c r="U946" i="1"/>
  <c r="U1081" i="1"/>
  <c r="U1398" i="1"/>
  <c r="U1399" i="1"/>
  <c r="U1400" i="1"/>
  <c r="U1401" i="1"/>
  <c r="U1698" i="1"/>
  <c r="U1745" i="1"/>
  <c r="U1791" i="1"/>
  <c r="U2109" i="1"/>
  <c r="U2110" i="1"/>
  <c r="U2111" i="1"/>
  <c r="U2112" i="1"/>
  <c r="U3093" i="1"/>
  <c r="U3094" i="1"/>
  <c r="U3889" i="1"/>
  <c r="U4033" i="1"/>
  <c r="U4059" i="1"/>
  <c r="U113" i="1"/>
  <c r="U240" i="1"/>
  <c r="U249" i="1"/>
  <c r="U266" i="1"/>
  <c r="U291" i="1"/>
  <c r="U543" i="1"/>
  <c r="U544" i="1"/>
  <c r="U607" i="1"/>
  <c r="U881" i="1"/>
  <c r="U882" i="1"/>
  <c r="U1001" i="1"/>
  <c r="U1082" i="1"/>
  <c r="U1509" i="1"/>
  <c r="U1402" i="1"/>
  <c r="U1579" i="1"/>
  <c r="U1699" i="1"/>
  <c r="U1746" i="1"/>
  <c r="U1851" i="1"/>
  <c r="U2259" i="1"/>
  <c r="U2469" i="1"/>
  <c r="U2868" i="1"/>
  <c r="U2869" i="1"/>
  <c r="U3095" i="1"/>
  <c r="U3096" i="1"/>
  <c r="U3315" i="1"/>
  <c r="U3591" i="1"/>
  <c r="U3890" i="1"/>
  <c r="U53" i="1"/>
  <c r="U235" i="1"/>
  <c r="U267" i="1"/>
  <c r="U374" i="1"/>
  <c r="U489" i="1"/>
  <c r="U608" i="1"/>
  <c r="U609" i="1"/>
  <c r="U728" i="1"/>
  <c r="U729" i="1"/>
  <c r="U816" i="1"/>
  <c r="U883" i="1"/>
  <c r="U1016" i="1"/>
  <c r="U1083" i="1"/>
  <c r="U1084" i="1"/>
  <c r="U1085" i="1"/>
  <c r="U1086" i="1"/>
  <c r="U1087" i="1"/>
  <c r="U1544" i="1"/>
  <c r="U1566" i="1"/>
  <c r="U1620" i="1"/>
  <c r="U1700" i="1"/>
  <c r="U2113" i="1"/>
  <c r="U2114" i="1"/>
  <c r="U2115" i="1"/>
  <c r="U2116" i="1"/>
  <c r="U2470" i="1"/>
  <c r="U2505" i="1"/>
  <c r="U2642" i="1"/>
  <c r="U3097" i="1"/>
  <c r="U3200" i="1"/>
  <c r="U3592" i="1"/>
  <c r="U3733" i="1"/>
  <c r="U3751" i="1"/>
  <c r="U59" i="1"/>
  <c r="U162" i="1"/>
  <c r="U163" i="1"/>
  <c r="U375" i="1"/>
  <c r="U376" i="1"/>
  <c r="U377" i="1"/>
  <c r="U451" i="1"/>
  <c r="U378" i="1"/>
  <c r="U379" i="1"/>
  <c r="U464" i="1"/>
  <c r="U490" i="1"/>
  <c r="U491" i="1"/>
  <c r="U610" i="1"/>
  <c r="U730" i="1"/>
  <c r="U731" i="1"/>
  <c r="U802" i="1"/>
  <c r="U817" i="1"/>
  <c r="U884" i="1"/>
  <c r="U1010" i="1"/>
  <c r="U997" i="1"/>
  <c r="U1088" i="1"/>
  <c r="U1279" i="1"/>
  <c r="U1403" i="1"/>
  <c r="U1404" i="1"/>
  <c r="U1405" i="1"/>
  <c r="U1567" i="1"/>
  <c r="U1545" i="1"/>
  <c r="U1568" i="1"/>
  <c r="U1621" i="1"/>
  <c r="U1622" i="1"/>
  <c r="U1701" i="1"/>
  <c r="U2117" i="1"/>
  <c r="U2523" i="1"/>
  <c r="U2643" i="1"/>
  <c r="U2870" i="1"/>
  <c r="U2871" i="1"/>
  <c r="U3098" i="1"/>
  <c r="U3195" i="1"/>
  <c r="U3201" i="1"/>
  <c r="U3316" i="1"/>
  <c r="U3385" i="1"/>
  <c r="U3593" i="1"/>
  <c r="U3709" i="1"/>
  <c r="U3978" i="1"/>
  <c r="U4060" i="1"/>
  <c r="U164" i="1"/>
  <c r="U165" i="1"/>
  <c r="U229" i="1"/>
  <c r="U380" i="1"/>
  <c r="U381" i="1"/>
  <c r="U382" i="1"/>
  <c r="U465" i="1"/>
  <c r="U732" i="1"/>
  <c r="U733" i="1"/>
  <c r="U987" i="1"/>
  <c r="U970" i="1"/>
  <c r="U1089" i="1"/>
  <c r="U1090" i="1"/>
  <c r="U1406" i="1"/>
  <c r="U1407" i="1"/>
  <c r="U1546" i="1"/>
  <c r="U1852" i="1"/>
  <c r="U1907" i="1"/>
  <c r="U2118" i="1"/>
  <c r="U2399" i="1"/>
  <c r="U2529" i="1"/>
  <c r="U2644" i="1"/>
  <c r="U2645" i="1"/>
  <c r="U2646" i="1"/>
  <c r="U2756" i="1"/>
  <c r="U2872" i="1"/>
  <c r="U2873" i="1"/>
  <c r="U2874" i="1"/>
  <c r="U3099" i="1"/>
  <c r="U3734" i="1"/>
  <c r="U166" i="1"/>
  <c r="U167" i="1"/>
  <c r="U168" i="1"/>
  <c r="U328" i="1"/>
  <c r="U383" i="1"/>
  <c r="U384" i="1"/>
  <c r="U466" i="1"/>
  <c r="U545" i="1"/>
  <c r="U546" i="1"/>
  <c r="U579" i="1"/>
  <c r="U611" i="1"/>
  <c r="U612" i="1"/>
  <c r="U613" i="1"/>
  <c r="U947" i="1"/>
  <c r="U885" i="1"/>
  <c r="U886" i="1"/>
  <c r="U971" i="1"/>
  <c r="U1011" i="1"/>
  <c r="U1091" i="1"/>
  <c r="U1236" i="1"/>
  <c r="U1512" i="1"/>
  <c r="U1623" i="1"/>
  <c r="U1624" i="1"/>
  <c r="U1702" i="1"/>
  <c r="U1703" i="1"/>
  <c r="U1704" i="1"/>
  <c r="U1853" i="1"/>
  <c r="U1854" i="1"/>
  <c r="U2119" i="1"/>
  <c r="U2120" i="1"/>
  <c r="U2647" i="1"/>
  <c r="U2648" i="1"/>
  <c r="U2649" i="1"/>
  <c r="U2771" i="1"/>
  <c r="U2875" i="1"/>
  <c r="U2876" i="1"/>
  <c r="U2877" i="1"/>
  <c r="U3100" i="1"/>
  <c r="U3317" i="1"/>
  <c r="U3594" i="1"/>
  <c r="U3595" i="1"/>
  <c r="U3968" i="1"/>
  <c r="U33" i="1"/>
  <c r="U56" i="1"/>
  <c r="U135" i="1"/>
  <c r="U169" i="1"/>
  <c r="U170" i="1"/>
  <c r="U171" i="1"/>
  <c r="U172" i="1"/>
  <c r="U173" i="1"/>
  <c r="U174" i="1"/>
  <c r="U175" i="1"/>
  <c r="U308" i="1"/>
  <c r="U337" i="1"/>
  <c r="U385" i="1"/>
  <c r="U386" i="1"/>
  <c r="U387" i="1"/>
  <c r="U492" i="1"/>
  <c r="U493" i="1"/>
  <c r="U494" i="1"/>
  <c r="U580" i="1"/>
  <c r="U614" i="1"/>
  <c r="U615" i="1"/>
  <c r="U734" i="1"/>
  <c r="U735" i="1"/>
  <c r="U808" i="1"/>
  <c r="U887" i="1"/>
  <c r="U888" i="1"/>
  <c r="U889" i="1"/>
  <c r="U948" i="1"/>
  <c r="U1092" i="1"/>
  <c r="U1276" i="1"/>
  <c r="U1408" i="1"/>
  <c r="U1409" i="1"/>
  <c r="U1410" i="1"/>
  <c r="U1411" i="1"/>
  <c r="U1412" i="1"/>
  <c r="U1625" i="1"/>
  <c r="U1747" i="1"/>
  <c r="U1787" i="1"/>
  <c r="U1788" i="1"/>
  <c r="U1789" i="1"/>
  <c r="U1855" i="1"/>
  <c r="U1856" i="1"/>
  <c r="U2121" i="1"/>
  <c r="U2122" i="1"/>
  <c r="U2357" i="1"/>
  <c r="U2358" i="1"/>
  <c r="U2359" i="1"/>
  <c r="U2360" i="1"/>
  <c r="U2650" i="1"/>
  <c r="U2651" i="1"/>
  <c r="U2652" i="1"/>
  <c r="U2744" i="1"/>
  <c r="U2878" i="1"/>
  <c r="U2879" i="1"/>
  <c r="U3101" i="1"/>
  <c r="U3318" i="1"/>
  <c r="U3596" i="1"/>
  <c r="U3891" i="1"/>
  <c r="U3892" i="1"/>
  <c r="U4034" i="1"/>
  <c r="U4035" i="1"/>
  <c r="U4089" i="1"/>
  <c r="U34" i="1"/>
  <c r="U114" i="1"/>
  <c r="U284" i="1"/>
  <c r="U309" i="1"/>
  <c r="U388" i="1"/>
  <c r="U389" i="1"/>
  <c r="U477" i="1"/>
  <c r="U526" i="1"/>
  <c r="U547" i="1"/>
  <c r="U795" i="1"/>
  <c r="U798" i="1"/>
  <c r="U736" i="1"/>
  <c r="U737" i="1"/>
  <c r="U890" i="1"/>
  <c r="U891" i="1"/>
  <c r="U892" i="1"/>
  <c r="U1012" i="1"/>
  <c r="U1093" i="1"/>
  <c r="U1094" i="1"/>
  <c r="U1095" i="1"/>
  <c r="U1163" i="1"/>
  <c r="U1178" i="1"/>
  <c r="U1179" i="1"/>
  <c r="U1237" i="1"/>
  <c r="U1413" i="1"/>
  <c r="U1569" i="1"/>
  <c r="U1705" i="1"/>
  <c r="U1626" i="1"/>
  <c r="U1706" i="1"/>
  <c r="U1748" i="1"/>
  <c r="U2123" i="1"/>
  <c r="U2124" i="1"/>
  <c r="U2237" i="1"/>
  <c r="U2471" i="1"/>
  <c r="U2653" i="1"/>
  <c r="U2654" i="1"/>
  <c r="U2655" i="1"/>
  <c r="U2656" i="1"/>
  <c r="U2657" i="1"/>
  <c r="U2880" i="1"/>
  <c r="U2881" i="1"/>
  <c r="U2882" i="1"/>
  <c r="U3212" i="1"/>
  <c r="U3319" i="1"/>
  <c r="U3893" i="1"/>
  <c r="U3894" i="1"/>
  <c r="U35" i="1"/>
  <c r="U81" i="1"/>
  <c r="U115" i="1"/>
  <c r="U132" i="1"/>
  <c r="U285" i="1"/>
  <c r="U292" i="1"/>
  <c r="U310" i="1"/>
  <c r="U311" i="1"/>
  <c r="U312" i="1"/>
  <c r="U390" i="1"/>
  <c r="U391" i="1"/>
  <c r="U455" i="1"/>
  <c r="U392" i="1"/>
  <c r="U393" i="1"/>
  <c r="U394" i="1"/>
  <c r="U395" i="1"/>
  <c r="U396" i="1"/>
  <c r="U495" i="1"/>
  <c r="U496" i="1"/>
  <c r="U525" i="1"/>
  <c r="U616" i="1"/>
  <c r="U660" i="1"/>
  <c r="U661" i="1"/>
  <c r="U677" i="1"/>
  <c r="U738" i="1"/>
  <c r="U739" i="1"/>
  <c r="U740" i="1"/>
  <c r="U741" i="1"/>
  <c r="U742" i="1"/>
  <c r="U893" i="1"/>
  <c r="U894" i="1"/>
  <c r="U972" i="1"/>
  <c r="U1096" i="1"/>
  <c r="U1238" i="1"/>
  <c r="U1414" i="1"/>
  <c r="U1415" i="1"/>
  <c r="U1416" i="1"/>
  <c r="U1627" i="1"/>
  <c r="U1707" i="1"/>
  <c r="U1857" i="1"/>
  <c r="U1908" i="1"/>
  <c r="U2125" i="1"/>
  <c r="U2126" i="1"/>
  <c r="U2127" i="1"/>
  <c r="U2128" i="1"/>
  <c r="U2129" i="1"/>
  <c r="U2260" i="1"/>
  <c r="U2658" i="1"/>
  <c r="U2939" i="1"/>
  <c r="U3399" i="1"/>
  <c r="U3400" i="1"/>
  <c r="U3597" i="1"/>
  <c r="U3800" i="1"/>
  <c r="U3895" i="1"/>
  <c r="U4036" i="1"/>
  <c r="U4037" i="1"/>
  <c r="U78" i="1"/>
  <c r="U116" i="1"/>
  <c r="U176" i="1"/>
  <c r="U177" i="1"/>
  <c r="U225" i="1"/>
  <c r="U236" i="1"/>
  <c r="U241" i="1"/>
  <c r="U268" i="1"/>
  <c r="U269" i="1"/>
  <c r="U270" i="1"/>
  <c r="U397" i="1"/>
  <c r="U472" i="1"/>
  <c r="U474" i="1"/>
  <c r="U467" i="1"/>
  <c r="U548" i="1"/>
  <c r="U617" i="1"/>
  <c r="U578" i="1"/>
  <c r="U618" i="1"/>
  <c r="U573" i="1"/>
  <c r="U619" i="1"/>
  <c r="U743" i="1"/>
  <c r="U744" i="1"/>
  <c r="U895" i="1"/>
  <c r="U973" i="1"/>
  <c r="U949" i="1"/>
  <c r="U974" i="1"/>
  <c r="U975" i="1"/>
  <c r="U1097" i="1"/>
  <c r="U1098" i="1"/>
  <c r="U1099" i="1"/>
  <c r="U1100" i="1"/>
  <c r="U1180" i="1"/>
  <c r="U1269" i="1"/>
  <c r="U1417" i="1"/>
  <c r="U1418" i="1"/>
  <c r="U1570" i="1"/>
  <c r="U1528" i="1"/>
  <c r="U1628" i="1"/>
  <c r="U1629" i="1"/>
  <c r="U1630" i="1"/>
  <c r="U1858" i="1"/>
  <c r="U1880" i="1"/>
  <c r="U1909" i="1"/>
  <c r="U2130" i="1"/>
  <c r="U2131" i="1"/>
  <c r="U2132" i="1"/>
  <c r="U2133" i="1"/>
  <c r="U2134" i="1"/>
  <c r="U2135" i="1"/>
  <c r="U2261" i="1"/>
  <c r="U2361" i="1"/>
  <c r="U2472" i="1"/>
  <c r="U2539" i="1"/>
  <c r="U2659" i="1"/>
  <c r="U2660" i="1"/>
  <c r="U2661" i="1"/>
  <c r="U3320" i="1"/>
  <c r="U3321" i="1"/>
  <c r="U3434" i="1"/>
  <c r="U3598" i="1"/>
  <c r="U3752" i="1"/>
  <c r="U3896" i="1"/>
  <c r="U3897" i="1"/>
  <c r="U3898" i="1"/>
  <c r="U3979" i="1"/>
  <c r="U4010" i="1"/>
  <c r="U4011" i="1"/>
  <c r="U4072" i="1"/>
  <c r="U67" i="1"/>
  <c r="U76" i="1"/>
  <c r="U82" i="1"/>
  <c r="U83" i="1"/>
  <c r="U104" i="1"/>
  <c r="U149" i="1"/>
  <c r="U178" i="1"/>
  <c r="U179" i="1"/>
  <c r="U156" i="1"/>
  <c r="U180" i="1"/>
  <c r="U228" i="1"/>
  <c r="U181" i="1"/>
  <c r="U182" i="1"/>
  <c r="U230" i="1"/>
  <c r="U237" i="1"/>
  <c r="U231" i="1"/>
  <c r="U250" i="1"/>
  <c r="U398" i="1"/>
  <c r="U399" i="1"/>
  <c r="U339" i="1"/>
  <c r="U497" i="1"/>
  <c r="U549" i="1"/>
  <c r="U498" i="1"/>
  <c r="U550" i="1"/>
  <c r="U620" i="1"/>
  <c r="U621" i="1"/>
  <c r="U622" i="1"/>
  <c r="U623" i="1"/>
  <c r="U745" i="1"/>
  <c r="U746" i="1"/>
  <c r="U747" i="1"/>
  <c r="U748" i="1"/>
  <c r="U896" i="1"/>
  <c r="U897" i="1"/>
  <c r="U944" i="1"/>
  <c r="U825" i="1"/>
  <c r="U959" i="1"/>
  <c r="U898" i="1"/>
  <c r="U899" i="1"/>
  <c r="U976" i="1"/>
  <c r="U960" i="1"/>
  <c r="U1013" i="1"/>
  <c r="U1101" i="1"/>
  <c r="U1102" i="1"/>
  <c r="U1103" i="1"/>
  <c r="U1104" i="1"/>
  <c r="U1164" i="1"/>
  <c r="U1105" i="1"/>
  <c r="U1239" i="1"/>
  <c r="U1197" i="1"/>
  <c r="U1419" i="1"/>
  <c r="U1420" i="1"/>
  <c r="U1421" i="1"/>
  <c r="U1422" i="1"/>
  <c r="U1423" i="1"/>
  <c r="U1424" i="1"/>
  <c r="U1425" i="1"/>
  <c r="U1426" i="1"/>
  <c r="U1631" i="1"/>
  <c r="U1632" i="1"/>
  <c r="U1633" i="1"/>
  <c r="U1708" i="1"/>
  <c r="U1749" i="1"/>
  <c r="U1859" i="1"/>
  <c r="U2136" i="1"/>
  <c r="U2137" i="1"/>
  <c r="U2138" i="1"/>
  <c r="U2473" i="1"/>
  <c r="U2362" i="1"/>
  <c r="U2474" i="1"/>
  <c r="U2535" i="1"/>
  <c r="U2662" i="1"/>
  <c r="U2663" i="1"/>
  <c r="U2664" i="1"/>
  <c r="U2883" i="1"/>
  <c r="U3102" i="1"/>
  <c r="U3202" i="1"/>
  <c r="U3322" i="1"/>
  <c r="U3599" i="1"/>
  <c r="U3600" i="1"/>
  <c r="U3697" i="1"/>
  <c r="U3698" i="1"/>
  <c r="U3753" i="1"/>
  <c r="U3899" i="1"/>
  <c r="U4038" i="1"/>
  <c r="U84" i="1"/>
  <c r="U85" i="1"/>
  <c r="U86" i="1"/>
  <c r="U87" i="1"/>
  <c r="U146" i="1"/>
  <c r="U183" i="1"/>
  <c r="U184" i="1"/>
  <c r="U271" i="1"/>
  <c r="U272" i="1"/>
  <c r="U313" i="1"/>
  <c r="U400" i="1"/>
  <c r="U460" i="1"/>
  <c r="U476" i="1"/>
  <c r="U499" i="1"/>
  <c r="U551" i="1"/>
  <c r="U574" i="1"/>
  <c r="U582" i="1"/>
  <c r="U577" i="1"/>
  <c r="U624" i="1"/>
  <c r="U625" i="1"/>
  <c r="U662" i="1"/>
  <c r="U626" i="1"/>
  <c r="U627" i="1"/>
  <c r="U749" i="1"/>
  <c r="U750" i="1"/>
  <c r="U751" i="1"/>
  <c r="U900" i="1"/>
  <c r="U952" i="1"/>
  <c r="U818" i="1"/>
  <c r="U901" i="1"/>
  <c r="U999" i="1"/>
  <c r="U1106" i="1"/>
  <c r="U1240" i="1"/>
  <c r="U1270" i="1"/>
  <c r="U1271" i="1"/>
  <c r="U1280" i="1"/>
  <c r="U1260" i="1"/>
  <c r="U1427" i="1"/>
  <c r="U1428" i="1"/>
  <c r="U1510" i="1"/>
  <c r="U1429" i="1"/>
  <c r="U1430" i="1"/>
  <c r="U1634" i="1"/>
  <c r="U1635" i="1"/>
  <c r="U1636" i="1"/>
  <c r="U1637" i="1"/>
  <c r="U1860" i="1"/>
  <c r="U2139" i="1"/>
  <c r="U1861" i="1"/>
  <c r="U1910" i="1"/>
  <c r="U1911" i="1"/>
  <c r="U2140" i="1"/>
  <c r="U1912" i="1"/>
  <c r="U2141" i="1"/>
  <c r="U2142" i="1"/>
  <c r="U2363" i="1"/>
  <c r="U2506" i="1"/>
  <c r="U2665" i="1"/>
  <c r="U2666" i="1"/>
  <c r="U3103" i="1"/>
  <c r="U3323" i="1"/>
  <c r="U3435" i="1"/>
  <c r="U3436" i="1"/>
  <c r="U3601" i="1"/>
  <c r="U3602" i="1"/>
  <c r="U3699" i="1"/>
  <c r="U3735" i="1"/>
  <c r="U3815" i="1"/>
  <c r="U3900" i="1"/>
  <c r="U3816" i="1"/>
  <c r="U3901" i="1"/>
  <c r="U3902" i="1"/>
  <c r="U3903" i="1"/>
  <c r="U3904" i="1"/>
  <c r="U3905" i="1"/>
  <c r="U4012" i="1"/>
  <c r="U4013" i="1"/>
  <c r="U4090" i="1"/>
  <c r="U18" i="1"/>
  <c r="U21" i="1"/>
  <c r="U117" i="1"/>
  <c r="U107" i="1"/>
  <c r="U118" i="1"/>
  <c r="U119" i="1"/>
  <c r="U136" i="1"/>
  <c r="U150" i="1"/>
  <c r="U185" i="1"/>
  <c r="U186" i="1"/>
  <c r="U187" i="1"/>
  <c r="U188" i="1"/>
  <c r="U245" i="1"/>
  <c r="U296" i="1"/>
  <c r="U401" i="1"/>
  <c r="U338" i="1"/>
  <c r="U402" i="1"/>
  <c r="U403" i="1"/>
  <c r="U456" i="1"/>
  <c r="U404" i="1"/>
  <c r="U457" i="1"/>
  <c r="U405" i="1"/>
  <c r="U406" i="1"/>
  <c r="U478" i="1"/>
  <c r="U407" i="1"/>
  <c r="U408" i="1"/>
  <c r="U409" i="1"/>
  <c r="U410" i="1"/>
  <c r="U500" i="1"/>
  <c r="U552" i="1"/>
  <c r="U501" i="1"/>
  <c r="U529" i="1"/>
  <c r="U628" i="1"/>
  <c r="U663" i="1"/>
  <c r="U752" i="1"/>
  <c r="U629" i="1"/>
  <c r="U753" i="1"/>
  <c r="U754" i="1"/>
  <c r="U755" i="1"/>
  <c r="U756" i="1"/>
  <c r="U670" i="1"/>
  <c r="U757" i="1"/>
  <c r="U758" i="1"/>
  <c r="U759" i="1"/>
  <c r="U819" i="1"/>
  <c r="U760" i="1"/>
  <c r="U761" i="1"/>
  <c r="U902" i="1"/>
  <c r="U762" i="1"/>
  <c r="U903" i="1"/>
  <c r="U904" i="1"/>
  <c r="U905" i="1"/>
  <c r="U803" i="1"/>
  <c r="U906" i="1"/>
  <c r="U907" i="1"/>
  <c r="U977" i="1"/>
  <c r="U978" i="1"/>
  <c r="U1107" i="1"/>
  <c r="U1108" i="1"/>
  <c r="U1109" i="1"/>
  <c r="U1110" i="1"/>
  <c r="U1241" i="1"/>
  <c r="U1111" i="1"/>
  <c r="U1242" i="1"/>
  <c r="U1243" i="1"/>
  <c r="U1431" i="1"/>
  <c r="U1244" i="1"/>
  <c r="U1432" i="1"/>
  <c r="U1433" i="1"/>
  <c r="U1434" i="1"/>
  <c r="U1435" i="1"/>
  <c r="U1638" i="1"/>
  <c r="U1709" i="1"/>
  <c r="U1639" i="1"/>
  <c r="U1640" i="1"/>
  <c r="U1862" i="1"/>
  <c r="U2143" i="1"/>
  <c r="U2144" i="1"/>
  <c r="U2145" i="1"/>
  <c r="U2146" i="1"/>
  <c r="U2147" i="1"/>
  <c r="U2148" i="1"/>
  <c r="U2149" i="1"/>
  <c r="U2364" i="1"/>
  <c r="U2286" i="1"/>
  <c r="U2410" i="1"/>
  <c r="U2475" i="1"/>
  <c r="U2667" i="1"/>
  <c r="U2884" i="1"/>
  <c r="U2763" i="1"/>
  <c r="U2960" i="1"/>
  <c r="U2885" i="1"/>
  <c r="U3104" i="1"/>
  <c r="U3105" i="1"/>
  <c r="U3193" i="1"/>
  <c r="U3106" i="1"/>
  <c r="U3107" i="1"/>
  <c r="U3229" i="1"/>
  <c r="U3324" i="1"/>
  <c r="U3463" i="1"/>
  <c r="U3603" i="1"/>
  <c r="U3604" i="1"/>
  <c r="U3754" i="1"/>
  <c r="U3906" i="1"/>
  <c r="U3907" i="1"/>
  <c r="U3908" i="1"/>
  <c r="U3909" i="1"/>
  <c r="U4039" i="1"/>
  <c r="U31" i="1"/>
  <c r="U48" i="1"/>
  <c r="U58" i="1"/>
  <c r="U88" i="1"/>
  <c r="U89" i="1"/>
  <c r="U105" i="1"/>
  <c r="U130" i="1"/>
  <c r="U133" i="1"/>
  <c r="U189" i="1"/>
  <c r="U190" i="1"/>
  <c r="U314" i="1"/>
  <c r="U286" i="1"/>
  <c r="U335" i="1"/>
  <c r="U411" i="1"/>
  <c r="U412" i="1"/>
  <c r="U413" i="1"/>
  <c r="U414" i="1"/>
  <c r="U415" i="1"/>
  <c r="U297" i="1"/>
  <c r="U416" i="1"/>
  <c r="U417" i="1"/>
  <c r="U418" i="1"/>
  <c r="U419" i="1"/>
  <c r="U420" i="1"/>
  <c r="U421" i="1"/>
  <c r="U458" i="1"/>
  <c r="U422" i="1"/>
  <c r="U479" i="1"/>
  <c r="U423" i="1"/>
  <c r="U424" i="1"/>
  <c r="U468" i="1"/>
  <c r="U502" i="1"/>
  <c r="U553" i="1"/>
  <c r="U554" i="1"/>
  <c r="U503" i="1"/>
  <c r="U555" i="1"/>
  <c r="U504" i="1"/>
  <c r="U630" i="1"/>
  <c r="U631" i="1"/>
  <c r="U527" i="1"/>
  <c r="U575" i="1"/>
  <c r="U664" i="1"/>
  <c r="U763" i="1"/>
  <c r="U799" i="1"/>
  <c r="U632" i="1"/>
  <c r="U820" i="1"/>
  <c r="U908" i="1"/>
  <c r="U909" i="1"/>
  <c r="U910" i="1"/>
  <c r="U807" i="1"/>
  <c r="U911" i="1"/>
  <c r="U912" i="1"/>
  <c r="U913" i="1"/>
  <c r="U914" i="1"/>
  <c r="U915" i="1"/>
  <c r="U988" i="1"/>
  <c r="U945" i="1"/>
  <c r="U1112" i="1"/>
  <c r="U1113" i="1"/>
  <c r="U1114" i="1"/>
  <c r="U1002" i="1"/>
  <c r="U1115" i="1"/>
  <c r="U1014" i="1"/>
  <c r="U1436" i="1"/>
  <c r="U1437" i="1"/>
  <c r="U1438" i="1"/>
  <c r="U1521" i="1"/>
  <c r="U1522" i="1"/>
  <c r="U1439" i="1"/>
  <c r="U1440" i="1"/>
  <c r="U1441" i="1"/>
  <c r="U1710" i="1"/>
  <c r="U1442" i="1"/>
  <c r="U1515" i="1"/>
  <c r="U1443" i="1"/>
  <c r="U1641" i="1"/>
  <c r="U1642" i="1"/>
  <c r="U1663" i="1"/>
  <c r="U1863" i="1"/>
  <c r="U1643" i="1"/>
  <c r="U1750" i="1"/>
  <c r="U2262" i="1"/>
  <c r="U2150" i="1"/>
  <c r="U2151" i="1"/>
  <c r="U2365" i="1"/>
  <c r="U2152" i="1"/>
  <c r="U2291" i="1"/>
  <c r="U2366" i="1"/>
  <c r="U2289" i="1"/>
  <c r="U2367" i="1"/>
  <c r="U2476" i="1"/>
  <c r="U2477" i="1"/>
  <c r="U2668" i="1"/>
  <c r="U2669" i="1"/>
  <c r="U2886" i="1"/>
  <c r="U2670" i="1"/>
  <c r="U2887" i="1"/>
  <c r="U2888" i="1"/>
  <c r="U2536" i="1"/>
  <c r="U2889" i="1"/>
  <c r="U3108" i="1"/>
  <c r="U3109" i="1"/>
  <c r="U3110" i="1"/>
  <c r="U3203" i="1"/>
  <c r="U3325" i="1"/>
  <c r="U3204" i="1"/>
  <c r="U3111" i="1"/>
  <c r="U3112" i="1"/>
  <c r="U3326" i="1"/>
  <c r="U3205" i="1"/>
  <c r="U3327" i="1"/>
  <c r="U3328" i="1"/>
  <c r="U3329" i="1"/>
  <c r="U3330" i="1"/>
  <c r="U3605" i="1"/>
  <c r="U3606" i="1"/>
  <c r="U3607" i="1"/>
  <c r="U3700" i="1"/>
  <c r="U3772" i="1"/>
  <c r="U3755" i="1"/>
  <c r="U3910" i="1"/>
  <c r="U3969" i="1"/>
  <c r="U3980" i="1"/>
  <c r="U4014" i="1"/>
  <c r="U4061" i="1"/>
  <c r="U12" i="1"/>
  <c r="U13" i="1"/>
  <c r="U15" i="1"/>
  <c r="U16" i="1"/>
  <c r="U36" i="1"/>
  <c r="U60" i="1"/>
  <c r="U68" i="1"/>
  <c r="U69" i="1"/>
  <c r="U70" i="1"/>
  <c r="U98" i="1"/>
  <c r="U90" i="1"/>
  <c r="U71" i="1"/>
  <c r="U91" i="1"/>
  <c r="U99" i="1"/>
  <c r="U92" i="1"/>
  <c r="U137" i="1"/>
  <c r="U151" i="1"/>
  <c r="U220" i="1"/>
  <c r="U242" i="1"/>
  <c r="U191" i="1"/>
  <c r="U192" i="1"/>
  <c r="U234" i="1"/>
  <c r="U193" i="1"/>
  <c r="U194" i="1"/>
  <c r="U195" i="1"/>
  <c r="U251" i="1"/>
  <c r="U196" i="1"/>
  <c r="U258" i="1"/>
  <c r="U252" i="1"/>
  <c r="U221" i="1"/>
  <c r="U243" i="1"/>
  <c r="U197" i="1"/>
  <c r="U281" i="1"/>
  <c r="U198" i="1"/>
  <c r="U253" i="1"/>
  <c r="U315" i="1"/>
  <c r="U254" i="1"/>
  <c r="U327" i="1"/>
  <c r="U273" i="1"/>
  <c r="U425" i="1"/>
  <c r="U316" i="1"/>
  <c r="U426" i="1"/>
  <c r="U427" i="1"/>
  <c r="U428" i="1"/>
  <c r="U429" i="1"/>
  <c r="U556" i="1"/>
  <c r="U557" i="1"/>
  <c r="U558" i="1"/>
  <c r="U475" i="1"/>
  <c r="U505" i="1"/>
  <c r="U559" i="1"/>
  <c r="U633" i="1"/>
  <c r="U634" i="1"/>
  <c r="U635" i="1"/>
  <c r="U560" i="1"/>
  <c r="U561" i="1"/>
  <c r="U764" i="1"/>
  <c r="U636" i="1"/>
  <c r="U765" i="1"/>
  <c r="U766" i="1"/>
  <c r="U581" i="1"/>
  <c r="U637" i="1"/>
  <c r="U638" i="1"/>
  <c r="U804" i="1"/>
  <c r="U950" i="1"/>
  <c r="U916" i="1"/>
  <c r="U767" i="1"/>
  <c r="U768" i="1"/>
  <c r="U979" i="1"/>
  <c r="U769" i="1"/>
  <c r="U671" i="1"/>
  <c r="U917" i="1"/>
  <c r="U942" i="1"/>
  <c r="U826" i="1"/>
  <c r="U1187" i="1"/>
  <c r="U1116" i="1"/>
  <c r="U1263" i="1"/>
  <c r="U1245" i="1"/>
  <c r="U1246" i="1"/>
  <c r="U1152" i="1"/>
  <c r="U1444" i="1"/>
  <c r="U1445" i="1"/>
  <c r="U1446" i="1"/>
  <c r="U1447" i="1"/>
  <c r="U1448" i="1"/>
  <c r="U1449" i="1"/>
  <c r="U1450" i="1"/>
  <c r="U1571" i="1"/>
  <c r="U1451" i="1"/>
  <c r="U1717" i="1"/>
  <c r="U1275" i="1"/>
  <c r="U1644" i="1"/>
  <c r="U1452" i="1"/>
  <c r="U1572" i="1"/>
  <c r="U1751" i="1"/>
  <c r="U1453" i="1"/>
  <c r="U1577" i="1"/>
  <c r="U1664" i="1"/>
  <c r="U1645" i="1"/>
  <c r="U2153" i="1"/>
  <c r="U1883" i="1"/>
  <c r="U2290" i="1"/>
  <c r="U2154" i="1"/>
  <c r="U1913" i="1"/>
  <c r="U2368" i="1"/>
  <c r="U2155" i="1"/>
  <c r="U2263" i="1"/>
  <c r="U2369" i="1"/>
  <c r="U2156" i="1"/>
  <c r="U2287" i="1"/>
  <c r="U2280" i="1"/>
  <c r="U2370" i="1"/>
  <c r="U2411" i="1"/>
  <c r="U2157" i="1"/>
  <c r="U2478" i="1"/>
  <c r="U2158" i="1"/>
  <c r="U2159" i="1"/>
  <c r="U2671" i="1"/>
  <c r="U2371" i="1"/>
  <c r="U2264" i="1"/>
  <c r="U2372" i="1"/>
  <c r="U2540" i="1"/>
  <c r="U2776" i="1"/>
  <c r="U2373" i="1"/>
  <c r="U2757" i="1"/>
  <c r="U2672" i="1"/>
  <c r="U2890" i="1"/>
  <c r="U2948" i="1"/>
  <c r="U2518" i="1"/>
  <c r="U2891" i="1"/>
  <c r="U2892" i="1"/>
  <c r="U2772" i="1"/>
  <c r="U2893" i="1"/>
  <c r="U2673" i="1"/>
  <c r="U2894" i="1"/>
  <c r="U2674" i="1"/>
  <c r="U2675" i="1"/>
  <c r="U2676" i="1"/>
  <c r="U2895" i="1"/>
  <c r="U2896" i="1"/>
  <c r="U3113" i="1"/>
  <c r="U3114" i="1"/>
  <c r="U2897" i="1"/>
  <c r="U3206" i="1"/>
  <c r="U2898" i="1"/>
  <c r="U3115" i="1"/>
  <c r="U3213" i="1"/>
  <c r="U3331" i="1"/>
  <c r="U3116" i="1"/>
  <c r="U3332" i="1"/>
  <c r="U3117" i="1"/>
  <c r="U3118" i="1"/>
  <c r="U3214" i="1"/>
  <c r="U3119" i="1"/>
  <c r="U3333" i="1"/>
  <c r="U3334" i="1"/>
  <c r="U3335" i="1"/>
  <c r="U3336" i="1"/>
  <c r="U3437" i="1"/>
  <c r="U3337" i="1"/>
  <c r="U3438" i="1"/>
  <c r="U3608" i="1"/>
  <c r="U3609" i="1"/>
  <c r="U3610" i="1"/>
  <c r="U3611" i="1"/>
  <c r="U3657" i="1"/>
  <c r="U3911" i="1"/>
  <c r="U3912" i="1"/>
  <c r="U3913" i="1"/>
  <c r="U3914" i="1"/>
  <c r="U3915" i="1"/>
  <c r="U3801" i="1"/>
  <c r="U3981" i="1"/>
  <c r="U3986" i="1"/>
  <c r="U4100" i="1"/>
  <c r="U7" i="1"/>
  <c r="U22" i="1"/>
  <c r="U28" i="1"/>
  <c r="U37" i="1"/>
  <c r="U27" i="1"/>
  <c r="U38" i="1"/>
  <c r="U39" i="1"/>
  <c r="U47" i="1"/>
  <c r="U40" i="1"/>
  <c r="U61" i="1"/>
  <c r="U62" i="1"/>
  <c r="U72" i="1"/>
  <c r="U108" i="1"/>
  <c r="U51" i="1"/>
  <c r="U73" i="1"/>
  <c r="U97" i="1"/>
  <c r="U93" i="1"/>
  <c r="U100" i="1"/>
  <c r="U129" i="1"/>
  <c r="U109" i="1"/>
  <c r="U138" i="1"/>
  <c r="U65" i="1"/>
  <c r="U139" i="1"/>
  <c r="U103" i="1"/>
  <c r="U199" i="1"/>
  <c r="U287" i="1"/>
  <c r="U106" i="1"/>
  <c r="U152" i="1"/>
  <c r="U238" i="1"/>
  <c r="U298" i="1"/>
  <c r="U120" i="1"/>
  <c r="U200" i="1"/>
  <c r="U142" i="1"/>
  <c r="U317" i="1"/>
  <c r="U318" i="1"/>
  <c r="U128" i="1"/>
  <c r="U201" i="1"/>
  <c r="U144" i="1"/>
  <c r="U153" i="1"/>
  <c r="U226" i="1"/>
  <c r="U430" i="1"/>
  <c r="U202" i="1"/>
  <c r="U203" i="1"/>
  <c r="U204" i="1"/>
  <c r="U469" i="1"/>
  <c r="U205" i="1"/>
  <c r="U244" i="1"/>
  <c r="U232" i="1"/>
  <c r="U431" i="1"/>
  <c r="U432" i="1"/>
  <c r="U255" i="1"/>
  <c r="U433" i="1"/>
  <c r="U206" i="1"/>
  <c r="U299" i="1"/>
  <c r="U207" i="1"/>
  <c r="U319" i="1"/>
  <c r="U208" i="1"/>
  <c r="U340" i="1"/>
  <c r="U209" i="1"/>
  <c r="U222" i="1"/>
  <c r="U452" i="1"/>
  <c r="U519" i="1"/>
  <c r="U506" i="1"/>
  <c r="U562" i="1"/>
  <c r="U507" i="1"/>
  <c r="U288" i="1"/>
  <c r="U434" i="1"/>
  <c r="U435" i="1"/>
  <c r="U563" i="1"/>
  <c r="U256" i="1"/>
  <c r="U300" i="1"/>
  <c r="U320" i="1"/>
  <c r="U508" i="1"/>
  <c r="U564" i="1"/>
  <c r="U436" i="1"/>
  <c r="U321" i="1"/>
  <c r="U509" i="1"/>
  <c r="U639" i="1"/>
  <c r="U437" i="1"/>
  <c r="U640" i="1"/>
  <c r="U516" i="1"/>
  <c r="U565" i="1"/>
  <c r="U523" i="1"/>
  <c r="U438" i="1"/>
  <c r="U918" i="1"/>
  <c r="U919" i="1"/>
  <c r="U470" i="1"/>
  <c r="U641" i="1"/>
  <c r="U439" i="1"/>
  <c r="U642" i="1"/>
  <c r="U770" i="1"/>
  <c r="U771" i="1"/>
  <c r="U471" i="1"/>
  <c r="U772" i="1"/>
  <c r="U773" i="1"/>
  <c r="U920" i="1"/>
  <c r="U1117" i="1"/>
  <c r="U1118" i="1"/>
  <c r="U774" i="1"/>
  <c r="U775" i="1"/>
  <c r="U921" i="1"/>
  <c r="U1119" i="1"/>
  <c r="U566" i="1"/>
  <c r="U776" i="1"/>
  <c r="U777" i="1"/>
  <c r="U821" i="1"/>
  <c r="U1120" i="1"/>
  <c r="U643" i="1"/>
  <c r="U778" i="1"/>
  <c r="U779" i="1"/>
  <c r="U922" i="1"/>
  <c r="U1121" i="1"/>
  <c r="U1247" i="1"/>
  <c r="U1454" i="1"/>
  <c r="U923" i="1"/>
  <c r="U780" i="1"/>
  <c r="U980" i="1"/>
  <c r="U1122" i="1"/>
  <c r="U1455" i="1"/>
  <c r="U781" i="1"/>
  <c r="U1456" i="1"/>
  <c r="U1248" i="1"/>
  <c r="U1249" i="1"/>
  <c r="U1123" i="1"/>
  <c r="U1457" i="1"/>
  <c r="U822" i="1"/>
  <c r="U1547" i="1"/>
  <c r="U924" i="1"/>
  <c r="U925" i="1"/>
  <c r="U926" i="1"/>
  <c r="U1147" i="1"/>
  <c r="U927" i="1"/>
  <c r="U1458" i="1"/>
  <c r="U1250" i="1"/>
  <c r="U1015" i="1"/>
  <c r="U928" i="1"/>
  <c r="U1272" i="1"/>
  <c r="U1459" i="1"/>
  <c r="U1460" i="1"/>
  <c r="U1124" i="1"/>
  <c r="U1461" i="1"/>
  <c r="U1462" i="1"/>
  <c r="U1463" i="1"/>
  <c r="U929" i="1"/>
  <c r="U1752" i="1"/>
  <c r="U1181" i="1"/>
  <c r="U1646" i="1"/>
  <c r="U1753" i="1"/>
  <c r="U1464" i="1"/>
  <c r="U1754" i="1"/>
  <c r="U1125" i="1"/>
  <c r="U1465" i="1"/>
  <c r="U1273" i="1"/>
  <c r="U1466" i="1"/>
  <c r="U1647" i="1"/>
  <c r="U2160" i="1"/>
  <c r="U1914" i="1"/>
  <c r="U2161" i="1"/>
  <c r="U1523" i="1"/>
  <c r="U1864" i="1"/>
  <c r="U1251" i="1"/>
  <c r="U1252" i="1"/>
  <c r="U1755" i="1"/>
  <c r="U2162" i="1"/>
  <c r="U1882" i="1"/>
  <c r="U1573" i="1"/>
  <c r="U1467" i="1"/>
  <c r="U1648" i="1"/>
  <c r="U1468" i="1"/>
  <c r="U1915" i="1"/>
  <c r="U1469" i="1"/>
  <c r="U1756" i="1"/>
  <c r="U2163" i="1"/>
  <c r="U1865" i="1"/>
  <c r="U1649" i="1"/>
  <c r="U1470" i="1"/>
  <c r="U2374" i="1"/>
  <c r="U2265" i="1"/>
  <c r="U2164" i="1"/>
  <c r="U1885" i="1"/>
  <c r="U2165" i="1"/>
  <c r="U2230" i="1"/>
  <c r="U1471" i="1"/>
  <c r="U2266" i="1"/>
  <c r="U1916" i="1"/>
  <c r="U1472" i="1"/>
  <c r="U1576" i="1"/>
  <c r="U2375" i="1"/>
  <c r="U2479" i="1"/>
  <c r="U1790" i="1"/>
  <c r="U2376" i="1"/>
  <c r="U2519" i="1"/>
  <c r="U1650" i="1"/>
  <c r="U2166" i="1"/>
  <c r="U1866" i="1"/>
  <c r="U2480" i="1"/>
  <c r="U2402" i="1"/>
  <c r="U2167" i="1"/>
  <c r="U1651" i="1"/>
  <c r="U2677" i="1"/>
  <c r="U2509" i="1"/>
  <c r="U1867" i="1"/>
  <c r="U2267" i="1"/>
  <c r="U1917" i="1"/>
  <c r="U2481" i="1"/>
  <c r="U2168" i="1"/>
  <c r="U2169" i="1"/>
  <c r="U2678" i="1"/>
  <c r="U2377" i="1"/>
  <c r="U2170" i="1"/>
  <c r="U2679" i="1"/>
  <c r="U2899" i="1"/>
  <c r="U2171" i="1"/>
  <c r="U2482" i="1"/>
  <c r="U2680" i="1"/>
  <c r="U2681" i="1"/>
  <c r="U2378" i="1"/>
  <c r="U2483" i="1"/>
  <c r="U1868" i="1"/>
  <c r="U3120" i="1"/>
  <c r="U2682" i="1"/>
  <c r="U2379" i="1"/>
  <c r="U2743" i="1"/>
  <c r="U3121" i="1"/>
  <c r="U3122" i="1"/>
  <c r="U2683" i="1"/>
  <c r="U2684" i="1"/>
  <c r="U2685" i="1"/>
  <c r="U2380" i="1"/>
  <c r="U3219" i="1"/>
  <c r="U2381" i="1"/>
  <c r="U2764" i="1"/>
  <c r="U2686" i="1"/>
  <c r="U2412" i="1"/>
  <c r="U3123" i="1"/>
  <c r="U3124" i="1"/>
  <c r="U3125" i="1"/>
  <c r="U3126" i="1"/>
  <c r="U2687" i="1"/>
  <c r="U2900" i="1"/>
  <c r="U2901" i="1"/>
  <c r="U3127" i="1"/>
  <c r="U2967" i="1"/>
  <c r="U2688" i="1"/>
  <c r="U3128" i="1"/>
  <c r="U3129" i="1"/>
  <c r="U2484" i="1"/>
  <c r="U2689" i="1"/>
  <c r="U2758" i="1"/>
  <c r="U3130" i="1"/>
  <c r="U3131" i="1"/>
  <c r="U3207" i="1"/>
  <c r="U3132" i="1"/>
  <c r="U3338" i="1"/>
  <c r="U3339" i="1"/>
  <c r="U2690" i="1"/>
  <c r="U2902" i="1"/>
  <c r="U3222" i="1"/>
  <c r="U3133" i="1"/>
  <c r="U3612" i="1"/>
  <c r="U3340" i="1"/>
  <c r="U3235" i="1"/>
  <c r="U3223" i="1"/>
  <c r="U3134" i="1"/>
  <c r="U3613" i="1"/>
  <c r="U3341" i="1"/>
  <c r="U3614" i="1"/>
  <c r="U3670" i="1"/>
  <c r="U3342" i="1"/>
  <c r="U3615" i="1"/>
  <c r="U3343" i="1"/>
  <c r="U3135" i="1"/>
  <c r="U3136" i="1"/>
  <c r="U3383" i="1"/>
  <c r="U3224" i="1"/>
  <c r="U3616" i="1"/>
  <c r="U3658" i="1"/>
  <c r="U3137" i="1"/>
  <c r="U3763" i="1"/>
  <c r="U3138" i="1"/>
  <c r="U3439" i="1"/>
  <c r="U3344" i="1"/>
  <c r="U3459" i="1"/>
  <c r="U3617" i="1"/>
  <c r="U3345" i="1"/>
  <c r="U3710" i="1"/>
  <c r="U3618" i="1"/>
  <c r="U3916" i="1"/>
  <c r="U3619" i="1"/>
  <c r="U3671" i="1"/>
  <c r="U3620" i="1"/>
  <c r="U3621" i="1"/>
  <c r="U3917" i="1"/>
  <c r="U3802" i="1"/>
  <c r="U3918" i="1"/>
  <c r="U3672" i="1"/>
  <c r="U3622" i="1"/>
  <c r="U3919" i="1"/>
  <c r="U3756" i="1"/>
  <c r="U3623" i="1"/>
  <c r="U3920" i="1"/>
  <c r="U4040" i="1"/>
  <c r="U3817" i="1"/>
  <c r="U2" i="1"/>
  <c r="U5" i="1"/>
  <c r="U11" i="1"/>
  <c r="U4" i="1"/>
  <c r="U49" i="1"/>
  <c r="U41" i="1"/>
  <c r="U52" i="1"/>
  <c r="U55" i="1"/>
  <c r="U63" i="1"/>
  <c r="U46" i="1"/>
  <c r="U29" i="1"/>
  <c r="U32" i="1"/>
  <c r="U74" i="1"/>
  <c r="U101" i="1"/>
  <c r="U121" i="1"/>
  <c r="U94" i="1"/>
  <c r="U42" i="1"/>
  <c r="U23" i="1"/>
  <c r="U43" i="1"/>
  <c r="U140" i="1"/>
  <c r="U64" i="1"/>
  <c r="U122" i="1"/>
  <c r="U6" i="1"/>
  <c r="U123" i="1"/>
  <c r="U210" i="1"/>
  <c r="U211" i="1"/>
  <c r="U124" i="1"/>
  <c r="U125" i="1"/>
  <c r="U102" i="1"/>
  <c r="U95" i="1"/>
  <c r="U440" i="1"/>
  <c r="U44" i="1"/>
  <c r="U8" i="1"/>
  <c r="U441" i="1"/>
  <c r="U50" i="1"/>
  <c r="U257" i="1"/>
  <c r="U3" i="1"/>
  <c r="U145" i="1"/>
  <c r="U442" i="1"/>
  <c r="U510" i="1"/>
  <c r="U511" i="1"/>
  <c r="U212" i="1"/>
  <c r="U443" i="1"/>
  <c r="U444" i="1"/>
  <c r="U79" i="1"/>
  <c r="U24" i="1"/>
  <c r="U274" i="1"/>
  <c r="U57" i="1"/>
  <c r="U75" i="1"/>
  <c r="U10" i="1"/>
  <c r="U782" i="1"/>
  <c r="U322" i="1"/>
  <c r="U19" i="1"/>
  <c r="U14" i="1"/>
  <c r="U25" i="1"/>
  <c r="U783" i="1"/>
  <c r="U301" i="1"/>
  <c r="U784" i="1"/>
  <c r="U77" i="1"/>
  <c r="U213" i="1"/>
  <c r="U214" i="1"/>
  <c r="U453" i="1"/>
  <c r="U512" i="1"/>
  <c r="U445" i="1"/>
  <c r="U673" i="1"/>
  <c r="U785" i="1"/>
  <c r="U155" i="1"/>
  <c r="U275" i="1"/>
  <c r="U45" i="1"/>
  <c r="U20" i="1"/>
  <c r="U141" i="1"/>
  <c r="U30" i="1"/>
  <c r="U17" i="1"/>
  <c r="U786" i="1"/>
  <c r="U215" i="1"/>
  <c r="U644" i="1"/>
  <c r="U446" i="1"/>
  <c r="U787" i="1"/>
  <c r="U447" i="1"/>
  <c r="U567" i="1"/>
  <c r="U336" i="1"/>
  <c r="U9" i="1"/>
  <c r="U645" i="1"/>
  <c r="U448" i="1"/>
  <c r="U805" i="1"/>
  <c r="U568" i="1"/>
  <c r="U930" i="1"/>
  <c r="U1126" i="1"/>
  <c r="U646" i="1"/>
  <c r="U931" i="1"/>
  <c r="U1127" i="1"/>
  <c r="U932" i="1"/>
  <c r="U569" i="1"/>
  <c r="U827" i="1"/>
  <c r="U1253" i="1"/>
  <c r="U788" i="1"/>
  <c r="U933" i="1"/>
  <c r="U1182" i="1"/>
  <c r="U806" i="1"/>
  <c r="U1200" i="1"/>
  <c r="U1128" i="1"/>
  <c r="U1017" i="1"/>
  <c r="U583" i="1"/>
  <c r="U1129" i="1"/>
  <c r="U1130" i="1"/>
  <c r="U1258" i="1"/>
  <c r="U1131" i="1"/>
  <c r="U1473" i="1"/>
  <c r="U1548" i="1"/>
  <c r="U1667" i="1"/>
  <c r="U1652" i="1"/>
  <c r="U1653" i="1"/>
  <c r="U1474" i="1"/>
  <c r="U1475" i="1"/>
  <c r="U1132" i="1"/>
  <c r="U1476" i="1"/>
  <c r="U1133" i="1"/>
  <c r="U1477" i="1"/>
  <c r="U1869" i="1"/>
  <c r="U647" i="1"/>
  <c r="U1524" i="1"/>
  <c r="U1478" i="1"/>
  <c r="U2172" i="1"/>
  <c r="U2173" i="1"/>
  <c r="U1479" i="1"/>
  <c r="U1480" i="1"/>
  <c r="U2174" i="1"/>
  <c r="U1481" i="1"/>
  <c r="U2234" i="1"/>
  <c r="U1482" i="1"/>
  <c r="U2510" i="1"/>
  <c r="U2691" i="1"/>
  <c r="U2692" i="1"/>
  <c r="U2175" i="1"/>
  <c r="U2405" i="1"/>
  <c r="U2176" i="1"/>
  <c r="U2693" i="1"/>
  <c r="U2382" i="1"/>
  <c r="U2903" i="1"/>
  <c r="U2904" i="1"/>
  <c r="U2694" i="1"/>
  <c r="U1483" i="1"/>
  <c r="U2695" i="1"/>
  <c r="U2759" i="1"/>
  <c r="U2696" i="1"/>
  <c r="U2905" i="1"/>
  <c r="U2383" i="1"/>
  <c r="U2384" i="1"/>
  <c r="U1484" i="1"/>
  <c r="U2520" i="1"/>
  <c r="U1870" i="1"/>
  <c r="U2765" i="1"/>
  <c r="U2177" i="1"/>
  <c r="U1918" i="1"/>
  <c r="U2906" i="1"/>
  <c r="U570" i="1"/>
  <c r="U2968" i="1"/>
  <c r="U2907" i="1"/>
  <c r="U1919" i="1"/>
  <c r="U2178" i="1"/>
  <c r="U2940" i="1"/>
  <c r="U2961" i="1"/>
  <c r="U216" i="1"/>
  <c r="U2537" i="1"/>
  <c r="U2908" i="1"/>
  <c r="U3139" i="1"/>
  <c r="U2179" i="1"/>
  <c r="U3140" i="1"/>
  <c r="U3346" i="1"/>
  <c r="U2697" i="1"/>
  <c r="U1886" i="1"/>
  <c r="U1485" i="1"/>
  <c r="U3347" i="1"/>
  <c r="U3348" i="1"/>
  <c r="U2698" i="1"/>
  <c r="U2699" i="1"/>
  <c r="U2507" i="1"/>
  <c r="U1711" i="1"/>
  <c r="U2385" i="1"/>
  <c r="U2180" i="1"/>
  <c r="U3141" i="1"/>
  <c r="U2700" i="1"/>
  <c r="U3230" i="1"/>
  <c r="U2777" i="1"/>
  <c r="U3460" i="1"/>
  <c r="U2909" i="1"/>
  <c r="U3142" i="1"/>
  <c r="U2386" i="1"/>
  <c r="U3349" i="1"/>
  <c r="U2701" i="1"/>
  <c r="U2702" i="1"/>
  <c r="U3701" i="1"/>
  <c r="U3189" i="1"/>
  <c r="U3624" i="1"/>
  <c r="U2910" i="1"/>
  <c r="U2181" i="1"/>
  <c r="U3401" i="1"/>
  <c r="U2911" i="1"/>
  <c r="U2912" i="1"/>
  <c r="U2913" i="1"/>
  <c r="U3741" i="1"/>
  <c r="U3143" i="1"/>
  <c r="U3625" i="1"/>
  <c r="U1281" i="1"/>
  <c r="U2703" i="1"/>
  <c r="U3626" i="1"/>
  <c r="U2914" i="1"/>
  <c r="U2704" i="1"/>
  <c r="U2705" i="1"/>
  <c r="U2387" i="1"/>
  <c r="U3144" i="1"/>
  <c r="U217" i="1"/>
  <c r="U26" i="1"/>
  <c r="U2706" i="1"/>
  <c r="U990" i="1"/>
  <c r="U3921" i="1"/>
  <c r="U2182" i="1"/>
  <c r="U276" i="1"/>
  <c r="U2485" i="1"/>
  <c r="U126" i="1"/>
  <c r="U2707" i="1"/>
  <c r="U2521" i="1"/>
  <c r="U789" i="1"/>
  <c r="U3627" i="1"/>
  <c r="U2708" i="1"/>
  <c r="U3757" i="1"/>
  <c r="U790" i="1"/>
  <c r="U2183" i="1"/>
  <c r="U3628" i="1"/>
  <c r="U1486" i="1"/>
  <c r="U3922" i="1"/>
  <c r="U513" i="1"/>
  <c r="U3736" i="1"/>
  <c r="U3923" i="1"/>
  <c r="U3924" i="1"/>
  <c r="U4015" i="1"/>
  <c r="U3145" i="1"/>
  <c r="U3350" i="1"/>
  <c r="U2184" i="1"/>
  <c r="U2185" i="1"/>
  <c r="U3146" i="1"/>
  <c r="U3351" i="1"/>
  <c r="U2709" i="1"/>
  <c r="U4041" i="1"/>
  <c r="U2710" i="1"/>
  <c r="U1654" i="1"/>
  <c r="U4047" i="1"/>
  <c r="U3702" i="1"/>
  <c r="U3773" i="1"/>
  <c r="U3440" i="1"/>
  <c r="U2711" i="1"/>
  <c r="U3629" i="1"/>
  <c r="U3630" i="1"/>
  <c r="U4048" i="1"/>
  <c r="U2486" i="1"/>
  <c r="U2712" i="1"/>
  <c r="U2388" i="1"/>
  <c r="U2268" i="1"/>
  <c r="U3703" i="1"/>
  <c r="U1254" i="1"/>
  <c r="U3147" i="1"/>
  <c r="U3148" i="1"/>
  <c r="U2713" i="1"/>
  <c r="U3631" i="1"/>
  <c r="U2714" i="1"/>
  <c r="U2487" i="1"/>
  <c r="U3737" i="1"/>
  <c r="U2186" i="1"/>
  <c r="U3982" i="1"/>
  <c r="U2187" i="1"/>
  <c r="U2715" i="1"/>
  <c r="U2716" i="1"/>
  <c r="U3352" i="1"/>
  <c r="U514" i="1"/>
  <c r="U3632" i="1"/>
  <c r="U3985" i="1"/>
  <c r="U2488" i="1"/>
  <c r="U2389" i="1"/>
  <c r="U3149" i="1"/>
  <c r="U3150" i="1"/>
  <c r="U2188" i="1"/>
  <c r="U2915" i="1"/>
  <c r="U3925" i="1"/>
  <c r="U3353" i="1"/>
  <c r="U2717" i="1"/>
  <c r="U3464" i="1"/>
  <c r="U4016" i="1"/>
  <c r="U2747" i="1"/>
  <c r="U3354" i="1"/>
  <c r="U3633" i="1"/>
  <c r="U3758" i="1"/>
  <c r="U3634" i="1"/>
  <c r="U3393" i="1"/>
  <c r="U3926" i="1"/>
  <c r="U1712" i="1"/>
  <c r="U3151" i="1"/>
  <c r="U1487" i="1"/>
  <c r="U2489" i="1"/>
  <c r="U3704" i="1"/>
  <c r="U2390" i="1"/>
  <c r="U3927" i="1"/>
  <c r="U4062" i="1"/>
  <c r="U2522" i="1"/>
  <c r="U2189" i="1"/>
  <c r="U3355" i="1"/>
  <c r="U2269" i="1"/>
  <c r="U2281" i="1"/>
  <c r="U4017" i="1"/>
  <c r="U3678" i="1"/>
  <c r="U3152" i="1"/>
  <c r="U934" i="1"/>
  <c r="U2190" i="1"/>
  <c r="U3635" i="1"/>
  <c r="U1920" i="1"/>
  <c r="U3679" i="1"/>
  <c r="U3356" i="1"/>
  <c r="U3357" i="1"/>
  <c r="U4073" i="1"/>
  <c r="U3358" i="1"/>
  <c r="U3759" i="1"/>
  <c r="U3359" i="1"/>
  <c r="U2391" i="1"/>
  <c r="U3153" i="1"/>
  <c r="U935" i="1"/>
  <c r="U2191" i="1"/>
  <c r="U2962" i="1"/>
  <c r="U3441" i="1"/>
  <c r="U4091" i="1"/>
  <c r="U1574" i="1"/>
  <c r="U2916" i="1"/>
  <c r="U2192" i="1"/>
  <c r="U3928" i="1"/>
  <c r="U1871" i="1"/>
  <c r="U3636" i="1"/>
  <c r="U3929" i="1"/>
  <c r="U2193" i="1"/>
  <c r="U2917" i="1"/>
  <c r="U3818" i="1"/>
  <c r="U2270" i="1"/>
  <c r="U2490" i="1"/>
  <c r="U3360" i="1"/>
  <c r="U2392" i="1"/>
  <c r="U2194" i="1"/>
  <c r="U3930" i="1"/>
  <c r="U3402" i="1"/>
  <c r="U2195" i="1"/>
  <c r="U3361" i="1"/>
  <c r="U1757" i="1"/>
  <c r="U1488" i="1"/>
  <c r="U3154" i="1"/>
  <c r="U2393" i="1"/>
  <c r="U3461" i="1"/>
  <c r="U3155" i="1"/>
  <c r="U3637" i="1"/>
  <c r="U2196" i="1"/>
  <c r="U2197" i="1"/>
  <c r="U2918" i="1"/>
  <c r="U3156" i="1"/>
  <c r="U1655" i="1"/>
  <c r="U3157" i="1"/>
  <c r="U2941" i="1"/>
  <c r="U1134" i="1"/>
  <c r="U2919" i="1"/>
  <c r="U2271" i="1"/>
  <c r="U3158" i="1"/>
  <c r="U3442" i="1"/>
  <c r="U3638" i="1"/>
  <c r="U3159" i="1"/>
  <c r="U1872" i="1"/>
  <c r="U3983" i="1"/>
  <c r="U277" i="1"/>
  <c r="U2418" i="1"/>
  <c r="U1135" i="1"/>
  <c r="U3362" i="1"/>
  <c r="U1198" i="1"/>
  <c r="U1758" i="1"/>
  <c r="U2198" i="1"/>
  <c r="U3803" i="1"/>
  <c r="U809" i="1"/>
  <c r="U1873" i="1"/>
  <c r="U289" i="1"/>
  <c r="U1489" i="1"/>
  <c r="U823" i="1"/>
  <c r="U2199" i="1"/>
  <c r="U2718" i="1"/>
  <c r="U1255" i="1"/>
  <c r="U1656" i="1"/>
  <c r="U127" i="1"/>
  <c r="U1713" i="1"/>
  <c r="U3363" i="1"/>
  <c r="U3639" i="1"/>
  <c r="U3160" i="1"/>
  <c r="U3364" i="1"/>
  <c r="U4042" i="1"/>
  <c r="U3161" i="1"/>
  <c r="U2969" i="1"/>
  <c r="U3365" i="1"/>
  <c r="U3640" i="1"/>
  <c r="U3366" i="1"/>
  <c r="U3162" i="1"/>
  <c r="U4043" i="1"/>
  <c r="U3641" i="1"/>
  <c r="U4018" i="1"/>
  <c r="U2491" i="1"/>
  <c r="U2200" i="1"/>
  <c r="U2920" i="1"/>
  <c r="U4044" i="1"/>
  <c r="U2201" i="1"/>
  <c r="U3804" i="1"/>
  <c r="U2719" i="1"/>
  <c r="U2202" i="1"/>
  <c r="U3931" i="1"/>
  <c r="U4092" i="1"/>
  <c r="U3932" i="1"/>
  <c r="U3443" i="1"/>
  <c r="U3444" i="1"/>
  <c r="U2720" i="1"/>
  <c r="U4063" i="1"/>
  <c r="U3705" i="1"/>
  <c r="U3163" i="1"/>
  <c r="U218" i="1"/>
  <c r="U3164" i="1"/>
  <c r="U4115" i="1"/>
  <c r="U1490" i="1"/>
  <c r="U2203" i="1"/>
  <c r="U2204" i="1"/>
  <c r="U1513" i="1"/>
  <c r="U515" i="1"/>
  <c r="U1759" i="1"/>
  <c r="U1282" i="1"/>
  <c r="U1183" i="1"/>
  <c r="U648" i="1"/>
  <c r="U3642" i="1"/>
  <c r="U2921" i="1"/>
  <c r="U1491" i="1"/>
  <c r="U219" i="1"/>
  <c r="U1274" i="1"/>
  <c r="U3643" i="1"/>
  <c r="U2205" i="1"/>
  <c r="U2206" i="1"/>
  <c r="U3933" i="1"/>
  <c r="U2922" i="1"/>
  <c r="U1874" i="1"/>
  <c r="U3165" i="1"/>
  <c r="U1714" i="1"/>
  <c r="U1875" i="1"/>
  <c r="U2207" i="1"/>
  <c r="U2936" i="1"/>
  <c r="U3166" i="1"/>
  <c r="U3167" i="1"/>
  <c r="U2208" i="1"/>
  <c r="U1168" i="1"/>
  <c r="U1492" i="1"/>
  <c r="U3367" i="1"/>
  <c r="U1136" i="1"/>
  <c r="U1921" i="1"/>
  <c r="U3774" i="1"/>
  <c r="U649" i="1"/>
  <c r="U2401" i="1"/>
  <c r="U791" i="1"/>
  <c r="U981" i="1"/>
  <c r="U1137" i="1"/>
  <c r="U1715" i="1"/>
  <c r="U3934" i="1"/>
  <c r="U650" i="1"/>
  <c r="U1138" i="1"/>
  <c r="U1493" i="1"/>
  <c r="U54" i="1"/>
  <c r="U1494" i="1"/>
  <c r="U3168" i="1"/>
  <c r="U3169" i="1"/>
  <c r="U1657" i="1"/>
  <c r="U1139" i="1"/>
  <c r="U3706" i="1"/>
  <c r="U3644" i="1"/>
  <c r="U449" i="1"/>
  <c r="U1140" i="1"/>
  <c r="U3645" i="1"/>
  <c r="U3231" i="1"/>
  <c r="U2923" i="1"/>
  <c r="U2924" i="1"/>
  <c r="U1495" i="1"/>
  <c r="U2925" i="1"/>
  <c r="U2721" i="1"/>
  <c r="U2722" i="1"/>
  <c r="U3368" i="1"/>
  <c r="U1496" i="1"/>
  <c r="U3369" i="1"/>
  <c r="U3370" i="1"/>
  <c r="U3646" i="1"/>
  <c r="U3738" i="1"/>
  <c r="U323" i="1"/>
  <c r="U1876" i="1"/>
  <c r="U1658" i="1"/>
  <c r="U1141" i="1"/>
  <c r="U1497" i="1"/>
  <c r="U2926" i="1"/>
  <c r="U3371" i="1"/>
  <c r="U3170" i="1"/>
  <c r="U2492" i="1"/>
  <c r="U324" i="1"/>
  <c r="U2209" i="1"/>
  <c r="U2927" i="1"/>
  <c r="U2723" i="1"/>
  <c r="U3739" i="1"/>
  <c r="U1261" i="1"/>
  <c r="U1142" i="1"/>
  <c r="U4074" i="1"/>
  <c r="U2210" i="1"/>
  <c r="U2928" i="1"/>
  <c r="U2211" i="1"/>
  <c r="U936" i="1"/>
  <c r="U1498" i="1"/>
  <c r="U1659" i="1"/>
  <c r="U1256" i="1"/>
  <c r="U1760" i="1"/>
  <c r="U2212" i="1"/>
  <c r="U2724" i="1"/>
  <c r="U937" i="1"/>
  <c r="U2745" i="1"/>
  <c r="U2525" i="1"/>
  <c r="U2213" i="1"/>
  <c r="U2214" i="1"/>
  <c r="U1922" i="1"/>
  <c r="U3445" i="1"/>
  <c r="U2215" i="1"/>
  <c r="U2216" i="1"/>
  <c r="U3171" i="1"/>
  <c r="U1877" i="1"/>
  <c r="U2725" i="1"/>
  <c r="U651" i="1"/>
  <c r="U1499" i="1"/>
  <c r="U2394" i="1"/>
  <c r="U96" i="1"/>
  <c r="U678" i="1"/>
  <c r="U983" i="1"/>
  <c r="U792" i="1"/>
  <c r="U3215" i="1"/>
  <c r="U1923" i="1"/>
  <c r="U665" i="1"/>
  <c r="U3172" i="1"/>
  <c r="U3446" i="1"/>
  <c r="U2726" i="1"/>
  <c r="U2217" i="1"/>
  <c r="U3382" i="1"/>
  <c r="U1500" i="1"/>
  <c r="U3173" i="1"/>
  <c r="U3174" i="1"/>
  <c r="U1716" i="1"/>
  <c r="U3220" i="1"/>
  <c r="U2218" i="1"/>
  <c r="U2748" i="1"/>
  <c r="U1143" i="1"/>
  <c r="U1165" i="1"/>
  <c r="U3647" i="1"/>
  <c r="U2219" i="1"/>
  <c r="U3648" i="1"/>
  <c r="U3762" i="1"/>
  <c r="U3394" i="1"/>
  <c r="U233" i="1"/>
  <c r="U3175" i="1"/>
  <c r="U1878" i="1"/>
  <c r="U2929" i="1"/>
  <c r="U652" i="1"/>
  <c r="U3680" i="1"/>
  <c r="U1265" i="1"/>
  <c r="U3372" i="1"/>
  <c r="U3176" i="1"/>
  <c r="U2220" i="1"/>
  <c r="U3970" i="1"/>
  <c r="U3373" i="1"/>
  <c r="U2727" i="1"/>
  <c r="U3225" i="1"/>
  <c r="U3935" i="1"/>
  <c r="U1501" i="1"/>
  <c r="U450" i="1"/>
  <c r="U3177" i="1"/>
  <c r="U4064" i="1"/>
  <c r="U2728" i="1"/>
  <c r="U2729" i="1"/>
  <c r="U3403" i="1"/>
  <c r="U1761" i="1"/>
  <c r="U1660" i="1"/>
  <c r="U3447" i="1"/>
  <c r="U3404" i="1"/>
  <c r="U3178" i="1"/>
  <c r="U3936" i="1"/>
  <c r="U2730" i="1"/>
  <c r="U653" i="1"/>
  <c r="U3179" i="1"/>
  <c r="U3649" i="1"/>
  <c r="U3190" i="1"/>
  <c r="U1719" i="1"/>
  <c r="U4045" i="1"/>
  <c r="U3808" i="1"/>
  <c r="U3180" i="1"/>
  <c r="U1549" i="1"/>
  <c r="U1762" i="1"/>
  <c r="U3937" i="1"/>
  <c r="U1502" i="1"/>
  <c r="U3374" i="1"/>
  <c r="U2493" i="1"/>
  <c r="U3805" i="1"/>
  <c r="U1144" i="1"/>
  <c r="U982" i="1"/>
  <c r="U1763" i="1"/>
  <c r="U3707" i="1"/>
  <c r="U2221" i="1"/>
  <c r="U2395" i="1"/>
  <c r="U2731" i="1"/>
  <c r="U3181" i="1"/>
  <c r="U938" i="1"/>
  <c r="U2930" i="1"/>
  <c r="U2222" i="1"/>
  <c r="U1795" i="1"/>
  <c r="U800" i="1"/>
  <c r="U1167" i="1"/>
  <c r="U1503" i="1"/>
  <c r="U1879" i="1"/>
  <c r="U3760" i="1"/>
  <c r="U2931" i="1"/>
  <c r="U3938" i="1"/>
  <c r="U1661" i="1"/>
  <c r="U2223" i="1"/>
  <c r="U1504" i="1"/>
  <c r="U4019" i="1"/>
  <c r="U3806" i="1"/>
  <c r="U2224" i="1"/>
  <c r="U1887" i="1"/>
  <c r="U2225" i="1"/>
  <c r="U998" i="1"/>
  <c r="U939" i="1"/>
  <c r="U3375" i="1"/>
  <c r="U3939" i="1"/>
  <c r="U2732" i="1"/>
  <c r="U3940" i="1"/>
  <c r="U1553" i="1"/>
  <c r="U2226" i="1"/>
  <c r="U3376" i="1"/>
  <c r="U2494" i="1"/>
  <c r="U2413" i="1"/>
  <c r="U1505" i="1"/>
  <c r="U1506" i="1"/>
  <c r="U3820" i="1"/>
  <c r="U940" i="1"/>
  <c r="U1525" i="1"/>
  <c r="U3182" i="1"/>
  <c r="U2396" i="1"/>
  <c r="U1145" i="1"/>
  <c r="U2227" i="1"/>
  <c r="U2499" i="1"/>
  <c r="U3405" i="1"/>
  <c r="U3650" i="1"/>
  <c r="U941" i="1"/>
  <c r="U3651" i="1"/>
  <c r="U2495" i="1"/>
  <c r="U2766" i="1"/>
  <c r="U3183" i="1"/>
  <c r="U3761" i="1"/>
  <c r="U1146" i="1"/>
  <c r="U4046" i="1"/>
  <c r="U2733" i="1"/>
  <c r="U2734" i="1"/>
  <c r="U2949" i="1"/>
  <c r="U4075" i="1"/>
  <c r="U2496" i="1"/>
  <c r="U2735" i="1"/>
  <c r="U2497" i="1"/>
  <c r="U3652" i="1"/>
  <c r="U1516" i="1"/>
  <c r="U3184" i="1"/>
  <c r="U2228" i="1"/>
  <c r="U3653" i="1"/>
  <c r="U3232" i="1"/>
  <c r="U154" i="1"/>
  <c r="U2932" i="1"/>
  <c r="U3185" i="1"/>
  <c r="U654" i="1"/>
  <c r="U2498" i="1"/>
  <c r="U1507" i="1"/>
  <c r="U278" i="1"/>
  <c r="U2272" i="1"/>
  <c r="U4022" i="1"/>
  <c r="U3807" i="1"/>
  <c r="U3941" i="1"/>
  <c r="U3654" i="1"/>
  <c r="U2736" i="1"/>
  <c r="U576" i="1"/>
  <c r="U2229" i="1"/>
  <c r="U3186" i="1"/>
  <c r="U2737" i="1"/>
  <c r="U3942" i="1"/>
  <c r="U4020" i="1"/>
  <c r="U2738" i="1"/>
  <c r="U2933" i="1"/>
  <c r="U3377" i="1"/>
  <c r="U4107" i="1"/>
  <c r="T4097" i="1"/>
  <c r="S4097" i="1" s="1"/>
  <c r="T3824" i="1"/>
  <c r="S3824" i="1" s="1"/>
  <c r="T4113" i="1"/>
  <c r="S4113" i="1" s="1"/>
  <c r="T3825" i="1"/>
  <c r="S3825" i="1" s="1"/>
  <c r="T4108" i="1"/>
  <c r="S4108" i="1" s="1"/>
  <c r="T3971" i="1"/>
  <c r="S3971" i="1" s="1"/>
  <c r="T4049" i="1"/>
  <c r="S4049" i="1" s="1"/>
  <c r="T4109" i="1"/>
  <c r="S4109" i="1" s="1"/>
  <c r="T4114" i="1"/>
  <c r="S4114" i="1" s="1"/>
  <c r="T3673" i="1"/>
  <c r="S3673" i="1" s="1"/>
  <c r="T3987" i="1"/>
  <c r="S3987" i="1" s="1"/>
  <c r="T3775" i="1"/>
  <c r="S3775" i="1" s="1"/>
  <c r="T4023" i="1"/>
  <c r="S4023" i="1" s="1"/>
  <c r="T1559" i="1"/>
  <c r="S1559" i="1" s="1"/>
  <c r="T3953" i="1"/>
  <c r="S3953" i="1" s="1"/>
  <c r="T3776" i="1"/>
  <c r="S3776" i="1" s="1"/>
  <c r="T4101" i="1"/>
  <c r="S4101" i="1" s="1"/>
  <c r="T4111" i="1"/>
  <c r="S4111" i="1" s="1"/>
  <c r="T3972" i="1"/>
  <c r="S3972" i="1" s="1"/>
  <c r="T4112" i="1"/>
  <c r="S4112" i="1" s="1"/>
  <c r="T3826" i="1"/>
  <c r="S3826" i="1" s="1"/>
  <c r="T3827" i="1"/>
  <c r="S3827" i="1" s="1"/>
  <c r="T3237" i="1"/>
  <c r="S3237" i="1" s="1"/>
  <c r="T3954" i="1"/>
  <c r="S3954" i="1" s="1"/>
  <c r="T3828" i="1"/>
  <c r="S3828" i="1" s="1"/>
  <c r="T2397" i="1"/>
  <c r="S2397" i="1" s="1"/>
  <c r="T3777" i="1"/>
  <c r="S3777" i="1" s="1"/>
  <c r="T3829" i="1"/>
  <c r="S3829" i="1" s="1"/>
  <c r="T4050" i="1"/>
  <c r="S4050" i="1" s="1"/>
  <c r="T3466" i="1"/>
  <c r="S3466" i="1" s="1"/>
  <c r="T2971" i="1"/>
  <c r="S2971" i="1" s="1"/>
  <c r="T3395" i="1"/>
  <c r="S3395" i="1" s="1"/>
  <c r="T4094" i="1"/>
  <c r="S4094" i="1" s="1"/>
  <c r="T3946" i="1"/>
  <c r="S3946" i="1" s="1"/>
  <c r="T2541" i="1"/>
  <c r="S2541" i="1" s="1"/>
  <c r="T3830" i="1"/>
  <c r="S3830" i="1" s="1"/>
  <c r="T4106" i="1"/>
  <c r="S4106" i="1" s="1"/>
  <c r="T2972" i="1"/>
  <c r="S2972" i="1" s="1"/>
  <c r="T4102" i="1"/>
  <c r="S4102" i="1" s="1"/>
  <c r="T2419" i="1"/>
  <c r="S2419" i="1" s="1"/>
  <c r="T3711" i="1"/>
  <c r="S3711" i="1" s="1"/>
  <c r="T3831" i="1"/>
  <c r="S3831" i="1" s="1"/>
  <c r="T3661" i="1"/>
  <c r="S3661" i="1" s="1"/>
  <c r="T2973" i="1"/>
  <c r="S2973" i="1" s="1"/>
  <c r="T4103" i="1"/>
  <c r="S4103" i="1" s="1"/>
  <c r="T4098" i="1"/>
  <c r="S4098" i="1" s="1"/>
  <c r="T3832" i="1"/>
  <c r="S3832" i="1" s="1"/>
  <c r="T1283" i="1"/>
  <c r="S1283" i="1" s="1"/>
  <c r="T3947" i="1"/>
  <c r="S3947" i="1" s="1"/>
  <c r="T3778" i="1"/>
  <c r="S3778" i="1" s="1"/>
  <c r="T2420" i="1"/>
  <c r="S2420" i="1" s="1"/>
  <c r="T3406" i="1"/>
  <c r="S3406" i="1" s="1"/>
  <c r="T1286" i="1"/>
  <c r="S1286" i="1" s="1"/>
  <c r="T4104" i="1"/>
  <c r="S4104" i="1" s="1"/>
  <c r="T3467" i="1"/>
  <c r="S3467" i="1" s="1"/>
  <c r="T2974" i="1"/>
  <c r="S2974" i="1" s="1"/>
  <c r="T2975" i="1"/>
  <c r="S2975" i="1" s="1"/>
  <c r="T2976" i="1"/>
  <c r="S2976" i="1" s="1"/>
  <c r="T3407" i="1"/>
  <c r="S3407" i="1" s="1"/>
  <c r="T1932" i="1"/>
  <c r="S1932" i="1" s="1"/>
  <c r="T3387" i="1"/>
  <c r="S3387" i="1" s="1"/>
  <c r="T2977" i="1"/>
  <c r="S2977" i="1" s="1"/>
  <c r="T3468" i="1"/>
  <c r="S3468" i="1" s="1"/>
  <c r="T1580" i="1"/>
  <c r="S1580" i="1" s="1"/>
  <c r="T3988" i="1"/>
  <c r="S3988" i="1" s="1"/>
  <c r="T2774" i="1"/>
  <c r="S2774" i="1" s="1"/>
  <c r="T2780" i="1"/>
  <c r="S2780" i="1" s="1"/>
  <c r="T2542" i="1"/>
  <c r="S2542" i="1" s="1"/>
  <c r="T3766" i="1"/>
  <c r="S3766" i="1" s="1"/>
  <c r="T3196" i="1"/>
  <c r="S3196" i="1" s="1"/>
  <c r="T3388" i="1"/>
  <c r="S3388" i="1" s="1"/>
  <c r="T2978" i="1"/>
  <c r="S2978" i="1" s="1"/>
  <c r="T1796" i="1"/>
  <c r="S1796" i="1" s="1"/>
  <c r="T3389" i="1"/>
  <c r="S3389" i="1" s="1"/>
  <c r="T2979" i="1"/>
  <c r="S2979" i="1" s="1"/>
  <c r="T2980" i="1"/>
  <c r="S2980" i="1" s="1"/>
  <c r="T1529" i="1"/>
  <c r="S1529" i="1" s="1"/>
  <c r="T3238" i="1"/>
  <c r="S3238" i="1" s="1"/>
  <c r="T4081" i="1"/>
  <c r="S4081" i="1" s="1"/>
  <c r="T3239" i="1"/>
  <c r="S3239" i="1" s="1"/>
  <c r="T3240" i="1"/>
  <c r="S3240" i="1" s="1"/>
  <c r="T3408" i="1"/>
  <c r="S3408" i="1" s="1"/>
  <c r="T2292" i="1"/>
  <c r="S2292" i="1" s="1"/>
  <c r="T2951" i="1"/>
  <c r="S2951" i="1" s="1"/>
  <c r="T4082" i="1"/>
  <c r="S4082" i="1" s="1"/>
  <c r="T4024" i="1"/>
  <c r="S4024" i="1" s="1"/>
  <c r="T2543" i="1"/>
  <c r="S2543" i="1" s="1"/>
  <c r="T3955" i="1"/>
  <c r="S3955" i="1" s="1"/>
  <c r="T3469" i="1"/>
  <c r="S3469" i="1" s="1"/>
  <c r="T3470" i="1"/>
  <c r="S3470" i="1" s="1"/>
  <c r="T3833" i="1"/>
  <c r="S3833" i="1" s="1"/>
  <c r="T3450" i="1"/>
  <c r="S3450" i="1" s="1"/>
  <c r="T3471" i="1"/>
  <c r="S3471" i="1" s="1"/>
  <c r="T3948" i="1"/>
  <c r="S3948" i="1" s="1"/>
  <c r="T3834" i="1"/>
  <c r="S3834" i="1" s="1"/>
  <c r="T2544" i="1"/>
  <c r="S2544" i="1" s="1"/>
  <c r="T2781" i="1"/>
  <c r="S2781" i="1" s="1"/>
  <c r="T3409" i="1"/>
  <c r="S3409" i="1" s="1"/>
  <c r="T4025" i="1"/>
  <c r="S4025" i="1" s="1"/>
  <c r="T3472" i="1"/>
  <c r="S3472" i="1" s="1"/>
  <c r="T3779" i="1"/>
  <c r="S3779" i="1" s="1"/>
  <c r="T3780" i="1"/>
  <c r="S3780" i="1" s="1"/>
  <c r="T2952" i="1"/>
  <c r="S2952" i="1" s="1"/>
  <c r="T3473" i="1"/>
  <c r="S3473" i="1" s="1"/>
  <c r="T3241" i="1"/>
  <c r="S3241" i="1" s="1"/>
  <c r="T1927" i="1"/>
  <c r="S1927" i="1" s="1"/>
  <c r="T3474" i="1"/>
  <c r="S3474" i="1" s="1"/>
  <c r="T4096" i="1"/>
  <c r="S4096" i="1" s="1"/>
  <c r="T3823" i="1"/>
  <c r="S3823" i="1" s="1"/>
  <c r="T4093" i="1"/>
  <c r="S4093" i="1" s="1"/>
  <c r="T1933" i="1"/>
  <c r="S1933" i="1" s="1"/>
  <c r="T4026" i="1"/>
  <c r="S4026" i="1" s="1"/>
  <c r="T3956" i="1"/>
  <c r="S3956" i="1" s="1"/>
  <c r="T3809" i="1"/>
  <c r="S3809" i="1" s="1"/>
  <c r="T4078" i="1"/>
  <c r="S4078" i="1" s="1"/>
  <c r="T3475" i="1"/>
  <c r="S3475" i="1" s="1"/>
  <c r="T2545" i="1"/>
  <c r="S2545" i="1" s="1"/>
  <c r="T3242" i="1"/>
  <c r="S3242" i="1" s="1"/>
  <c r="T1934" i="1"/>
  <c r="S1934" i="1" s="1"/>
  <c r="T2421" i="1"/>
  <c r="S2421" i="1" s="1"/>
  <c r="T1797" i="1"/>
  <c r="S1797" i="1" s="1"/>
  <c r="T3957" i="1"/>
  <c r="S3957" i="1" s="1"/>
  <c r="T3243" i="1"/>
  <c r="S3243" i="1" s="1"/>
  <c r="T3244" i="1"/>
  <c r="S3244" i="1" s="1"/>
  <c r="T3835" i="1"/>
  <c r="S3835" i="1" s="1"/>
  <c r="T4065" i="1"/>
  <c r="S4065" i="1" s="1"/>
  <c r="T3836" i="1"/>
  <c r="S3836" i="1" s="1"/>
  <c r="T3476" i="1"/>
  <c r="S3476" i="1" s="1"/>
  <c r="T2244" i="1"/>
  <c r="S2244" i="1" s="1"/>
  <c r="T2422" i="1"/>
  <c r="S2422" i="1" s="1"/>
  <c r="T3477" i="1"/>
  <c r="S3477" i="1" s="1"/>
  <c r="T4051" i="1"/>
  <c r="S4051" i="1" s="1"/>
  <c r="T3989" i="1"/>
  <c r="S3989" i="1" s="1"/>
  <c r="T4105" i="1"/>
  <c r="S4105" i="1" s="1"/>
  <c r="T3990" i="1"/>
  <c r="S3990" i="1" s="1"/>
  <c r="T3478" i="1"/>
  <c r="S3478" i="1" s="1"/>
  <c r="T3991" i="1"/>
  <c r="S3991" i="1" s="1"/>
  <c r="T1203" i="1"/>
  <c r="S1203" i="1" s="1"/>
  <c r="T2530" i="1"/>
  <c r="S2530" i="1" s="1"/>
  <c r="T2293" i="1"/>
  <c r="S2293" i="1" s="1"/>
  <c r="T1935" i="1"/>
  <c r="S1935" i="1" s="1"/>
  <c r="T2546" i="1"/>
  <c r="S2546" i="1" s="1"/>
  <c r="T3837" i="1"/>
  <c r="S3837" i="1" s="1"/>
  <c r="T3973" i="1"/>
  <c r="S3973" i="1" s="1"/>
  <c r="T3712" i="1"/>
  <c r="S3712" i="1" s="1"/>
  <c r="T4083" i="1"/>
  <c r="S4083" i="1" s="1"/>
  <c r="T4084" i="1"/>
  <c r="S4084" i="1" s="1"/>
  <c r="T3822" i="1"/>
  <c r="S3822" i="1" s="1"/>
  <c r="T2423" i="1"/>
  <c r="S2423" i="1" s="1"/>
  <c r="T2547" i="1"/>
  <c r="S2547" i="1" s="1"/>
  <c r="T3655" i="1"/>
  <c r="S3655" i="1" s="1"/>
  <c r="T3245" i="1"/>
  <c r="S3245" i="1" s="1"/>
  <c r="T3479" i="1"/>
  <c r="S3479" i="1" s="1"/>
  <c r="T2424" i="1"/>
  <c r="S2424" i="1" s="1"/>
  <c r="T3682" i="1"/>
  <c r="S3682" i="1" s="1"/>
  <c r="T2425" i="1"/>
  <c r="S2425" i="1" s="1"/>
  <c r="T2526" i="1"/>
  <c r="S2526" i="1" s="1"/>
  <c r="T3958" i="1"/>
  <c r="S3958" i="1" s="1"/>
  <c r="T3480" i="1"/>
  <c r="S3480" i="1" s="1"/>
  <c r="T3481" i="1"/>
  <c r="S3481" i="1" s="1"/>
  <c r="T2782" i="1"/>
  <c r="S2782" i="1" s="1"/>
  <c r="T1575" i="1"/>
  <c r="S1575" i="1" s="1"/>
  <c r="T2548" i="1"/>
  <c r="S2548" i="1" s="1"/>
  <c r="T2549" i="1"/>
  <c r="S2549" i="1" s="1"/>
  <c r="T3482" i="1"/>
  <c r="S3482" i="1" s="1"/>
  <c r="T4052" i="1"/>
  <c r="S4052" i="1" s="1"/>
  <c r="T3483" i="1"/>
  <c r="S3483" i="1" s="1"/>
  <c r="T1936" i="1"/>
  <c r="S1936" i="1" s="1"/>
  <c r="T2550" i="1"/>
  <c r="S2550" i="1" s="1"/>
  <c r="T473" i="1"/>
  <c r="S473" i="1" s="1"/>
  <c r="T3992" i="1"/>
  <c r="S3992" i="1" s="1"/>
  <c r="T3484" i="1"/>
  <c r="S3484" i="1" s="1"/>
  <c r="T2750" i="1"/>
  <c r="S2750" i="1" s="1"/>
  <c r="T3713" i="1"/>
  <c r="S3713" i="1" s="1"/>
  <c r="T3838" i="1"/>
  <c r="S3838" i="1" s="1"/>
  <c r="T3839" i="1"/>
  <c r="S3839" i="1" s="1"/>
  <c r="T3840" i="1"/>
  <c r="S3840" i="1" s="1"/>
  <c r="T3810" i="1"/>
  <c r="S3810" i="1" s="1"/>
  <c r="T2739" i="1"/>
  <c r="S2739" i="1" s="1"/>
  <c r="T1581" i="1"/>
  <c r="S1581" i="1" s="1"/>
  <c r="T1204" i="1"/>
  <c r="S1204" i="1" s="1"/>
  <c r="T3465" i="1"/>
  <c r="S3465" i="1" s="1"/>
  <c r="T1287" i="1"/>
  <c r="S1287" i="1" s="1"/>
  <c r="T4027" i="1"/>
  <c r="S4027" i="1" s="1"/>
  <c r="T1721" i="1"/>
  <c r="S1721" i="1" s="1"/>
  <c r="T2783" i="1"/>
  <c r="S2783" i="1" s="1"/>
  <c r="T2784" i="1"/>
  <c r="S2784" i="1" s="1"/>
  <c r="T1798" i="1"/>
  <c r="S1798" i="1" s="1"/>
  <c r="T3841" i="1"/>
  <c r="S3841" i="1" s="1"/>
  <c r="T2785" i="1"/>
  <c r="S2785" i="1" s="1"/>
  <c r="T2294" i="1"/>
  <c r="S2294" i="1" s="1"/>
  <c r="T1937" i="1"/>
  <c r="S1937" i="1" s="1"/>
  <c r="T1558" i="1"/>
  <c r="S1558" i="1" s="1"/>
  <c r="T4077" i="1"/>
  <c r="S4077" i="1" s="1"/>
  <c r="T3485" i="1"/>
  <c r="S3485" i="1" s="1"/>
  <c r="T1799" i="1"/>
  <c r="S1799" i="1" s="1"/>
  <c r="T2245" i="1"/>
  <c r="S2245" i="1" s="1"/>
  <c r="T954" i="1"/>
  <c r="S954" i="1" s="1"/>
  <c r="T3708" i="1"/>
  <c r="S3708" i="1" s="1"/>
  <c r="T1938" i="1"/>
  <c r="S1938" i="1" s="1"/>
  <c r="T3842" i="1"/>
  <c r="S3842" i="1" s="1"/>
  <c r="T1939" i="1"/>
  <c r="S1939" i="1" s="1"/>
  <c r="T1940" i="1"/>
  <c r="S1940" i="1" s="1"/>
  <c r="T1288" i="1"/>
  <c r="S1288" i="1" s="1"/>
  <c r="T3379" i="1"/>
  <c r="S3379" i="1" s="1"/>
  <c r="T3683" i="1"/>
  <c r="S3683" i="1" s="1"/>
  <c r="T1289" i="1"/>
  <c r="S1289" i="1" s="1"/>
  <c r="T3781" i="1"/>
  <c r="S3781" i="1" s="1"/>
  <c r="T1266" i="1"/>
  <c r="S1266" i="1" s="1"/>
  <c r="T4085" i="1"/>
  <c r="S4085" i="1" s="1"/>
  <c r="T1941" i="1"/>
  <c r="S1941" i="1" s="1"/>
  <c r="T3843" i="1"/>
  <c r="S3843" i="1" s="1"/>
  <c r="T2943" i="1"/>
  <c r="S2943" i="1" s="1"/>
  <c r="T3959" i="1"/>
  <c r="S3959" i="1" s="1"/>
  <c r="T584" i="1"/>
  <c r="S584" i="1" s="1"/>
  <c r="T1800" i="1"/>
  <c r="S1800" i="1" s="1"/>
  <c r="T3742" i="1"/>
  <c r="S3742" i="1" s="1"/>
  <c r="T2500" i="1"/>
  <c r="S2500" i="1" s="1"/>
  <c r="T3993" i="1"/>
  <c r="S3993" i="1" s="1"/>
  <c r="T3811" i="1"/>
  <c r="S3811" i="1" s="1"/>
  <c r="T3448" i="1"/>
  <c r="S3448" i="1" s="1"/>
  <c r="T1205" i="1"/>
  <c r="S1205" i="1" s="1"/>
  <c r="T1290" i="1"/>
  <c r="S1290" i="1" s="1"/>
  <c r="T2786" i="1"/>
  <c r="S2786" i="1" s="1"/>
  <c r="T3486" i="1"/>
  <c r="S3486" i="1" s="1"/>
  <c r="T3743" i="1"/>
  <c r="S3743" i="1" s="1"/>
  <c r="T3410" i="1"/>
  <c r="S3410" i="1" s="1"/>
  <c r="T1153" i="1"/>
  <c r="S1153" i="1" s="1"/>
  <c r="T2246" i="1"/>
  <c r="S2246" i="1" s="1"/>
  <c r="T4086" i="1"/>
  <c r="S4086" i="1" s="1"/>
  <c r="T2551" i="1"/>
  <c r="S2551" i="1" s="1"/>
  <c r="T2426" i="1"/>
  <c r="S2426" i="1" s="1"/>
  <c r="T1942" i="1"/>
  <c r="S1942" i="1" s="1"/>
  <c r="T3844" i="1"/>
  <c r="S3844" i="1" s="1"/>
  <c r="T4079" i="1"/>
  <c r="S4079" i="1" s="1"/>
  <c r="T3845" i="1"/>
  <c r="S3845" i="1" s="1"/>
  <c r="T1291" i="1"/>
  <c r="S1291" i="1" s="1"/>
  <c r="T3846" i="1"/>
  <c r="S3846" i="1" s="1"/>
  <c r="T3684" i="1"/>
  <c r="S3684" i="1" s="1"/>
  <c r="T3246" i="1"/>
  <c r="S3246" i="1" s="1"/>
  <c r="T3847" i="1"/>
  <c r="S3847" i="1" s="1"/>
  <c r="T828" i="1"/>
  <c r="S828" i="1" s="1"/>
  <c r="T2981" i="1"/>
  <c r="S2981" i="1" s="1"/>
  <c r="T585" i="1"/>
  <c r="S585" i="1" s="1"/>
  <c r="T3247" i="1"/>
  <c r="S3247" i="1" s="1"/>
  <c r="T2552" i="1"/>
  <c r="S2552" i="1" s="1"/>
  <c r="T3685" i="1"/>
  <c r="S3685" i="1" s="1"/>
  <c r="T1943" i="1"/>
  <c r="S1943" i="1" s="1"/>
  <c r="T2982" i="1"/>
  <c r="S2982" i="1" s="1"/>
  <c r="T1670" i="1"/>
  <c r="S1670" i="1" s="1"/>
  <c r="T1944" i="1"/>
  <c r="S1944" i="1" s="1"/>
  <c r="T3248" i="1"/>
  <c r="S3248" i="1" s="1"/>
  <c r="T3974" i="1"/>
  <c r="S3974" i="1" s="1"/>
  <c r="T3812" i="1"/>
  <c r="S3812" i="1" s="1"/>
  <c r="T1945" i="1"/>
  <c r="S1945" i="1" s="1"/>
  <c r="T1889" i="1"/>
  <c r="S1889" i="1" s="1"/>
  <c r="T3848" i="1"/>
  <c r="S3848" i="1" s="1"/>
  <c r="T3714" i="1"/>
  <c r="S3714" i="1" s="1"/>
  <c r="T2427" i="1"/>
  <c r="S2427" i="1" s="1"/>
  <c r="T2553" i="1"/>
  <c r="S2553" i="1" s="1"/>
  <c r="T2428" i="1"/>
  <c r="S2428" i="1" s="1"/>
  <c r="T3782" i="1"/>
  <c r="S3782" i="1" s="1"/>
  <c r="T2935" i="1"/>
  <c r="S2935" i="1" s="1"/>
  <c r="T3960" i="1"/>
  <c r="S3960" i="1" s="1"/>
  <c r="T4068" i="1"/>
  <c r="S4068" i="1" s="1"/>
  <c r="T2275" i="1"/>
  <c r="S2275" i="1" s="1"/>
  <c r="T2983" i="1"/>
  <c r="S2983" i="1" s="1"/>
  <c r="T2295" i="1"/>
  <c r="S2295" i="1" s="1"/>
  <c r="T3767" i="1"/>
  <c r="S3767" i="1" s="1"/>
  <c r="T3487" i="1"/>
  <c r="S3487" i="1" s="1"/>
  <c r="T1206" i="1"/>
  <c r="S1206" i="1" s="1"/>
  <c r="T1018" i="1"/>
  <c r="S1018" i="1" s="1"/>
  <c r="T3488" i="1"/>
  <c r="S3488" i="1" s="1"/>
  <c r="T4067" i="1"/>
  <c r="S4067" i="1" s="1"/>
  <c r="T1946" i="1"/>
  <c r="S1946" i="1" s="1"/>
  <c r="T1947" i="1"/>
  <c r="S1947" i="1" s="1"/>
  <c r="T3489" i="1"/>
  <c r="S3489" i="1" s="1"/>
  <c r="T2554" i="1"/>
  <c r="S2554" i="1" s="1"/>
  <c r="T3411" i="1"/>
  <c r="S3411" i="1" s="1"/>
  <c r="T1948" i="1"/>
  <c r="S1948" i="1" s="1"/>
  <c r="T3849" i="1"/>
  <c r="S3849" i="1" s="1"/>
  <c r="T3490" i="1"/>
  <c r="S3490" i="1" s="1"/>
  <c r="T3491" i="1"/>
  <c r="S3491" i="1" s="1"/>
  <c r="T2502" i="1"/>
  <c r="S2502" i="1" s="1"/>
  <c r="T2984" i="1"/>
  <c r="S2984" i="1" s="1"/>
  <c r="T2787" i="1"/>
  <c r="S2787" i="1" s="1"/>
  <c r="T3249" i="1"/>
  <c r="S3249" i="1" s="1"/>
  <c r="T1949" i="1"/>
  <c r="S1949" i="1" s="1"/>
  <c r="T4076" i="1"/>
  <c r="S4076" i="1" s="1"/>
  <c r="T811" i="1"/>
  <c r="S811" i="1" s="1"/>
  <c r="T1801" i="1"/>
  <c r="S1801" i="1" s="1"/>
  <c r="T3674" i="1"/>
  <c r="S3674" i="1" s="1"/>
  <c r="T1722" i="1"/>
  <c r="S1722" i="1" s="1"/>
  <c r="T1950" i="1"/>
  <c r="S1950" i="1" s="1"/>
  <c r="T2296" i="1"/>
  <c r="S2296" i="1" s="1"/>
  <c r="T2297" i="1"/>
  <c r="S2297" i="1" s="1"/>
  <c r="T1582" i="1"/>
  <c r="S1582" i="1" s="1"/>
  <c r="T3492" i="1"/>
  <c r="S3492" i="1" s="1"/>
  <c r="T3493" i="1"/>
  <c r="S3493" i="1" s="1"/>
  <c r="T3494" i="1"/>
  <c r="S3494" i="1" s="1"/>
  <c r="T2788" i="1"/>
  <c r="S2788" i="1" s="1"/>
  <c r="T3662" i="1"/>
  <c r="S3662" i="1" s="1"/>
  <c r="T3250" i="1"/>
  <c r="S3250" i="1" s="1"/>
  <c r="T3850" i="1"/>
  <c r="S3850" i="1" s="1"/>
  <c r="T3715" i="1"/>
  <c r="S3715" i="1" s="1"/>
  <c r="T2555" i="1"/>
  <c r="S2555" i="1" s="1"/>
  <c r="T2751" i="1"/>
  <c r="S2751" i="1" s="1"/>
  <c r="T3451" i="1"/>
  <c r="S3451" i="1" s="1"/>
  <c r="T3975" i="1"/>
  <c r="S3975" i="1" s="1"/>
  <c r="T4021" i="1"/>
  <c r="S4021" i="1" s="1"/>
  <c r="T2749" i="1"/>
  <c r="S2749" i="1" s="1"/>
  <c r="T2985" i="1"/>
  <c r="S2985" i="1" s="1"/>
  <c r="T3412" i="1"/>
  <c r="S3412" i="1" s="1"/>
  <c r="T1671" i="1"/>
  <c r="S1671" i="1" s="1"/>
  <c r="T2429" i="1"/>
  <c r="S2429" i="1" s="1"/>
  <c r="T4099" i="1"/>
  <c r="S4099" i="1" s="1"/>
  <c r="T2986" i="1"/>
  <c r="S2986" i="1" s="1"/>
  <c r="T3851" i="1"/>
  <c r="S3851" i="1" s="1"/>
  <c r="T2789" i="1"/>
  <c r="S2789" i="1" s="1"/>
  <c r="T2987" i="1"/>
  <c r="S2987" i="1" s="1"/>
  <c r="T3852" i="1"/>
  <c r="S3852" i="1" s="1"/>
  <c r="T3994" i="1"/>
  <c r="S3994" i="1" s="1"/>
  <c r="T3853" i="1"/>
  <c r="S3853" i="1" s="1"/>
  <c r="T3995" i="1"/>
  <c r="S3995" i="1" s="1"/>
  <c r="T679" i="1"/>
  <c r="S679" i="1" s="1"/>
  <c r="T2430" i="1"/>
  <c r="S2430" i="1" s="1"/>
  <c r="T3380" i="1"/>
  <c r="S3380" i="1" s="1"/>
  <c r="T1802" i="1"/>
  <c r="S1802" i="1" s="1"/>
  <c r="T1803" i="1"/>
  <c r="S1803" i="1" s="1"/>
  <c r="T1951" i="1"/>
  <c r="S1951" i="1" s="1"/>
  <c r="T3768" i="1"/>
  <c r="S3768" i="1" s="1"/>
  <c r="T1952" i="1"/>
  <c r="S1952" i="1" s="1"/>
  <c r="T3961" i="1"/>
  <c r="S3961" i="1" s="1"/>
  <c r="T1953" i="1"/>
  <c r="S1953" i="1" s="1"/>
  <c r="T530" i="1"/>
  <c r="S530" i="1" s="1"/>
  <c r="T3413" i="1"/>
  <c r="S3413" i="1" s="1"/>
  <c r="T3414" i="1"/>
  <c r="S3414" i="1" s="1"/>
  <c r="T2298" i="1"/>
  <c r="S2298" i="1" s="1"/>
  <c r="T2247" i="1"/>
  <c r="S2247" i="1" s="1"/>
  <c r="T2556" i="1"/>
  <c r="S2556" i="1" s="1"/>
  <c r="T658" i="1"/>
  <c r="S658" i="1" s="1"/>
  <c r="T1954" i="1"/>
  <c r="S1954" i="1" s="1"/>
  <c r="T3251" i="1"/>
  <c r="S3251" i="1" s="1"/>
  <c r="T2557" i="1"/>
  <c r="S2557" i="1" s="1"/>
  <c r="T829" i="1"/>
  <c r="S829" i="1" s="1"/>
  <c r="T1955" i="1"/>
  <c r="S1955" i="1" s="1"/>
  <c r="T1956" i="1"/>
  <c r="S1956" i="1" s="1"/>
  <c r="T1793" i="1"/>
  <c r="S1793" i="1" s="1"/>
  <c r="T3390" i="1"/>
  <c r="S3390" i="1" s="1"/>
  <c r="T2558" i="1"/>
  <c r="S2558" i="1" s="1"/>
  <c r="T1957" i="1"/>
  <c r="S1957" i="1" s="1"/>
  <c r="T1958" i="1"/>
  <c r="S1958" i="1" s="1"/>
  <c r="T1583" i="1"/>
  <c r="S1583" i="1" s="1"/>
  <c r="T3854" i="1"/>
  <c r="S3854" i="1" s="1"/>
  <c r="T3855" i="1"/>
  <c r="S3855" i="1" s="1"/>
  <c r="T3976" i="1"/>
  <c r="S3976" i="1" s="1"/>
  <c r="T2512" i="1"/>
  <c r="S2512" i="1" s="1"/>
  <c r="T2988" i="1"/>
  <c r="S2988" i="1" s="1"/>
  <c r="T3252" i="1"/>
  <c r="S3252" i="1" s="1"/>
  <c r="T1959" i="1"/>
  <c r="S1959" i="1" s="1"/>
  <c r="T3253" i="1"/>
  <c r="S3253" i="1" s="1"/>
  <c r="T3495" i="1"/>
  <c r="S3495" i="1" s="1"/>
  <c r="T1960" i="1"/>
  <c r="S1960" i="1" s="1"/>
  <c r="T3765" i="1"/>
  <c r="S3765" i="1" s="1"/>
  <c r="T2989" i="1"/>
  <c r="S2989" i="1" s="1"/>
  <c r="T3856" i="1"/>
  <c r="S3856" i="1" s="1"/>
  <c r="T2990" i="1"/>
  <c r="S2990" i="1" s="1"/>
  <c r="T4053" i="1"/>
  <c r="S4053" i="1" s="1"/>
  <c r="T2991" i="1"/>
  <c r="S2991" i="1" s="1"/>
  <c r="T3254" i="1"/>
  <c r="S3254" i="1" s="1"/>
  <c r="T3496" i="1"/>
  <c r="S3496" i="1" s="1"/>
  <c r="T3821" i="1"/>
  <c r="S3821" i="1" s="1"/>
  <c r="T3255" i="1"/>
  <c r="S3255" i="1" s="1"/>
  <c r="T3497" i="1"/>
  <c r="S3497" i="1" s="1"/>
  <c r="T1890" i="1"/>
  <c r="S1890" i="1" s="1"/>
  <c r="T3857" i="1"/>
  <c r="S3857" i="1" s="1"/>
  <c r="T3256" i="1"/>
  <c r="S3256" i="1" s="1"/>
  <c r="T3257" i="1"/>
  <c r="S3257" i="1" s="1"/>
  <c r="T3783" i="1"/>
  <c r="S3783" i="1" s="1"/>
  <c r="T2790" i="1"/>
  <c r="S2790" i="1" s="1"/>
  <c r="T3378" i="1"/>
  <c r="S3378" i="1" s="1"/>
  <c r="T2299" i="1"/>
  <c r="S2299" i="1" s="1"/>
  <c r="T3258" i="1"/>
  <c r="S3258" i="1" s="1"/>
  <c r="T4028" i="1"/>
  <c r="S4028" i="1" s="1"/>
  <c r="T1292" i="1"/>
  <c r="S1292" i="1" s="1"/>
  <c r="T3498" i="1"/>
  <c r="S3498" i="1" s="1"/>
  <c r="T3858" i="1"/>
  <c r="S3858" i="1" s="1"/>
  <c r="T1961" i="1"/>
  <c r="S1961" i="1" s="1"/>
  <c r="T1962" i="1"/>
  <c r="S1962" i="1" s="1"/>
  <c r="T3191" i="1"/>
  <c r="S3191" i="1" s="1"/>
  <c r="T3499" i="1"/>
  <c r="S3499" i="1" s="1"/>
  <c r="T3962" i="1"/>
  <c r="S3962" i="1" s="1"/>
  <c r="T3500" i="1"/>
  <c r="S3500" i="1" s="1"/>
  <c r="T2992" i="1"/>
  <c r="S2992" i="1" s="1"/>
  <c r="T3501" i="1"/>
  <c r="S3501" i="1" s="1"/>
  <c r="T3663" i="1"/>
  <c r="S3663" i="1" s="1"/>
  <c r="T3859" i="1"/>
  <c r="S3859" i="1" s="1"/>
  <c r="T2791" i="1"/>
  <c r="S2791" i="1" s="1"/>
  <c r="T2792" i="1"/>
  <c r="S2792" i="1" s="1"/>
  <c r="T3226" i="1"/>
  <c r="S3226" i="1" s="1"/>
  <c r="T3452" i="1"/>
  <c r="S3452" i="1" s="1"/>
  <c r="T2559" i="1"/>
  <c r="S2559" i="1" s="1"/>
  <c r="T3216" i="1"/>
  <c r="S3216" i="1" s="1"/>
  <c r="T3259" i="1"/>
  <c r="S3259" i="1" s="1"/>
  <c r="T1584" i="1"/>
  <c r="S1584" i="1" s="1"/>
  <c r="T3502" i="1"/>
  <c r="S3502" i="1" s="1"/>
  <c r="T4054" i="1"/>
  <c r="S4054" i="1" s="1"/>
  <c r="T2513" i="1"/>
  <c r="S2513" i="1" s="1"/>
  <c r="T3453" i="1"/>
  <c r="S3453" i="1" s="1"/>
  <c r="T3660" i="1"/>
  <c r="S3660" i="1" s="1"/>
  <c r="T3996" i="1"/>
  <c r="S3996" i="1" s="1"/>
  <c r="T1925" i="1"/>
  <c r="S1925" i="1" s="1"/>
  <c r="T2793" i="1"/>
  <c r="S2793" i="1" s="1"/>
  <c r="T3675" i="1"/>
  <c r="S3675" i="1" s="1"/>
  <c r="T1293" i="1"/>
  <c r="S1293" i="1" s="1"/>
  <c r="T3381" i="1"/>
  <c r="S3381" i="1" s="1"/>
  <c r="T3949" i="1"/>
  <c r="S3949" i="1" s="1"/>
  <c r="T3716" i="1"/>
  <c r="S3716" i="1" s="1"/>
  <c r="T3260" i="1"/>
  <c r="S3260" i="1" s="1"/>
  <c r="T2993" i="1"/>
  <c r="S2993" i="1" s="1"/>
  <c r="T3503" i="1"/>
  <c r="S3503" i="1" s="1"/>
  <c r="T2994" i="1"/>
  <c r="S2994" i="1" s="1"/>
  <c r="T1207" i="1"/>
  <c r="S1207" i="1" s="1"/>
  <c r="T3504" i="1"/>
  <c r="S3504" i="1" s="1"/>
  <c r="T3197" i="1"/>
  <c r="S3197" i="1" s="1"/>
  <c r="T3505" i="1"/>
  <c r="S3505" i="1" s="1"/>
  <c r="T2794" i="1"/>
  <c r="S2794" i="1" s="1"/>
  <c r="T2238" i="1"/>
  <c r="S2238" i="1" s="1"/>
  <c r="T3945" i="1"/>
  <c r="S3945" i="1" s="1"/>
  <c r="T1585" i="1"/>
  <c r="S1585" i="1" s="1"/>
  <c r="T3386" i="1"/>
  <c r="S3386" i="1" s="1"/>
  <c r="T2431" i="1"/>
  <c r="S2431" i="1" s="1"/>
  <c r="T3744" i="1"/>
  <c r="S3744" i="1" s="1"/>
  <c r="T2514" i="1"/>
  <c r="S2514" i="1" s="1"/>
  <c r="T2501" i="1"/>
  <c r="S2501" i="1" s="1"/>
  <c r="T1963" i="1"/>
  <c r="S1963" i="1" s="1"/>
  <c r="T2950" i="1"/>
  <c r="S2950" i="1" s="1"/>
  <c r="T2795" i="1"/>
  <c r="S2795" i="1" s="1"/>
  <c r="T1804" i="1"/>
  <c r="S1804" i="1" s="1"/>
  <c r="T2560" i="1"/>
  <c r="S2560" i="1" s="1"/>
  <c r="T3860" i="1"/>
  <c r="S3860" i="1" s="1"/>
  <c r="T2995" i="1"/>
  <c r="S2995" i="1" s="1"/>
  <c r="T3506" i="1"/>
  <c r="S3506" i="1" s="1"/>
  <c r="T2953" i="1"/>
  <c r="S2953" i="1" s="1"/>
  <c r="T4029" i="1"/>
  <c r="S4029" i="1" s="1"/>
  <c r="T1964" i="1"/>
  <c r="S1964" i="1" s="1"/>
  <c r="T2996" i="1"/>
  <c r="S2996" i="1" s="1"/>
  <c r="T3997" i="1"/>
  <c r="S3997" i="1" s="1"/>
  <c r="T1294" i="1"/>
  <c r="S1294" i="1" s="1"/>
  <c r="T2997" i="1"/>
  <c r="S2997" i="1" s="1"/>
  <c r="T2998" i="1"/>
  <c r="S2998" i="1" s="1"/>
  <c r="T3861" i="1"/>
  <c r="S3861" i="1" s="1"/>
  <c r="T3717" i="1"/>
  <c r="S3717" i="1" s="1"/>
  <c r="T2796" i="1"/>
  <c r="S2796" i="1" s="1"/>
  <c r="T3718" i="1"/>
  <c r="S3718" i="1" s="1"/>
  <c r="T3719" i="1"/>
  <c r="S3719" i="1" s="1"/>
  <c r="T3862" i="1"/>
  <c r="S3862" i="1" s="1"/>
  <c r="T1586" i="1"/>
  <c r="S1586" i="1" s="1"/>
  <c r="T3863" i="1"/>
  <c r="S3863" i="1" s="1"/>
  <c r="T2999" i="1"/>
  <c r="S2999" i="1" s="1"/>
  <c r="T2797" i="1"/>
  <c r="S2797" i="1" s="1"/>
  <c r="T3000" i="1"/>
  <c r="S3000" i="1" s="1"/>
  <c r="T1965" i="1"/>
  <c r="S1965" i="1" s="1"/>
  <c r="T3236" i="1"/>
  <c r="S3236" i="1" s="1"/>
  <c r="T3261" i="1"/>
  <c r="S3261" i="1" s="1"/>
  <c r="T3001" i="1"/>
  <c r="S3001" i="1" s="1"/>
  <c r="T3507" i="1"/>
  <c r="S3507" i="1" s="1"/>
  <c r="T3977" i="1"/>
  <c r="S3977" i="1" s="1"/>
  <c r="T3002" i="1"/>
  <c r="S3002" i="1" s="1"/>
  <c r="T3262" i="1"/>
  <c r="S3262" i="1" s="1"/>
  <c r="T3508" i="1"/>
  <c r="S3508" i="1" s="1"/>
  <c r="T4069" i="1"/>
  <c r="S4069" i="1" s="1"/>
  <c r="T4070" i="1"/>
  <c r="S4070" i="1" s="1"/>
  <c r="T3003" i="1"/>
  <c r="S3003" i="1" s="1"/>
  <c r="T3664" i="1"/>
  <c r="S3664" i="1" s="1"/>
  <c r="T2561" i="1"/>
  <c r="S2561" i="1" s="1"/>
  <c r="T1672" i="1"/>
  <c r="S1672" i="1" s="1"/>
  <c r="T2798" i="1"/>
  <c r="S2798" i="1" s="1"/>
  <c r="T3998" i="1"/>
  <c r="S3998" i="1" s="1"/>
  <c r="T1805" i="1"/>
  <c r="S1805" i="1" s="1"/>
  <c r="T2799" i="1"/>
  <c r="S2799" i="1" s="1"/>
  <c r="T1966" i="1"/>
  <c r="S1966" i="1" s="1"/>
  <c r="T2300" i="1"/>
  <c r="S2300" i="1" s="1"/>
  <c r="T2944" i="1"/>
  <c r="S2944" i="1" s="1"/>
  <c r="T2562" i="1"/>
  <c r="S2562" i="1" s="1"/>
  <c r="T2963" i="1"/>
  <c r="S2963" i="1" s="1"/>
  <c r="T3720" i="1"/>
  <c r="S3720" i="1" s="1"/>
  <c r="T1189" i="1"/>
  <c r="S1189" i="1" s="1"/>
  <c r="T3999" i="1"/>
  <c r="S3999" i="1" s="1"/>
  <c r="T2954" i="1"/>
  <c r="S2954" i="1" s="1"/>
  <c r="T3686" i="1"/>
  <c r="S3686" i="1" s="1"/>
  <c r="T2800" i="1"/>
  <c r="S2800" i="1" s="1"/>
  <c r="T1208" i="1"/>
  <c r="S1208" i="1" s="1"/>
  <c r="T2273" i="1"/>
  <c r="S2273" i="1" s="1"/>
  <c r="T2403" i="1"/>
  <c r="S2403" i="1" s="1"/>
  <c r="T3784" i="1"/>
  <c r="S3784" i="1" s="1"/>
  <c r="T1295" i="1"/>
  <c r="S1295" i="1" s="1"/>
  <c r="T3509" i="1"/>
  <c r="S3509" i="1" s="1"/>
  <c r="T1769" i="1"/>
  <c r="S1769" i="1" s="1"/>
  <c r="T3687" i="1"/>
  <c r="S3687" i="1" s="1"/>
  <c r="T2801" i="1"/>
  <c r="S2801" i="1" s="1"/>
  <c r="T3510" i="1"/>
  <c r="S3510" i="1" s="1"/>
  <c r="T3511" i="1"/>
  <c r="S3511" i="1" s="1"/>
  <c r="T1806" i="1"/>
  <c r="S1806" i="1" s="1"/>
  <c r="T3864" i="1"/>
  <c r="S3864" i="1" s="1"/>
  <c r="T3004" i="1"/>
  <c r="S3004" i="1" s="1"/>
  <c r="T1587" i="1"/>
  <c r="S1587" i="1" s="1"/>
  <c r="T3005" i="1"/>
  <c r="S3005" i="1" s="1"/>
  <c r="T3963" i="1"/>
  <c r="S3963" i="1" s="1"/>
  <c r="T1967" i="1"/>
  <c r="S1967" i="1" s="1"/>
  <c r="T1209" i="1"/>
  <c r="S1209" i="1" s="1"/>
  <c r="T1296" i="1"/>
  <c r="S1296" i="1" s="1"/>
  <c r="T1723" i="1"/>
  <c r="S1723" i="1" s="1"/>
  <c r="T2802" i="1"/>
  <c r="S2802" i="1" s="1"/>
  <c r="T3785" i="1"/>
  <c r="S3785" i="1" s="1"/>
  <c r="T2803" i="1"/>
  <c r="S2803" i="1" s="1"/>
  <c r="T4087" i="1"/>
  <c r="S4087" i="1" s="1"/>
  <c r="T2563" i="1"/>
  <c r="S2563" i="1" s="1"/>
  <c r="T3415" i="1"/>
  <c r="S3415" i="1" s="1"/>
  <c r="T1186" i="1"/>
  <c r="S1186" i="1" s="1"/>
  <c r="T1297" i="1"/>
  <c r="S1297" i="1" s="1"/>
  <c r="T2740" i="1"/>
  <c r="S2740" i="1" s="1"/>
  <c r="T1807" i="1"/>
  <c r="S1807" i="1" s="1"/>
  <c r="T3786" i="1"/>
  <c r="S3786" i="1" s="1"/>
  <c r="T1190" i="1"/>
  <c r="S1190" i="1" s="1"/>
  <c r="T1511" i="1"/>
  <c r="S1511" i="1" s="1"/>
  <c r="T1673" i="1"/>
  <c r="S1673" i="1" s="1"/>
  <c r="T2248" i="1"/>
  <c r="S2248" i="1" s="1"/>
  <c r="T3943" i="1"/>
  <c r="S3943" i="1" s="1"/>
  <c r="T2564" i="1"/>
  <c r="S2564" i="1" s="1"/>
  <c r="T2760" i="1"/>
  <c r="S2760" i="1" s="1"/>
  <c r="T1560" i="1"/>
  <c r="S1560" i="1" s="1"/>
  <c r="T1968" i="1"/>
  <c r="S1968" i="1" s="1"/>
  <c r="T1969" i="1"/>
  <c r="S1969" i="1" s="1"/>
  <c r="T1970" i="1"/>
  <c r="S1970" i="1" s="1"/>
  <c r="T1971" i="1"/>
  <c r="S1971" i="1" s="1"/>
  <c r="T1972" i="1"/>
  <c r="S1972" i="1" s="1"/>
  <c r="T1973" i="1"/>
  <c r="S1973" i="1" s="1"/>
  <c r="T3512" i="1"/>
  <c r="S3512" i="1" s="1"/>
  <c r="T3513" i="1"/>
  <c r="S3513" i="1" s="1"/>
  <c r="T3745" i="1"/>
  <c r="S3745" i="1" s="1"/>
  <c r="T830" i="1"/>
  <c r="S830" i="1" s="1"/>
  <c r="T3764" i="1"/>
  <c r="S3764" i="1" s="1"/>
  <c r="T1561" i="1"/>
  <c r="S1561" i="1" s="1"/>
  <c r="T1770" i="1"/>
  <c r="S1770" i="1" s="1"/>
  <c r="T3006" i="1"/>
  <c r="S3006" i="1" s="1"/>
  <c r="T3007" i="1"/>
  <c r="S3007" i="1" s="1"/>
  <c r="T2804" i="1"/>
  <c r="S2804" i="1" s="1"/>
  <c r="T991" i="1"/>
  <c r="S991" i="1" s="1"/>
  <c r="T1674" i="1"/>
  <c r="S1674" i="1" s="1"/>
  <c r="T3008" i="1"/>
  <c r="S3008" i="1" s="1"/>
  <c r="T2565" i="1"/>
  <c r="S2565" i="1" s="1"/>
  <c r="T3514" i="1"/>
  <c r="S3514" i="1" s="1"/>
  <c r="T3951" i="1"/>
  <c r="S3951" i="1" s="1"/>
  <c r="T3515" i="1"/>
  <c r="S3515" i="1" s="1"/>
  <c r="T3769" i="1"/>
  <c r="S3769" i="1" s="1"/>
  <c r="T2805" i="1"/>
  <c r="S2805" i="1" s="1"/>
  <c r="T3263" i="1"/>
  <c r="S3263" i="1" s="1"/>
  <c r="T2432" i="1"/>
  <c r="S2432" i="1" s="1"/>
  <c r="T3865" i="1"/>
  <c r="S3865" i="1" s="1"/>
  <c r="T4095" i="1"/>
  <c r="S4095" i="1" s="1"/>
  <c r="T1154" i="1"/>
  <c r="S1154" i="1" s="1"/>
  <c r="T3516" i="1"/>
  <c r="S3516" i="1" s="1"/>
  <c r="T1298" i="1"/>
  <c r="S1298" i="1" s="1"/>
  <c r="T3009" i="1"/>
  <c r="S3009" i="1" s="1"/>
  <c r="T1974" i="1"/>
  <c r="S1974" i="1" s="1"/>
  <c r="T2566" i="1"/>
  <c r="S2566" i="1" s="1"/>
  <c r="T1299" i="1"/>
  <c r="S1299" i="1" s="1"/>
  <c r="T3391" i="1"/>
  <c r="S3391" i="1" s="1"/>
  <c r="T3866" i="1"/>
  <c r="S3866" i="1" s="1"/>
  <c r="T1808" i="1"/>
  <c r="S1808" i="1" s="1"/>
  <c r="T2567" i="1"/>
  <c r="S2567" i="1" s="1"/>
  <c r="T3264" i="1"/>
  <c r="S3264" i="1" s="1"/>
  <c r="T1675" i="1"/>
  <c r="S1675" i="1" s="1"/>
  <c r="T3265" i="1"/>
  <c r="S3265" i="1" s="1"/>
  <c r="T3517" i="1"/>
  <c r="S3517" i="1" s="1"/>
  <c r="T3721" i="1"/>
  <c r="S3721" i="1" s="1"/>
  <c r="T2568" i="1"/>
  <c r="S2568" i="1" s="1"/>
  <c r="T1975" i="1"/>
  <c r="S1975" i="1" s="1"/>
  <c r="T3010" i="1"/>
  <c r="S3010" i="1" s="1"/>
  <c r="T3518" i="1"/>
  <c r="S3518" i="1" s="1"/>
  <c r="T3519" i="1"/>
  <c r="S3519" i="1" s="1"/>
  <c r="T831" i="1"/>
  <c r="S831" i="1" s="1"/>
  <c r="T2416" i="1"/>
  <c r="S2416" i="1" s="1"/>
  <c r="T4000" i="1"/>
  <c r="S4000" i="1" s="1"/>
  <c r="T2569" i="1"/>
  <c r="S2569" i="1" s="1"/>
  <c r="T2570" i="1"/>
  <c r="S2570" i="1" s="1"/>
  <c r="T1724" i="1"/>
  <c r="S1724" i="1" s="1"/>
  <c r="T3416" i="1"/>
  <c r="S3416" i="1" s="1"/>
  <c r="T3520" i="1"/>
  <c r="S3520" i="1" s="1"/>
  <c r="T3011" i="1"/>
  <c r="S3011" i="1" s="1"/>
  <c r="T1976" i="1"/>
  <c r="S1976" i="1" s="1"/>
  <c r="T2433" i="1"/>
  <c r="S2433" i="1" s="1"/>
  <c r="T3266" i="1"/>
  <c r="S3266" i="1" s="1"/>
  <c r="T3417" i="1"/>
  <c r="S3417" i="1" s="1"/>
  <c r="T3964" i="1"/>
  <c r="S3964" i="1" s="1"/>
  <c r="T4030" i="1"/>
  <c r="S4030" i="1" s="1"/>
  <c r="T3521" i="1"/>
  <c r="S3521" i="1" s="1"/>
  <c r="T4001" i="1"/>
  <c r="S4001" i="1" s="1"/>
  <c r="T1169" i="1"/>
  <c r="S1169" i="1" s="1"/>
  <c r="T1300" i="1"/>
  <c r="S1300" i="1" s="1"/>
  <c r="T3688" i="1"/>
  <c r="S3688" i="1" s="1"/>
  <c r="T3522" i="1"/>
  <c r="S3522" i="1" s="1"/>
  <c r="T3523" i="1"/>
  <c r="S3523" i="1" s="1"/>
  <c r="T1977" i="1"/>
  <c r="S1977" i="1" s="1"/>
  <c r="T2571" i="1"/>
  <c r="S2571" i="1" s="1"/>
  <c r="T3524" i="1"/>
  <c r="S3524" i="1" s="1"/>
  <c r="T3787" i="1"/>
  <c r="S3787" i="1" s="1"/>
  <c r="T680" i="1"/>
  <c r="S680" i="1" s="1"/>
  <c r="T1301" i="1"/>
  <c r="S1301" i="1" s="1"/>
  <c r="T1550" i="1"/>
  <c r="S1550" i="1" s="1"/>
  <c r="T2806" i="1"/>
  <c r="S2806" i="1" s="1"/>
  <c r="T4002" i="1"/>
  <c r="S4002" i="1" s="1"/>
  <c r="T2955" i="1"/>
  <c r="S2955" i="1" s="1"/>
  <c r="T2964" i="1"/>
  <c r="S2964" i="1" s="1"/>
  <c r="T3267" i="1"/>
  <c r="S3267" i="1" s="1"/>
  <c r="T2301" i="1"/>
  <c r="S2301" i="1" s="1"/>
  <c r="T3788" i="1"/>
  <c r="S3788" i="1" s="1"/>
  <c r="T3789" i="1"/>
  <c r="S3789" i="1" s="1"/>
  <c r="T1588" i="1"/>
  <c r="S1588" i="1" s="1"/>
  <c r="T2572" i="1"/>
  <c r="S2572" i="1" s="1"/>
  <c r="T2741" i="1"/>
  <c r="S2741" i="1" s="1"/>
  <c r="T3012" i="1"/>
  <c r="S3012" i="1" s="1"/>
  <c r="T3268" i="1"/>
  <c r="S3268" i="1" s="1"/>
  <c r="T3867" i="1"/>
  <c r="S3867" i="1" s="1"/>
  <c r="T1978" i="1"/>
  <c r="S1978" i="1" s="1"/>
  <c r="T1170" i="1"/>
  <c r="S1170" i="1" s="1"/>
  <c r="T1302" i="1"/>
  <c r="S1302" i="1" s="1"/>
  <c r="T2573" i="1"/>
  <c r="S2573" i="1" s="1"/>
  <c r="T3269" i="1"/>
  <c r="S3269" i="1" s="1"/>
  <c r="T1303" i="1"/>
  <c r="S1303" i="1" s="1"/>
  <c r="T3217" i="1"/>
  <c r="S3217" i="1" s="1"/>
  <c r="T2538" i="1"/>
  <c r="S2538" i="1" s="1"/>
  <c r="T1304" i="1"/>
  <c r="S1304" i="1" s="1"/>
  <c r="T1979" i="1"/>
  <c r="S1979" i="1" s="1"/>
  <c r="T2434" i="1"/>
  <c r="S2434" i="1" s="1"/>
  <c r="T2761" i="1"/>
  <c r="S2761" i="1" s="1"/>
  <c r="T1771" i="1"/>
  <c r="S1771" i="1" s="1"/>
  <c r="T1980" i="1"/>
  <c r="S1980" i="1" s="1"/>
  <c r="T1981" i="1"/>
  <c r="S1981" i="1" s="1"/>
  <c r="T3418" i="1"/>
  <c r="S3418" i="1" s="1"/>
  <c r="T3868" i="1"/>
  <c r="S3868" i="1" s="1"/>
  <c r="T4088" i="1"/>
  <c r="S4088" i="1" s="1"/>
  <c r="T1772" i="1"/>
  <c r="S1772" i="1" s="1"/>
  <c r="T3419" i="1"/>
  <c r="S3419" i="1" s="1"/>
  <c r="T3525" i="1"/>
  <c r="S3525" i="1" s="1"/>
  <c r="T3944" i="1"/>
  <c r="S3944" i="1" s="1"/>
  <c r="T3952" i="1"/>
  <c r="S3952" i="1" s="1"/>
  <c r="T1514" i="1"/>
  <c r="S1514" i="1" s="1"/>
  <c r="T3526" i="1"/>
  <c r="S3526" i="1" s="1"/>
  <c r="T3454" i="1"/>
  <c r="S3454" i="1" s="1"/>
  <c r="T3527" i="1"/>
  <c r="S3527" i="1" s="1"/>
  <c r="T1019" i="1"/>
  <c r="S1019" i="1" s="1"/>
  <c r="T1982" i="1"/>
  <c r="S1982" i="1" s="1"/>
  <c r="T2407" i="1"/>
  <c r="S2407" i="1" s="1"/>
  <c r="T3221" i="1"/>
  <c r="S3221" i="1" s="1"/>
  <c r="T3689" i="1"/>
  <c r="S3689" i="1" s="1"/>
  <c r="T1983" i="1"/>
  <c r="S1983" i="1" s="1"/>
  <c r="T3013" i="1"/>
  <c r="S3013" i="1" s="1"/>
  <c r="T832" i="1"/>
  <c r="S832" i="1" s="1"/>
  <c r="T1984" i="1"/>
  <c r="S1984" i="1" s="1"/>
  <c r="T3665" i="1"/>
  <c r="S3665" i="1" s="1"/>
  <c r="T2768" i="1"/>
  <c r="S2768" i="1" s="1"/>
  <c r="T3420" i="1"/>
  <c r="S3420" i="1" s="1"/>
  <c r="T3528" i="1"/>
  <c r="S3528" i="1" s="1"/>
  <c r="T1985" i="1"/>
  <c r="S1985" i="1" s="1"/>
  <c r="T2574" i="1"/>
  <c r="S2574" i="1" s="1"/>
  <c r="T3014" i="1"/>
  <c r="S3014" i="1" s="1"/>
  <c r="T3869" i="1"/>
  <c r="S3869" i="1" s="1"/>
  <c r="T1020" i="1"/>
  <c r="S1020" i="1" s="1"/>
  <c r="T1210" i="1"/>
  <c r="S1210" i="1" s="1"/>
  <c r="T2435" i="1"/>
  <c r="S2435" i="1" s="1"/>
  <c r="T2807" i="1"/>
  <c r="S2807" i="1" s="1"/>
  <c r="T2808" i="1"/>
  <c r="S2808" i="1" s="1"/>
  <c r="T1021" i="1"/>
  <c r="S1021" i="1" s="1"/>
  <c r="T1305" i="1"/>
  <c r="S1305" i="1" s="1"/>
  <c r="T1676" i="1"/>
  <c r="S1676" i="1" s="1"/>
  <c r="T1725" i="1"/>
  <c r="S1725" i="1" s="1"/>
  <c r="T2302" i="1"/>
  <c r="S2302" i="1" s="1"/>
  <c r="T3270" i="1"/>
  <c r="S3270" i="1" s="1"/>
  <c r="T3666" i="1"/>
  <c r="S3666" i="1" s="1"/>
  <c r="T2436" i="1"/>
  <c r="S2436" i="1" s="1"/>
  <c r="T1986" i="1"/>
  <c r="S1986" i="1" s="1"/>
  <c r="T2303" i="1"/>
  <c r="S2303" i="1" s="1"/>
  <c r="T3015" i="1"/>
  <c r="S3015" i="1" s="1"/>
  <c r="T3813" i="1"/>
  <c r="S3813" i="1" s="1"/>
  <c r="T2575" i="1"/>
  <c r="S2575" i="1" s="1"/>
  <c r="T3016" i="1"/>
  <c r="S3016" i="1" s="1"/>
  <c r="T3017" i="1"/>
  <c r="S3017" i="1" s="1"/>
  <c r="T2437" i="1"/>
  <c r="S2437" i="1" s="1"/>
  <c r="T3421" i="1"/>
  <c r="S3421" i="1" s="1"/>
  <c r="T1171" i="1"/>
  <c r="S1171" i="1" s="1"/>
  <c r="T3271" i="1"/>
  <c r="S3271" i="1" s="1"/>
  <c r="T1262" i="1"/>
  <c r="S1262" i="1" s="1"/>
  <c r="T3018" i="1"/>
  <c r="S3018" i="1" s="1"/>
  <c r="T3272" i="1"/>
  <c r="S3272" i="1" s="1"/>
  <c r="T1155" i="1"/>
  <c r="S1155" i="1" s="1"/>
  <c r="T1720" i="1"/>
  <c r="S1720" i="1" s="1"/>
  <c r="T2515" i="1"/>
  <c r="S2515" i="1" s="1"/>
  <c r="T2809" i="1"/>
  <c r="S2809" i="1" s="1"/>
  <c r="T2282" i="1"/>
  <c r="S2282" i="1" s="1"/>
  <c r="T3273" i="1"/>
  <c r="S3273" i="1" s="1"/>
  <c r="T2274" i="1"/>
  <c r="S2274" i="1" s="1"/>
  <c r="T3529" i="1"/>
  <c r="S3529" i="1" s="1"/>
  <c r="T3019" i="1"/>
  <c r="S3019" i="1" s="1"/>
  <c r="T3020" i="1"/>
  <c r="S3020" i="1" s="1"/>
  <c r="T3530" i="1"/>
  <c r="S3530" i="1" s="1"/>
  <c r="T1306" i="1"/>
  <c r="S1306" i="1" s="1"/>
  <c r="T2304" i="1"/>
  <c r="S2304" i="1" s="1"/>
  <c r="T2956" i="1"/>
  <c r="S2956" i="1" s="1"/>
  <c r="T3274" i="1"/>
  <c r="S3274" i="1" s="1"/>
  <c r="T3531" i="1"/>
  <c r="S3531" i="1" s="1"/>
  <c r="T2305" i="1"/>
  <c r="S2305" i="1" s="1"/>
  <c r="T3532" i="1"/>
  <c r="S3532" i="1" s="1"/>
  <c r="T1307" i="1"/>
  <c r="S1307" i="1" s="1"/>
  <c r="T1987" i="1"/>
  <c r="S1987" i="1" s="1"/>
  <c r="T2306" i="1"/>
  <c r="S2306" i="1" s="1"/>
  <c r="T3021" i="1"/>
  <c r="S3021" i="1" s="1"/>
  <c r="T2810" i="1"/>
  <c r="S2810" i="1" s="1"/>
  <c r="T3022" i="1"/>
  <c r="S3022" i="1" s="1"/>
  <c r="T3965" i="1"/>
  <c r="S3965" i="1" s="1"/>
  <c r="T1562" i="1"/>
  <c r="S1562" i="1" s="1"/>
  <c r="T3790" i="1"/>
  <c r="S3790" i="1" s="1"/>
  <c r="T2438" i="1"/>
  <c r="S2438" i="1" s="1"/>
  <c r="T3656" i="1"/>
  <c r="S3656" i="1" s="1"/>
  <c r="T3533" i="1"/>
  <c r="S3533" i="1" s="1"/>
  <c r="T3722" i="1"/>
  <c r="S3722" i="1" s="1"/>
  <c r="T1988" i="1"/>
  <c r="S1988" i="1" s="1"/>
  <c r="T2408" i="1"/>
  <c r="S2408" i="1" s="1"/>
  <c r="T3227" i="1"/>
  <c r="S3227" i="1" s="1"/>
  <c r="T3534" i="1"/>
  <c r="S3534" i="1" s="1"/>
  <c r="T3535" i="1"/>
  <c r="S3535" i="1" s="1"/>
  <c r="T1022" i="1"/>
  <c r="S1022" i="1" s="1"/>
  <c r="T2406" i="1"/>
  <c r="S2406" i="1" s="1"/>
  <c r="T2811" i="1"/>
  <c r="S2811" i="1" s="1"/>
  <c r="T3275" i="1"/>
  <c r="S3275" i="1" s="1"/>
  <c r="T3536" i="1"/>
  <c r="S3536" i="1" s="1"/>
  <c r="T2307" i="1"/>
  <c r="S2307" i="1" s="1"/>
  <c r="T1023" i="1"/>
  <c r="S1023" i="1" s="1"/>
  <c r="T1989" i="1"/>
  <c r="S1989" i="1" s="1"/>
  <c r="T2308" i="1"/>
  <c r="S2308" i="1" s="1"/>
  <c r="T1024" i="1"/>
  <c r="S1024" i="1" s="1"/>
  <c r="T2576" i="1"/>
  <c r="S2576" i="1" s="1"/>
  <c r="T1551" i="1"/>
  <c r="S1551" i="1" s="1"/>
  <c r="T2309" i="1"/>
  <c r="S2309" i="1" s="1"/>
  <c r="T3422" i="1"/>
  <c r="S3422" i="1" s="1"/>
  <c r="T1809" i="1"/>
  <c r="S1809" i="1" s="1"/>
  <c r="T3423" i="1"/>
  <c r="S3423" i="1" s="1"/>
  <c r="T1308" i="1"/>
  <c r="S1308" i="1" s="1"/>
  <c r="T1211" i="1"/>
  <c r="S1211" i="1" s="1"/>
  <c r="T1589" i="1"/>
  <c r="S1589" i="1" s="1"/>
  <c r="T3276" i="1"/>
  <c r="S3276" i="1" s="1"/>
  <c r="T3396" i="1"/>
  <c r="S3396" i="1" s="1"/>
  <c r="T3537" i="1"/>
  <c r="S3537" i="1" s="1"/>
  <c r="T1990" i="1"/>
  <c r="S1990" i="1" s="1"/>
  <c r="T1277" i="1"/>
  <c r="S1277" i="1" s="1"/>
  <c r="T2439" i="1"/>
  <c r="S2439" i="1" s="1"/>
  <c r="T2440" i="1"/>
  <c r="S2440" i="1" s="1"/>
  <c r="T1991" i="1"/>
  <c r="S1991" i="1" s="1"/>
  <c r="T2577" i="1"/>
  <c r="S2577" i="1" s="1"/>
  <c r="T3023" i="1"/>
  <c r="S3023" i="1" s="1"/>
  <c r="T3208" i="1"/>
  <c r="S3208" i="1" s="1"/>
  <c r="T3690" i="1"/>
  <c r="S3690" i="1" s="1"/>
  <c r="T3277" i="1"/>
  <c r="S3277" i="1" s="1"/>
  <c r="T1992" i="1"/>
  <c r="S1992" i="1" s="1"/>
  <c r="T2812" i="1"/>
  <c r="S2812" i="1" s="1"/>
  <c r="T3746" i="1"/>
  <c r="S3746" i="1" s="1"/>
  <c r="T2578" i="1"/>
  <c r="S2578" i="1" s="1"/>
  <c r="T2249" i="1"/>
  <c r="S2249" i="1" s="1"/>
  <c r="T1677" i="1"/>
  <c r="S1677" i="1" s="1"/>
  <c r="T3278" i="1"/>
  <c r="S3278" i="1" s="1"/>
  <c r="T1212" i="1"/>
  <c r="S1212" i="1" s="1"/>
  <c r="T1993" i="1"/>
  <c r="S1993" i="1" s="1"/>
  <c r="T1994" i="1"/>
  <c r="S1994" i="1" s="1"/>
  <c r="T2769" i="1"/>
  <c r="S2769" i="1" s="1"/>
  <c r="T3024" i="1"/>
  <c r="S3024" i="1" s="1"/>
  <c r="T3279" i="1"/>
  <c r="S3279" i="1" s="1"/>
  <c r="T4003" i="1"/>
  <c r="S4003" i="1" s="1"/>
  <c r="T1309" i="1"/>
  <c r="S1309" i="1" s="1"/>
  <c r="T1995" i="1"/>
  <c r="S1995" i="1" s="1"/>
  <c r="T2773" i="1"/>
  <c r="S2773" i="1" s="1"/>
  <c r="T3280" i="1"/>
  <c r="S3280" i="1" s="1"/>
  <c r="T2400" i="1"/>
  <c r="S2400" i="1" s="1"/>
  <c r="T2813" i="1"/>
  <c r="S2813" i="1" s="1"/>
  <c r="T2814" i="1"/>
  <c r="S2814" i="1" s="1"/>
  <c r="T1191" i="1"/>
  <c r="S1191" i="1" s="1"/>
  <c r="T992" i="1"/>
  <c r="S992" i="1" s="1"/>
  <c r="T1678" i="1"/>
  <c r="S1678" i="1" s="1"/>
  <c r="T1025" i="1"/>
  <c r="S1025" i="1" s="1"/>
  <c r="T1810" i="1"/>
  <c r="S1810" i="1" s="1"/>
  <c r="T1996" i="1"/>
  <c r="S1996" i="1" s="1"/>
  <c r="T3424" i="1"/>
  <c r="S3424" i="1" s="1"/>
  <c r="T2815" i="1"/>
  <c r="S2815" i="1" s="1"/>
  <c r="T2579" i="1"/>
  <c r="S2579" i="1" s="1"/>
  <c r="T1310" i="1"/>
  <c r="S1310" i="1" s="1"/>
  <c r="T1311" i="1"/>
  <c r="S1311" i="1" s="1"/>
  <c r="T2250" i="1"/>
  <c r="S2250" i="1" s="1"/>
  <c r="T2580" i="1"/>
  <c r="S2580" i="1" s="1"/>
  <c r="T3870" i="1"/>
  <c r="S3870" i="1" s="1"/>
  <c r="T1997" i="1"/>
  <c r="S1997" i="1" s="1"/>
  <c r="T2816" i="1"/>
  <c r="S2816" i="1" s="1"/>
  <c r="T3025" i="1"/>
  <c r="S3025" i="1" s="1"/>
  <c r="T3281" i="1"/>
  <c r="S3281" i="1" s="1"/>
  <c r="T3538" i="1"/>
  <c r="S3538" i="1" s="1"/>
  <c r="T3791" i="1"/>
  <c r="S3791" i="1" s="1"/>
  <c r="T1278" i="1"/>
  <c r="S1278" i="1" s="1"/>
  <c r="T1312" i="1"/>
  <c r="S1312" i="1" s="1"/>
  <c r="T3282" i="1"/>
  <c r="S3282" i="1" s="1"/>
  <c r="T3723" i="1"/>
  <c r="S3723" i="1" s="1"/>
  <c r="T3770" i="1"/>
  <c r="S3770" i="1" s="1"/>
  <c r="T1026" i="1"/>
  <c r="S1026" i="1" s="1"/>
  <c r="T1148" i="1"/>
  <c r="S1148" i="1" s="1"/>
  <c r="T1998" i="1"/>
  <c r="S1998" i="1" s="1"/>
  <c r="T3425" i="1"/>
  <c r="S3425" i="1" s="1"/>
  <c r="T961" i="1"/>
  <c r="S961" i="1" s="1"/>
  <c r="T1199" i="1"/>
  <c r="S1199" i="1" s="1"/>
  <c r="T1590" i="1"/>
  <c r="S1590" i="1" s="1"/>
  <c r="T3209" i="1"/>
  <c r="S3209" i="1" s="1"/>
  <c r="T3724" i="1"/>
  <c r="S3724" i="1" s="1"/>
  <c r="T2762" i="1"/>
  <c r="S2762" i="1" s="1"/>
  <c r="T2817" i="1"/>
  <c r="S2817" i="1" s="1"/>
  <c r="T1679" i="1"/>
  <c r="S1679" i="1" s="1"/>
  <c r="T2531" i="1"/>
  <c r="S2531" i="1" s="1"/>
  <c r="T2957" i="1"/>
  <c r="S2957" i="1" s="1"/>
  <c r="T1680" i="1"/>
  <c r="S1680" i="1" s="1"/>
  <c r="T2310" i="1"/>
  <c r="S2310" i="1" s="1"/>
  <c r="T2818" i="1"/>
  <c r="S2818" i="1" s="1"/>
  <c r="T4055" i="1"/>
  <c r="S4055" i="1" s="1"/>
  <c r="T681" i="1"/>
  <c r="S681" i="1" s="1"/>
  <c r="T1313" i="1"/>
  <c r="S1313" i="1" s="1"/>
  <c r="T1999" i="1"/>
  <c r="S1999" i="1" s="1"/>
  <c r="T1681" i="1"/>
  <c r="S1681" i="1" s="1"/>
  <c r="T2000" i="1"/>
  <c r="S2000" i="1" s="1"/>
  <c r="T2001" i="1"/>
  <c r="S2001" i="1" s="1"/>
  <c r="T1213" i="1"/>
  <c r="S1213" i="1" s="1"/>
  <c r="T1314" i="1"/>
  <c r="S1314" i="1" s="1"/>
  <c r="T2002" i="1"/>
  <c r="S2002" i="1" s="1"/>
  <c r="T2441" i="1"/>
  <c r="S2441" i="1" s="1"/>
  <c r="T3026" i="1"/>
  <c r="S3026" i="1" s="1"/>
  <c r="T1811" i="1"/>
  <c r="S1811" i="1" s="1"/>
  <c r="T2819" i="1"/>
  <c r="S2819" i="1" s="1"/>
  <c r="T3027" i="1"/>
  <c r="S3027" i="1" s="1"/>
  <c r="T3871" i="1"/>
  <c r="S3871" i="1" s="1"/>
  <c r="T682" i="1"/>
  <c r="S682" i="1" s="1"/>
  <c r="T3028" i="1"/>
  <c r="S3028" i="1" s="1"/>
  <c r="T3392" i="1"/>
  <c r="S3392" i="1" s="1"/>
  <c r="T833" i="1"/>
  <c r="S833" i="1" s="1"/>
  <c r="T993" i="1"/>
  <c r="S993" i="1" s="1"/>
  <c r="T1185" i="1"/>
  <c r="S1185" i="1" s="1"/>
  <c r="T1315" i="1"/>
  <c r="S1315" i="1" s="1"/>
  <c r="T3984" i="1"/>
  <c r="S3984" i="1" s="1"/>
  <c r="T1027" i="1"/>
  <c r="S1027" i="1" s="1"/>
  <c r="T1316" i="1"/>
  <c r="S1316" i="1" s="1"/>
  <c r="T2003" i="1"/>
  <c r="S2003" i="1" s="1"/>
  <c r="T2820" i="1"/>
  <c r="S2820" i="1" s="1"/>
  <c r="T3194" i="1"/>
  <c r="S3194" i="1" s="1"/>
  <c r="T2004" i="1"/>
  <c r="S2004" i="1" s="1"/>
  <c r="T834" i="1"/>
  <c r="S834" i="1" s="1"/>
  <c r="T2005" i="1"/>
  <c r="S2005" i="1" s="1"/>
  <c r="T2311" i="1"/>
  <c r="S2311" i="1" s="1"/>
  <c r="T2581" i="1"/>
  <c r="S2581" i="1" s="1"/>
  <c r="T2821" i="1"/>
  <c r="S2821" i="1" s="1"/>
  <c r="T3283" i="1"/>
  <c r="S3283" i="1" s="1"/>
  <c r="T3539" i="1"/>
  <c r="S3539" i="1" s="1"/>
  <c r="T962" i="1"/>
  <c r="S962" i="1" s="1"/>
  <c r="T1891" i="1"/>
  <c r="S1891" i="1" s="1"/>
  <c r="T2006" i="1"/>
  <c r="S2006" i="1" s="1"/>
  <c r="T2312" i="1"/>
  <c r="S2312" i="1" s="1"/>
  <c r="T3218" i="1"/>
  <c r="S3218" i="1" s="1"/>
  <c r="T1028" i="1"/>
  <c r="S1028" i="1" s="1"/>
  <c r="T1317" i="1"/>
  <c r="S1317" i="1" s="1"/>
  <c r="T3540" i="1"/>
  <c r="S3540" i="1" s="1"/>
  <c r="T3872" i="1"/>
  <c r="S3872" i="1" s="1"/>
  <c r="T3873" i="1"/>
  <c r="S3873" i="1" s="1"/>
  <c r="T1892" i="1"/>
  <c r="S1892" i="1" s="1"/>
  <c r="T1893" i="1"/>
  <c r="S1893" i="1" s="1"/>
  <c r="T2007" i="1"/>
  <c r="S2007" i="1" s="1"/>
  <c r="T531" i="1"/>
  <c r="S531" i="1" s="1"/>
  <c r="T3198" i="1"/>
  <c r="S3198" i="1" s="1"/>
  <c r="T3725" i="1"/>
  <c r="S3725" i="1" s="1"/>
  <c r="T1029" i="1"/>
  <c r="S1029" i="1" s="1"/>
  <c r="T1318" i="1"/>
  <c r="S1318" i="1" s="1"/>
  <c r="T2582" i="1"/>
  <c r="S2582" i="1" s="1"/>
  <c r="T1726" i="1"/>
  <c r="S1726" i="1" s="1"/>
  <c r="T2008" i="1"/>
  <c r="S2008" i="1" s="1"/>
  <c r="T3029" i="1"/>
  <c r="S3029" i="1" s="1"/>
  <c r="T3541" i="1"/>
  <c r="S3541" i="1" s="1"/>
  <c r="T835" i="1"/>
  <c r="S835" i="1" s="1"/>
  <c r="T1727" i="1"/>
  <c r="S1727" i="1" s="1"/>
  <c r="T3210" i="1"/>
  <c r="S3210" i="1" s="1"/>
  <c r="T4004" i="1"/>
  <c r="S4004" i="1" s="1"/>
  <c r="T2583" i="1"/>
  <c r="S2583" i="1" s="1"/>
  <c r="T2822" i="1"/>
  <c r="S2822" i="1" s="1"/>
  <c r="T2009" i="1"/>
  <c r="S2009" i="1" s="1"/>
  <c r="T2823" i="1"/>
  <c r="S2823" i="1" s="1"/>
  <c r="T2824" i="1"/>
  <c r="S2824" i="1" s="1"/>
  <c r="T3030" i="1"/>
  <c r="S3030" i="1" s="1"/>
  <c r="T3284" i="1"/>
  <c r="S3284" i="1" s="1"/>
  <c r="T3542" i="1"/>
  <c r="S3542" i="1" s="1"/>
  <c r="T1030" i="1"/>
  <c r="S1030" i="1" s="1"/>
  <c r="T1812" i="1"/>
  <c r="S1812" i="1" s="1"/>
  <c r="T2313" i="1"/>
  <c r="S2313" i="1" s="1"/>
  <c r="T3543" i="1"/>
  <c r="S3543" i="1" s="1"/>
  <c r="T1530" i="1"/>
  <c r="S1530" i="1" s="1"/>
  <c r="T1531" i="1"/>
  <c r="S1531" i="1" s="1"/>
  <c r="T1591" i="1"/>
  <c r="S1591" i="1" s="1"/>
  <c r="T2442" i="1"/>
  <c r="S2442" i="1" s="1"/>
  <c r="T2584" i="1"/>
  <c r="S2584" i="1" s="1"/>
  <c r="T3031" i="1"/>
  <c r="S3031" i="1" s="1"/>
  <c r="T3285" i="1"/>
  <c r="S3285" i="1" s="1"/>
  <c r="T1319" i="1"/>
  <c r="S1319" i="1" s="1"/>
  <c r="T1532" i="1"/>
  <c r="S1532" i="1" s="1"/>
  <c r="T2585" i="1"/>
  <c r="S2585" i="1" s="1"/>
  <c r="T836" i="1"/>
  <c r="S836" i="1" s="1"/>
  <c r="T1813" i="1"/>
  <c r="S1813" i="1" s="1"/>
  <c r="T3032" i="1"/>
  <c r="S3032" i="1" s="1"/>
  <c r="T3792" i="1"/>
  <c r="S3792" i="1" s="1"/>
  <c r="T683" i="1"/>
  <c r="S683" i="1" s="1"/>
  <c r="T1682" i="1"/>
  <c r="S1682" i="1" s="1"/>
  <c r="T1728" i="1"/>
  <c r="S1728" i="1" s="1"/>
  <c r="T2010" i="1"/>
  <c r="S2010" i="1" s="1"/>
  <c r="T2314" i="1"/>
  <c r="S2314" i="1" s="1"/>
  <c r="T2947" i="1"/>
  <c r="S2947" i="1" s="1"/>
  <c r="T797" i="1"/>
  <c r="S797" i="1" s="1"/>
  <c r="T3033" i="1"/>
  <c r="S3033" i="1" s="1"/>
  <c r="T3034" i="1"/>
  <c r="S3034" i="1" s="1"/>
  <c r="T3691" i="1"/>
  <c r="S3691" i="1" s="1"/>
  <c r="T837" i="1"/>
  <c r="S837" i="1" s="1"/>
  <c r="T1214" i="1"/>
  <c r="S1214" i="1" s="1"/>
  <c r="T2937" i="1"/>
  <c r="S2937" i="1" s="1"/>
  <c r="T3286" i="1"/>
  <c r="S3286" i="1" s="1"/>
  <c r="T3544" i="1"/>
  <c r="S3544" i="1" s="1"/>
  <c r="T2516" i="1"/>
  <c r="S2516" i="1" s="1"/>
  <c r="T3035" i="1"/>
  <c r="S3035" i="1" s="1"/>
  <c r="T4031" i="1"/>
  <c r="S4031" i="1" s="1"/>
  <c r="T4056" i="1"/>
  <c r="S4056" i="1" s="1"/>
  <c r="T674" i="1"/>
  <c r="S674" i="1" s="1"/>
  <c r="T1031" i="1"/>
  <c r="S1031" i="1" s="1"/>
  <c r="T1320" i="1"/>
  <c r="S1320" i="1" s="1"/>
  <c r="T2011" i="1"/>
  <c r="S2011" i="1" s="1"/>
  <c r="T2278" i="1"/>
  <c r="S2278" i="1" s="1"/>
  <c r="T2942" i="1"/>
  <c r="S2942" i="1" s="1"/>
  <c r="T3036" i="1"/>
  <c r="S3036" i="1" s="1"/>
  <c r="T3037" i="1"/>
  <c r="S3037" i="1" s="1"/>
  <c r="T3287" i="1"/>
  <c r="S3287" i="1" s="1"/>
  <c r="T3545" i="1"/>
  <c r="S3545" i="1" s="1"/>
  <c r="T1215" i="1"/>
  <c r="S1215" i="1" s="1"/>
  <c r="T1729" i="1"/>
  <c r="S1729" i="1" s="1"/>
  <c r="T2315" i="1"/>
  <c r="S2315" i="1" s="1"/>
  <c r="T3288" i="1"/>
  <c r="S3288" i="1" s="1"/>
  <c r="T3455" i="1"/>
  <c r="S3455" i="1" s="1"/>
  <c r="T1814" i="1"/>
  <c r="S1814" i="1" s="1"/>
  <c r="T2251" i="1"/>
  <c r="S2251" i="1" s="1"/>
  <c r="T3038" i="1"/>
  <c r="S3038" i="1" s="1"/>
  <c r="T3039" i="1"/>
  <c r="S3039" i="1" s="1"/>
  <c r="T1202" i="1"/>
  <c r="S1202" i="1" s="1"/>
  <c r="T1894" i="1"/>
  <c r="S1894" i="1" s="1"/>
  <c r="T2752" i="1"/>
  <c r="S2752" i="1" s="1"/>
  <c r="T3040" i="1"/>
  <c r="S3040" i="1" s="1"/>
  <c r="T659" i="1"/>
  <c r="S659" i="1" s="1"/>
  <c r="T1216" i="1"/>
  <c r="S1216" i="1" s="1"/>
  <c r="T2239" i="1"/>
  <c r="S2239" i="1" s="1"/>
  <c r="T2443" i="1"/>
  <c r="S2443" i="1" s="1"/>
  <c r="T2586" i="1"/>
  <c r="S2586" i="1" s="1"/>
  <c r="T3676" i="1"/>
  <c r="S3676" i="1" s="1"/>
  <c r="T684" i="1"/>
  <c r="S684" i="1" s="1"/>
  <c r="T812" i="1"/>
  <c r="S812" i="1" s="1"/>
  <c r="T1730" i="1"/>
  <c r="S1730" i="1" s="1"/>
  <c r="T2012" i="1"/>
  <c r="S2012" i="1" s="1"/>
  <c r="T2444" i="1"/>
  <c r="S2444" i="1" s="1"/>
  <c r="T3041" i="1"/>
  <c r="S3041" i="1" s="1"/>
  <c r="T3042" i="1"/>
  <c r="S3042" i="1" s="1"/>
  <c r="T3793" i="1"/>
  <c r="S3793" i="1" s="1"/>
  <c r="T1321" i="1"/>
  <c r="S1321" i="1" s="1"/>
  <c r="T1815" i="1"/>
  <c r="S1815" i="1" s="1"/>
  <c r="T2288" i="1"/>
  <c r="S2288" i="1" s="1"/>
  <c r="T2767" i="1"/>
  <c r="S2767" i="1" s="1"/>
  <c r="T3043" i="1"/>
  <c r="S3043" i="1" s="1"/>
  <c r="T3546" i="1"/>
  <c r="S3546" i="1" s="1"/>
  <c r="T2445" i="1"/>
  <c r="S2445" i="1" s="1"/>
  <c r="T655" i="1"/>
  <c r="S655" i="1" s="1"/>
  <c r="T1578" i="1"/>
  <c r="S1578" i="1" s="1"/>
  <c r="T2013" i="1"/>
  <c r="S2013" i="1" s="1"/>
  <c r="T2014" i="1"/>
  <c r="S2014" i="1" s="1"/>
  <c r="T2965" i="1"/>
  <c r="S2965" i="1" s="1"/>
  <c r="T3547" i="1"/>
  <c r="S3547" i="1" s="1"/>
  <c r="T3794" i="1"/>
  <c r="S3794" i="1" s="1"/>
  <c r="T2015" i="1"/>
  <c r="S2015" i="1" s="1"/>
  <c r="T2016" i="1"/>
  <c r="S2016" i="1" s="1"/>
  <c r="T1322" i="1"/>
  <c r="S1322" i="1" s="1"/>
  <c r="T1773" i="1"/>
  <c r="S1773" i="1" s="1"/>
  <c r="T2017" i="1"/>
  <c r="S2017" i="1" s="1"/>
  <c r="T2825" i="1"/>
  <c r="S2825" i="1" s="1"/>
  <c r="T2826" i="1"/>
  <c r="S2826" i="1" s="1"/>
  <c r="T3426" i="1"/>
  <c r="S3426" i="1" s="1"/>
  <c r="T3548" i="1"/>
  <c r="S3548" i="1" s="1"/>
  <c r="T1323" i="1"/>
  <c r="S1323" i="1" s="1"/>
  <c r="T3874" i="1"/>
  <c r="S3874" i="1" s="1"/>
  <c r="T329" i="1"/>
  <c r="S329" i="1" s="1"/>
  <c r="T1324" i="1"/>
  <c r="S1324" i="1" s="1"/>
  <c r="T2446" i="1"/>
  <c r="S2446" i="1" s="1"/>
  <c r="T2775" i="1"/>
  <c r="S2775" i="1" s="1"/>
  <c r="T2827" i="1"/>
  <c r="S2827" i="1" s="1"/>
  <c r="T3044" i="1"/>
  <c r="S3044" i="1" s="1"/>
  <c r="T1731" i="1"/>
  <c r="S1731" i="1" s="1"/>
  <c r="T2252" i="1"/>
  <c r="S2252" i="1" s="1"/>
  <c r="T2447" i="1"/>
  <c r="S2447" i="1" s="1"/>
  <c r="T3549" i="1"/>
  <c r="S3549" i="1" s="1"/>
  <c r="T2018" i="1"/>
  <c r="S2018" i="1" s="1"/>
  <c r="T2448" i="1"/>
  <c r="S2448" i="1" s="1"/>
  <c r="T2587" i="1"/>
  <c r="S2587" i="1" s="1"/>
  <c r="T2588" i="1"/>
  <c r="S2588" i="1" s="1"/>
  <c r="T3192" i="1"/>
  <c r="S3192" i="1" s="1"/>
  <c r="T685" i="1"/>
  <c r="S685" i="1" s="1"/>
  <c r="T1325" i="1"/>
  <c r="S1325" i="1" s="1"/>
  <c r="T1563" i="1"/>
  <c r="S1563" i="1" s="1"/>
  <c r="T3289" i="1"/>
  <c r="S3289" i="1" s="1"/>
  <c r="T955" i="1"/>
  <c r="S955" i="1" s="1"/>
  <c r="T1264" i="1"/>
  <c r="S1264" i="1" s="1"/>
  <c r="T1683" i="1"/>
  <c r="S1683" i="1" s="1"/>
  <c r="T1816" i="1"/>
  <c r="S1816" i="1" s="1"/>
  <c r="T2316" i="1"/>
  <c r="S2316" i="1" s="1"/>
  <c r="T2589" i="1"/>
  <c r="S2589" i="1" s="1"/>
  <c r="T3384" i="1"/>
  <c r="S3384" i="1" s="1"/>
  <c r="T3747" i="1"/>
  <c r="S3747" i="1" s="1"/>
  <c r="T3875" i="1"/>
  <c r="S3875" i="1" s="1"/>
  <c r="T686" i="1"/>
  <c r="S686" i="1" s="1"/>
  <c r="T2828" i="1"/>
  <c r="S2828" i="1" s="1"/>
  <c r="T2945" i="1"/>
  <c r="S2945" i="1" s="1"/>
  <c r="T3456" i="1"/>
  <c r="S3456" i="1" s="1"/>
  <c r="T3550" i="1"/>
  <c r="S3550" i="1" s="1"/>
  <c r="T3551" i="1"/>
  <c r="S3551" i="1" s="1"/>
  <c r="T668" i="1"/>
  <c r="S668" i="1" s="1"/>
  <c r="T1774" i="1"/>
  <c r="S1774" i="1" s="1"/>
  <c r="T2019" i="1"/>
  <c r="S2019" i="1" s="1"/>
  <c r="T2590" i="1"/>
  <c r="S2590" i="1" s="1"/>
  <c r="T2753" i="1"/>
  <c r="S2753" i="1" s="1"/>
  <c r="T4032" i="1"/>
  <c r="S4032" i="1" s="1"/>
  <c r="T675" i="1"/>
  <c r="S675" i="1" s="1"/>
  <c r="T1775" i="1"/>
  <c r="S1775" i="1" s="1"/>
  <c r="T2503" i="1"/>
  <c r="S2503" i="1" s="1"/>
  <c r="T3552" i="1"/>
  <c r="S3552" i="1" s="1"/>
  <c r="T1156" i="1"/>
  <c r="S1156" i="1" s="1"/>
  <c r="T2742" i="1"/>
  <c r="S2742" i="1" s="1"/>
  <c r="T3228" i="1"/>
  <c r="S3228" i="1" s="1"/>
  <c r="T3290" i="1"/>
  <c r="S3290" i="1" s="1"/>
  <c r="T3553" i="1"/>
  <c r="S3553" i="1" s="1"/>
  <c r="T3876" i="1"/>
  <c r="S3876" i="1" s="1"/>
  <c r="T586" i="1"/>
  <c r="S586" i="1" s="1"/>
  <c r="T480" i="1"/>
  <c r="S480" i="1" s="1"/>
  <c r="T838" i="1"/>
  <c r="S838" i="1" s="1"/>
  <c r="T956" i="1"/>
  <c r="S956" i="1" s="1"/>
  <c r="T1032" i="1"/>
  <c r="S1032" i="1" s="1"/>
  <c r="T1326" i="1"/>
  <c r="S1326" i="1" s="1"/>
  <c r="T1327" i="1"/>
  <c r="S1327" i="1" s="1"/>
  <c r="T1776" i="1"/>
  <c r="S1776" i="1" s="1"/>
  <c r="T1926" i="1"/>
  <c r="S1926" i="1" s="1"/>
  <c r="T2020" i="1"/>
  <c r="S2020" i="1" s="1"/>
  <c r="T2591" i="1"/>
  <c r="S2591" i="1" s="1"/>
  <c r="T3554" i="1"/>
  <c r="S3554" i="1" s="1"/>
  <c r="T839" i="1"/>
  <c r="S839" i="1" s="1"/>
  <c r="T1592" i="1"/>
  <c r="S1592" i="1" s="1"/>
  <c r="T3233" i="1"/>
  <c r="S3233" i="1" s="1"/>
  <c r="T3427" i="1"/>
  <c r="S3427" i="1" s="1"/>
  <c r="T3555" i="1"/>
  <c r="S3555" i="1" s="1"/>
  <c r="T341" i="1"/>
  <c r="S341" i="1" s="1"/>
  <c r="T587" i="1"/>
  <c r="S587" i="1" s="1"/>
  <c r="T687" i="1"/>
  <c r="S687" i="1" s="1"/>
  <c r="T994" i="1"/>
  <c r="S994" i="1" s="1"/>
  <c r="T1033" i="1"/>
  <c r="S1033" i="1" s="1"/>
  <c r="T2317" i="1"/>
  <c r="S2317" i="1" s="1"/>
  <c r="T688" i="1"/>
  <c r="S688" i="1" s="1"/>
  <c r="T1217" i="1"/>
  <c r="S1217" i="1" s="1"/>
  <c r="T2021" i="1"/>
  <c r="S2021" i="1" s="1"/>
  <c r="T2022" i="1"/>
  <c r="S2022" i="1" s="1"/>
  <c r="T2592" i="1"/>
  <c r="S2592" i="1" s="1"/>
  <c r="T2829" i="1"/>
  <c r="S2829" i="1" s="1"/>
  <c r="T2938" i="1"/>
  <c r="S2938" i="1" s="1"/>
  <c r="T3045" i="1"/>
  <c r="S3045" i="1" s="1"/>
  <c r="T3046" i="1"/>
  <c r="S3046" i="1" s="1"/>
  <c r="T1593" i="1"/>
  <c r="S1593" i="1" s="1"/>
  <c r="T2023" i="1"/>
  <c r="S2023" i="1" s="1"/>
  <c r="T2318" i="1"/>
  <c r="S2318" i="1" s="1"/>
  <c r="T3047" i="1"/>
  <c r="S3047" i="1" s="1"/>
  <c r="T3048" i="1"/>
  <c r="S3048" i="1" s="1"/>
  <c r="T3556" i="1"/>
  <c r="S3556" i="1" s="1"/>
  <c r="T3726" i="1"/>
  <c r="S3726" i="1" s="1"/>
  <c r="T330" i="1"/>
  <c r="S330" i="1" s="1"/>
  <c r="T342" i="1"/>
  <c r="S342" i="1" s="1"/>
  <c r="T840" i="1"/>
  <c r="S840" i="1" s="1"/>
  <c r="T2449" i="1"/>
  <c r="S2449" i="1" s="1"/>
  <c r="T2830" i="1"/>
  <c r="S2830" i="1" s="1"/>
  <c r="T2831" i="1"/>
  <c r="S2831" i="1" s="1"/>
  <c r="T3049" i="1"/>
  <c r="S3049" i="1" s="1"/>
  <c r="T588" i="1"/>
  <c r="S588" i="1" s="1"/>
  <c r="T689" i="1"/>
  <c r="S689" i="1" s="1"/>
  <c r="T1034" i="1"/>
  <c r="S1034" i="1" s="1"/>
  <c r="T2024" i="1"/>
  <c r="S2024" i="1" s="1"/>
  <c r="T2593" i="1"/>
  <c r="S2593" i="1" s="1"/>
  <c r="T2594" i="1"/>
  <c r="S2594" i="1" s="1"/>
  <c r="T343" i="1"/>
  <c r="S343" i="1" s="1"/>
  <c r="T2450" i="1"/>
  <c r="S2450" i="1" s="1"/>
  <c r="T2595" i="1"/>
  <c r="S2595" i="1" s="1"/>
  <c r="T2832" i="1"/>
  <c r="S2832" i="1" s="1"/>
  <c r="T3050" i="1"/>
  <c r="S3050" i="1" s="1"/>
  <c r="T3051" i="1"/>
  <c r="S3051" i="1" s="1"/>
  <c r="T3291" i="1"/>
  <c r="S3291" i="1" s="1"/>
  <c r="T3292" i="1"/>
  <c r="S3292" i="1" s="1"/>
  <c r="T3557" i="1"/>
  <c r="S3557" i="1" s="1"/>
  <c r="T3558" i="1"/>
  <c r="S3558" i="1" s="1"/>
  <c r="T2235" i="1"/>
  <c r="S2235" i="1" s="1"/>
  <c r="T2754" i="1"/>
  <c r="S2754" i="1" s="1"/>
  <c r="T3293" i="1"/>
  <c r="S3293" i="1" s="1"/>
  <c r="T3559" i="1"/>
  <c r="S3559" i="1" s="1"/>
  <c r="T3560" i="1"/>
  <c r="S3560" i="1" s="1"/>
  <c r="T2414" i="1"/>
  <c r="S2414" i="1" s="1"/>
  <c r="T841" i="1"/>
  <c r="S841" i="1" s="1"/>
  <c r="T1732" i="1"/>
  <c r="S1732" i="1" s="1"/>
  <c r="T3052" i="1"/>
  <c r="S3052" i="1" s="1"/>
  <c r="T690" i="1"/>
  <c r="S690" i="1" s="1"/>
  <c r="T1929" i="1"/>
  <c r="S1929" i="1" s="1"/>
  <c r="T3294" i="1"/>
  <c r="S3294" i="1" s="1"/>
  <c r="T1257" i="1"/>
  <c r="S1257" i="1" s="1"/>
  <c r="T1594" i="1"/>
  <c r="S1594" i="1" s="1"/>
  <c r="T3053" i="1"/>
  <c r="S3053" i="1" s="1"/>
  <c r="T282" i="1"/>
  <c r="S282" i="1" s="1"/>
  <c r="T344" i="1"/>
  <c r="S344" i="1" s="1"/>
  <c r="T796" i="1"/>
  <c r="S796" i="1" s="1"/>
  <c r="T1035" i="1"/>
  <c r="S1035" i="1" s="1"/>
  <c r="T1733" i="1"/>
  <c r="S1733" i="1" s="1"/>
  <c r="T3561" i="1"/>
  <c r="S3561" i="1" s="1"/>
  <c r="T1328" i="1"/>
  <c r="S1328" i="1" s="1"/>
  <c r="T1036" i="1"/>
  <c r="S1036" i="1" s="1"/>
  <c r="T1595" i="1"/>
  <c r="S1595" i="1" s="1"/>
  <c r="T2025" i="1"/>
  <c r="S2025" i="1" s="1"/>
  <c r="T3748" i="1"/>
  <c r="S3748" i="1" s="1"/>
  <c r="T528" i="1"/>
  <c r="S528" i="1" s="1"/>
  <c r="T842" i="1"/>
  <c r="S842" i="1" s="1"/>
  <c r="T1218" i="1"/>
  <c r="S1218" i="1" s="1"/>
  <c r="T1329" i="1"/>
  <c r="S1329" i="1" s="1"/>
  <c r="T1596" i="1"/>
  <c r="S1596" i="1" s="1"/>
  <c r="T1597" i="1"/>
  <c r="S1597" i="1" s="1"/>
  <c r="T2319" i="1"/>
  <c r="S2319" i="1" s="1"/>
  <c r="T532" i="1"/>
  <c r="S532" i="1" s="1"/>
  <c r="T2026" i="1"/>
  <c r="S2026" i="1" s="1"/>
  <c r="T1219" i="1"/>
  <c r="S1219" i="1" s="1"/>
  <c r="T2027" i="1"/>
  <c r="S2027" i="1" s="1"/>
  <c r="T2028" i="1"/>
  <c r="S2028" i="1" s="1"/>
  <c r="T691" i="1"/>
  <c r="S691" i="1" s="1"/>
  <c r="T810" i="1"/>
  <c r="S810" i="1" s="1"/>
  <c r="T2029" i="1"/>
  <c r="S2029" i="1" s="1"/>
  <c r="T2320" i="1"/>
  <c r="S2320" i="1" s="1"/>
  <c r="T2451" i="1"/>
  <c r="S2451" i="1" s="1"/>
  <c r="T2833" i="1"/>
  <c r="S2833" i="1" s="1"/>
  <c r="T3428" i="1"/>
  <c r="S3428" i="1" s="1"/>
  <c r="T589" i="1"/>
  <c r="S589" i="1" s="1"/>
  <c r="T843" i="1"/>
  <c r="S843" i="1" s="1"/>
  <c r="T1037" i="1"/>
  <c r="S1037" i="1" s="1"/>
  <c r="T1554" i="1"/>
  <c r="S1554" i="1" s="1"/>
  <c r="T1684" i="1"/>
  <c r="S1684" i="1" s="1"/>
  <c r="T1817" i="1"/>
  <c r="S1817" i="1" s="1"/>
  <c r="T2030" i="1"/>
  <c r="S2030" i="1" s="1"/>
  <c r="T2240" i="1"/>
  <c r="S2240" i="1" s="1"/>
  <c r="T2321" i="1"/>
  <c r="S2321" i="1" s="1"/>
  <c r="T2511" i="1"/>
  <c r="S2511" i="1" s="1"/>
  <c r="T3054" i="1"/>
  <c r="S3054" i="1" s="1"/>
  <c r="T3562" i="1"/>
  <c r="S3562" i="1" s="1"/>
  <c r="T692" i="1"/>
  <c r="S692" i="1" s="1"/>
  <c r="T844" i="1"/>
  <c r="S844" i="1" s="1"/>
  <c r="T1166" i="1"/>
  <c r="S1166" i="1" s="1"/>
  <c r="T1330" i="1"/>
  <c r="S1330" i="1" s="1"/>
  <c r="T2322" i="1"/>
  <c r="S2322" i="1" s="1"/>
  <c r="T2452" i="1"/>
  <c r="S2452" i="1" s="1"/>
  <c r="T2527" i="1"/>
  <c r="S2527" i="1" s="1"/>
  <c r="T3429" i="1"/>
  <c r="S3429" i="1" s="1"/>
  <c r="T693" i="1"/>
  <c r="S693" i="1" s="1"/>
  <c r="T1331" i="1"/>
  <c r="S1331" i="1" s="1"/>
  <c r="T1818" i="1"/>
  <c r="S1818" i="1" s="1"/>
  <c r="T2453" i="1"/>
  <c r="S2453" i="1" s="1"/>
  <c r="T3055" i="1"/>
  <c r="S3055" i="1" s="1"/>
  <c r="T3056" i="1"/>
  <c r="S3056" i="1" s="1"/>
  <c r="T3740" i="1"/>
  <c r="S3740" i="1" s="1"/>
  <c r="T3966" i="1"/>
  <c r="S3966" i="1" s="1"/>
  <c r="T1332" i="1"/>
  <c r="S1332" i="1" s="1"/>
  <c r="T2031" i="1"/>
  <c r="S2031" i="1" s="1"/>
  <c r="T2596" i="1"/>
  <c r="S2596" i="1" s="1"/>
  <c r="T2834" i="1"/>
  <c r="S2834" i="1" s="1"/>
  <c r="T845" i="1"/>
  <c r="S845" i="1" s="1"/>
  <c r="T1220" i="1"/>
  <c r="S1220" i="1" s="1"/>
  <c r="T1734" i="1"/>
  <c r="S1734" i="1" s="1"/>
  <c r="T1819" i="1"/>
  <c r="S1819" i="1" s="1"/>
  <c r="T2409" i="1"/>
  <c r="S2409" i="1" s="1"/>
  <c r="T2597" i="1"/>
  <c r="S2597" i="1" s="1"/>
  <c r="T2746" i="1"/>
  <c r="S2746" i="1" s="1"/>
  <c r="T2598" i="1"/>
  <c r="S2598" i="1" s="1"/>
  <c r="T2835" i="1"/>
  <c r="S2835" i="1" s="1"/>
  <c r="T3295" i="1"/>
  <c r="S3295" i="1" s="1"/>
  <c r="T3877" i="1"/>
  <c r="S3877" i="1" s="1"/>
  <c r="T590" i="1"/>
  <c r="S590" i="1" s="1"/>
  <c r="T1665" i="1"/>
  <c r="S1665" i="1" s="1"/>
  <c r="T2323" i="1"/>
  <c r="S2323" i="1" s="1"/>
  <c r="T2836" i="1"/>
  <c r="S2836" i="1" s="1"/>
  <c r="T280" i="1"/>
  <c r="S280" i="1" s="1"/>
  <c r="T1333" i="1"/>
  <c r="S1333" i="1" s="1"/>
  <c r="T1735" i="1"/>
  <c r="S1735" i="1" s="1"/>
  <c r="T2837" i="1"/>
  <c r="S2837" i="1" s="1"/>
  <c r="T3878" i="1"/>
  <c r="S3878" i="1" s="1"/>
  <c r="T1038" i="1"/>
  <c r="S1038" i="1" s="1"/>
  <c r="T1820" i="1"/>
  <c r="S1820" i="1" s="1"/>
  <c r="T2232" i="1"/>
  <c r="S2232" i="1" s="1"/>
  <c r="T2276" i="1"/>
  <c r="S2276" i="1" s="1"/>
  <c r="T2599" i="1"/>
  <c r="S2599" i="1" s="1"/>
  <c r="T2600" i="1"/>
  <c r="S2600" i="1" s="1"/>
  <c r="T2838" i="1"/>
  <c r="S2838" i="1" s="1"/>
  <c r="T2839" i="1"/>
  <c r="S2839" i="1" s="1"/>
  <c r="T3563" i="1"/>
  <c r="S3563" i="1" s="1"/>
  <c r="T3564" i="1"/>
  <c r="S3564" i="1" s="1"/>
  <c r="T3692" i="1"/>
  <c r="S3692" i="1" s="1"/>
  <c r="T345" i="1"/>
  <c r="S345" i="1" s="1"/>
  <c r="T1598" i="1"/>
  <c r="S1598" i="1" s="1"/>
  <c r="T1895" i="1"/>
  <c r="S1895" i="1" s="1"/>
  <c r="T2324" i="1"/>
  <c r="S2324" i="1" s="1"/>
  <c r="T2601" i="1"/>
  <c r="S2601" i="1" s="1"/>
  <c r="T2602" i="1"/>
  <c r="S2602" i="1" s="1"/>
  <c r="T4005" i="1"/>
  <c r="S4005" i="1" s="1"/>
  <c r="T346" i="1"/>
  <c r="S346" i="1" s="1"/>
  <c r="T846" i="1"/>
  <c r="S846" i="1" s="1"/>
  <c r="T847" i="1"/>
  <c r="S847" i="1" s="1"/>
  <c r="T848" i="1"/>
  <c r="S848" i="1" s="1"/>
  <c r="T1669" i="1"/>
  <c r="S1669" i="1" s="1"/>
  <c r="T1777" i="1"/>
  <c r="S1777" i="1" s="1"/>
  <c r="T1821" i="1"/>
  <c r="S1821" i="1" s="1"/>
  <c r="T2277" i="1"/>
  <c r="S2277" i="1" s="1"/>
  <c r="T347" i="1"/>
  <c r="S347" i="1" s="1"/>
  <c r="T849" i="1"/>
  <c r="S849" i="1" s="1"/>
  <c r="T2032" i="1"/>
  <c r="S2032" i="1" s="1"/>
  <c r="T2033" i="1"/>
  <c r="S2033" i="1" s="1"/>
  <c r="T3057" i="1"/>
  <c r="S3057" i="1" s="1"/>
  <c r="T348" i="1"/>
  <c r="S348" i="1" s="1"/>
  <c r="T2253" i="1"/>
  <c r="S2253" i="1" s="1"/>
  <c r="T2325" i="1"/>
  <c r="S2325" i="1" s="1"/>
  <c r="T2524" i="1"/>
  <c r="S2524" i="1" s="1"/>
  <c r="T2779" i="1"/>
  <c r="S2779" i="1" s="1"/>
  <c r="T2840" i="1"/>
  <c r="S2840" i="1" s="1"/>
  <c r="T3565" i="1"/>
  <c r="S3565" i="1" s="1"/>
  <c r="T3667" i="1"/>
  <c r="S3667" i="1" s="1"/>
  <c r="T349" i="1"/>
  <c r="S349" i="1" s="1"/>
  <c r="T481" i="1"/>
  <c r="S481" i="1" s="1"/>
  <c r="T533" i="1"/>
  <c r="S533" i="1" s="1"/>
  <c r="T1766" i="1"/>
  <c r="S1766" i="1" s="1"/>
  <c r="T2034" i="1"/>
  <c r="S2034" i="1" s="1"/>
  <c r="T2326" i="1"/>
  <c r="S2326" i="1" s="1"/>
  <c r="T2327" i="1"/>
  <c r="S2327" i="1" s="1"/>
  <c r="T2504" i="1"/>
  <c r="S2504" i="1" s="1"/>
  <c r="T3058" i="1"/>
  <c r="S3058" i="1" s="1"/>
  <c r="T3059" i="1"/>
  <c r="S3059" i="1" s="1"/>
  <c r="T3296" i="1"/>
  <c r="S3296" i="1" s="1"/>
  <c r="T3430" i="1"/>
  <c r="S3430" i="1" s="1"/>
  <c r="T350" i="1"/>
  <c r="S350" i="1" s="1"/>
  <c r="T572" i="1"/>
  <c r="S572" i="1" s="1"/>
  <c r="T1533" i="1"/>
  <c r="S1533" i="1" s="1"/>
  <c r="T2035" i="1"/>
  <c r="S2035" i="1" s="1"/>
  <c r="T3060" i="1"/>
  <c r="S3060" i="1" s="1"/>
  <c r="T246" i="1"/>
  <c r="S246" i="1" s="1"/>
  <c r="T534" i="1"/>
  <c r="S534" i="1" s="1"/>
  <c r="T963" i="1"/>
  <c r="S963" i="1" s="1"/>
  <c r="T1039" i="1"/>
  <c r="S1039" i="1" s="1"/>
  <c r="T1172" i="1"/>
  <c r="S1172" i="1" s="1"/>
  <c r="T1822" i="1"/>
  <c r="S1822" i="1" s="1"/>
  <c r="T2454" i="1"/>
  <c r="S2454" i="1" s="1"/>
  <c r="T2603" i="1"/>
  <c r="S2603" i="1" s="1"/>
  <c r="T2604" i="1"/>
  <c r="S2604" i="1" s="1"/>
  <c r="T3061" i="1"/>
  <c r="S3061" i="1" s="1"/>
  <c r="T3062" i="1"/>
  <c r="S3062" i="1" s="1"/>
  <c r="T3566" i="1"/>
  <c r="S3566" i="1" s="1"/>
  <c r="T535" i="1"/>
  <c r="S535" i="1" s="1"/>
  <c r="T1778" i="1"/>
  <c r="S1778" i="1" s="1"/>
  <c r="T2036" i="1"/>
  <c r="S2036" i="1" s="1"/>
  <c r="T2455" i="1"/>
  <c r="S2455" i="1" s="1"/>
  <c r="T3063" i="1"/>
  <c r="S3063" i="1" s="1"/>
  <c r="T3199" i="1"/>
  <c r="S3199" i="1" s="1"/>
  <c r="T3297" i="1"/>
  <c r="S3297" i="1" s="1"/>
  <c r="T3298" i="1"/>
  <c r="S3298" i="1" s="1"/>
  <c r="T3299" i="1"/>
  <c r="S3299" i="1" s="1"/>
  <c r="T3819" i="1"/>
  <c r="S3819" i="1" s="1"/>
  <c r="T571" i="1"/>
  <c r="S571" i="1" s="1"/>
  <c r="T1040" i="1"/>
  <c r="S1040" i="1" s="1"/>
  <c r="T2037" i="1"/>
  <c r="S2037" i="1" s="1"/>
  <c r="T2605" i="1"/>
  <c r="S2605" i="1" s="1"/>
  <c r="T2841" i="1"/>
  <c r="S2841" i="1" s="1"/>
  <c r="T3668" i="1"/>
  <c r="S3668" i="1" s="1"/>
  <c r="T1517" i="1"/>
  <c r="S1517" i="1" s="1"/>
  <c r="T2279" i="1"/>
  <c r="S2279" i="1" s="1"/>
  <c r="T2606" i="1"/>
  <c r="S2606" i="1" s="1"/>
  <c r="T3064" i="1"/>
  <c r="S3064" i="1" s="1"/>
  <c r="T3879" i="1"/>
  <c r="S3879" i="1" s="1"/>
  <c r="T1884" i="1"/>
  <c r="S1884" i="1" s="1"/>
  <c r="T2404" i="1"/>
  <c r="S2404" i="1" s="1"/>
  <c r="T2607" i="1"/>
  <c r="S2607" i="1" s="1"/>
  <c r="T3065" i="1"/>
  <c r="S3065" i="1" s="1"/>
  <c r="T3457" i="1"/>
  <c r="S3457" i="1" s="1"/>
  <c r="T1041" i="1"/>
  <c r="S1041" i="1" s="1"/>
  <c r="T1042" i="1"/>
  <c r="S1042" i="1" s="1"/>
  <c r="T1043" i="1"/>
  <c r="S1043" i="1" s="1"/>
  <c r="T1685" i="1"/>
  <c r="S1685" i="1" s="1"/>
  <c r="T2038" i="1"/>
  <c r="S2038" i="1" s="1"/>
  <c r="T2039" i="1"/>
  <c r="S2039" i="1" s="1"/>
  <c r="T2231" i="1"/>
  <c r="S2231" i="1" s="1"/>
  <c r="T2608" i="1"/>
  <c r="S2608" i="1" s="1"/>
  <c r="T2609" i="1"/>
  <c r="S2609" i="1" s="1"/>
  <c r="T2842" i="1"/>
  <c r="S2842" i="1" s="1"/>
  <c r="T2958" i="1"/>
  <c r="S2958" i="1" s="1"/>
  <c r="T3066" i="1"/>
  <c r="S3066" i="1" s="1"/>
  <c r="T461" i="1"/>
  <c r="S461" i="1" s="1"/>
  <c r="T536" i="1"/>
  <c r="S536" i="1" s="1"/>
  <c r="T591" i="1"/>
  <c r="S591" i="1" s="1"/>
  <c r="T1044" i="1"/>
  <c r="S1044" i="1" s="1"/>
  <c r="T1045" i="1"/>
  <c r="S1045" i="1" s="1"/>
  <c r="T1046" i="1"/>
  <c r="S1046" i="1" s="1"/>
  <c r="T1534" i="1"/>
  <c r="S1534" i="1" s="1"/>
  <c r="T1599" i="1"/>
  <c r="S1599" i="1" s="1"/>
  <c r="T2328" i="1"/>
  <c r="S2328" i="1" s="1"/>
  <c r="T2329" i="1"/>
  <c r="S2329" i="1" s="1"/>
  <c r="T2330" i="1"/>
  <c r="S2330" i="1" s="1"/>
  <c r="T2610" i="1"/>
  <c r="S2610" i="1" s="1"/>
  <c r="T2611" i="1"/>
  <c r="S2611" i="1" s="1"/>
  <c r="T3067" i="1"/>
  <c r="S3067" i="1" s="1"/>
  <c r="T3300" i="1"/>
  <c r="S3300" i="1" s="1"/>
  <c r="T3681" i="1"/>
  <c r="S3681" i="1" s="1"/>
  <c r="T3950" i="1"/>
  <c r="S3950" i="1" s="1"/>
  <c r="T537" i="1"/>
  <c r="S537" i="1" s="1"/>
  <c r="T1686" i="1"/>
  <c r="S1686" i="1" s="1"/>
  <c r="T1779" i="1"/>
  <c r="S1779" i="1" s="1"/>
  <c r="T1881" i="1"/>
  <c r="S1881" i="1" s="1"/>
  <c r="T2040" i="1"/>
  <c r="S2040" i="1" s="1"/>
  <c r="T2041" i="1"/>
  <c r="S2041" i="1" s="1"/>
  <c r="T3431" i="1"/>
  <c r="S3431" i="1" s="1"/>
  <c r="T3567" i="1"/>
  <c r="S3567" i="1" s="1"/>
  <c r="T3967" i="1"/>
  <c r="S3967" i="1" s="1"/>
  <c r="T1192" i="1"/>
  <c r="S1192" i="1" s="1"/>
  <c r="T1600" i="1"/>
  <c r="S1600" i="1" s="1"/>
  <c r="T1767" i="1"/>
  <c r="S1767" i="1" s="1"/>
  <c r="T1780" i="1"/>
  <c r="S1780" i="1" s="1"/>
  <c r="T2042" i="1"/>
  <c r="S2042" i="1" s="1"/>
  <c r="T2612" i="1"/>
  <c r="S2612" i="1" s="1"/>
  <c r="T2843" i="1"/>
  <c r="S2843" i="1" s="1"/>
  <c r="T3068" i="1"/>
  <c r="S3068" i="1" s="1"/>
  <c r="T482" i="1"/>
  <c r="S482" i="1" s="1"/>
  <c r="T483" i="1"/>
  <c r="S483" i="1" s="1"/>
  <c r="T1601" i="1"/>
  <c r="S1601" i="1" s="1"/>
  <c r="T2043" i="1"/>
  <c r="S2043" i="1" s="1"/>
  <c r="T2044" i="1"/>
  <c r="S2044" i="1" s="1"/>
  <c r="T2045" i="1"/>
  <c r="S2045" i="1" s="1"/>
  <c r="T793" i="1"/>
  <c r="S793" i="1" s="1"/>
  <c r="T813" i="1"/>
  <c r="S813" i="1" s="1"/>
  <c r="T1823" i="1"/>
  <c r="S1823" i="1" s="1"/>
  <c r="T2046" i="1"/>
  <c r="S2046" i="1" s="1"/>
  <c r="T2331" i="1"/>
  <c r="S2331" i="1" s="1"/>
  <c r="T3069" i="1"/>
  <c r="S3069" i="1" s="1"/>
  <c r="T3070" i="1"/>
  <c r="S3070" i="1" s="1"/>
  <c r="T3693" i="1"/>
  <c r="S3693" i="1" s="1"/>
  <c r="T1334" i="1"/>
  <c r="S1334" i="1" s="1"/>
  <c r="T3071" i="1"/>
  <c r="S3071" i="1" s="1"/>
  <c r="T3449" i="1"/>
  <c r="S3449" i="1" s="1"/>
  <c r="T484" i="1"/>
  <c r="S484" i="1" s="1"/>
  <c r="T850" i="1"/>
  <c r="S850" i="1" s="1"/>
  <c r="T1157" i="1"/>
  <c r="S1157" i="1" s="1"/>
  <c r="T1335" i="1"/>
  <c r="S1335" i="1" s="1"/>
  <c r="T1336" i="1"/>
  <c r="S1336" i="1" s="1"/>
  <c r="T1337" i="1"/>
  <c r="S1337" i="1" s="1"/>
  <c r="T2047" i="1"/>
  <c r="S2047" i="1" s="1"/>
  <c r="T2332" i="1"/>
  <c r="S2332" i="1" s="1"/>
  <c r="T2333" i="1"/>
  <c r="S2333" i="1" s="1"/>
  <c r="T2456" i="1"/>
  <c r="S2456" i="1" s="1"/>
  <c r="T2457" i="1"/>
  <c r="S2457" i="1" s="1"/>
  <c r="T2778" i="1"/>
  <c r="S2778" i="1" s="1"/>
  <c r="T3072" i="1"/>
  <c r="S3072" i="1" s="1"/>
  <c r="T3568" i="1"/>
  <c r="S3568" i="1" s="1"/>
  <c r="T157" i="1"/>
  <c r="S157" i="1" s="1"/>
  <c r="T1508" i="1"/>
  <c r="S1508" i="1" s="1"/>
  <c r="T1338" i="1"/>
  <c r="S1338" i="1" s="1"/>
  <c r="T1668" i="1"/>
  <c r="S1668" i="1" s="1"/>
  <c r="T1736" i="1"/>
  <c r="S1736" i="1" s="1"/>
  <c r="T2334" i="1"/>
  <c r="S2334" i="1" s="1"/>
  <c r="T2508" i="1"/>
  <c r="S2508" i="1" s="1"/>
  <c r="T2532" i="1"/>
  <c r="S2532" i="1" s="1"/>
  <c r="T2844" i="1"/>
  <c r="S2844" i="1" s="1"/>
  <c r="T2845" i="1"/>
  <c r="S2845" i="1" s="1"/>
  <c r="T3880" i="1"/>
  <c r="S3880" i="1" s="1"/>
  <c r="T4006" i="1"/>
  <c r="S4006" i="1" s="1"/>
  <c r="T351" i="1"/>
  <c r="S351" i="1" s="1"/>
  <c r="T520" i="1"/>
  <c r="S520" i="1" s="1"/>
  <c r="T592" i="1"/>
  <c r="S592" i="1" s="1"/>
  <c r="T1339" i="1"/>
  <c r="S1339" i="1" s="1"/>
  <c r="T1340" i="1"/>
  <c r="S1340" i="1" s="1"/>
  <c r="T1824" i="1"/>
  <c r="S1824" i="1" s="1"/>
  <c r="T2048" i="1"/>
  <c r="S2048" i="1" s="1"/>
  <c r="T2254" i="1"/>
  <c r="S2254" i="1" s="1"/>
  <c r="T2335" i="1"/>
  <c r="S2335" i="1" s="1"/>
  <c r="T3659" i="1"/>
  <c r="S3659" i="1" s="1"/>
  <c r="T3727" i="1"/>
  <c r="S3727" i="1" s="1"/>
  <c r="T538" i="1"/>
  <c r="S538" i="1" s="1"/>
  <c r="T1047" i="1"/>
  <c r="S1047" i="1" s="1"/>
  <c r="T1341" i="1"/>
  <c r="S1341" i="1" s="1"/>
  <c r="T1825" i="1"/>
  <c r="S1825" i="1" s="1"/>
  <c r="T2255" i="1"/>
  <c r="S2255" i="1" s="1"/>
  <c r="T2458" i="1"/>
  <c r="S2458" i="1" s="1"/>
  <c r="T2613" i="1"/>
  <c r="S2613" i="1" s="1"/>
  <c r="T352" i="1"/>
  <c r="S352" i="1" s="1"/>
  <c r="T851" i="1"/>
  <c r="S851" i="1" s="1"/>
  <c r="T852" i="1"/>
  <c r="S852" i="1" s="1"/>
  <c r="T1342" i="1"/>
  <c r="S1342" i="1" s="1"/>
  <c r="T1687" i="1"/>
  <c r="S1687" i="1" s="1"/>
  <c r="T2049" i="1"/>
  <c r="S2049" i="1" s="1"/>
  <c r="T3569" i="1"/>
  <c r="S3569" i="1" s="1"/>
  <c r="T3728" i="1"/>
  <c r="S3728" i="1" s="1"/>
  <c r="T521" i="1"/>
  <c r="S521" i="1" s="1"/>
  <c r="T1158" i="1"/>
  <c r="S1158" i="1" s="1"/>
  <c r="T1343" i="1"/>
  <c r="S1343" i="1" s="1"/>
  <c r="T1344" i="1"/>
  <c r="S1344" i="1" s="1"/>
  <c r="T1535" i="1"/>
  <c r="S1535" i="1" s="1"/>
  <c r="T1555" i="1"/>
  <c r="S1555" i="1" s="1"/>
  <c r="T1602" i="1"/>
  <c r="S1602" i="1" s="1"/>
  <c r="T593" i="1"/>
  <c r="S593" i="1" s="1"/>
  <c r="T1345" i="1"/>
  <c r="S1345" i="1" s="1"/>
  <c r="T1346" i="1"/>
  <c r="S1346" i="1" s="1"/>
  <c r="T1526" i="1"/>
  <c r="S1526" i="1" s="1"/>
  <c r="T1536" i="1"/>
  <c r="S1536" i="1" s="1"/>
  <c r="T1826" i="1"/>
  <c r="S1826" i="1" s="1"/>
  <c r="T2050" i="1"/>
  <c r="S2050" i="1" s="1"/>
  <c r="T3073" i="1"/>
  <c r="S3073" i="1" s="1"/>
  <c r="T3570" i="1"/>
  <c r="S3570" i="1" s="1"/>
  <c r="T3814" i="1"/>
  <c r="S3814" i="1" s="1"/>
  <c r="T594" i="1"/>
  <c r="S594" i="1" s="1"/>
  <c r="T694" i="1"/>
  <c r="S694" i="1" s="1"/>
  <c r="T1048" i="1"/>
  <c r="S1048" i="1" s="1"/>
  <c r="T1794" i="1"/>
  <c r="S1794" i="1" s="1"/>
  <c r="T1827" i="1"/>
  <c r="S1827" i="1" s="1"/>
  <c r="T2051" i="1"/>
  <c r="S2051" i="1" s="1"/>
  <c r="T2283" i="1"/>
  <c r="S2283" i="1" s="1"/>
  <c r="T2336" i="1"/>
  <c r="S2336" i="1" s="1"/>
  <c r="T2614" i="1"/>
  <c r="S2614" i="1" s="1"/>
  <c r="T3074" i="1"/>
  <c r="S3074" i="1" s="1"/>
  <c r="T3188" i="1"/>
  <c r="S3188" i="1" s="1"/>
  <c r="T3301" i="1"/>
  <c r="S3301" i="1" s="1"/>
  <c r="T3795" i="1"/>
  <c r="S3795" i="1" s="1"/>
  <c r="T4007" i="1"/>
  <c r="S4007" i="1" s="1"/>
  <c r="T794" i="1"/>
  <c r="S794" i="1" s="1"/>
  <c r="T1221" i="1"/>
  <c r="S1221" i="1" s="1"/>
  <c r="T1222" i="1"/>
  <c r="S1222" i="1" s="1"/>
  <c r="T1347" i="1"/>
  <c r="S1347" i="1" s="1"/>
  <c r="T1348" i="1"/>
  <c r="S1348" i="1" s="1"/>
  <c r="T1764" i="1"/>
  <c r="S1764" i="1" s="1"/>
  <c r="T2052" i="1"/>
  <c r="S2052" i="1" s="1"/>
  <c r="T2256" i="1"/>
  <c r="S2256" i="1" s="1"/>
  <c r="T2533" i="1"/>
  <c r="S2533" i="1" s="1"/>
  <c r="T2615" i="1"/>
  <c r="S2615" i="1" s="1"/>
  <c r="T2846" i="1"/>
  <c r="S2846" i="1" s="1"/>
  <c r="T2847" i="1"/>
  <c r="S2847" i="1" s="1"/>
  <c r="T353" i="1"/>
  <c r="S353" i="1" s="1"/>
  <c r="T595" i="1"/>
  <c r="S595" i="1" s="1"/>
  <c r="T695" i="1"/>
  <c r="S695" i="1" s="1"/>
  <c r="T853" i="1"/>
  <c r="S853" i="1" s="1"/>
  <c r="T854" i="1"/>
  <c r="S854" i="1" s="1"/>
  <c r="T855" i="1"/>
  <c r="S855" i="1" s="1"/>
  <c r="T1349" i="1"/>
  <c r="S1349" i="1" s="1"/>
  <c r="T2053" i="1"/>
  <c r="S2053" i="1" s="1"/>
  <c r="T2054" i="1"/>
  <c r="S2054" i="1" s="1"/>
  <c r="T2055" i="1"/>
  <c r="S2055" i="1" s="1"/>
  <c r="T2848" i="1"/>
  <c r="S2848" i="1" s="1"/>
  <c r="T3881" i="1"/>
  <c r="S3881" i="1" s="1"/>
  <c r="T696" i="1"/>
  <c r="S696" i="1" s="1"/>
  <c r="T1350" i="1"/>
  <c r="S1350" i="1" s="1"/>
  <c r="T1351" i="1"/>
  <c r="S1351" i="1" s="1"/>
  <c r="T1352" i="1"/>
  <c r="S1352" i="1" s="1"/>
  <c r="T1537" i="1"/>
  <c r="S1537" i="1" s="1"/>
  <c r="T2056" i="1"/>
  <c r="S2056" i="1" s="1"/>
  <c r="T2057" i="1"/>
  <c r="S2057" i="1" s="1"/>
  <c r="T2959" i="1"/>
  <c r="S2959" i="1" s="1"/>
  <c r="T3302" i="1"/>
  <c r="S3302" i="1" s="1"/>
  <c r="T3397" i="1"/>
  <c r="S3397" i="1" s="1"/>
  <c r="T3462" i="1"/>
  <c r="S3462" i="1" s="1"/>
  <c r="T3749" i="1"/>
  <c r="S3749" i="1" s="1"/>
  <c r="T4066" i="1"/>
  <c r="S4066" i="1" s="1"/>
  <c r="T224" i="1"/>
  <c r="S224" i="1" s="1"/>
  <c r="T856" i="1"/>
  <c r="S856" i="1" s="1"/>
  <c r="T857" i="1"/>
  <c r="S857" i="1" s="1"/>
  <c r="T984" i="1"/>
  <c r="S984" i="1" s="1"/>
  <c r="T1353" i="1"/>
  <c r="S1353" i="1" s="1"/>
  <c r="T1688" i="1"/>
  <c r="S1688" i="1" s="1"/>
  <c r="T1689" i="1"/>
  <c r="S1689" i="1" s="1"/>
  <c r="T1737" i="1"/>
  <c r="S1737" i="1" s="1"/>
  <c r="T1828" i="1"/>
  <c r="S1828" i="1" s="1"/>
  <c r="T1829" i="1"/>
  <c r="S1829" i="1" s="1"/>
  <c r="T2058" i="1"/>
  <c r="S2058" i="1" s="1"/>
  <c r="T1931" i="1"/>
  <c r="S1931" i="1" s="1"/>
  <c r="T2059" i="1"/>
  <c r="S2059" i="1" s="1"/>
  <c r="T2060" i="1"/>
  <c r="S2060" i="1" s="1"/>
  <c r="T2061" i="1"/>
  <c r="S2061" i="1" s="1"/>
  <c r="T2062" i="1"/>
  <c r="S2062" i="1" s="1"/>
  <c r="T2063" i="1"/>
  <c r="S2063" i="1" s="1"/>
  <c r="T2616" i="1"/>
  <c r="S2616" i="1" s="1"/>
  <c r="T2617" i="1"/>
  <c r="S2617" i="1" s="1"/>
  <c r="T2618" i="1"/>
  <c r="S2618" i="1" s="1"/>
  <c r="T2619" i="1"/>
  <c r="S2619" i="1" s="1"/>
  <c r="T3075" i="1"/>
  <c r="S3075" i="1" s="1"/>
  <c r="T3076" i="1"/>
  <c r="S3076" i="1" s="1"/>
  <c r="T3303" i="1"/>
  <c r="S3303" i="1" s="1"/>
  <c r="T3304" i="1"/>
  <c r="S3304" i="1" s="1"/>
  <c r="T3571" i="1"/>
  <c r="S3571" i="1" s="1"/>
  <c r="T4057" i="1"/>
  <c r="S4057" i="1" s="1"/>
  <c r="T4080" i="1"/>
  <c r="S4080" i="1" s="1"/>
  <c r="T485" i="1"/>
  <c r="S485" i="1" s="1"/>
  <c r="T697" i="1"/>
  <c r="S697" i="1" s="1"/>
  <c r="T1354" i="1"/>
  <c r="S1354" i="1" s="1"/>
  <c r="T1830" i="1"/>
  <c r="S1830" i="1" s="1"/>
  <c r="T1930" i="1"/>
  <c r="S1930" i="1" s="1"/>
  <c r="T2849" i="1"/>
  <c r="S2849" i="1" s="1"/>
  <c r="T3694" i="1"/>
  <c r="S3694" i="1" s="1"/>
  <c r="T3771" i="1"/>
  <c r="S3771" i="1" s="1"/>
  <c r="T1049" i="1"/>
  <c r="S1049" i="1" s="1"/>
  <c r="T1768" i="1"/>
  <c r="S1768" i="1" s="1"/>
  <c r="T1781" i="1"/>
  <c r="S1781" i="1" s="1"/>
  <c r="T2064" i="1"/>
  <c r="S2064" i="1" s="1"/>
  <c r="T2850" i="1"/>
  <c r="S2850" i="1" s="1"/>
  <c r="T3796" i="1"/>
  <c r="S3796" i="1" s="1"/>
  <c r="T294" i="1"/>
  <c r="S294" i="1" s="1"/>
  <c r="T354" i="1"/>
  <c r="S354" i="1" s="1"/>
  <c r="T698" i="1"/>
  <c r="S698" i="1" s="1"/>
  <c r="T989" i="1"/>
  <c r="S989" i="1" s="1"/>
  <c r="T1149" i="1"/>
  <c r="S1149" i="1" s="1"/>
  <c r="T1223" i="1"/>
  <c r="S1223" i="1" s="1"/>
  <c r="T1355" i="1"/>
  <c r="S1355" i="1" s="1"/>
  <c r="T1831" i="1"/>
  <c r="S1831" i="1" s="1"/>
  <c r="T2065" i="1"/>
  <c r="S2065" i="1" s="1"/>
  <c r="T2066" i="1"/>
  <c r="S2066" i="1" s="1"/>
  <c r="T2851" i="1"/>
  <c r="S2851" i="1" s="1"/>
  <c r="T3882" i="1"/>
  <c r="S3882" i="1" s="1"/>
  <c r="T699" i="1"/>
  <c r="S699" i="1" s="1"/>
  <c r="T700" i="1"/>
  <c r="S700" i="1" s="1"/>
  <c r="T701" i="1"/>
  <c r="S701" i="1" s="1"/>
  <c r="T1050" i="1"/>
  <c r="S1050" i="1" s="1"/>
  <c r="T1051" i="1"/>
  <c r="S1051" i="1" s="1"/>
  <c r="T1738" i="1"/>
  <c r="S1738" i="1" s="1"/>
  <c r="T2067" i="1"/>
  <c r="S2067" i="1" s="1"/>
  <c r="T2068" i="1"/>
  <c r="S2068" i="1" s="1"/>
  <c r="T2069" i="1"/>
  <c r="S2069" i="1" s="1"/>
  <c r="T2070" i="1"/>
  <c r="S2070" i="1" s="1"/>
  <c r="T2236" i="1"/>
  <c r="S2236" i="1" s="1"/>
  <c r="T2852" i="1"/>
  <c r="S2852" i="1" s="1"/>
  <c r="T2946" i="1"/>
  <c r="S2946" i="1" s="1"/>
  <c r="T147" i="1"/>
  <c r="S147" i="1" s="1"/>
  <c r="T331" i="1"/>
  <c r="S331" i="1" s="1"/>
  <c r="T702" i="1"/>
  <c r="S702" i="1" s="1"/>
  <c r="T703" i="1"/>
  <c r="S703" i="1" s="1"/>
  <c r="T1005" i="1"/>
  <c r="S1005" i="1" s="1"/>
  <c r="T1224" i="1"/>
  <c r="S1224" i="1" s="1"/>
  <c r="T1518" i="1"/>
  <c r="S1518" i="1" s="1"/>
  <c r="T1603" i="1"/>
  <c r="S1603" i="1" s="1"/>
  <c r="T1604" i="1"/>
  <c r="S1604" i="1" s="1"/>
  <c r="T1690" i="1"/>
  <c r="S1690" i="1" s="1"/>
  <c r="T1832" i="1"/>
  <c r="S1832" i="1" s="1"/>
  <c r="T1896" i="1"/>
  <c r="S1896" i="1" s="1"/>
  <c r="T2071" i="1"/>
  <c r="S2071" i="1" s="1"/>
  <c r="T2853" i="1"/>
  <c r="S2853" i="1" s="1"/>
  <c r="T2854" i="1"/>
  <c r="S2854" i="1" s="1"/>
  <c r="T2855" i="1"/>
  <c r="S2855" i="1" s="1"/>
  <c r="T517" i="1"/>
  <c r="S517" i="1" s="1"/>
  <c r="T704" i="1"/>
  <c r="S704" i="1" s="1"/>
  <c r="T801" i="1"/>
  <c r="S801" i="1" s="1"/>
  <c r="T1052" i="1"/>
  <c r="S1052" i="1" s="1"/>
  <c r="T1897" i="1"/>
  <c r="S1897" i="1" s="1"/>
  <c r="T2072" i="1"/>
  <c r="S2072" i="1" s="1"/>
  <c r="T2073" i="1"/>
  <c r="S2073" i="1" s="1"/>
  <c r="T2243" i="1"/>
  <c r="S2243" i="1" s="1"/>
  <c r="T2337" i="1"/>
  <c r="S2337" i="1" s="1"/>
  <c r="T2856" i="1"/>
  <c r="S2856" i="1" s="1"/>
  <c r="T2857" i="1"/>
  <c r="S2857" i="1" s="1"/>
  <c r="T3695" i="1"/>
  <c r="S3695" i="1" s="1"/>
  <c r="T4008" i="1"/>
  <c r="S4008" i="1" s="1"/>
  <c r="T1053" i="1"/>
  <c r="S1053" i="1" s="1"/>
  <c r="T1054" i="1"/>
  <c r="S1054" i="1" s="1"/>
  <c r="T1356" i="1"/>
  <c r="S1356" i="1" s="1"/>
  <c r="T1739" i="1"/>
  <c r="S1739" i="1" s="1"/>
  <c r="T1833" i="1"/>
  <c r="S1833" i="1" s="1"/>
  <c r="T1834" i="1"/>
  <c r="S1834" i="1" s="1"/>
  <c r="T1898" i="1"/>
  <c r="S1898" i="1" s="1"/>
  <c r="T2074" i="1"/>
  <c r="S2074" i="1" s="1"/>
  <c r="T2459" i="1"/>
  <c r="S2459" i="1" s="1"/>
  <c r="T2460" i="1"/>
  <c r="S2460" i="1" s="1"/>
  <c r="T2620" i="1"/>
  <c r="S2620" i="1" s="1"/>
  <c r="T2858" i="1"/>
  <c r="S2858" i="1" s="1"/>
  <c r="T3305" i="1"/>
  <c r="S3305" i="1" s="1"/>
  <c r="T143" i="1"/>
  <c r="S143" i="1" s="1"/>
  <c r="T259" i="1"/>
  <c r="S259" i="1" s="1"/>
  <c r="T355" i="1"/>
  <c r="S355" i="1" s="1"/>
  <c r="T524" i="1"/>
  <c r="S524" i="1" s="1"/>
  <c r="T1184" i="1"/>
  <c r="S1184" i="1" s="1"/>
  <c r="T1835" i="1"/>
  <c r="S1835" i="1" s="1"/>
  <c r="T1899" i="1"/>
  <c r="S1899" i="1" s="1"/>
  <c r="T2075" i="1"/>
  <c r="S2075" i="1" s="1"/>
  <c r="T2755" i="1"/>
  <c r="S2755" i="1" s="1"/>
  <c r="T2859" i="1"/>
  <c r="S2859" i="1" s="1"/>
  <c r="T325" i="1"/>
  <c r="S325" i="1" s="1"/>
  <c r="T356" i="1"/>
  <c r="S356" i="1" s="1"/>
  <c r="T596" i="1"/>
  <c r="S596" i="1" s="1"/>
  <c r="T1357" i="1"/>
  <c r="S1357" i="1" s="1"/>
  <c r="T1900" i="1"/>
  <c r="S1900" i="1" s="1"/>
  <c r="T2076" i="1"/>
  <c r="S2076" i="1" s="1"/>
  <c r="T2077" i="1"/>
  <c r="S2077" i="1" s="1"/>
  <c r="T2338" i="1"/>
  <c r="S2338" i="1" s="1"/>
  <c r="T3234" i="1"/>
  <c r="S3234" i="1" s="1"/>
  <c r="T131" i="1"/>
  <c r="S131" i="1" s="1"/>
  <c r="T260" i="1"/>
  <c r="S260" i="1" s="1"/>
  <c r="T486" i="1"/>
  <c r="S486" i="1" s="1"/>
  <c r="T705" i="1"/>
  <c r="S705" i="1" s="1"/>
  <c r="T706" i="1"/>
  <c r="S706" i="1" s="1"/>
  <c r="T1193" i="1"/>
  <c r="S1193" i="1" s="1"/>
  <c r="T1691" i="1"/>
  <c r="S1691" i="1" s="1"/>
  <c r="T1836" i="1"/>
  <c r="S1836" i="1" s="1"/>
  <c r="T1901" i="1"/>
  <c r="S1901" i="1" s="1"/>
  <c r="T1902" i="1"/>
  <c r="S1902" i="1" s="1"/>
  <c r="T2078" i="1"/>
  <c r="S2078" i="1" s="1"/>
  <c r="T3077" i="1"/>
  <c r="S3077" i="1" s="1"/>
  <c r="T3078" i="1"/>
  <c r="S3078" i="1" s="1"/>
  <c r="T3079" i="1"/>
  <c r="S3079" i="1" s="1"/>
  <c r="T3306" i="1"/>
  <c r="S3306" i="1" s="1"/>
  <c r="T3307" i="1"/>
  <c r="S3307" i="1" s="1"/>
  <c r="T3572" i="1"/>
  <c r="S3572" i="1" s="1"/>
  <c r="T3797" i="1"/>
  <c r="S3797" i="1" s="1"/>
  <c r="T4110" i="1"/>
  <c r="S4110" i="1" s="1"/>
  <c r="T158" i="1"/>
  <c r="S158" i="1" s="1"/>
  <c r="T239" i="1"/>
  <c r="S239" i="1" s="1"/>
  <c r="T261" i="1"/>
  <c r="S261" i="1" s="1"/>
  <c r="T357" i="1"/>
  <c r="S357" i="1" s="1"/>
  <c r="T597" i="1"/>
  <c r="S597" i="1" s="1"/>
  <c r="T858" i="1"/>
  <c r="S858" i="1" s="1"/>
  <c r="T1194" i="1"/>
  <c r="S1194" i="1" s="1"/>
  <c r="T1284" i="1"/>
  <c r="S1284" i="1" s="1"/>
  <c r="T1538" i="1"/>
  <c r="S1538" i="1" s="1"/>
  <c r="T1605" i="1"/>
  <c r="S1605" i="1" s="1"/>
  <c r="T1740" i="1"/>
  <c r="S1740" i="1" s="1"/>
  <c r="T1765" i="1"/>
  <c r="S1765" i="1" s="1"/>
  <c r="T1837" i="1"/>
  <c r="S1837" i="1" s="1"/>
  <c r="T2339" i="1"/>
  <c r="S2339" i="1" s="1"/>
  <c r="T2860" i="1"/>
  <c r="S2860" i="1" s="1"/>
  <c r="T3080" i="1"/>
  <c r="S3080" i="1" s="1"/>
  <c r="T3081" i="1"/>
  <c r="S3081" i="1" s="1"/>
  <c r="T3458" i="1"/>
  <c r="S3458" i="1" s="1"/>
  <c r="T4058" i="1"/>
  <c r="S4058" i="1" s="1"/>
  <c r="T110" i="1"/>
  <c r="S110" i="1" s="1"/>
  <c r="T657" i="1"/>
  <c r="S657" i="1" s="1"/>
  <c r="T1055" i="1"/>
  <c r="S1055" i="1" s="1"/>
  <c r="T1358" i="1"/>
  <c r="S1358" i="1" s="1"/>
  <c r="T1692" i="1"/>
  <c r="S1692" i="1" s="1"/>
  <c r="T2079" i="1"/>
  <c r="S2079" i="1" s="1"/>
  <c r="T2340" i="1"/>
  <c r="S2340" i="1" s="1"/>
  <c r="T2770" i="1"/>
  <c r="S2770" i="1" s="1"/>
  <c r="T3082" i="1"/>
  <c r="S3082" i="1" s="1"/>
  <c r="T3308" i="1"/>
  <c r="S3308" i="1" s="1"/>
  <c r="T3573" i="1"/>
  <c r="S3573" i="1" s="1"/>
  <c r="T3574" i="1"/>
  <c r="S3574" i="1" s="1"/>
  <c r="T3696" i="1"/>
  <c r="S3696" i="1" s="1"/>
  <c r="T667" i="1"/>
  <c r="S667" i="1" s="1"/>
  <c r="T859" i="1"/>
  <c r="S859" i="1" s="1"/>
  <c r="T1225" i="1"/>
  <c r="S1225" i="1" s="1"/>
  <c r="T1359" i="1"/>
  <c r="S1359" i="1" s="1"/>
  <c r="T1552" i="1"/>
  <c r="S1552" i="1" s="1"/>
  <c r="T1782" i="1"/>
  <c r="S1782" i="1" s="1"/>
  <c r="T1888" i="1"/>
  <c r="S1888" i="1" s="1"/>
  <c r="T2341" i="1"/>
  <c r="S2341" i="1" s="1"/>
  <c r="T2417" i="1"/>
  <c r="S2417" i="1" s="1"/>
  <c r="T598" i="1"/>
  <c r="S598" i="1" s="1"/>
  <c r="T656" i="1"/>
  <c r="S656" i="1" s="1"/>
  <c r="T1056" i="1"/>
  <c r="S1056" i="1" s="1"/>
  <c r="T1057" i="1"/>
  <c r="S1057" i="1" s="1"/>
  <c r="T1173" i="1"/>
  <c r="S1173" i="1" s="1"/>
  <c r="T1174" i="1"/>
  <c r="S1174" i="1" s="1"/>
  <c r="T1226" i="1"/>
  <c r="S1226" i="1" s="1"/>
  <c r="T1227" i="1"/>
  <c r="S1227" i="1" s="1"/>
  <c r="T1360" i="1"/>
  <c r="S1360" i="1" s="1"/>
  <c r="T1693" i="1"/>
  <c r="S1693" i="1" s="1"/>
  <c r="T1741" i="1"/>
  <c r="S1741" i="1" s="1"/>
  <c r="T1928" i="1"/>
  <c r="S1928" i="1" s="1"/>
  <c r="T2080" i="1"/>
  <c r="S2080" i="1" s="1"/>
  <c r="T2081" i="1"/>
  <c r="S2081" i="1" s="1"/>
  <c r="T2621" i="1"/>
  <c r="S2621" i="1" s="1"/>
  <c r="T2622" i="1"/>
  <c r="S2622" i="1" s="1"/>
  <c r="T3309" i="1"/>
  <c r="S3309" i="1" s="1"/>
  <c r="T3575" i="1"/>
  <c r="S3575" i="1" s="1"/>
  <c r="T358" i="1"/>
  <c r="S358" i="1" s="1"/>
  <c r="T860" i="1"/>
  <c r="S860" i="1" s="1"/>
  <c r="T985" i="1"/>
  <c r="S985" i="1" s="1"/>
  <c r="T1259" i="1"/>
  <c r="S1259" i="1" s="1"/>
  <c r="T1361" i="1"/>
  <c r="S1361" i="1" s="1"/>
  <c r="T1362" i="1"/>
  <c r="S1362" i="1" s="1"/>
  <c r="T1564" i="1"/>
  <c r="S1564" i="1" s="1"/>
  <c r="T1606" i="1"/>
  <c r="S1606" i="1" s="1"/>
  <c r="T1694" i="1"/>
  <c r="S1694" i="1" s="1"/>
  <c r="T2082" i="1"/>
  <c r="S2082" i="1" s="1"/>
  <c r="T2461" i="1"/>
  <c r="S2461" i="1" s="1"/>
  <c r="T2623" i="1"/>
  <c r="S2623" i="1" s="1"/>
  <c r="T2624" i="1"/>
  <c r="S2624" i="1" s="1"/>
  <c r="T3576" i="1"/>
  <c r="S3576" i="1" s="1"/>
  <c r="T3577" i="1"/>
  <c r="S3577" i="1" s="1"/>
  <c r="T3677" i="1"/>
  <c r="S3677" i="1" s="1"/>
  <c r="T3729" i="1"/>
  <c r="S3729" i="1" s="1"/>
  <c r="T3883" i="1"/>
  <c r="S3883" i="1" s="1"/>
  <c r="T262" i="1"/>
  <c r="S262" i="1" s="1"/>
  <c r="T861" i="1"/>
  <c r="S861" i="1" s="1"/>
  <c r="T1058" i="1"/>
  <c r="S1058" i="1" s="1"/>
  <c r="T1059" i="1"/>
  <c r="S1059" i="1" s="1"/>
  <c r="T1363" i="1"/>
  <c r="S1363" i="1" s="1"/>
  <c r="T1364" i="1"/>
  <c r="S1364" i="1" s="1"/>
  <c r="T1519" i="1"/>
  <c r="S1519" i="1" s="1"/>
  <c r="T1539" i="1"/>
  <c r="S1539" i="1" s="1"/>
  <c r="T1607" i="1"/>
  <c r="S1607" i="1" s="1"/>
  <c r="T1608" i="1"/>
  <c r="S1608" i="1" s="1"/>
  <c r="T2083" i="1"/>
  <c r="S2083" i="1" s="1"/>
  <c r="T2517" i="1"/>
  <c r="S2517" i="1" s="1"/>
  <c r="T2625" i="1"/>
  <c r="S2625" i="1" s="1"/>
  <c r="T3211" i="1"/>
  <c r="S3211" i="1" s="1"/>
  <c r="T3310" i="1"/>
  <c r="S3310" i="1" s="1"/>
  <c r="T862" i="1"/>
  <c r="S862" i="1" s="1"/>
  <c r="T1060" i="1"/>
  <c r="S1060" i="1" s="1"/>
  <c r="T1150" i="1"/>
  <c r="S1150" i="1" s="1"/>
  <c r="T1159" i="1"/>
  <c r="S1159" i="1" s="1"/>
  <c r="T1188" i="1"/>
  <c r="S1188" i="1" s="1"/>
  <c r="T1540" i="1"/>
  <c r="S1540" i="1" s="1"/>
  <c r="T1662" i="1"/>
  <c r="S1662" i="1" s="1"/>
  <c r="T1742" i="1"/>
  <c r="S1742" i="1" s="1"/>
  <c r="T1783" i="1"/>
  <c r="S1783" i="1" s="1"/>
  <c r="T2084" i="1"/>
  <c r="S2084" i="1" s="1"/>
  <c r="T2085" i="1"/>
  <c r="S2085" i="1" s="1"/>
  <c r="T2342" i="1"/>
  <c r="S2342" i="1" s="1"/>
  <c r="T2343" i="1"/>
  <c r="S2343" i="1" s="1"/>
  <c r="T2462" i="1"/>
  <c r="S2462" i="1" s="1"/>
  <c r="T2626" i="1"/>
  <c r="S2626" i="1" s="1"/>
  <c r="T2861" i="1"/>
  <c r="S2861" i="1" s="1"/>
  <c r="T3083" i="1"/>
  <c r="S3083" i="1" s="1"/>
  <c r="T3084" i="1"/>
  <c r="S3084" i="1" s="1"/>
  <c r="T3730" i="1"/>
  <c r="S3730" i="1" s="1"/>
  <c r="T359" i="1"/>
  <c r="S359" i="1" s="1"/>
  <c r="T539" i="1"/>
  <c r="S539" i="1" s="1"/>
  <c r="T863" i="1"/>
  <c r="S863" i="1" s="1"/>
  <c r="T1006" i="1"/>
  <c r="S1006" i="1" s="1"/>
  <c r="T1061" i="1"/>
  <c r="S1061" i="1" s="1"/>
  <c r="T1365" i="1"/>
  <c r="S1365" i="1" s="1"/>
  <c r="T1609" i="1"/>
  <c r="S1609" i="1" s="1"/>
  <c r="T1610" i="1"/>
  <c r="S1610" i="1" s="1"/>
  <c r="T1611" i="1"/>
  <c r="S1611" i="1" s="1"/>
  <c r="T1792" i="1"/>
  <c r="S1792" i="1" s="1"/>
  <c r="T1838" i="1"/>
  <c r="S1838" i="1" s="1"/>
  <c r="T1903" i="1"/>
  <c r="S1903" i="1" s="1"/>
  <c r="T2233" i="1"/>
  <c r="S2233" i="1" s="1"/>
  <c r="T2627" i="1"/>
  <c r="S2627" i="1" s="1"/>
  <c r="T2862" i="1"/>
  <c r="S2862" i="1" s="1"/>
  <c r="T3085" i="1"/>
  <c r="S3085" i="1" s="1"/>
  <c r="T3578" i="1"/>
  <c r="S3578" i="1" s="1"/>
  <c r="T159" i="1"/>
  <c r="S159" i="1" s="1"/>
  <c r="T290" i="1"/>
  <c r="S290" i="1" s="1"/>
  <c r="T332" i="1"/>
  <c r="S332" i="1" s="1"/>
  <c r="T360" i="1"/>
  <c r="S360" i="1" s="1"/>
  <c r="T361" i="1"/>
  <c r="S361" i="1" s="1"/>
  <c r="T864" i="1"/>
  <c r="S864" i="1" s="1"/>
  <c r="T865" i="1"/>
  <c r="S865" i="1" s="1"/>
  <c r="T866" i="1"/>
  <c r="S866" i="1" s="1"/>
  <c r="T1062" i="1"/>
  <c r="S1062" i="1" s="1"/>
  <c r="T1784" i="1"/>
  <c r="S1784" i="1" s="1"/>
  <c r="T1785" i="1"/>
  <c r="S1785" i="1" s="1"/>
  <c r="T1839" i="1"/>
  <c r="S1839" i="1" s="1"/>
  <c r="T2086" i="1"/>
  <c r="S2086" i="1" s="1"/>
  <c r="T2087" i="1"/>
  <c r="S2087" i="1" s="1"/>
  <c r="T2284" i="1"/>
  <c r="S2284" i="1" s="1"/>
  <c r="T2344" i="1"/>
  <c r="S2344" i="1" s="1"/>
  <c r="T2345" i="1"/>
  <c r="S2345" i="1" s="1"/>
  <c r="T2863" i="1"/>
  <c r="S2863" i="1" s="1"/>
  <c r="T3731" i="1"/>
  <c r="S3731" i="1" s="1"/>
  <c r="T302" i="1"/>
  <c r="S302" i="1" s="1"/>
  <c r="T333" i="1"/>
  <c r="S333" i="1" s="1"/>
  <c r="T462" i="1"/>
  <c r="S462" i="1" s="1"/>
  <c r="T540" i="1"/>
  <c r="S540" i="1" s="1"/>
  <c r="T707" i="1"/>
  <c r="S707" i="1" s="1"/>
  <c r="T867" i="1"/>
  <c r="S867" i="1" s="1"/>
  <c r="T868" i="1"/>
  <c r="S868" i="1" s="1"/>
  <c r="T869" i="1"/>
  <c r="S869" i="1" s="1"/>
  <c r="T870" i="1"/>
  <c r="S870" i="1" s="1"/>
  <c r="T964" i="1"/>
  <c r="S964" i="1" s="1"/>
  <c r="T965" i="1"/>
  <c r="S965" i="1" s="1"/>
  <c r="T1063" i="1"/>
  <c r="S1063" i="1" s="1"/>
  <c r="T1366" i="1"/>
  <c r="S1366" i="1" s="1"/>
  <c r="T1367" i="1"/>
  <c r="S1367" i="1" s="1"/>
  <c r="T2257" i="1"/>
  <c r="S2257" i="1" s="1"/>
  <c r="T2463" i="1"/>
  <c r="S2463" i="1" s="1"/>
  <c r="T2628" i="1"/>
  <c r="S2628" i="1" s="1"/>
  <c r="T3398" i="1"/>
  <c r="S3398" i="1" s="1"/>
  <c r="T3579" i="1"/>
  <c r="S3579" i="1" s="1"/>
  <c r="T3580" i="1"/>
  <c r="S3580" i="1" s="1"/>
  <c r="T1004" i="1"/>
  <c r="S1004" i="1" s="1"/>
  <c r="T1228" i="1"/>
  <c r="S1228" i="1" s="1"/>
  <c r="T1368" i="1"/>
  <c r="S1368" i="1" s="1"/>
  <c r="T1369" i="1"/>
  <c r="S1369" i="1" s="1"/>
  <c r="T1370" i="1"/>
  <c r="S1370" i="1" s="1"/>
  <c r="T1840" i="1"/>
  <c r="S1840" i="1" s="1"/>
  <c r="T2088" i="1"/>
  <c r="S2088" i="1" s="1"/>
  <c r="T2346" i="1"/>
  <c r="S2346" i="1" s="1"/>
  <c r="T2347" i="1"/>
  <c r="S2347" i="1" s="1"/>
  <c r="T2398" i="1"/>
  <c r="S2398" i="1" s="1"/>
  <c r="T2629" i="1"/>
  <c r="S2629" i="1" s="1"/>
  <c r="T3581" i="1"/>
  <c r="S3581" i="1" s="1"/>
  <c r="T3582" i="1"/>
  <c r="S3582" i="1" s="1"/>
  <c r="T80" i="1"/>
  <c r="S80" i="1" s="1"/>
  <c r="T487" i="1"/>
  <c r="S487" i="1" s="1"/>
  <c r="T518" i="1"/>
  <c r="S518" i="1" s="1"/>
  <c r="T666" i="1"/>
  <c r="S666" i="1" s="1"/>
  <c r="T966" i="1"/>
  <c r="S966" i="1" s="1"/>
  <c r="T967" i="1"/>
  <c r="S967" i="1" s="1"/>
  <c r="T1000" i="1"/>
  <c r="S1000" i="1" s="1"/>
  <c r="T1003" i="1"/>
  <c r="S1003" i="1" s="1"/>
  <c r="T1064" i="1"/>
  <c r="S1064" i="1" s="1"/>
  <c r="T1065" i="1"/>
  <c r="S1065" i="1" s="1"/>
  <c r="T1066" i="1"/>
  <c r="S1066" i="1" s="1"/>
  <c r="T1067" i="1"/>
  <c r="S1067" i="1" s="1"/>
  <c r="T1068" i="1"/>
  <c r="S1068" i="1" s="1"/>
  <c r="T1229" i="1"/>
  <c r="S1229" i="1" s="1"/>
  <c r="T1371" i="1"/>
  <c r="S1371" i="1" s="1"/>
  <c r="T2089" i="1"/>
  <c r="S2089" i="1" s="1"/>
  <c r="T2241" i="1"/>
  <c r="S2241" i="1" s="1"/>
  <c r="T2528" i="1"/>
  <c r="S2528" i="1" s="1"/>
  <c r="T2630" i="1"/>
  <c r="S2630" i="1" s="1"/>
  <c r="T2970" i="1"/>
  <c r="S2970" i="1" s="1"/>
  <c r="T3086" i="1"/>
  <c r="S3086" i="1" s="1"/>
  <c r="T3087" i="1"/>
  <c r="S3087" i="1" s="1"/>
  <c r="T3798" i="1"/>
  <c r="S3798" i="1" s="1"/>
  <c r="T3884" i="1"/>
  <c r="S3884" i="1" s="1"/>
  <c r="T295" i="1"/>
  <c r="S295" i="1" s="1"/>
  <c r="T362" i="1"/>
  <c r="S362" i="1" s="1"/>
  <c r="T871" i="1"/>
  <c r="S871" i="1" s="1"/>
  <c r="T1069" i="1"/>
  <c r="S1069" i="1" s="1"/>
  <c r="T1372" i="1"/>
  <c r="S1372" i="1" s="1"/>
  <c r="T1373" i="1"/>
  <c r="S1373" i="1" s="1"/>
  <c r="T1374" i="1"/>
  <c r="S1374" i="1" s="1"/>
  <c r="T1565" i="1"/>
  <c r="S1565" i="1" s="1"/>
  <c r="T1612" i="1"/>
  <c r="S1612" i="1" s="1"/>
  <c r="T2090" i="1"/>
  <c r="S2090" i="1" s="1"/>
  <c r="T2091" i="1"/>
  <c r="S2091" i="1" s="1"/>
  <c r="T2631" i="1"/>
  <c r="S2631" i="1" s="1"/>
  <c r="T2632" i="1"/>
  <c r="S2632" i="1" s="1"/>
  <c r="T2633" i="1"/>
  <c r="S2633" i="1" s="1"/>
  <c r="T3311" i="1"/>
  <c r="S3311" i="1" s="1"/>
  <c r="T3885" i="1"/>
  <c r="S3885" i="1" s="1"/>
  <c r="T160" i="1"/>
  <c r="S160" i="1" s="1"/>
  <c r="T303" i="1"/>
  <c r="S303" i="1" s="1"/>
  <c r="T363" i="1"/>
  <c r="S363" i="1" s="1"/>
  <c r="T669" i="1"/>
  <c r="S669" i="1" s="1"/>
  <c r="T872" i="1"/>
  <c r="S872" i="1" s="1"/>
  <c r="T1175" i="1"/>
  <c r="S1175" i="1" s="1"/>
  <c r="T1176" i="1"/>
  <c r="S1176" i="1" s="1"/>
  <c r="T1177" i="1"/>
  <c r="S1177" i="1" s="1"/>
  <c r="T1375" i="1"/>
  <c r="S1375" i="1" s="1"/>
  <c r="T1541" i="1"/>
  <c r="S1541" i="1" s="1"/>
  <c r="T1613" i="1"/>
  <c r="S1613" i="1" s="1"/>
  <c r="T1743" i="1"/>
  <c r="S1743" i="1" s="1"/>
  <c r="T1786" i="1"/>
  <c r="S1786" i="1" s="1"/>
  <c r="T1841" i="1"/>
  <c r="S1841" i="1" s="1"/>
  <c r="T2092" i="1"/>
  <c r="S2092" i="1" s="1"/>
  <c r="T2093" i="1"/>
  <c r="S2093" i="1" s="1"/>
  <c r="T2094" i="1"/>
  <c r="S2094" i="1" s="1"/>
  <c r="T2348" i="1"/>
  <c r="S2348" i="1" s="1"/>
  <c r="T2864" i="1"/>
  <c r="S2864" i="1" s="1"/>
  <c r="T3732" i="1"/>
  <c r="S3732" i="1" s="1"/>
  <c r="T488" i="1"/>
  <c r="S488" i="1" s="1"/>
  <c r="T708" i="1"/>
  <c r="S708" i="1" s="1"/>
  <c r="T873" i="1"/>
  <c r="S873" i="1" s="1"/>
  <c r="T1230" i="1"/>
  <c r="S1230" i="1" s="1"/>
  <c r="T1231" i="1"/>
  <c r="S1231" i="1" s="1"/>
  <c r="T1376" i="1"/>
  <c r="S1376" i="1" s="1"/>
  <c r="T1377" i="1"/>
  <c r="S1377" i="1" s="1"/>
  <c r="T1378" i="1"/>
  <c r="S1378" i="1" s="1"/>
  <c r="T1614" i="1"/>
  <c r="S1614" i="1" s="1"/>
  <c r="T1615" i="1"/>
  <c r="S1615" i="1" s="1"/>
  <c r="T1695" i="1"/>
  <c r="S1695" i="1" s="1"/>
  <c r="T1696" i="1"/>
  <c r="S1696" i="1" s="1"/>
  <c r="T1842" i="1"/>
  <c r="S1842" i="1" s="1"/>
  <c r="T1843" i="1"/>
  <c r="S1843" i="1" s="1"/>
  <c r="T1844" i="1"/>
  <c r="S1844" i="1" s="1"/>
  <c r="T2464" i="1"/>
  <c r="S2464" i="1" s="1"/>
  <c r="T2634" i="1"/>
  <c r="S2634" i="1" s="1"/>
  <c r="T3432" i="1"/>
  <c r="S3432" i="1" s="1"/>
  <c r="T3583" i="1"/>
  <c r="S3583" i="1" s="1"/>
  <c r="T293" i="1"/>
  <c r="S293" i="1" s="1"/>
  <c r="T364" i="1"/>
  <c r="S364" i="1" s="1"/>
  <c r="T599" i="1"/>
  <c r="S599" i="1" s="1"/>
  <c r="T600" i="1"/>
  <c r="S600" i="1" s="1"/>
  <c r="T709" i="1"/>
  <c r="S709" i="1" s="1"/>
  <c r="T710" i="1"/>
  <c r="S710" i="1" s="1"/>
  <c r="T711" i="1"/>
  <c r="S711" i="1" s="1"/>
  <c r="T1151" i="1"/>
  <c r="S1151" i="1" s="1"/>
  <c r="T1160" i="1"/>
  <c r="S1160" i="1" s="1"/>
  <c r="T1201" i="1"/>
  <c r="S1201" i="1" s="1"/>
  <c r="T1379" i="1"/>
  <c r="S1379" i="1" s="1"/>
  <c r="T1380" i="1"/>
  <c r="S1380" i="1" s="1"/>
  <c r="T1381" i="1"/>
  <c r="S1381" i="1" s="1"/>
  <c r="T1542" i="1"/>
  <c r="S1542" i="1" s="1"/>
  <c r="T1556" i="1"/>
  <c r="S1556" i="1" s="1"/>
  <c r="T1697" i="1"/>
  <c r="S1697" i="1" s="1"/>
  <c r="T1904" i="1"/>
  <c r="S1904" i="1" s="1"/>
  <c r="T2095" i="1"/>
  <c r="S2095" i="1" s="1"/>
  <c r="T2242" i="1"/>
  <c r="S2242" i="1" s="1"/>
  <c r="T2258" i="1"/>
  <c r="S2258" i="1" s="1"/>
  <c r="T2534" i="1"/>
  <c r="S2534" i="1" s="1"/>
  <c r="T2966" i="1"/>
  <c r="S2966" i="1" s="1"/>
  <c r="T111" i="1"/>
  <c r="S111" i="1" s="1"/>
  <c r="T134" i="1"/>
  <c r="S134" i="1" s="1"/>
  <c r="T304" i="1"/>
  <c r="S304" i="1" s="1"/>
  <c r="T365" i="1"/>
  <c r="S365" i="1" s="1"/>
  <c r="T522" i="1"/>
  <c r="S522" i="1" s="1"/>
  <c r="T814" i="1"/>
  <c r="S814" i="1" s="1"/>
  <c r="T824" i="1"/>
  <c r="S824" i="1" s="1"/>
  <c r="T874" i="1"/>
  <c r="S874" i="1" s="1"/>
  <c r="T943" i="1"/>
  <c r="S943" i="1" s="1"/>
  <c r="T953" i="1"/>
  <c r="S953" i="1" s="1"/>
  <c r="T1070" i="1"/>
  <c r="S1070" i="1" s="1"/>
  <c r="T1285" i="1"/>
  <c r="S1285" i="1" s="1"/>
  <c r="T1382" i="1"/>
  <c r="S1382" i="1" s="1"/>
  <c r="T1543" i="1"/>
  <c r="S1543" i="1" s="1"/>
  <c r="T1557" i="1"/>
  <c r="S1557" i="1" s="1"/>
  <c r="T1718" i="1"/>
  <c r="S1718" i="1" s="1"/>
  <c r="T1845" i="1"/>
  <c r="S1845" i="1" s="1"/>
  <c r="T1924" i="1"/>
  <c r="S1924" i="1" s="1"/>
  <c r="T2096" i="1"/>
  <c r="S2096" i="1" s="1"/>
  <c r="T2097" i="1"/>
  <c r="S2097" i="1" s="1"/>
  <c r="T2349" i="1"/>
  <c r="S2349" i="1" s="1"/>
  <c r="T3584" i="1"/>
  <c r="S3584" i="1" s="1"/>
  <c r="T3585" i="1"/>
  <c r="S3585" i="1" s="1"/>
  <c r="T366" i="1"/>
  <c r="S366" i="1" s="1"/>
  <c r="T712" i="1"/>
  <c r="S712" i="1" s="1"/>
  <c r="T713" i="1"/>
  <c r="S713" i="1" s="1"/>
  <c r="T1071" i="1"/>
  <c r="S1071" i="1" s="1"/>
  <c r="T1072" i="1"/>
  <c r="S1072" i="1" s="1"/>
  <c r="T1073" i="1"/>
  <c r="S1073" i="1" s="1"/>
  <c r="T1161" i="1"/>
  <c r="S1161" i="1" s="1"/>
  <c r="T1383" i="1"/>
  <c r="S1383" i="1" s="1"/>
  <c r="T1384" i="1"/>
  <c r="S1384" i="1" s="1"/>
  <c r="T1527" i="1"/>
  <c r="S1527" i="1" s="1"/>
  <c r="T2285" i="1"/>
  <c r="S2285" i="1" s="1"/>
  <c r="T2465" i="1"/>
  <c r="S2465" i="1" s="1"/>
  <c r="T2466" i="1"/>
  <c r="S2466" i="1" s="1"/>
  <c r="T2865" i="1"/>
  <c r="S2865" i="1" s="1"/>
  <c r="T3312" i="1"/>
  <c r="S3312" i="1" s="1"/>
  <c r="T3750" i="1"/>
  <c r="S3750" i="1" s="1"/>
  <c r="T3799" i="1"/>
  <c r="S3799" i="1" s="1"/>
  <c r="T66" i="1"/>
  <c r="S66" i="1" s="1"/>
  <c r="T279" i="1"/>
  <c r="S279" i="1" s="1"/>
  <c r="T305" i="1"/>
  <c r="S305" i="1" s="1"/>
  <c r="T367" i="1"/>
  <c r="S367" i="1" s="1"/>
  <c r="T368" i="1"/>
  <c r="S368" i="1" s="1"/>
  <c r="T369" i="1"/>
  <c r="S369" i="1" s="1"/>
  <c r="T370" i="1"/>
  <c r="S370" i="1" s="1"/>
  <c r="T371" i="1"/>
  <c r="S371" i="1" s="1"/>
  <c r="T372" i="1"/>
  <c r="S372" i="1" s="1"/>
  <c r="T454" i="1"/>
  <c r="S454" i="1" s="1"/>
  <c r="T459" i="1"/>
  <c r="S459" i="1" s="1"/>
  <c r="T601" i="1"/>
  <c r="S601" i="1" s="1"/>
  <c r="T676" i="1"/>
  <c r="S676" i="1" s="1"/>
  <c r="T714" i="1"/>
  <c r="S714" i="1" s="1"/>
  <c r="T715" i="1"/>
  <c r="S715" i="1" s="1"/>
  <c r="T716" i="1"/>
  <c r="S716" i="1" s="1"/>
  <c r="T717" i="1"/>
  <c r="S717" i="1" s="1"/>
  <c r="T1074" i="1"/>
  <c r="S1074" i="1" s="1"/>
  <c r="T1075" i="1"/>
  <c r="S1075" i="1" s="1"/>
  <c r="T1076" i="1"/>
  <c r="S1076" i="1" s="1"/>
  <c r="T1077" i="1"/>
  <c r="S1077" i="1" s="1"/>
  <c r="T1232" i="1"/>
  <c r="S1232" i="1" s="1"/>
  <c r="T1267" i="1"/>
  <c r="S1267" i="1" s="1"/>
  <c r="T1385" i="1"/>
  <c r="S1385" i="1" s="1"/>
  <c r="T1386" i="1"/>
  <c r="S1386" i="1" s="1"/>
  <c r="T1744" i="1"/>
  <c r="S1744" i="1" s="1"/>
  <c r="T2098" i="1"/>
  <c r="S2098" i="1" s="1"/>
  <c r="T2099" i="1"/>
  <c r="S2099" i="1" s="1"/>
  <c r="T2100" i="1"/>
  <c r="S2100" i="1" s="1"/>
  <c r="T2101" i="1"/>
  <c r="S2101" i="1" s="1"/>
  <c r="T2102" i="1"/>
  <c r="S2102" i="1" s="1"/>
  <c r="T2635" i="1"/>
  <c r="S2635" i="1" s="1"/>
  <c r="T2636" i="1"/>
  <c r="S2636" i="1" s="1"/>
  <c r="T2637" i="1"/>
  <c r="S2637" i="1" s="1"/>
  <c r="T2866" i="1"/>
  <c r="S2866" i="1" s="1"/>
  <c r="T3187" i="1"/>
  <c r="S3187" i="1" s="1"/>
  <c r="T3586" i="1"/>
  <c r="S3586" i="1" s="1"/>
  <c r="T247" i="1"/>
  <c r="S247" i="1" s="1"/>
  <c r="T306" i="1"/>
  <c r="S306" i="1" s="1"/>
  <c r="T602" i="1"/>
  <c r="S602" i="1" s="1"/>
  <c r="T603" i="1"/>
  <c r="S603" i="1" s="1"/>
  <c r="T718" i="1"/>
  <c r="S718" i="1" s="1"/>
  <c r="T719" i="1"/>
  <c r="S719" i="1" s="1"/>
  <c r="T720" i="1"/>
  <c r="S720" i="1" s="1"/>
  <c r="T721" i="1"/>
  <c r="S721" i="1" s="1"/>
  <c r="T722" i="1"/>
  <c r="S722" i="1" s="1"/>
  <c r="T875" i="1"/>
  <c r="S875" i="1" s="1"/>
  <c r="T876" i="1"/>
  <c r="S876" i="1" s="1"/>
  <c r="T877" i="1"/>
  <c r="S877" i="1" s="1"/>
  <c r="T995" i="1"/>
  <c r="S995" i="1" s="1"/>
  <c r="T1007" i="1"/>
  <c r="S1007" i="1" s="1"/>
  <c r="T1008" i="1"/>
  <c r="S1008" i="1" s="1"/>
  <c r="T1078" i="1"/>
  <c r="S1078" i="1" s="1"/>
  <c r="T1079" i="1"/>
  <c r="S1079" i="1" s="1"/>
  <c r="T1162" i="1"/>
  <c r="S1162" i="1" s="1"/>
  <c r="T1195" i="1"/>
  <c r="S1195" i="1" s="1"/>
  <c r="T1268" i="1"/>
  <c r="S1268" i="1" s="1"/>
  <c r="T1387" i="1"/>
  <c r="S1387" i="1" s="1"/>
  <c r="T1388" i="1"/>
  <c r="S1388" i="1" s="1"/>
  <c r="T1389" i="1"/>
  <c r="S1389" i="1" s="1"/>
  <c r="T1390" i="1"/>
  <c r="S1390" i="1" s="1"/>
  <c r="T1616" i="1"/>
  <c r="S1616" i="1" s="1"/>
  <c r="T1617" i="1"/>
  <c r="S1617" i="1" s="1"/>
  <c r="T1846" i="1"/>
  <c r="S1846" i="1" s="1"/>
  <c r="T2103" i="1"/>
  <c r="S2103" i="1" s="1"/>
  <c r="T2104" i="1"/>
  <c r="S2104" i="1" s="1"/>
  <c r="T2638" i="1"/>
  <c r="S2638" i="1" s="1"/>
  <c r="T2639" i="1"/>
  <c r="S2639" i="1" s="1"/>
  <c r="T2640" i="1"/>
  <c r="S2640" i="1" s="1"/>
  <c r="T3088" i="1"/>
  <c r="S3088" i="1" s="1"/>
  <c r="T3089" i="1"/>
  <c r="S3089" i="1" s="1"/>
  <c r="T3313" i="1"/>
  <c r="S3313" i="1" s="1"/>
  <c r="T3587" i="1"/>
  <c r="S3587" i="1" s="1"/>
  <c r="T3588" i="1"/>
  <c r="S3588" i="1" s="1"/>
  <c r="T3886" i="1"/>
  <c r="S3886" i="1" s="1"/>
  <c r="T3887" i="1"/>
  <c r="S3887" i="1" s="1"/>
  <c r="T3888" i="1"/>
  <c r="S3888" i="1" s="1"/>
  <c r="T326" i="1"/>
  <c r="S326" i="1" s="1"/>
  <c r="T723" i="1"/>
  <c r="S723" i="1" s="1"/>
  <c r="T815" i="1"/>
  <c r="S815" i="1" s="1"/>
  <c r="T878" i="1"/>
  <c r="S878" i="1" s="1"/>
  <c r="T1009" i="1"/>
  <c r="S1009" i="1" s="1"/>
  <c r="T1080" i="1"/>
  <c r="S1080" i="1" s="1"/>
  <c r="T1233" i="1"/>
  <c r="S1233" i="1" s="1"/>
  <c r="T1391" i="1"/>
  <c r="S1391" i="1" s="1"/>
  <c r="T1392" i="1"/>
  <c r="S1392" i="1" s="1"/>
  <c r="T1618" i="1"/>
  <c r="S1618" i="1" s="1"/>
  <c r="T1666" i="1"/>
  <c r="S1666" i="1" s="1"/>
  <c r="T1847" i="1"/>
  <c r="S1847" i="1" s="1"/>
  <c r="T2350" i="1"/>
  <c r="S2350" i="1" s="1"/>
  <c r="T2467" i="1"/>
  <c r="S2467" i="1" s="1"/>
  <c r="T2468" i="1"/>
  <c r="S2468" i="1" s="1"/>
  <c r="T3589" i="1"/>
  <c r="S3589" i="1" s="1"/>
  <c r="T227" i="1"/>
  <c r="S227" i="1" s="1"/>
  <c r="T263" i="1"/>
  <c r="S263" i="1" s="1"/>
  <c r="T334" i="1"/>
  <c r="S334" i="1" s="1"/>
  <c r="T541" i="1"/>
  <c r="S541" i="1" s="1"/>
  <c r="T542" i="1"/>
  <c r="S542" i="1" s="1"/>
  <c r="T604" i="1"/>
  <c r="S604" i="1" s="1"/>
  <c r="T605" i="1"/>
  <c r="S605" i="1" s="1"/>
  <c r="T724" i="1"/>
  <c r="S724" i="1" s="1"/>
  <c r="T951" i="1"/>
  <c r="S951" i="1" s="1"/>
  <c r="T986" i="1"/>
  <c r="S986" i="1" s="1"/>
  <c r="T996" i="1"/>
  <c r="S996" i="1" s="1"/>
  <c r="T1196" i="1"/>
  <c r="S1196" i="1" s="1"/>
  <c r="T1234" i="1"/>
  <c r="S1234" i="1" s="1"/>
  <c r="T1393" i="1"/>
  <c r="S1393" i="1" s="1"/>
  <c r="T1394" i="1"/>
  <c r="S1394" i="1" s="1"/>
  <c r="T1395" i="1"/>
  <c r="S1395" i="1" s="1"/>
  <c r="T1619" i="1"/>
  <c r="S1619" i="1" s="1"/>
  <c r="T1848" i="1"/>
  <c r="S1848" i="1" s="1"/>
  <c r="T1849" i="1"/>
  <c r="S1849" i="1" s="1"/>
  <c r="T1850" i="1"/>
  <c r="S1850" i="1" s="1"/>
  <c r="T1905" i="1"/>
  <c r="S1905" i="1" s="1"/>
  <c r="T1906" i="1"/>
  <c r="S1906" i="1" s="1"/>
  <c r="T2105" i="1"/>
  <c r="S2105" i="1" s="1"/>
  <c r="T2106" i="1"/>
  <c r="S2106" i="1" s="1"/>
  <c r="T2107" i="1"/>
  <c r="S2107" i="1" s="1"/>
  <c r="T2351" i="1"/>
  <c r="S2351" i="1" s="1"/>
  <c r="T2352" i="1"/>
  <c r="S2352" i="1" s="1"/>
  <c r="T2415" i="1"/>
  <c r="S2415" i="1" s="1"/>
  <c r="T2641" i="1"/>
  <c r="S2641" i="1" s="1"/>
  <c r="T2934" i="1"/>
  <c r="S2934" i="1" s="1"/>
  <c r="T3090" i="1"/>
  <c r="S3090" i="1" s="1"/>
  <c r="T3091" i="1"/>
  <c r="S3091" i="1" s="1"/>
  <c r="T3092" i="1"/>
  <c r="S3092" i="1" s="1"/>
  <c r="T3433" i="1"/>
  <c r="S3433" i="1" s="1"/>
  <c r="T3590" i="1"/>
  <c r="S3590" i="1" s="1"/>
  <c r="T4009" i="1"/>
  <c r="S4009" i="1" s="1"/>
  <c r="T112" i="1"/>
  <c r="S112" i="1" s="1"/>
  <c r="T148" i="1"/>
  <c r="S148" i="1" s="1"/>
  <c r="T161" i="1"/>
  <c r="S161" i="1" s="1"/>
  <c r="T264" i="1"/>
  <c r="S264" i="1" s="1"/>
  <c r="T283" i="1"/>
  <c r="S283" i="1" s="1"/>
  <c r="T307" i="1"/>
  <c r="S307" i="1" s="1"/>
  <c r="T463" i="1"/>
  <c r="S463" i="1" s="1"/>
  <c r="T606" i="1"/>
  <c r="S606" i="1" s="1"/>
  <c r="T672" i="1"/>
  <c r="S672" i="1" s="1"/>
  <c r="T725" i="1"/>
  <c r="S725" i="1" s="1"/>
  <c r="T879" i="1"/>
  <c r="S879" i="1" s="1"/>
  <c r="T957" i="1"/>
  <c r="S957" i="1" s="1"/>
  <c r="T968" i="1"/>
  <c r="S968" i="1" s="1"/>
  <c r="T958" i="1"/>
  <c r="S958" i="1" s="1"/>
  <c r="T969" i="1"/>
  <c r="S969" i="1" s="1"/>
  <c r="T1235" i="1"/>
  <c r="S1235" i="1" s="1"/>
  <c r="T1396" i="1"/>
  <c r="S1396" i="1" s="1"/>
  <c r="T1397" i="1"/>
  <c r="S1397" i="1" s="1"/>
  <c r="T1520" i="1"/>
  <c r="S1520" i="1" s="1"/>
  <c r="T2108" i="1"/>
  <c r="S2108" i="1" s="1"/>
  <c r="T2353" i="1"/>
  <c r="S2353" i="1" s="1"/>
  <c r="T2354" i="1"/>
  <c r="S2354" i="1" s="1"/>
  <c r="T2355" i="1"/>
  <c r="S2355" i="1" s="1"/>
  <c r="T2356" i="1"/>
  <c r="S2356" i="1" s="1"/>
  <c r="T2867" i="1"/>
  <c r="S2867" i="1" s="1"/>
  <c r="T3314" i="1"/>
  <c r="S3314" i="1" s="1"/>
  <c r="T3669" i="1"/>
  <c r="S3669" i="1" s="1"/>
  <c r="T4071" i="1"/>
  <c r="S4071" i="1" s="1"/>
  <c r="T223" i="1"/>
  <c r="S223" i="1" s="1"/>
  <c r="T248" i="1"/>
  <c r="S248" i="1" s="1"/>
  <c r="T265" i="1"/>
  <c r="S265" i="1" s="1"/>
  <c r="T373" i="1"/>
  <c r="S373" i="1" s="1"/>
  <c r="T726" i="1"/>
  <c r="S726" i="1" s="1"/>
  <c r="T727" i="1"/>
  <c r="S727" i="1" s="1"/>
  <c r="T880" i="1"/>
  <c r="S880" i="1" s="1"/>
  <c r="T946" i="1"/>
  <c r="S946" i="1" s="1"/>
  <c r="T1081" i="1"/>
  <c r="S1081" i="1" s="1"/>
  <c r="T1398" i="1"/>
  <c r="S1398" i="1" s="1"/>
  <c r="T1399" i="1"/>
  <c r="S1399" i="1" s="1"/>
  <c r="T1400" i="1"/>
  <c r="S1400" i="1" s="1"/>
  <c r="T1401" i="1"/>
  <c r="S1401" i="1" s="1"/>
  <c r="T1698" i="1"/>
  <c r="S1698" i="1" s="1"/>
  <c r="T1745" i="1"/>
  <c r="S1745" i="1" s="1"/>
  <c r="T1791" i="1"/>
  <c r="S1791" i="1" s="1"/>
  <c r="T2109" i="1"/>
  <c r="S2109" i="1" s="1"/>
  <c r="T2110" i="1"/>
  <c r="S2110" i="1" s="1"/>
  <c r="T2111" i="1"/>
  <c r="S2111" i="1" s="1"/>
  <c r="T2112" i="1"/>
  <c r="S2112" i="1" s="1"/>
  <c r="T3093" i="1"/>
  <c r="S3093" i="1" s="1"/>
  <c r="T3094" i="1"/>
  <c r="S3094" i="1" s="1"/>
  <c r="T3889" i="1"/>
  <c r="S3889" i="1" s="1"/>
  <c r="T4033" i="1"/>
  <c r="S4033" i="1" s="1"/>
  <c r="T4059" i="1"/>
  <c r="S4059" i="1" s="1"/>
  <c r="T113" i="1"/>
  <c r="S113" i="1" s="1"/>
  <c r="T240" i="1"/>
  <c r="S240" i="1" s="1"/>
  <c r="T249" i="1"/>
  <c r="S249" i="1" s="1"/>
  <c r="T266" i="1"/>
  <c r="S266" i="1" s="1"/>
  <c r="T291" i="1"/>
  <c r="S291" i="1" s="1"/>
  <c r="T543" i="1"/>
  <c r="S543" i="1" s="1"/>
  <c r="T544" i="1"/>
  <c r="S544" i="1" s="1"/>
  <c r="T607" i="1"/>
  <c r="S607" i="1" s="1"/>
  <c r="T881" i="1"/>
  <c r="S881" i="1" s="1"/>
  <c r="T882" i="1"/>
  <c r="S882" i="1" s="1"/>
  <c r="T1001" i="1"/>
  <c r="S1001" i="1" s="1"/>
  <c r="T1082" i="1"/>
  <c r="S1082" i="1" s="1"/>
  <c r="T1509" i="1"/>
  <c r="S1509" i="1" s="1"/>
  <c r="T1402" i="1"/>
  <c r="S1402" i="1" s="1"/>
  <c r="T1579" i="1"/>
  <c r="S1579" i="1" s="1"/>
  <c r="T1699" i="1"/>
  <c r="S1699" i="1" s="1"/>
  <c r="T1746" i="1"/>
  <c r="S1746" i="1" s="1"/>
  <c r="T1851" i="1"/>
  <c r="S1851" i="1" s="1"/>
  <c r="T2259" i="1"/>
  <c r="S2259" i="1" s="1"/>
  <c r="T2469" i="1"/>
  <c r="S2469" i="1" s="1"/>
  <c r="T2868" i="1"/>
  <c r="S2868" i="1" s="1"/>
  <c r="T2869" i="1"/>
  <c r="S2869" i="1" s="1"/>
  <c r="T3095" i="1"/>
  <c r="S3095" i="1" s="1"/>
  <c r="T3096" i="1"/>
  <c r="S3096" i="1" s="1"/>
  <c r="T3315" i="1"/>
  <c r="S3315" i="1" s="1"/>
  <c r="T3591" i="1"/>
  <c r="S3591" i="1" s="1"/>
  <c r="T3890" i="1"/>
  <c r="S3890" i="1" s="1"/>
  <c r="T53" i="1"/>
  <c r="S53" i="1" s="1"/>
  <c r="T235" i="1"/>
  <c r="S235" i="1" s="1"/>
  <c r="T267" i="1"/>
  <c r="S267" i="1" s="1"/>
  <c r="T374" i="1"/>
  <c r="S374" i="1" s="1"/>
  <c r="T489" i="1"/>
  <c r="S489" i="1" s="1"/>
  <c r="T608" i="1"/>
  <c r="S608" i="1" s="1"/>
  <c r="T609" i="1"/>
  <c r="S609" i="1" s="1"/>
  <c r="T728" i="1"/>
  <c r="S728" i="1" s="1"/>
  <c r="T729" i="1"/>
  <c r="S729" i="1" s="1"/>
  <c r="T816" i="1"/>
  <c r="S816" i="1" s="1"/>
  <c r="T883" i="1"/>
  <c r="S883" i="1" s="1"/>
  <c r="T1016" i="1"/>
  <c r="S1016" i="1" s="1"/>
  <c r="T1083" i="1"/>
  <c r="S1083" i="1" s="1"/>
  <c r="T1084" i="1"/>
  <c r="S1084" i="1" s="1"/>
  <c r="T1085" i="1"/>
  <c r="S1085" i="1" s="1"/>
  <c r="T1086" i="1"/>
  <c r="S1086" i="1" s="1"/>
  <c r="T1087" i="1"/>
  <c r="S1087" i="1" s="1"/>
  <c r="T1544" i="1"/>
  <c r="S1544" i="1" s="1"/>
  <c r="T1566" i="1"/>
  <c r="S1566" i="1" s="1"/>
  <c r="T1620" i="1"/>
  <c r="S1620" i="1" s="1"/>
  <c r="T1700" i="1"/>
  <c r="S1700" i="1" s="1"/>
  <c r="T2113" i="1"/>
  <c r="S2113" i="1" s="1"/>
  <c r="T2114" i="1"/>
  <c r="S2114" i="1" s="1"/>
  <c r="T2115" i="1"/>
  <c r="S2115" i="1" s="1"/>
  <c r="T2116" i="1"/>
  <c r="S2116" i="1" s="1"/>
  <c r="T2470" i="1"/>
  <c r="S2470" i="1" s="1"/>
  <c r="T2505" i="1"/>
  <c r="S2505" i="1" s="1"/>
  <c r="T2642" i="1"/>
  <c r="S2642" i="1" s="1"/>
  <c r="T3097" i="1"/>
  <c r="S3097" i="1" s="1"/>
  <c r="T3200" i="1"/>
  <c r="S3200" i="1" s="1"/>
  <c r="T3592" i="1"/>
  <c r="S3592" i="1" s="1"/>
  <c r="T3733" i="1"/>
  <c r="S3733" i="1" s="1"/>
  <c r="T3751" i="1"/>
  <c r="S3751" i="1" s="1"/>
  <c r="T59" i="1"/>
  <c r="S59" i="1" s="1"/>
  <c r="T162" i="1"/>
  <c r="S162" i="1" s="1"/>
  <c r="T163" i="1"/>
  <c r="S163" i="1" s="1"/>
  <c r="T375" i="1"/>
  <c r="S375" i="1" s="1"/>
  <c r="T376" i="1"/>
  <c r="S376" i="1" s="1"/>
  <c r="T377" i="1"/>
  <c r="S377" i="1" s="1"/>
  <c r="T451" i="1"/>
  <c r="S451" i="1" s="1"/>
  <c r="T378" i="1"/>
  <c r="S378" i="1" s="1"/>
  <c r="T379" i="1"/>
  <c r="S379" i="1" s="1"/>
  <c r="T464" i="1"/>
  <c r="S464" i="1" s="1"/>
  <c r="T490" i="1"/>
  <c r="S490" i="1" s="1"/>
  <c r="T491" i="1"/>
  <c r="S491" i="1" s="1"/>
  <c r="T610" i="1"/>
  <c r="S610" i="1" s="1"/>
  <c r="T730" i="1"/>
  <c r="S730" i="1" s="1"/>
  <c r="T731" i="1"/>
  <c r="S731" i="1" s="1"/>
  <c r="T802" i="1"/>
  <c r="S802" i="1" s="1"/>
  <c r="T817" i="1"/>
  <c r="S817" i="1" s="1"/>
  <c r="T884" i="1"/>
  <c r="S884" i="1" s="1"/>
  <c r="T1010" i="1"/>
  <c r="S1010" i="1" s="1"/>
  <c r="T997" i="1"/>
  <c r="S997" i="1" s="1"/>
  <c r="T1088" i="1"/>
  <c r="S1088" i="1" s="1"/>
  <c r="T1279" i="1"/>
  <c r="S1279" i="1" s="1"/>
  <c r="T1403" i="1"/>
  <c r="S1403" i="1" s="1"/>
  <c r="T1404" i="1"/>
  <c r="S1404" i="1" s="1"/>
  <c r="T1405" i="1"/>
  <c r="S1405" i="1" s="1"/>
  <c r="T1567" i="1"/>
  <c r="S1567" i="1" s="1"/>
  <c r="T1545" i="1"/>
  <c r="S1545" i="1" s="1"/>
  <c r="T1568" i="1"/>
  <c r="S1568" i="1" s="1"/>
  <c r="T1621" i="1"/>
  <c r="S1621" i="1" s="1"/>
  <c r="T1622" i="1"/>
  <c r="S1622" i="1" s="1"/>
  <c r="T1701" i="1"/>
  <c r="S1701" i="1" s="1"/>
  <c r="T2117" i="1"/>
  <c r="S2117" i="1" s="1"/>
  <c r="T2523" i="1"/>
  <c r="S2523" i="1" s="1"/>
  <c r="T2643" i="1"/>
  <c r="S2643" i="1" s="1"/>
  <c r="T2870" i="1"/>
  <c r="S2870" i="1" s="1"/>
  <c r="T2871" i="1"/>
  <c r="S2871" i="1" s="1"/>
  <c r="T3098" i="1"/>
  <c r="S3098" i="1" s="1"/>
  <c r="T3195" i="1"/>
  <c r="S3195" i="1" s="1"/>
  <c r="T3201" i="1"/>
  <c r="S3201" i="1" s="1"/>
  <c r="T3316" i="1"/>
  <c r="S3316" i="1" s="1"/>
  <c r="T3385" i="1"/>
  <c r="S3385" i="1" s="1"/>
  <c r="T3593" i="1"/>
  <c r="S3593" i="1" s="1"/>
  <c r="T3709" i="1"/>
  <c r="S3709" i="1" s="1"/>
  <c r="T3978" i="1"/>
  <c r="S3978" i="1" s="1"/>
  <c r="T4060" i="1"/>
  <c r="S4060" i="1" s="1"/>
  <c r="T164" i="1"/>
  <c r="S164" i="1" s="1"/>
  <c r="T165" i="1"/>
  <c r="S165" i="1" s="1"/>
  <c r="T229" i="1"/>
  <c r="S229" i="1" s="1"/>
  <c r="T380" i="1"/>
  <c r="S380" i="1" s="1"/>
  <c r="T381" i="1"/>
  <c r="S381" i="1" s="1"/>
  <c r="T382" i="1"/>
  <c r="S382" i="1" s="1"/>
  <c r="T465" i="1"/>
  <c r="S465" i="1" s="1"/>
  <c r="T732" i="1"/>
  <c r="S732" i="1" s="1"/>
  <c r="T733" i="1"/>
  <c r="S733" i="1" s="1"/>
  <c r="T987" i="1"/>
  <c r="S987" i="1" s="1"/>
  <c r="T970" i="1"/>
  <c r="S970" i="1" s="1"/>
  <c r="T1089" i="1"/>
  <c r="S1089" i="1" s="1"/>
  <c r="T1090" i="1"/>
  <c r="S1090" i="1" s="1"/>
  <c r="T1406" i="1"/>
  <c r="S1406" i="1" s="1"/>
  <c r="T1407" i="1"/>
  <c r="S1407" i="1" s="1"/>
  <c r="T1546" i="1"/>
  <c r="S1546" i="1" s="1"/>
  <c r="T1852" i="1"/>
  <c r="S1852" i="1" s="1"/>
  <c r="T1907" i="1"/>
  <c r="S1907" i="1" s="1"/>
  <c r="T2118" i="1"/>
  <c r="S2118" i="1" s="1"/>
  <c r="T2399" i="1"/>
  <c r="S2399" i="1" s="1"/>
  <c r="T2529" i="1"/>
  <c r="S2529" i="1" s="1"/>
  <c r="T2644" i="1"/>
  <c r="S2644" i="1" s="1"/>
  <c r="T2645" i="1"/>
  <c r="S2645" i="1" s="1"/>
  <c r="T2646" i="1"/>
  <c r="S2646" i="1" s="1"/>
  <c r="T2756" i="1"/>
  <c r="S2756" i="1" s="1"/>
  <c r="T2872" i="1"/>
  <c r="S2872" i="1" s="1"/>
  <c r="T2873" i="1"/>
  <c r="S2873" i="1" s="1"/>
  <c r="T2874" i="1"/>
  <c r="S2874" i="1" s="1"/>
  <c r="T3099" i="1"/>
  <c r="S3099" i="1" s="1"/>
  <c r="T3734" i="1"/>
  <c r="S3734" i="1" s="1"/>
  <c r="T166" i="1"/>
  <c r="S166" i="1" s="1"/>
  <c r="T167" i="1"/>
  <c r="S167" i="1" s="1"/>
  <c r="T168" i="1"/>
  <c r="S168" i="1" s="1"/>
  <c r="T328" i="1"/>
  <c r="S328" i="1" s="1"/>
  <c r="T383" i="1"/>
  <c r="S383" i="1" s="1"/>
  <c r="T384" i="1"/>
  <c r="S384" i="1" s="1"/>
  <c r="T466" i="1"/>
  <c r="S466" i="1" s="1"/>
  <c r="T545" i="1"/>
  <c r="S545" i="1" s="1"/>
  <c r="T546" i="1"/>
  <c r="S546" i="1" s="1"/>
  <c r="T579" i="1"/>
  <c r="S579" i="1" s="1"/>
  <c r="T611" i="1"/>
  <c r="S611" i="1" s="1"/>
  <c r="T612" i="1"/>
  <c r="S612" i="1" s="1"/>
  <c r="T613" i="1"/>
  <c r="S613" i="1" s="1"/>
  <c r="T947" i="1"/>
  <c r="S947" i="1" s="1"/>
  <c r="T885" i="1"/>
  <c r="S885" i="1" s="1"/>
  <c r="T886" i="1"/>
  <c r="S886" i="1" s="1"/>
  <c r="T971" i="1"/>
  <c r="S971" i="1" s="1"/>
  <c r="T1011" i="1"/>
  <c r="S1011" i="1" s="1"/>
  <c r="T1091" i="1"/>
  <c r="S1091" i="1" s="1"/>
  <c r="T1236" i="1"/>
  <c r="S1236" i="1" s="1"/>
  <c r="T1512" i="1"/>
  <c r="S1512" i="1" s="1"/>
  <c r="T1623" i="1"/>
  <c r="S1623" i="1" s="1"/>
  <c r="T1624" i="1"/>
  <c r="S1624" i="1" s="1"/>
  <c r="T1702" i="1"/>
  <c r="S1702" i="1" s="1"/>
  <c r="T1703" i="1"/>
  <c r="S1703" i="1" s="1"/>
  <c r="T1704" i="1"/>
  <c r="S1704" i="1" s="1"/>
  <c r="T1853" i="1"/>
  <c r="S1853" i="1" s="1"/>
  <c r="T1854" i="1"/>
  <c r="S1854" i="1" s="1"/>
  <c r="T2119" i="1"/>
  <c r="S2119" i="1" s="1"/>
  <c r="T2120" i="1"/>
  <c r="S2120" i="1" s="1"/>
  <c r="T2647" i="1"/>
  <c r="S2647" i="1" s="1"/>
  <c r="T2648" i="1"/>
  <c r="S2648" i="1" s="1"/>
  <c r="T2649" i="1"/>
  <c r="S2649" i="1" s="1"/>
  <c r="T2771" i="1"/>
  <c r="S2771" i="1" s="1"/>
  <c r="T2875" i="1"/>
  <c r="S2875" i="1" s="1"/>
  <c r="T2876" i="1"/>
  <c r="S2876" i="1" s="1"/>
  <c r="T2877" i="1"/>
  <c r="S2877" i="1" s="1"/>
  <c r="T3100" i="1"/>
  <c r="S3100" i="1" s="1"/>
  <c r="T3317" i="1"/>
  <c r="S3317" i="1" s="1"/>
  <c r="T3594" i="1"/>
  <c r="S3594" i="1" s="1"/>
  <c r="T3595" i="1"/>
  <c r="S3595" i="1" s="1"/>
  <c r="T3968" i="1"/>
  <c r="S3968" i="1" s="1"/>
  <c r="T33" i="1"/>
  <c r="S33" i="1" s="1"/>
  <c r="T56" i="1"/>
  <c r="S56" i="1" s="1"/>
  <c r="T135" i="1"/>
  <c r="S135" i="1" s="1"/>
  <c r="T169" i="1"/>
  <c r="S169" i="1" s="1"/>
  <c r="T170" i="1"/>
  <c r="S170" i="1" s="1"/>
  <c r="T171" i="1"/>
  <c r="S171" i="1" s="1"/>
  <c r="T172" i="1"/>
  <c r="S172" i="1" s="1"/>
  <c r="T173" i="1"/>
  <c r="S173" i="1" s="1"/>
  <c r="T174" i="1"/>
  <c r="S174" i="1" s="1"/>
  <c r="T175" i="1"/>
  <c r="S175" i="1" s="1"/>
  <c r="T308" i="1"/>
  <c r="S308" i="1" s="1"/>
  <c r="T337" i="1"/>
  <c r="S337" i="1" s="1"/>
  <c r="T385" i="1"/>
  <c r="S385" i="1" s="1"/>
  <c r="T386" i="1"/>
  <c r="S386" i="1" s="1"/>
  <c r="T387" i="1"/>
  <c r="S387" i="1" s="1"/>
  <c r="T492" i="1"/>
  <c r="S492" i="1" s="1"/>
  <c r="T493" i="1"/>
  <c r="S493" i="1" s="1"/>
  <c r="T494" i="1"/>
  <c r="S494" i="1" s="1"/>
  <c r="T580" i="1"/>
  <c r="S580" i="1" s="1"/>
  <c r="T614" i="1"/>
  <c r="S614" i="1" s="1"/>
  <c r="T615" i="1"/>
  <c r="S615" i="1" s="1"/>
  <c r="T734" i="1"/>
  <c r="S734" i="1" s="1"/>
  <c r="T735" i="1"/>
  <c r="S735" i="1" s="1"/>
  <c r="T808" i="1"/>
  <c r="S808" i="1" s="1"/>
  <c r="T887" i="1"/>
  <c r="S887" i="1" s="1"/>
  <c r="T888" i="1"/>
  <c r="S888" i="1" s="1"/>
  <c r="T889" i="1"/>
  <c r="S889" i="1" s="1"/>
  <c r="T948" i="1"/>
  <c r="S948" i="1" s="1"/>
  <c r="T1092" i="1"/>
  <c r="S1092" i="1" s="1"/>
  <c r="T1276" i="1"/>
  <c r="S1276" i="1" s="1"/>
  <c r="T1408" i="1"/>
  <c r="S1408" i="1" s="1"/>
  <c r="T1409" i="1"/>
  <c r="S1409" i="1" s="1"/>
  <c r="T1410" i="1"/>
  <c r="S1410" i="1" s="1"/>
  <c r="T1411" i="1"/>
  <c r="S1411" i="1" s="1"/>
  <c r="T1412" i="1"/>
  <c r="S1412" i="1" s="1"/>
  <c r="T1625" i="1"/>
  <c r="S1625" i="1" s="1"/>
  <c r="T1747" i="1"/>
  <c r="S1747" i="1" s="1"/>
  <c r="T1787" i="1"/>
  <c r="S1787" i="1" s="1"/>
  <c r="T1788" i="1"/>
  <c r="S1788" i="1" s="1"/>
  <c r="T1789" i="1"/>
  <c r="S1789" i="1" s="1"/>
  <c r="T1855" i="1"/>
  <c r="S1855" i="1" s="1"/>
  <c r="T1856" i="1"/>
  <c r="S1856" i="1" s="1"/>
  <c r="T2121" i="1"/>
  <c r="S2121" i="1" s="1"/>
  <c r="T2122" i="1"/>
  <c r="S2122" i="1" s="1"/>
  <c r="T2357" i="1"/>
  <c r="S2357" i="1" s="1"/>
  <c r="T2358" i="1"/>
  <c r="S2358" i="1" s="1"/>
  <c r="T2359" i="1"/>
  <c r="S2359" i="1" s="1"/>
  <c r="T2360" i="1"/>
  <c r="S2360" i="1" s="1"/>
  <c r="T2650" i="1"/>
  <c r="S2650" i="1" s="1"/>
  <c r="T2651" i="1"/>
  <c r="S2651" i="1" s="1"/>
  <c r="T2652" i="1"/>
  <c r="S2652" i="1" s="1"/>
  <c r="T2744" i="1"/>
  <c r="S2744" i="1" s="1"/>
  <c r="T2878" i="1"/>
  <c r="S2878" i="1" s="1"/>
  <c r="T2879" i="1"/>
  <c r="S2879" i="1" s="1"/>
  <c r="T3101" i="1"/>
  <c r="S3101" i="1" s="1"/>
  <c r="T3318" i="1"/>
  <c r="S3318" i="1" s="1"/>
  <c r="T3596" i="1"/>
  <c r="S3596" i="1" s="1"/>
  <c r="T3891" i="1"/>
  <c r="S3891" i="1" s="1"/>
  <c r="T3892" i="1"/>
  <c r="S3892" i="1" s="1"/>
  <c r="T4034" i="1"/>
  <c r="S4034" i="1" s="1"/>
  <c r="T4035" i="1"/>
  <c r="S4035" i="1" s="1"/>
  <c r="T4089" i="1"/>
  <c r="S4089" i="1" s="1"/>
  <c r="T34" i="1"/>
  <c r="S34" i="1" s="1"/>
  <c r="T114" i="1"/>
  <c r="S114" i="1" s="1"/>
  <c r="T284" i="1"/>
  <c r="S284" i="1" s="1"/>
  <c r="T309" i="1"/>
  <c r="S309" i="1" s="1"/>
  <c r="T388" i="1"/>
  <c r="S388" i="1" s="1"/>
  <c r="T389" i="1"/>
  <c r="S389" i="1" s="1"/>
  <c r="T477" i="1"/>
  <c r="S477" i="1" s="1"/>
  <c r="T526" i="1"/>
  <c r="S526" i="1" s="1"/>
  <c r="T547" i="1"/>
  <c r="S547" i="1" s="1"/>
  <c r="T795" i="1"/>
  <c r="S795" i="1" s="1"/>
  <c r="T798" i="1"/>
  <c r="S798" i="1" s="1"/>
  <c r="T736" i="1"/>
  <c r="S736" i="1" s="1"/>
  <c r="T737" i="1"/>
  <c r="S737" i="1" s="1"/>
  <c r="T890" i="1"/>
  <c r="S890" i="1" s="1"/>
  <c r="T891" i="1"/>
  <c r="S891" i="1" s="1"/>
  <c r="T892" i="1"/>
  <c r="S892" i="1" s="1"/>
  <c r="T1012" i="1"/>
  <c r="S1012" i="1" s="1"/>
  <c r="T1093" i="1"/>
  <c r="S1093" i="1" s="1"/>
  <c r="T1094" i="1"/>
  <c r="S1094" i="1" s="1"/>
  <c r="T1095" i="1"/>
  <c r="S1095" i="1" s="1"/>
  <c r="T1163" i="1"/>
  <c r="S1163" i="1" s="1"/>
  <c r="T1178" i="1"/>
  <c r="S1178" i="1" s="1"/>
  <c r="T1179" i="1"/>
  <c r="S1179" i="1" s="1"/>
  <c r="T1237" i="1"/>
  <c r="S1237" i="1" s="1"/>
  <c r="T1413" i="1"/>
  <c r="S1413" i="1" s="1"/>
  <c r="T1569" i="1"/>
  <c r="S1569" i="1" s="1"/>
  <c r="T1705" i="1"/>
  <c r="S1705" i="1" s="1"/>
  <c r="T1626" i="1"/>
  <c r="S1626" i="1" s="1"/>
  <c r="T1706" i="1"/>
  <c r="S1706" i="1" s="1"/>
  <c r="T1748" i="1"/>
  <c r="S1748" i="1" s="1"/>
  <c r="T2123" i="1"/>
  <c r="S2123" i="1" s="1"/>
  <c r="T2124" i="1"/>
  <c r="S2124" i="1" s="1"/>
  <c r="T2237" i="1"/>
  <c r="S2237" i="1" s="1"/>
  <c r="T2471" i="1"/>
  <c r="S2471" i="1" s="1"/>
  <c r="T2653" i="1"/>
  <c r="S2653" i="1" s="1"/>
  <c r="T2654" i="1"/>
  <c r="S2654" i="1" s="1"/>
  <c r="T2655" i="1"/>
  <c r="S2655" i="1" s="1"/>
  <c r="T2656" i="1"/>
  <c r="S2656" i="1" s="1"/>
  <c r="T2657" i="1"/>
  <c r="S2657" i="1" s="1"/>
  <c r="T2880" i="1"/>
  <c r="S2880" i="1" s="1"/>
  <c r="T2881" i="1"/>
  <c r="S2881" i="1" s="1"/>
  <c r="T2882" i="1"/>
  <c r="S2882" i="1" s="1"/>
  <c r="T3212" i="1"/>
  <c r="S3212" i="1" s="1"/>
  <c r="T3319" i="1"/>
  <c r="S3319" i="1" s="1"/>
  <c r="T3893" i="1"/>
  <c r="S3893" i="1" s="1"/>
  <c r="T3894" i="1"/>
  <c r="S3894" i="1" s="1"/>
  <c r="T35" i="1"/>
  <c r="S35" i="1" s="1"/>
  <c r="T81" i="1"/>
  <c r="S81" i="1" s="1"/>
  <c r="T115" i="1"/>
  <c r="S115" i="1" s="1"/>
  <c r="T132" i="1"/>
  <c r="S132" i="1" s="1"/>
  <c r="T285" i="1"/>
  <c r="S285" i="1" s="1"/>
  <c r="T292" i="1"/>
  <c r="S292" i="1" s="1"/>
  <c r="T310" i="1"/>
  <c r="S310" i="1" s="1"/>
  <c r="T311" i="1"/>
  <c r="S311" i="1" s="1"/>
  <c r="T312" i="1"/>
  <c r="S312" i="1" s="1"/>
  <c r="T390" i="1"/>
  <c r="S390" i="1" s="1"/>
  <c r="T391" i="1"/>
  <c r="S391" i="1" s="1"/>
  <c r="T455" i="1"/>
  <c r="S455" i="1" s="1"/>
  <c r="T392" i="1"/>
  <c r="S392" i="1" s="1"/>
  <c r="T393" i="1"/>
  <c r="S393" i="1" s="1"/>
  <c r="T394" i="1"/>
  <c r="S394" i="1" s="1"/>
  <c r="T395" i="1"/>
  <c r="S395" i="1" s="1"/>
  <c r="T396" i="1"/>
  <c r="S396" i="1" s="1"/>
  <c r="T495" i="1"/>
  <c r="S495" i="1" s="1"/>
  <c r="T496" i="1"/>
  <c r="S496" i="1" s="1"/>
  <c r="T525" i="1"/>
  <c r="S525" i="1" s="1"/>
  <c r="T616" i="1"/>
  <c r="S616" i="1" s="1"/>
  <c r="T660" i="1"/>
  <c r="S660" i="1" s="1"/>
  <c r="T661" i="1"/>
  <c r="S661" i="1" s="1"/>
  <c r="T677" i="1"/>
  <c r="S677" i="1" s="1"/>
  <c r="T738" i="1"/>
  <c r="S738" i="1" s="1"/>
  <c r="T739" i="1"/>
  <c r="S739" i="1" s="1"/>
  <c r="T740" i="1"/>
  <c r="S740" i="1" s="1"/>
  <c r="T741" i="1"/>
  <c r="S741" i="1" s="1"/>
  <c r="T742" i="1"/>
  <c r="S742" i="1" s="1"/>
  <c r="T893" i="1"/>
  <c r="S893" i="1" s="1"/>
  <c r="T894" i="1"/>
  <c r="S894" i="1" s="1"/>
  <c r="T972" i="1"/>
  <c r="S972" i="1" s="1"/>
  <c r="T1096" i="1"/>
  <c r="S1096" i="1" s="1"/>
  <c r="T1238" i="1"/>
  <c r="S1238" i="1" s="1"/>
  <c r="T1414" i="1"/>
  <c r="S1414" i="1" s="1"/>
  <c r="T1415" i="1"/>
  <c r="S1415" i="1" s="1"/>
  <c r="T1416" i="1"/>
  <c r="S1416" i="1" s="1"/>
  <c r="T1627" i="1"/>
  <c r="S1627" i="1" s="1"/>
  <c r="T1707" i="1"/>
  <c r="S1707" i="1" s="1"/>
  <c r="T1857" i="1"/>
  <c r="S1857" i="1" s="1"/>
  <c r="T1908" i="1"/>
  <c r="S1908" i="1" s="1"/>
  <c r="T2125" i="1"/>
  <c r="S2125" i="1" s="1"/>
  <c r="T2126" i="1"/>
  <c r="S2126" i="1" s="1"/>
  <c r="T2127" i="1"/>
  <c r="S2127" i="1" s="1"/>
  <c r="T2128" i="1"/>
  <c r="S2128" i="1" s="1"/>
  <c r="T2129" i="1"/>
  <c r="S2129" i="1" s="1"/>
  <c r="T2260" i="1"/>
  <c r="S2260" i="1" s="1"/>
  <c r="T2658" i="1"/>
  <c r="S2658" i="1" s="1"/>
  <c r="T2939" i="1"/>
  <c r="S2939" i="1" s="1"/>
  <c r="T3399" i="1"/>
  <c r="S3399" i="1" s="1"/>
  <c r="T3400" i="1"/>
  <c r="S3400" i="1" s="1"/>
  <c r="T3597" i="1"/>
  <c r="S3597" i="1" s="1"/>
  <c r="T3800" i="1"/>
  <c r="S3800" i="1" s="1"/>
  <c r="T3895" i="1"/>
  <c r="S3895" i="1" s="1"/>
  <c r="T4036" i="1"/>
  <c r="S4036" i="1" s="1"/>
  <c r="T4037" i="1"/>
  <c r="S4037" i="1" s="1"/>
  <c r="T78" i="1"/>
  <c r="S78" i="1" s="1"/>
  <c r="T116" i="1"/>
  <c r="S116" i="1" s="1"/>
  <c r="T176" i="1"/>
  <c r="S176" i="1" s="1"/>
  <c r="T177" i="1"/>
  <c r="S177" i="1" s="1"/>
  <c r="T225" i="1"/>
  <c r="S225" i="1" s="1"/>
  <c r="T236" i="1"/>
  <c r="S236" i="1" s="1"/>
  <c r="T241" i="1"/>
  <c r="S241" i="1" s="1"/>
  <c r="T268" i="1"/>
  <c r="S268" i="1" s="1"/>
  <c r="T269" i="1"/>
  <c r="S269" i="1" s="1"/>
  <c r="T270" i="1"/>
  <c r="S270" i="1" s="1"/>
  <c r="T397" i="1"/>
  <c r="S397" i="1" s="1"/>
  <c r="T472" i="1"/>
  <c r="S472" i="1" s="1"/>
  <c r="T474" i="1"/>
  <c r="S474" i="1" s="1"/>
  <c r="T467" i="1"/>
  <c r="S467" i="1" s="1"/>
  <c r="T548" i="1"/>
  <c r="S548" i="1" s="1"/>
  <c r="T617" i="1"/>
  <c r="S617" i="1" s="1"/>
  <c r="T578" i="1"/>
  <c r="S578" i="1" s="1"/>
  <c r="T618" i="1"/>
  <c r="S618" i="1" s="1"/>
  <c r="T573" i="1"/>
  <c r="S573" i="1" s="1"/>
  <c r="T619" i="1"/>
  <c r="S619" i="1" s="1"/>
  <c r="T743" i="1"/>
  <c r="S743" i="1" s="1"/>
  <c r="T744" i="1"/>
  <c r="S744" i="1" s="1"/>
  <c r="T895" i="1"/>
  <c r="S895" i="1" s="1"/>
  <c r="T973" i="1"/>
  <c r="S973" i="1" s="1"/>
  <c r="T949" i="1"/>
  <c r="S949" i="1" s="1"/>
  <c r="T974" i="1"/>
  <c r="S974" i="1" s="1"/>
  <c r="T975" i="1"/>
  <c r="S975" i="1" s="1"/>
  <c r="T1097" i="1"/>
  <c r="S1097" i="1" s="1"/>
  <c r="T1098" i="1"/>
  <c r="S1098" i="1" s="1"/>
  <c r="T1099" i="1"/>
  <c r="S1099" i="1" s="1"/>
  <c r="T1100" i="1"/>
  <c r="S1100" i="1" s="1"/>
  <c r="T1180" i="1"/>
  <c r="S1180" i="1" s="1"/>
  <c r="T1269" i="1"/>
  <c r="S1269" i="1" s="1"/>
  <c r="T1417" i="1"/>
  <c r="S1417" i="1" s="1"/>
  <c r="T1418" i="1"/>
  <c r="S1418" i="1" s="1"/>
  <c r="T1570" i="1"/>
  <c r="S1570" i="1" s="1"/>
  <c r="T1528" i="1"/>
  <c r="S1528" i="1" s="1"/>
  <c r="T1628" i="1"/>
  <c r="S1628" i="1" s="1"/>
  <c r="T1629" i="1"/>
  <c r="S1629" i="1" s="1"/>
  <c r="T1630" i="1"/>
  <c r="S1630" i="1" s="1"/>
  <c r="T1858" i="1"/>
  <c r="S1858" i="1" s="1"/>
  <c r="T1880" i="1"/>
  <c r="S1880" i="1" s="1"/>
  <c r="T1909" i="1"/>
  <c r="S1909" i="1" s="1"/>
  <c r="T2130" i="1"/>
  <c r="S2130" i="1" s="1"/>
  <c r="T2131" i="1"/>
  <c r="S2131" i="1" s="1"/>
  <c r="T2132" i="1"/>
  <c r="S2132" i="1" s="1"/>
  <c r="T2133" i="1"/>
  <c r="S2133" i="1" s="1"/>
  <c r="T2134" i="1"/>
  <c r="S2134" i="1" s="1"/>
  <c r="T2135" i="1"/>
  <c r="S2135" i="1" s="1"/>
  <c r="T2261" i="1"/>
  <c r="S2261" i="1" s="1"/>
  <c r="T2361" i="1"/>
  <c r="S2361" i="1" s="1"/>
  <c r="T2472" i="1"/>
  <c r="S2472" i="1" s="1"/>
  <c r="T2539" i="1"/>
  <c r="S2539" i="1" s="1"/>
  <c r="T2659" i="1"/>
  <c r="S2659" i="1" s="1"/>
  <c r="T2660" i="1"/>
  <c r="S2660" i="1" s="1"/>
  <c r="T2661" i="1"/>
  <c r="S2661" i="1" s="1"/>
  <c r="T3320" i="1"/>
  <c r="S3320" i="1" s="1"/>
  <c r="T3321" i="1"/>
  <c r="S3321" i="1" s="1"/>
  <c r="T3434" i="1"/>
  <c r="S3434" i="1" s="1"/>
  <c r="T3598" i="1"/>
  <c r="S3598" i="1" s="1"/>
  <c r="T3752" i="1"/>
  <c r="S3752" i="1" s="1"/>
  <c r="T3896" i="1"/>
  <c r="S3896" i="1" s="1"/>
  <c r="T3897" i="1"/>
  <c r="S3897" i="1" s="1"/>
  <c r="T3898" i="1"/>
  <c r="S3898" i="1" s="1"/>
  <c r="T3979" i="1"/>
  <c r="S3979" i="1" s="1"/>
  <c r="T4010" i="1"/>
  <c r="S4010" i="1" s="1"/>
  <c r="T4011" i="1"/>
  <c r="S4011" i="1" s="1"/>
  <c r="T4072" i="1"/>
  <c r="S4072" i="1" s="1"/>
  <c r="T67" i="1"/>
  <c r="S67" i="1" s="1"/>
  <c r="T76" i="1"/>
  <c r="S76" i="1" s="1"/>
  <c r="T82" i="1"/>
  <c r="S82" i="1" s="1"/>
  <c r="T83" i="1"/>
  <c r="S83" i="1" s="1"/>
  <c r="T104" i="1"/>
  <c r="S104" i="1" s="1"/>
  <c r="T149" i="1"/>
  <c r="S149" i="1" s="1"/>
  <c r="T178" i="1"/>
  <c r="S178" i="1" s="1"/>
  <c r="T179" i="1"/>
  <c r="S179" i="1" s="1"/>
  <c r="T156" i="1"/>
  <c r="S156" i="1" s="1"/>
  <c r="T180" i="1"/>
  <c r="S180" i="1" s="1"/>
  <c r="T228" i="1"/>
  <c r="S228" i="1" s="1"/>
  <c r="T181" i="1"/>
  <c r="S181" i="1" s="1"/>
  <c r="T182" i="1"/>
  <c r="S182" i="1" s="1"/>
  <c r="T230" i="1"/>
  <c r="S230" i="1" s="1"/>
  <c r="T237" i="1"/>
  <c r="S237" i="1" s="1"/>
  <c r="T231" i="1"/>
  <c r="S231" i="1" s="1"/>
  <c r="T250" i="1"/>
  <c r="S250" i="1" s="1"/>
  <c r="T398" i="1"/>
  <c r="S398" i="1" s="1"/>
  <c r="T399" i="1"/>
  <c r="S399" i="1" s="1"/>
  <c r="T339" i="1"/>
  <c r="S339" i="1" s="1"/>
  <c r="T497" i="1"/>
  <c r="S497" i="1" s="1"/>
  <c r="T549" i="1"/>
  <c r="S549" i="1" s="1"/>
  <c r="T498" i="1"/>
  <c r="S498" i="1" s="1"/>
  <c r="T550" i="1"/>
  <c r="S550" i="1" s="1"/>
  <c r="T620" i="1"/>
  <c r="S620" i="1" s="1"/>
  <c r="T621" i="1"/>
  <c r="S621" i="1" s="1"/>
  <c r="T622" i="1"/>
  <c r="S622" i="1" s="1"/>
  <c r="T623" i="1"/>
  <c r="S623" i="1" s="1"/>
  <c r="T745" i="1"/>
  <c r="S745" i="1" s="1"/>
  <c r="T746" i="1"/>
  <c r="S746" i="1" s="1"/>
  <c r="T747" i="1"/>
  <c r="S747" i="1" s="1"/>
  <c r="T748" i="1"/>
  <c r="S748" i="1" s="1"/>
  <c r="T896" i="1"/>
  <c r="S896" i="1" s="1"/>
  <c r="T897" i="1"/>
  <c r="S897" i="1" s="1"/>
  <c r="T944" i="1"/>
  <c r="S944" i="1" s="1"/>
  <c r="T825" i="1"/>
  <c r="S825" i="1" s="1"/>
  <c r="T959" i="1"/>
  <c r="S959" i="1" s="1"/>
  <c r="T898" i="1"/>
  <c r="S898" i="1" s="1"/>
  <c r="T899" i="1"/>
  <c r="S899" i="1" s="1"/>
  <c r="T976" i="1"/>
  <c r="S976" i="1" s="1"/>
  <c r="T960" i="1"/>
  <c r="S960" i="1" s="1"/>
  <c r="T1013" i="1"/>
  <c r="S1013" i="1" s="1"/>
  <c r="T1101" i="1"/>
  <c r="S1101" i="1" s="1"/>
  <c r="T1102" i="1"/>
  <c r="S1102" i="1" s="1"/>
  <c r="T1103" i="1"/>
  <c r="S1103" i="1" s="1"/>
  <c r="T1104" i="1"/>
  <c r="S1104" i="1" s="1"/>
  <c r="T1164" i="1"/>
  <c r="S1164" i="1" s="1"/>
  <c r="T1105" i="1"/>
  <c r="S1105" i="1" s="1"/>
  <c r="T1239" i="1"/>
  <c r="S1239" i="1" s="1"/>
  <c r="T1197" i="1"/>
  <c r="S1197" i="1" s="1"/>
  <c r="T1419" i="1"/>
  <c r="S1419" i="1" s="1"/>
  <c r="T1420" i="1"/>
  <c r="S1420" i="1" s="1"/>
  <c r="T1421" i="1"/>
  <c r="S1421" i="1" s="1"/>
  <c r="T1422" i="1"/>
  <c r="S1422" i="1" s="1"/>
  <c r="T1423" i="1"/>
  <c r="S1423" i="1" s="1"/>
  <c r="T1424" i="1"/>
  <c r="S1424" i="1" s="1"/>
  <c r="T1425" i="1"/>
  <c r="S1425" i="1" s="1"/>
  <c r="T1426" i="1"/>
  <c r="S1426" i="1" s="1"/>
  <c r="T1631" i="1"/>
  <c r="S1631" i="1" s="1"/>
  <c r="T1632" i="1"/>
  <c r="S1632" i="1" s="1"/>
  <c r="T1633" i="1"/>
  <c r="S1633" i="1" s="1"/>
  <c r="T1708" i="1"/>
  <c r="S1708" i="1" s="1"/>
  <c r="T1749" i="1"/>
  <c r="S1749" i="1" s="1"/>
  <c r="T1859" i="1"/>
  <c r="S1859" i="1" s="1"/>
  <c r="T2136" i="1"/>
  <c r="S2136" i="1" s="1"/>
  <c r="T2137" i="1"/>
  <c r="S2137" i="1" s="1"/>
  <c r="T2138" i="1"/>
  <c r="S2138" i="1" s="1"/>
  <c r="T2473" i="1"/>
  <c r="S2473" i="1" s="1"/>
  <c r="T2362" i="1"/>
  <c r="S2362" i="1" s="1"/>
  <c r="T2474" i="1"/>
  <c r="S2474" i="1" s="1"/>
  <c r="T2535" i="1"/>
  <c r="S2535" i="1" s="1"/>
  <c r="T2662" i="1"/>
  <c r="S2662" i="1" s="1"/>
  <c r="T2663" i="1"/>
  <c r="S2663" i="1" s="1"/>
  <c r="T2664" i="1"/>
  <c r="S2664" i="1" s="1"/>
  <c r="T2883" i="1"/>
  <c r="S2883" i="1" s="1"/>
  <c r="T3102" i="1"/>
  <c r="S3102" i="1" s="1"/>
  <c r="T3202" i="1"/>
  <c r="S3202" i="1" s="1"/>
  <c r="T3322" i="1"/>
  <c r="S3322" i="1" s="1"/>
  <c r="T3599" i="1"/>
  <c r="S3599" i="1" s="1"/>
  <c r="T3600" i="1"/>
  <c r="S3600" i="1" s="1"/>
  <c r="T3697" i="1"/>
  <c r="S3697" i="1" s="1"/>
  <c r="T3698" i="1"/>
  <c r="S3698" i="1" s="1"/>
  <c r="T3753" i="1"/>
  <c r="S3753" i="1" s="1"/>
  <c r="T3899" i="1"/>
  <c r="S3899" i="1" s="1"/>
  <c r="T4038" i="1"/>
  <c r="S4038" i="1" s="1"/>
  <c r="T84" i="1"/>
  <c r="S84" i="1" s="1"/>
  <c r="T85" i="1"/>
  <c r="S85" i="1" s="1"/>
  <c r="T86" i="1"/>
  <c r="S86" i="1" s="1"/>
  <c r="T87" i="1"/>
  <c r="S87" i="1" s="1"/>
  <c r="T146" i="1"/>
  <c r="S146" i="1" s="1"/>
  <c r="T183" i="1"/>
  <c r="S183" i="1" s="1"/>
  <c r="T184" i="1"/>
  <c r="S184" i="1" s="1"/>
  <c r="T271" i="1"/>
  <c r="S271" i="1" s="1"/>
  <c r="T272" i="1"/>
  <c r="S272" i="1" s="1"/>
  <c r="T313" i="1"/>
  <c r="S313" i="1" s="1"/>
  <c r="T400" i="1"/>
  <c r="S400" i="1" s="1"/>
  <c r="T460" i="1"/>
  <c r="S460" i="1" s="1"/>
  <c r="T476" i="1"/>
  <c r="S476" i="1" s="1"/>
  <c r="T499" i="1"/>
  <c r="S499" i="1" s="1"/>
  <c r="T551" i="1"/>
  <c r="S551" i="1" s="1"/>
  <c r="T574" i="1"/>
  <c r="S574" i="1" s="1"/>
  <c r="T582" i="1"/>
  <c r="S582" i="1" s="1"/>
  <c r="T577" i="1"/>
  <c r="S577" i="1" s="1"/>
  <c r="T624" i="1"/>
  <c r="S624" i="1" s="1"/>
  <c r="T625" i="1"/>
  <c r="S625" i="1" s="1"/>
  <c r="T662" i="1"/>
  <c r="S662" i="1" s="1"/>
  <c r="T626" i="1"/>
  <c r="S626" i="1" s="1"/>
  <c r="T627" i="1"/>
  <c r="S627" i="1" s="1"/>
  <c r="T749" i="1"/>
  <c r="S749" i="1" s="1"/>
  <c r="T750" i="1"/>
  <c r="S750" i="1" s="1"/>
  <c r="T751" i="1"/>
  <c r="S751" i="1" s="1"/>
  <c r="T900" i="1"/>
  <c r="S900" i="1" s="1"/>
  <c r="T952" i="1"/>
  <c r="S952" i="1" s="1"/>
  <c r="T818" i="1"/>
  <c r="S818" i="1" s="1"/>
  <c r="T901" i="1"/>
  <c r="S901" i="1" s="1"/>
  <c r="T999" i="1"/>
  <c r="S999" i="1" s="1"/>
  <c r="T1106" i="1"/>
  <c r="S1106" i="1" s="1"/>
  <c r="T1240" i="1"/>
  <c r="S1240" i="1" s="1"/>
  <c r="T1270" i="1"/>
  <c r="S1270" i="1" s="1"/>
  <c r="T1271" i="1"/>
  <c r="S1271" i="1" s="1"/>
  <c r="T1280" i="1"/>
  <c r="S1280" i="1" s="1"/>
  <c r="T1260" i="1"/>
  <c r="S1260" i="1" s="1"/>
  <c r="T1427" i="1"/>
  <c r="S1427" i="1" s="1"/>
  <c r="T1428" i="1"/>
  <c r="S1428" i="1" s="1"/>
  <c r="T1510" i="1"/>
  <c r="S1510" i="1" s="1"/>
  <c r="T1429" i="1"/>
  <c r="S1429" i="1" s="1"/>
  <c r="T1430" i="1"/>
  <c r="S1430" i="1" s="1"/>
  <c r="T1634" i="1"/>
  <c r="S1634" i="1" s="1"/>
  <c r="T1635" i="1"/>
  <c r="S1635" i="1" s="1"/>
  <c r="T1636" i="1"/>
  <c r="S1636" i="1" s="1"/>
  <c r="T1637" i="1"/>
  <c r="S1637" i="1" s="1"/>
  <c r="T1860" i="1"/>
  <c r="S1860" i="1" s="1"/>
  <c r="T2139" i="1"/>
  <c r="S2139" i="1" s="1"/>
  <c r="T1861" i="1"/>
  <c r="S1861" i="1" s="1"/>
  <c r="T1910" i="1"/>
  <c r="S1910" i="1" s="1"/>
  <c r="T1911" i="1"/>
  <c r="S1911" i="1" s="1"/>
  <c r="T2140" i="1"/>
  <c r="S2140" i="1" s="1"/>
  <c r="T1912" i="1"/>
  <c r="S1912" i="1" s="1"/>
  <c r="T2141" i="1"/>
  <c r="S2141" i="1" s="1"/>
  <c r="T2142" i="1"/>
  <c r="S2142" i="1" s="1"/>
  <c r="T2363" i="1"/>
  <c r="S2363" i="1" s="1"/>
  <c r="T2506" i="1"/>
  <c r="S2506" i="1" s="1"/>
  <c r="T2665" i="1"/>
  <c r="S2665" i="1" s="1"/>
  <c r="T2666" i="1"/>
  <c r="S2666" i="1" s="1"/>
  <c r="T3103" i="1"/>
  <c r="S3103" i="1" s="1"/>
  <c r="T3323" i="1"/>
  <c r="S3323" i="1" s="1"/>
  <c r="T3435" i="1"/>
  <c r="S3435" i="1" s="1"/>
  <c r="T3436" i="1"/>
  <c r="S3436" i="1" s="1"/>
  <c r="T3601" i="1"/>
  <c r="S3601" i="1" s="1"/>
  <c r="T3602" i="1"/>
  <c r="S3602" i="1" s="1"/>
  <c r="T3699" i="1"/>
  <c r="S3699" i="1" s="1"/>
  <c r="T3735" i="1"/>
  <c r="S3735" i="1" s="1"/>
  <c r="T3815" i="1"/>
  <c r="S3815" i="1" s="1"/>
  <c r="T3900" i="1"/>
  <c r="S3900" i="1" s="1"/>
  <c r="T3816" i="1"/>
  <c r="S3816" i="1" s="1"/>
  <c r="T3901" i="1"/>
  <c r="S3901" i="1" s="1"/>
  <c r="T3902" i="1"/>
  <c r="S3902" i="1" s="1"/>
  <c r="T3903" i="1"/>
  <c r="S3903" i="1" s="1"/>
  <c r="T3904" i="1"/>
  <c r="S3904" i="1" s="1"/>
  <c r="T3905" i="1"/>
  <c r="S3905" i="1" s="1"/>
  <c r="T4012" i="1"/>
  <c r="S4012" i="1" s="1"/>
  <c r="T4013" i="1"/>
  <c r="S4013" i="1" s="1"/>
  <c r="T4090" i="1"/>
  <c r="S4090" i="1" s="1"/>
  <c r="T18" i="1"/>
  <c r="S18" i="1" s="1"/>
  <c r="T21" i="1"/>
  <c r="S21" i="1" s="1"/>
  <c r="T117" i="1"/>
  <c r="S117" i="1" s="1"/>
  <c r="T107" i="1"/>
  <c r="S107" i="1" s="1"/>
  <c r="T118" i="1"/>
  <c r="S118" i="1" s="1"/>
  <c r="T119" i="1"/>
  <c r="S119" i="1" s="1"/>
  <c r="T136" i="1"/>
  <c r="S136" i="1" s="1"/>
  <c r="T150" i="1"/>
  <c r="S150" i="1" s="1"/>
  <c r="T185" i="1"/>
  <c r="S185" i="1" s="1"/>
  <c r="T186" i="1"/>
  <c r="S186" i="1" s="1"/>
  <c r="T187" i="1"/>
  <c r="S187" i="1" s="1"/>
  <c r="T188" i="1"/>
  <c r="S188" i="1" s="1"/>
  <c r="T245" i="1"/>
  <c r="S245" i="1" s="1"/>
  <c r="T296" i="1"/>
  <c r="S296" i="1" s="1"/>
  <c r="T401" i="1"/>
  <c r="S401" i="1" s="1"/>
  <c r="T338" i="1"/>
  <c r="S338" i="1" s="1"/>
  <c r="T402" i="1"/>
  <c r="S402" i="1" s="1"/>
  <c r="T403" i="1"/>
  <c r="S403" i="1" s="1"/>
  <c r="T456" i="1"/>
  <c r="S456" i="1" s="1"/>
  <c r="T404" i="1"/>
  <c r="S404" i="1" s="1"/>
  <c r="T457" i="1"/>
  <c r="S457" i="1" s="1"/>
  <c r="T405" i="1"/>
  <c r="S405" i="1" s="1"/>
  <c r="T406" i="1"/>
  <c r="S406" i="1" s="1"/>
  <c r="T478" i="1"/>
  <c r="S478" i="1" s="1"/>
  <c r="T407" i="1"/>
  <c r="S407" i="1" s="1"/>
  <c r="T408" i="1"/>
  <c r="S408" i="1" s="1"/>
  <c r="T409" i="1"/>
  <c r="S409" i="1" s="1"/>
  <c r="T410" i="1"/>
  <c r="S410" i="1" s="1"/>
  <c r="T500" i="1"/>
  <c r="S500" i="1" s="1"/>
  <c r="T552" i="1"/>
  <c r="S552" i="1" s="1"/>
  <c r="T501" i="1"/>
  <c r="S501" i="1" s="1"/>
  <c r="T529" i="1"/>
  <c r="S529" i="1" s="1"/>
  <c r="T628" i="1"/>
  <c r="S628" i="1" s="1"/>
  <c r="T663" i="1"/>
  <c r="S663" i="1" s="1"/>
  <c r="T752" i="1"/>
  <c r="S752" i="1" s="1"/>
  <c r="T629" i="1"/>
  <c r="S629" i="1" s="1"/>
  <c r="T753" i="1"/>
  <c r="S753" i="1" s="1"/>
  <c r="T754" i="1"/>
  <c r="S754" i="1" s="1"/>
  <c r="T755" i="1"/>
  <c r="S755" i="1" s="1"/>
  <c r="T756" i="1"/>
  <c r="S756" i="1" s="1"/>
  <c r="T670" i="1"/>
  <c r="S670" i="1" s="1"/>
  <c r="T757" i="1"/>
  <c r="S757" i="1" s="1"/>
  <c r="T758" i="1"/>
  <c r="S758" i="1" s="1"/>
  <c r="T759" i="1"/>
  <c r="S759" i="1" s="1"/>
  <c r="T819" i="1"/>
  <c r="S819" i="1" s="1"/>
  <c r="T760" i="1"/>
  <c r="S760" i="1" s="1"/>
  <c r="T761" i="1"/>
  <c r="S761" i="1" s="1"/>
  <c r="T902" i="1"/>
  <c r="S902" i="1" s="1"/>
  <c r="T762" i="1"/>
  <c r="S762" i="1" s="1"/>
  <c r="T903" i="1"/>
  <c r="S903" i="1" s="1"/>
  <c r="T904" i="1"/>
  <c r="S904" i="1" s="1"/>
  <c r="T905" i="1"/>
  <c r="S905" i="1" s="1"/>
  <c r="T803" i="1"/>
  <c r="S803" i="1" s="1"/>
  <c r="T906" i="1"/>
  <c r="S906" i="1" s="1"/>
  <c r="T907" i="1"/>
  <c r="S907" i="1" s="1"/>
  <c r="T977" i="1"/>
  <c r="S977" i="1" s="1"/>
  <c r="T978" i="1"/>
  <c r="S978" i="1" s="1"/>
  <c r="T1107" i="1"/>
  <c r="S1107" i="1" s="1"/>
  <c r="T1108" i="1"/>
  <c r="S1108" i="1" s="1"/>
  <c r="T1109" i="1"/>
  <c r="S1109" i="1" s="1"/>
  <c r="T1110" i="1"/>
  <c r="S1110" i="1" s="1"/>
  <c r="T1241" i="1"/>
  <c r="S1241" i="1" s="1"/>
  <c r="T1111" i="1"/>
  <c r="S1111" i="1" s="1"/>
  <c r="T1242" i="1"/>
  <c r="S1242" i="1" s="1"/>
  <c r="T1243" i="1"/>
  <c r="S1243" i="1" s="1"/>
  <c r="T1431" i="1"/>
  <c r="S1431" i="1" s="1"/>
  <c r="T1244" i="1"/>
  <c r="S1244" i="1" s="1"/>
  <c r="T1432" i="1"/>
  <c r="S1432" i="1" s="1"/>
  <c r="T1433" i="1"/>
  <c r="S1433" i="1" s="1"/>
  <c r="T1434" i="1"/>
  <c r="S1434" i="1" s="1"/>
  <c r="T1435" i="1"/>
  <c r="S1435" i="1" s="1"/>
  <c r="T1638" i="1"/>
  <c r="S1638" i="1" s="1"/>
  <c r="T1709" i="1"/>
  <c r="S1709" i="1" s="1"/>
  <c r="T1639" i="1"/>
  <c r="S1639" i="1" s="1"/>
  <c r="T1640" i="1"/>
  <c r="S1640" i="1" s="1"/>
  <c r="T1862" i="1"/>
  <c r="S1862" i="1" s="1"/>
  <c r="T2143" i="1"/>
  <c r="S2143" i="1" s="1"/>
  <c r="T2144" i="1"/>
  <c r="S2144" i="1" s="1"/>
  <c r="T2145" i="1"/>
  <c r="S2145" i="1" s="1"/>
  <c r="T2146" i="1"/>
  <c r="S2146" i="1" s="1"/>
  <c r="T2147" i="1"/>
  <c r="S2147" i="1" s="1"/>
  <c r="T2148" i="1"/>
  <c r="S2148" i="1" s="1"/>
  <c r="T2149" i="1"/>
  <c r="S2149" i="1" s="1"/>
  <c r="T2364" i="1"/>
  <c r="S2364" i="1" s="1"/>
  <c r="T2286" i="1"/>
  <c r="S2286" i="1" s="1"/>
  <c r="T2410" i="1"/>
  <c r="S2410" i="1" s="1"/>
  <c r="T2475" i="1"/>
  <c r="S2475" i="1" s="1"/>
  <c r="T2667" i="1"/>
  <c r="S2667" i="1" s="1"/>
  <c r="T2884" i="1"/>
  <c r="S2884" i="1" s="1"/>
  <c r="T2763" i="1"/>
  <c r="S2763" i="1" s="1"/>
  <c r="T2960" i="1"/>
  <c r="S2960" i="1" s="1"/>
  <c r="T2885" i="1"/>
  <c r="S2885" i="1" s="1"/>
  <c r="T3104" i="1"/>
  <c r="S3104" i="1" s="1"/>
  <c r="T3105" i="1"/>
  <c r="S3105" i="1" s="1"/>
  <c r="T3193" i="1"/>
  <c r="S3193" i="1" s="1"/>
  <c r="T3106" i="1"/>
  <c r="S3106" i="1" s="1"/>
  <c r="T3107" i="1"/>
  <c r="S3107" i="1" s="1"/>
  <c r="T3229" i="1"/>
  <c r="S3229" i="1" s="1"/>
  <c r="T3324" i="1"/>
  <c r="S3324" i="1" s="1"/>
  <c r="T3463" i="1"/>
  <c r="S3463" i="1" s="1"/>
  <c r="T3603" i="1"/>
  <c r="S3603" i="1" s="1"/>
  <c r="T3604" i="1"/>
  <c r="S3604" i="1" s="1"/>
  <c r="T3754" i="1"/>
  <c r="S3754" i="1" s="1"/>
  <c r="T3906" i="1"/>
  <c r="S3906" i="1" s="1"/>
  <c r="T3907" i="1"/>
  <c r="S3907" i="1" s="1"/>
  <c r="T3908" i="1"/>
  <c r="S3908" i="1" s="1"/>
  <c r="T3909" i="1"/>
  <c r="S3909" i="1" s="1"/>
  <c r="T4039" i="1"/>
  <c r="S4039" i="1" s="1"/>
  <c r="T31" i="1"/>
  <c r="S31" i="1" s="1"/>
  <c r="T48" i="1"/>
  <c r="S48" i="1" s="1"/>
  <c r="T58" i="1"/>
  <c r="S58" i="1" s="1"/>
  <c r="T88" i="1"/>
  <c r="S88" i="1" s="1"/>
  <c r="T89" i="1"/>
  <c r="S89" i="1" s="1"/>
  <c r="T105" i="1"/>
  <c r="S105" i="1" s="1"/>
  <c r="T130" i="1"/>
  <c r="S130" i="1" s="1"/>
  <c r="T133" i="1"/>
  <c r="S133" i="1" s="1"/>
  <c r="T189" i="1"/>
  <c r="S189" i="1" s="1"/>
  <c r="T190" i="1"/>
  <c r="S190" i="1" s="1"/>
  <c r="T314" i="1"/>
  <c r="S314" i="1" s="1"/>
  <c r="T286" i="1"/>
  <c r="S286" i="1" s="1"/>
  <c r="T335" i="1"/>
  <c r="S335" i="1" s="1"/>
  <c r="T411" i="1"/>
  <c r="S411" i="1" s="1"/>
  <c r="T412" i="1"/>
  <c r="S412" i="1" s="1"/>
  <c r="T413" i="1"/>
  <c r="S413" i="1" s="1"/>
  <c r="T414" i="1"/>
  <c r="S414" i="1" s="1"/>
  <c r="T415" i="1"/>
  <c r="S415" i="1" s="1"/>
  <c r="T297" i="1"/>
  <c r="S297" i="1" s="1"/>
  <c r="T416" i="1"/>
  <c r="S416" i="1" s="1"/>
  <c r="T417" i="1"/>
  <c r="S417" i="1" s="1"/>
  <c r="T418" i="1"/>
  <c r="S418" i="1" s="1"/>
  <c r="T419" i="1"/>
  <c r="S419" i="1" s="1"/>
  <c r="T420" i="1"/>
  <c r="S420" i="1" s="1"/>
  <c r="T421" i="1"/>
  <c r="S421" i="1" s="1"/>
  <c r="T458" i="1"/>
  <c r="S458" i="1" s="1"/>
  <c r="T422" i="1"/>
  <c r="S422" i="1" s="1"/>
  <c r="T479" i="1"/>
  <c r="S479" i="1" s="1"/>
  <c r="T423" i="1"/>
  <c r="S423" i="1" s="1"/>
  <c r="T424" i="1"/>
  <c r="S424" i="1" s="1"/>
  <c r="T468" i="1"/>
  <c r="S468" i="1" s="1"/>
  <c r="T502" i="1"/>
  <c r="S502" i="1" s="1"/>
  <c r="T553" i="1"/>
  <c r="S553" i="1" s="1"/>
  <c r="T554" i="1"/>
  <c r="S554" i="1" s="1"/>
  <c r="T503" i="1"/>
  <c r="S503" i="1" s="1"/>
  <c r="T555" i="1"/>
  <c r="S555" i="1" s="1"/>
  <c r="T504" i="1"/>
  <c r="S504" i="1" s="1"/>
  <c r="T630" i="1"/>
  <c r="S630" i="1" s="1"/>
  <c r="T631" i="1"/>
  <c r="S631" i="1" s="1"/>
  <c r="T527" i="1"/>
  <c r="S527" i="1" s="1"/>
  <c r="T575" i="1"/>
  <c r="S575" i="1" s="1"/>
  <c r="T664" i="1"/>
  <c r="S664" i="1" s="1"/>
  <c r="T763" i="1"/>
  <c r="S763" i="1" s="1"/>
  <c r="T799" i="1"/>
  <c r="S799" i="1" s="1"/>
  <c r="T632" i="1"/>
  <c r="S632" i="1" s="1"/>
  <c r="T820" i="1"/>
  <c r="S820" i="1" s="1"/>
  <c r="T908" i="1"/>
  <c r="S908" i="1" s="1"/>
  <c r="T909" i="1"/>
  <c r="S909" i="1" s="1"/>
  <c r="T910" i="1"/>
  <c r="S910" i="1" s="1"/>
  <c r="T807" i="1"/>
  <c r="S807" i="1" s="1"/>
  <c r="T911" i="1"/>
  <c r="S911" i="1" s="1"/>
  <c r="T912" i="1"/>
  <c r="S912" i="1" s="1"/>
  <c r="T913" i="1"/>
  <c r="S913" i="1" s="1"/>
  <c r="T914" i="1"/>
  <c r="S914" i="1" s="1"/>
  <c r="T915" i="1"/>
  <c r="S915" i="1" s="1"/>
  <c r="T988" i="1"/>
  <c r="S988" i="1" s="1"/>
  <c r="T945" i="1"/>
  <c r="S945" i="1" s="1"/>
  <c r="T1112" i="1"/>
  <c r="S1112" i="1" s="1"/>
  <c r="T1113" i="1"/>
  <c r="S1113" i="1" s="1"/>
  <c r="T1114" i="1"/>
  <c r="S1114" i="1" s="1"/>
  <c r="T1002" i="1"/>
  <c r="S1002" i="1" s="1"/>
  <c r="T1115" i="1"/>
  <c r="S1115" i="1" s="1"/>
  <c r="T1014" i="1"/>
  <c r="S1014" i="1" s="1"/>
  <c r="T1436" i="1"/>
  <c r="S1436" i="1" s="1"/>
  <c r="T1437" i="1"/>
  <c r="S1437" i="1" s="1"/>
  <c r="T1438" i="1"/>
  <c r="S1438" i="1" s="1"/>
  <c r="T1521" i="1"/>
  <c r="S1521" i="1" s="1"/>
  <c r="T1522" i="1"/>
  <c r="S1522" i="1" s="1"/>
  <c r="T1439" i="1"/>
  <c r="S1439" i="1" s="1"/>
  <c r="T1440" i="1"/>
  <c r="S1440" i="1" s="1"/>
  <c r="T1441" i="1"/>
  <c r="S1441" i="1" s="1"/>
  <c r="T1710" i="1"/>
  <c r="S1710" i="1" s="1"/>
  <c r="T1442" i="1"/>
  <c r="S1442" i="1" s="1"/>
  <c r="T1515" i="1"/>
  <c r="S1515" i="1" s="1"/>
  <c r="T1443" i="1"/>
  <c r="S1443" i="1" s="1"/>
  <c r="T1641" i="1"/>
  <c r="S1641" i="1" s="1"/>
  <c r="T1642" i="1"/>
  <c r="S1642" i="1" s="1"/>
  <c r="T1663" i="1"/>
  <c r="S1663" i="1" s="1"/>
  <c r="T1863" i="1"/>
  <c r="S1863" i="1" s="1"/>
  <c r="T1643" i="1"/>
  <c r="S1643" i="1" s="1"/>
  <c r="T1750" i="1"/>
  <c r="S1750" i="1" s="1"/>
  <c r="T2262" i="1"/>
  <c r="S2262" i="1" s="1"/>
  <c r="T2150" i="1"/>
  <c r="S2150" i="1" s="1"/>
  <c r="T2151" i="1"/>
  <c r="S2151" i="1" s="1"/>
  <c r="T2365" i="1"/>
  <c r="S2365" i="1" s="1"/>
  <c r="T2152" i="1"/>
  <c r="S2152" i="1" s="1"/>
  <c r="T2291" i="1"/>
  <c r="S2291" i="1" s="1"/>
  <c r="T2366" i="1"/>
  <c r="S2366" i="1" s="1"/>
  <c r="T2289" i="1"/>
  <c r="S2289" i="1" s="1"/>
  <c r="T2367" i="1"/>
  <c r="S2367" i="1" s="1"/>
  <c r="T2476" i="1"/>
  <c r="S2476" i="1" s="1"/>
  <c r="T2477" i="1"/>
  <c r="S2477" i="1" s="1"/>
  <c r="T2668" i="1"/>
  <c r="S2668" i="1" s="1"/>
  <c r="T2669" i="1"/>
  <c r="S2669" i="1" s="1"/>
  <c r="T2886" i="1"/>
  <c r="S2886" i="1" s="1"/>
  <c r="T2670" i="1"/>
  <c r="S2670" i="1" s="1"/>
  <c r="T2887" i="1"/>
  <c r="S2887" i="1" s="1"/>
  <c r="T2888" i="1"/>
  <c r="S2888" i="1" s="1"/>
  <c r="T2536" i="1"/>
  <c r="S2536" i="1" s="1"/>
  <c r="T2889" i="1"/>
  <c r="S2889" i="1" s="1"/>
  <c r="T3108" i="1"/>
  <c r="S3108" i="1" s="1"/>
  <c r="T3109" i="1"/>
  <c r="S3109" i="1" s="1"/>
  <c r="T3110" i="1"/>
  <c r="S3110" i="1" s="1"/>
  <c r="T3203" i="1"/>
  <c r="S3203" i="1" s="1"/>
  <c r="T3325" i="1"/>
  <c r="S3325" i="1" s="1"/>
  <c r="T3204" i="1"/>
  <c r="S3204" i="1" s="1"/>
  <c r="T3111" i="1"/>
  <c r="S3111" i="1" s="1"/>
  <c r="T3112" i="1"/>
  <c r="S3112" i="1" s="1"/>
  <c r="T3326" i="1"/>
  <c r="S3326" i="1" s="1"/>
  <c r="T3205" i="1"/>
  <c r="S3205" i="1" s="1"/>
  <c r="T3327" i="1"/>
  <c r="S3327" i="1" s="1"/>
  <c r="T3328" i="1"/>
  <c r="S3328" i="1" s="1"/>
  <c r="T3329" i="1"/>
  <c r="S3329" i="1" s="1"/>
  <c r="T3330" i="1"/>
  <c r="S3330" i="1" s="1"/>
  <c r="T3605" i="1"/>
  <c r="S3605" i="1" s="1"/>
  <c r="T3606" i="1"/>
  <c r="S3606" i="1" s="1"/>
  <c r="T3607" i="1"/>
  <c r="S3607" i="1" s="1"/>
  <c r="T3700" i="1"/>
  <c r="S3700" i="1" s="1"/>
  <c r="T3772" i="1"/>
  <c r="S3772" i="1" s="1"/>
  <c r="T3755" i="1"/>
  <c r="S3755" i="1" s="1"/>
  <c r="T3910" i="1"/>
  <c r="S3910" i="1" s="1"/>
  <c r="T3969" i="1"/>
  <c r="S3969" i="1" s="1"/>
  <c r="T3980" i="1"/>
  <c r="S3980" i="1" s="1"/>
  <c r="T4014" i="1"/>
  <c r="S4014" i="1" s="1"/>
  <c r="T4061" i="1"/>
  <c r="S4061" i="1" s="1"/>
  <c r="T12" i="1"/>
  <c r="S12" i="1" s="1"/>
  <c r="T13" i="1"/>
  <c r="S13" i="1" s="1"/>
  <c r="T15" i="1"/>
  <c r="S15" i="1" s="1"/>
  <c r="T16" i="1"/>
  <c r="S16" i="1" s="1"/>
  <c r="T36" i="1"/>
  <c r="S36" i="1" s="1"/>
  <c r="T60" i="1"/>
  <c r="S60" i="1" s="1"/>
  <c r="T68" i="1"/>
  <c r="S68" i="1" s="1"/>
  <c r="T69" i="1"/>
  <c r="S69" i="1" s="1"/>
  <c r="T70" i="1"/>
  <c r="S70" i="1" s="1"/>
  <c r="T98" i="1"/>
  <c r="S98" i="1" s="1"/>
  <c r="T90" i="1"/>
  <c r="S90" i="1" s="1"/>
  <c r="T71" i="1"/>
  <c r="S71" i="1" s="1"/>
  <c r="T91" i="1"/>
  <c r="S91" i="1" s="1"/>
  <c r="T99" i="1"/>
  <c r="S99" i="1" s="1"/>
  <c r="T92" i="1"/>
  <c r="S92" i="1" s="1"/>
  <c r="T137" i="1"/>
  <c r="S137" i="1" s="1"/>
  <c r="T151" i="1"/>
  <c r="S151" i="1" s="1"/>
  <c r="T220" i="1"/>
  <c r="S220" i="1" s="1"/>
  <c r="T242" i="1"/>
  <c r="S242" i="1" s="1"/>
  <c r="T191" i="1"/>
  <c r="S191" i="1" s="1"/>
  <c r="T192" i="1"/>
  <c r="S192" i="1" s="1"/>
  <c r="T234" i="1"/>
  <c r="S234" i="1" s="1"/>
  <c r="T193" i="1"/>
  <c r="S193" i="1" s="1"/>
  <c r="T194" i="1"/>
  <c r="S194" i="1" s="1"/>
  <c r="T195" i="1"/>
  <c r="S195" i="1" s="1"/>
  <c r="T251" i="1"/>
  <c r="S251" i="1" s="1"/>
  <c r="T196" i="1"/>
  <c r="S196" i="1" s="1"/>
  <c r="T258" i="1"/>
  <c r="S258" i="1" s="1"/>
  <c r="T252" i="1"/>
  <c r="S252" i="1" s="1"/>
  <c r="T221" i="1"/>
  <c r="S221" i="1" s="1"/>
  <c r="T243" i="1"/>
  <c r="S243" i="1" s="1"/>
  <c r="T197" i="1"/>
  <c r="S197" i="1" s="1"/>
  <c r="T281" i="1"/>
  <c r="S281" i="1" s="1"/>
  <c r="T198" i="1"/>
  <c r="S198" i="1" s="1"/>
  <c r="T253" i="1"/>
  <c r="S253" i="1" s="1"/>
  <c r="T315" i="1"/>
  <c r="S315" i="1" s="1"/>
  <c r="T254" i="1"/>
  <c r="S254" i="1" s="1"/>
  <c r="T327" i="1"/>
  <c r="S327" i="1" s="1"/>
  <c r="T273" i="1"/>
  <c r="S273" i="1" s="1"/>
  <c r="T425" i="1"/>
  <c r="S425" i="1" s="1"/>
  <c r="T316" i="1"/>
  <c r="S316" i="1" s="1"/>
  <c r="T426" i="1"/>
  <c r="S426" i="1" s="1"/>
  <c r="T427" i="1"/>
  <c r="S427" i="1" s="1"/>
  <c r="T428" i="1"/>
  <c r="S428" i="1" s="1"/>
  <c r="T429" i="1"/>
  <c r="S429" i="1" s="1"/>
  <c r="T556" i="1"/>
  <c r="S556" i="1" s="1"/>
  <c r="T557" i="1"/>
  <c r="S557" i="1" s="1"/>
  <c r="T558" i="1"/>
  <c r="S558" i="1" s="1"/>
  <c r="T475" i="1"/>
  <c r="S475" i="1" s="1"/>
  <c r="T505" i="1"/>
  <c r="S505" i="1" s="1"/>
  <c r="T559" i="1"/>
  <c r="S559" i="1" s="1"/>
  <c r="T633" i="1"/>
  <c r="S633" i="1" s="1"/>
  <c r="T634" i="1"/>
  <c r="S634" i="1" s="1"/>
  <c r="T635" i="1"/>
  <c r="S635" i="1" s="1"/>
  <c r="T560" i="1"/>
  <c r="S560" i="1" s="1"/>
  <c r="T561" i="1"/>
  <c r="S561" i="1" s="1"/>
  <c r="T764" i="1"/>
  <c r="S764" i="1" s="1"/>
  <c r="T636" i="1"/>
  <c r="S636" i="1" s="1"/>
  <c r="T765" i="1"/>
  <c r="S765" i="1" s="1"/>
  <c r="T766" i="1"/>
  <c r="S766" i="1" s="1"/>
  <c r="T581" i="1"/>
  <c r="S581" i="1" s="1"/>
  <c r="T637" i="1"/>
  <c r="S637" i="1" s="1"/>
  <c r="T638" i="1"/>
  <c r="S638" i="1" s="1"/>
  <c r="T804" i="1"/>
  <c r="S804" i="1" s="1"/>
  <c r="T950" i="1"/>
  <c r="S950" i="1" s="1"/>
  <c r="T916" i="1"/>
  <c r="S916" i="1" s="1"/>
  <c r="T767" i="1"/>
  <c r="S767" i="1" s="1"/>
  <c r="T768" i="1"/>
  <c r="S768" i="1" s="1"/>
  <c r="T979" i="1"/>
  <c r="S979" i="1" s="1"/>
  <c r="T769" i="1"/>
  <c r="S769" i="1" s="1"/>
  <c r="T671" i="1"/>
  <c r="S671" i="1" s="1"/>
  <c r="T917" i="1"/>
  <c r="S917" i="1" s="1"/>
  <c r="T942" i="1"/>
  <c r="S942" i="1" s="1"/>
  <c r="T826" i="1"/>
  <c r="S826" i="1" s="1"/>
  <c r="T1187" i="1"/>
  <c r="S1187" i="1" s="1"/>
  <c r="T1116" i="1"/>
  <c r="S1116" i="1" s="1"/>
  <c r="T1263" i="1"/>
  <c r="S1263" i="1" s="1"/>
  <c r="T1245" i="1"/>
  <c r="S1245" i="1" s="1"/>
  <c r="T1246" i="1"/>
  <c r="S1246" i="1" s="1"/>
  <c r="T1152" i="1"/>
  <c r="S1152" i="1" s="1"/>
  <c r="T1444" i="1"/>
  <c r="S1444" i="1" s="1"/>
  <c r="T1445" i="1"/>
  <c r="S1445" i="1" s="1"/>
  <c r="T1446" i="1"/>
  <c r="S1446" i="1" s="1"/>
  <c r="T1447" i="1"/>
  <c r="S1447" i="1" s="1"/>
  <c r="T1448" i="1"/>
  <c r="S1448" i="1" s="1"/>
  <c r="T1449" i="1"/>
  <c r="S1449" i="1" s="1"/>
  <c r="T1450" i="1"/>
  <c r="S1450" i="1" s="1"/>
  <c r="T1571" i="1"/>
  <c r="S1571" i="1" s="1"/>
  <c r="T1451" i="1"/>
  <c r="S1451" i="1" s="1"/>
  <c r="T1717" i="1"/>
  <c r="S1717" i="1" s="1"/>
  <c r="T1275" i="1"/>
  <c r="S1275" i="1" s="1"/>
  <c r="T1644" i="1"/>
  <c r="S1644" i="1" s="1"/>
  <c r="T1452" i="1"/>
  <c r="S1452" i="1" s="1"/>
  <c r="T1572" i="1"/>
  <c r="S1572" i="1" s="1"/>
  <c r="T1751" i="1"/>
  <c r="S1751" i="1" s="1"/>
  <c r="T1453" i="1"/>
  <c r="S1453" i="1" s="1"/>
  <c r="T1577" i="1"/>
  <c r="S1577" i="1" s="1"/>
  <c r="T1664" i="1"/>
  <c r="S1664" i="1" s="1"/>
  <c r="T1645" i="1"/>
  <c r="S1645" i="1" s="1"/>
  <c r="T2153" i="1"/>
  <c r="S2153" i="1" s="1"/>
  <c r="T1883" i="1"/>
  <c r="S1883" i="1" s="1"/>
  <c r="T2290" i="1"/>
  <c r="S2290" i="1" s="1"/>
  <c r="T2154" i="1"/>
  <c r="S2154" i="1" s="1"/>
  <c r="T1913" i="1"/>
  <c r="S1913" i="1" s="1"/>
  <c r="T2368" i="1"/>
  <c r="S2368" i="1" s="1"/>
  <c r="T2155" i="1"/>
  <c r="S2155" i="1" s="1"/>
  <c r="T2263" i="1"/>
  <c r="S2263" i="1" s="1"/>
  <c r="T2369" i="1"/>
  <c r="S2369" i="1" s="1"/>
  <c r="T2156" i="1"/>
  <c r="S2156" i="1" s="1"/>
  <c r="T2287" i="1"/>
  <c r="S2287" i="1" s="1"/>
  <c r="T2280" i="1"/>
  <c r="S2280" i="1" s="1"/>
  <c r="T2370" i="1"/>
  <c r="S2370" i="1" s="1"/>
  <c r="T2411" i="1"/>
  <c r="S2411" i="1" s="1"/>
  <c r="T2157" i="1"/>
  <c r="S2157" i="1" s="1"/>
  <c r="T2478" i="1"/>
  <c r="S2478" i="1" s="1"/>
  <c r="T2158" i="1"/>
  <c r="S2158" i="1" s="1"/>
  <c r="T2159" i="1"/>
  <c r="S2159" i="1" s="1"/>
  <c r="T2671" i="1"/>
  <c r="S2671" i="1" s="1"/>
  <c r="T2371" i="1"/>
  <c r="S2371" i="1" s="1"/>
  <c r="T2264" i="1"/>
  <c r="S2264" i="1" s="1"/>
  <c r="T2372" i="1"/>
  <c r="S2372" i="1" s="1"/>
  <c r="T2540" i="1"/>
  <c r="S2540" i="1" s="1"/>
  <c r="T2776" i="1"/>
  <c r="S2776" i="1" s="1"/>
  <c r="T2373" i="1"/>
  <c r="S2373" i="1" s="1"/>
  <c r="T2757" i="1"/>
  <c r="S2757" i="1" s="1"/>
  <c r="T2672" i="1"/>
  <c r="S2672" i="1" s="1"/>
  <c r="T2890" i="1"/>
  <c r="S2890" i="1" s="1"/>
  <c r="T2948" i="1"/>
  <c r="S2948" i="1" s="1"/>
  <c r="T2518" i="1"/>
  <c r="S2518" i="1" s="1"/>
  <c r="T2891" i="1"/>
  <c r="S2891" i="1" s="1"/>
  <c r="T2892" i="1"/>
  <c r="S2892" i="1" s="1"/>
  <c r="T2772" i="1"/>
  <c r="S2772" i="1" s="1"/>
  <c r="T2893" i="1"/>
  <c r="S2893" i="1" s="1"/>
  <c r="T2673" i="1"/>
  <c r="S2673" i="1" s="1"/>
  <c r="T2894" i="1"/>
  <c r="S2894" i="1" s="1"/>
  <c r="T2674" i="1"/>
  <c r="S2674" i="1" s="1"/>
  <c r="T2675" i="1"/>
  <c r="S2675" i="1" s="1"/>
  <c r="T2676" i="1"/>
  <c r="S2676" i="1" s="1"/>
  <c r="T2895" i="1"/>
  <c r="S2895" i="1" s="1"/>
  <c r="T2896" i="1"/>
  <c r="S2896" i="1" s="1"/>
  <c r="T3113" i="1"/>
  <c r="S3113" i="1" s="1"/>
  <c r="T3114" i="1"/>
  <c r="S3114" i="1" s="1"/>
  <c r="T2897" i="1"/>
  <c r="S2897" i="1" s="1"/>
  <c r="T3206" i="1"/>
  <c r="S3206" i="1" s="1"/>
  <c r="T2898" i="1"/>
  <c r="S2898" i="1" s="1"/>
  <c r="T3115" i="1"/>
  <c r="S3115" i="1" s="1"/>
  <c r="T3213" i="1"/>
  <c r="S3213" i="1" s="1"/>
  <c r="T3331" i="1"/>
  <c r="S3331" i="1" s="1"/>
  <c r="T3116" i="1"/>
  <c r="S3116" i="1" s="1"/>
  <c r="T3332" i="1"/>
  <c r="S3332" i="1" s="1"/>
  <c r="T3117" i="1"/>
  <c r="S3117" i="1" s="1"/>
  <c r="T3118" i="1"/>
  <c r="S3118" i="1" s="1"/>
  <c r="T3214" i="1"/>
  <c r="S3214" i="1" s="1"/>
  <c r="T3119" i="1"/>
  <c r="S3119" i="1" s="1"/>
  <c r="T3333" i="1"/>
  <c r="S3333" i="1" s="1"/>
  <c r="T3334" i="1"/>
  <c r="S3334" i="1" s="1"/>
  <c r="T3335" i="1"/>
  <c r="S3335" i="1" s="1"/>
  <c r="T3336" i="1"/>
  <c r="S3336" i="1" s="1"/>
  <c r="T3437" i="1"/>
  <c r="S3437" i="1" s="1"/>
  <c r="T3337" i="1"/>
  <c r="S3337" i="1" s="1"/>
  <c r="T3438" i="1"/>
  <c r="S3438" i="1" s="1"/>
  <c r="T3608" i="1"/>
  <c r="S3608" i="1" s="1"/>
  <c r="T3609" i="1"/>
  <c r="S3609" i="1" s="1"/>
  <c r="T3610" i="1"/>
  <c r="S3610" i="1" s="1"/>
  <c r="T3611" i="1"/>
  <c r="S3611" i="1" s="1"/>
  <c r="T3657" i="1"/>
  <c r="S3657" i="1" s="1"/>
  <c r="T3911" i="1"/>
  <c r="S3911" i="1" s="1"/>
  <c r="T3912" i="1"/>
  <c r="S3912" i="1" s="1"/>
  <c r="T3913" i="1"/>
  <c r="S3913" i="1" s="1"/>
  <c r="T3914" i="1"/>
  <c r="S3914" i="1" s="1"/>
  <c r="T3915" i="1"/>
  <c r="S3915" i="1" s="1"/>
  <c r="T3801" i="1"/>
  <c r="S3801" i="1" s="1"/>
  <c r="T3981" i="1"/>
  <c r="S3981" i="1" s="1"/>
  <c r="T3986" i="1"/>
  <c r="S3986" i="1" s="1"/>
  <c r="T4100" i="1"/>
  <c r="S4100" i="1" s="1"/>
  <c r="T7" i="1"/>
  <c r="S7" i="1" s="1"/>
  <c r="T22" i="1"/>
  <c r="S22" i="1" s="1"/>
  <c r="T28" i="1"/>
  <c r="S28" i="1" s="1"/>
  <c r="T37" i="1"/>
  <c r="S37" i="1" s="1"/>
  <c r="T27" i="1"/>
  <c r="S27" i="1" s="1"/>
  <c r="T38" i="1"/>
  <c r="S38" i="1" s="1"/>
  <c r="T39" i="1"/>
  <c r="S39" i="1" s="1"/>
  <c r="T47" i="1"/>
  <c r="S47" i="1" s="1"/>
  <c r="T40" i="1"/>
  <c r="S40" i="1" s="1"/>
  <c r="T61" i="1"/>
  <c r="S61" i="1" s="1"/>
  <c r="T62" i="1"/>
  <c r="S62" i="1" s="1"/>
  <c r="T72" i="1"/>
  <c r="S72" i="1" s="1"/>
  <c r="T108" i="1"/>
  <c r="S108" i="1" s="1"/>
  <c r="T51" i="1"/>
  <c r="S51" i="1" s="1"/>
  <c r="T73" i="1"/>
  <c r="S73" i="1" s="1"/>
  <c r="T97" i="1"/>
  <c r="S97" i="1" s="1"/>
  <c r="T93" i="1"/>
  <c r="S93" i="1" s="1"/>
  <c r="T100" i="1"/>
  <c r="S100" i="1" s="1"/>
  <c r="T129" i="1"/>
  <c r="S129" i="1" s="1"/>
  <c r="T109" i="1"/>
  <c r="S109" i="1" s="1"/>
  <c r="T138" i="1"/>
  <c r="S138" i="1" s="1"/>
  <c r="T65" i="1"/>
  <c r="S65" i="1" s="1"/>
  <c r="T139" i="1"/>
  <c r="S139" i="1" s="1"/>
  <c r="T103" i="1"/>
  <c r="S103" i="1" s="1"/>
  <c r="T199" i="1"/>
  <c r="S199" i="1" s="1"/>
  <c r="T287" i="1"/>
  <c r="S287" i="1" s="1"/>
  <c r="T106" i="1"/>
  <c r="S106" i="1" s="1"/>
  <c r="T152" i="1"/>
  <c r="S152" i="1" s="1"/>
  <c r="T238" i="1"/>
  <c r="S238" i="1" s="1"/>
  <c r="T298" i="1"/>
  <c r="S298" i="1" s="1"/>
  <c r="T120" i="1"/>
  <c r="S120" i="1" s="1"/>
  <c r="T200" i="1"/>
  <c r="S200" i="1" s="1"/>
  <c r="T142" i="1"/>
  <c r="S142" i="1" s="1"/>
  <c r="T317" i="1"/>
  <c r="S317" i="1" s="1"/>
  <c r="T318" i="1"/>
  <c r="S318" i="1" s="1"/>
  <c r="T128" i="1"/>
  <c r="S128" i="1" s="1"/>
  <c r="T201" i="1"/>
  <c r="S201" i="1" s="1"/>
  <c r="T144" i="1"/>
  <c r="S144" i="1" s="1"/>
  <c r="T153" i="1"/>
  <c r="S153" i="1" s="1"/>
  <c r="T226" i="1"/>
  <c r="S226" i="1" s="1"/>
  <c r="T430" i="1"/>
  <c r="S430" i="1" s="1"/>
  <c r="T202" i="1"/>
  <c r="S202" i="1" s="1"/>
  <c r="T203" i="1"/>
  <c r="S203" i="1" s="1"/>
  <c r="T204" i="1"/>
  <c r="S204" i="1" s="1"/>
  <c r="T469" i="1"/>
  <c r="S469" i="1" s="1"/>
  <c r="T205" i="1"/>
  <c r="S205" i="1" s="1"/>
  <c r="T244" i="1"/>
  <c r="S244" i="1" s="1"/>
  <c r="T232" i="1"/>
  <c r="S232" i="1" s="1"/>
  <c r="T431" i="1"/>
  <c r="S431" i="1" s="1"/>
  <c r="T432" i="1"/>
  <c r="S432" i="1" s="1"/>
  <c r="T255" i="1"/>
  <c r="S255" i="1" s="1"/>
  <c r="T433" i="1"/>
  <c r="S433" i="1" s="1"/>
  <c r="T206" i="1"/>
  <c r="S206" i="1" s="1"/>
  <c r="T299" i="1"/>
  <c r="S299" i="1" s="1"/>
  <c r="T207" i="1"/>
  <c r="S207" i="1" s="1"/>
  <c r="T319" i="1"/>
  <c r="S319" i="1" s="1"/>
  <c r="T208" i="1"/>
  <c r="S208" i="1" s="1"/>
  <c r="T340" i="1"/>
  <c r="S340" i="1" s="1"/>
  <c r="T209" i="1"/>
  <c r="S209" i="1" s="1"/>
  <c r="T222" i="1"/>
  <c r="S222" i="1" s="1"/>
  <c r="T452" i="1"/>
  <c r="S452" i="1" s="1"/>
  <c r="T519" i="1"/>
  <c r="S519" i="1" s="1"/>
  <c r="T506" i="1"/>
  <c r="S506" i="1" s="1"/>
  <c r="T562" i="1"/>
  <c r="S562" i="1" s="1"/>
  <c r="T507" i="1"/>
  <c r="S507" i="1" s="1"/>
  <c r="T288" i="1"/>
  <c r="S288" i="1" s="1"/>
  <c r="T434" i="1"/>
  <c r="S434" i="1" s="1"/>
  <c r="T435" i="1"/>
  <c r="S435" i="1" s="1"/>
  <c r="T563" i="1"/>
  <c r="S563" i="1" s="1"/>
  <c r="T256" i="1"/>
  <c r="S256" i="1" s="1"/>
  <c r="T300" i="1"/>
  <c r="S300" i="1" s="1"/>
  <c r="T320" i="1"/>
  <c r="S320" i="1" s="1"/>
  <c r="T508" i="1"/>
  <c r="S508" i="1" s="1"/>
  <c r="T564" i="1"/>
  <c r="S564" i="1" s="1"/>
  <c r="T436" i="1"/>
  <c r="S436" i="1" s="1"/>
  <c r="T321" i="1"/>
  <c r="S321" i="1" s="1"/>
  <c r="T509" i="1"/>
  <c r="S509" i="1" s="1"/>
  <c r="T639" i="1"/>
  <c r="S639" i="1" s="1"/>
  <c r="T437" i="1"/>
  <c r="S437" i="1" s="1"/>
  <c r="T640" i="1"/>
  <c r="S640" i="1" s="1"/>
  <c r="T516" i="1"/>
  <c r="S516" i="1" s="1"/>
  <c r="T565" i="1"/>
  <c r="S565" i="1" s="1"/>
  <c r="T523" i="1"/>
  <c r="S523" i="1" s="1"/>
  <c r="T438" i="1"/>
  <c r="S438" i="1" s="1"/>
  <c r="T918" i="1"/>
  <c r="S918" i="1" s="1"/>
  <c r="T919" i="1"/>
  <c r="S919" i="1" s="1"/>
  <c r="T470" i="1"/>
  <c r="S470" i="1" s="1"/>
  <c r="T641" i="1"/>
  <c r="S641" i="1" s="1"/>
  <c r="T439" i="1"/>
  <c r="S439" i="1" s="1"/>
  <c r="T642" i="1"/>
  <c r="S642" i="1" s="1"/>
  <c r="T770" i="1"/>
  <c r="S770" i="1" s="1"/>
  <c r="T771" i="1"/>
  <c r="S771" i="1" s="1"/>
  <c r="T471" i="1"/>
  <c r="S471" i="1" s="1"/>
  <c r="T772" i="1"/>
  <c r="S772" i="1" s="1"/>
  <c r="T773" i="1"/>
  <c r="S773" i="1" s="1"/>
  <c r="T920" i="1"/>
  <c r="S920" i="1" s="1"/>
  <c r="T1117" i="1"/>
  <c r="S1117" i="1" s="1"/>
  <c r="T1118" i="1"/>
  <c r="S1118" i="1" s="1"/>
  <c r="T774" i="1"/>
  <c r="S774" i="1" s="1"/>
  <c r="T775" i="1"/>
  <c r="S775" i="1" s="1"/>
  <c r="T921" i="1"/>
  <c r="S921" i="1" s="1"/>
  <c r="T1119" i="1"/>
  <c r="S1119" i="1" s="1"/>
  <c r="T566" i="1"/>
  <c r="S566" i="1" s="1"/>
  <c r="T776" i="1"/>
  <c r="S776" i="1" s="1"/>
  <c r="T777" i="1"/>
  <c r="S777" i="1" s="1"/>
  <c r="T821" i="1"/>
  <c r="S821" i="1" s="1"/>
  <c r="T1120" i="1"/>
  <c r="S1120" i="1" s="1"/>
  <c r="T643" i="1"/>
  <c r="S643" i="1" s="1"/>
  <c r="T778" i="1"/>
  <c r="S778" i="1" s="1"/>
  <c r="T779" i="1"/>
  <c r="S779" i="1" s="1"/>
  <c r="T922" i="1"/>
  <c r="S922" i="1" s="1"/>
  <c r="T1121" i="1"/>
  <c r="S1121" i="1" s="1"/>
  <c r="T1247" i="1"/>
  <c r="S1247" i="1" s="1"/>
  <c r="T1454" i="1"/>
  <c r="S1454" i="1" s="1"/>
  <c r="T923" i="1"/>
  <c r="S923" i="1" s="1"/>
  <c r="T780" i="1"/>
  <c r="S780" i="1" s="1"/>
  <c r="T980" i="1"/>
  <c r="S980" i="1" s="1"/>
  <c r="T1122" i="1"/>
  <c r="S1122" i="1" s="1"/>
  <c r="T1455" i="1"/>
  <c r="S1455" i="1" s="1"/>
  <c r="T781" i="1"/>
  <c r="S781" i="1" s="1"/>
  <c r="T1456" i="1"/>
  <c r="S1456" i="1" s="1"/>
  <c r="T1248" i="1"/>
  <c r="S1248" i="1" s="1"/>
  <c r="T1249" i="1"/>
  <c r="S1249" i="1" s="1"/>
  <c r="T1123" i="1"/>
  <c r="S1123" i="1" s="1"/>
  <c r="T1457" i="1"/>
  <c r="S1457" i="1" s="1"/>
  <c r="T822" i="1"/>
  <c r="S822" i="1" s="1"/>
  <c r="T1547" i="1"/>
  <c r="S1547" i="1" s="1"/>
  <c r="T924" i="1"/>
  <c r="S924" i="1" s="1"/>
  <c r="T925" i="1"/>
  <c r="S925" i="1" s="1"/>
  <c r="T926" i="1"/>
  <c r="S926" i="1" s="1"/>
  <c r="T1147" i="1"/>
  <c r="S1147" i="1" s="1"/>
  <c r="T927" i="1"/>
  <c r="S927" i="1" s="1"/>
  <c r="T1458" i="1"/>
  <c r="S1458" i="1" s="1"/>
  <c r="T1250" i="1"/>
  <c r="S1250" i="1" s="1"/>
  <c r="T1015" i="1"/>
  <c r="S1015" i="1" s="1"/>
  <c r="T928" i="1"/>
  <c r="S928" i="1" s="1"/>
  <c r="T1272" i="1"/>
  <c r="S1272" i="1" s="1"/>
  <c r="T1459" i="1"/>
  <c r="S1459" i="1" s="1"/>
  <c r="T1460" i="1"/>
  <c r="S1460" i="1" s="1"/>
  <c r="T1124" i="1"/>
  <c r="S1124" i="1" s="1"/>
  <c r="T1461" i="1"/>
  <c r="S1461" i="1" s="1"/>
  <c r="T1462" i="1"/>
  <c r="S1462" i="1" s="1"/>
  <c r="T1463" i="1"/>
  <c r="S1463" i="1" s="1"/>
  <c r="T929" i="1"/>
  <c r="S929" i="1" s="1"/>
  <c r="T1752" i="1"/>
  <c r="S1752" i="1" s="1"/>
  <c r="T1181" i="1"/>
  <c r="S1181" i="1" s="1"/>
  <c r="T1646" i="1"/>
  <c r="S1646" i="1" s="1"/>
  <c r="T1753" i="1"/>
  <c r="S1753" i="1" s="1"/>
  <c r="T1464" i="1"/>
  <c r="S1464" i="1" s="1"/>
  <c r="T1754" i="1"/>
  <c r="S1754" i="1" s="1"/>
  <c r="T1125" i="1"/>
  <c r="S1125" i="1" s="1"/>
  <c r="T1465" i="1"/>
  <c r="S1465" i="1" s="1"/>
  <c r="T1273" i="1"/>
  <c r="S1273" i="1" s="1"/>
  <c r="T1466" i="1"/>
  <c r="S1466" i="1" s="1"/>
  <c r="T1647" i="1"/>
  <c r="S1647" i="1" s="1"/>
  <c r="T2160" i="1"/>
  <c r="S2160" i="1" s="1"/>
  <c r="T1914" i="1"/>
  <c r="S1914" i="1" s="1"/>
  <c r="T2161" i="1"/>
  <c r="S2161" i="1" s="1"/>
  <c r="T1523" i="1"/>
  <c r="S1523" i="1" s="1"/>
  <c r="T1864" i="1"/>
  <c r="S1864" i="1" s="1"/>
  <c r="T1251" i="1"/>
  <c r="S1251" i="1" s="1"/>
  <c r="T1252" i="1"/>
  <c r="S1252" i="1" s="1"/>
  <c r="T1755" i="1"/>
  <c r="S1755" i="1" s="1"/>
  <c r="T2162" i="1"/>
  <c r="S2162" i="1" s="1"/>
  <c r="T1882" i="1"/>
  <c r="S1882" i="1" s="1"/>
  <c r="T1573" i="1"/>
  <c r="S1573" i="1" s="1"/>
  <c r="T1467" i="1"/>
  <c r="S1467" i="1" s="1"/>
  <c r="T1648" i="1"/>
  <c r="S1648" i="1" s="1"/>
  <c r="T1468" i="1"/>
  <c r="S1468" i="1" s="1"/>
  <c r="T1915" i="1"/>
  <c r="S1915" i="1" s="1"/>
  <c r="T1469" i="1"/>
  <c r="S1469" i="1" s="1"/>
  <c r="T1756" i="1"/>
  <c r="S1756" i="1" s="1"/>
  <c r="T2163" i="1"/>
  <c r="S2163" i="1" s="1"/>
  <c r="T1865" i="1"/>
  <c r="S1865" i="1" s="1"/>
  <c r="T1649" i="1"/>
  <c r="S1649" i="1" s="1"/>
  <c r="T1470" i="1"/>
  <c r="S1470" i="1" s="1"/>
  <c r="T2374" i="1"/>
  <c r="S2374" i="1" s="1"/>
  <c r="T2265" i="1"/>
  <c r="S2265" i="1" s="1"/>
  <c r="T2164" i="1"/>
  <c r="S2164" i="1" s="1"/>
  <c r="T1885" i="1"/>
  <c r="S1885" i="1" s="1"/>
  <c r="T2165" i="1"/>
  <c r="S2165" i="1" s="1"/>
  <c r="T2230" i="1"/>
  <c r="S2230" i="1" s="1"/>
  <c r="T1471" i="1"/>
  <c r="S1471" i="1" s="1"/>
  <c r="T2266" i="1"/>
  <c r="S2266" i="1" s="1"/>
  <c r="T1916" i="1"/>
  <c r="S1916" i="1" s="1"/>
  <c r="T1472" i="1"/>
  <c r="S1472" i="1" s="1"/>
  <c r="T1576" i="1"/>
  <c r="S1576" i="1" s="1"/>
  <c r="T2375" i="1"/>
  <c r="S2375" i="1" s="1"/>
  <c r="T2479" i="1"/>
  <c r="S2479" i="1" s="1"/>
  <c r="T1790" i="1"/>
  <c r="S1790" i="1" s="1"/>
  <c r="T2376" i="1"/>
  <c r="S2376" i="1" s="1"/>
  <c r="T2519" i="1"/>
  <c r="S2519" i="1" s="1"/>
  <c r="T1650" i="1"/>
  <c r="S1650" i="1" s="1"/>
  <c r="T2166" i="1"/>
  <c r="S2166" i="1" s="1"/>
  <c r="T1866" i="1"/>
  <c r="S1866" i="1" s="1"/>
  <c r="T2480" i="1"/>
  <c r="S2480" i="1" s="1"/>
  <c r="T2402" i="1"/>
  <c r="S2402" i="1" s="1"/>
  <c r="T2167" i="1"/>
  <c r="S2167" i="1" s="1"/>
  <c r="T1651" i="1"/>
  <c r="S1651" i="1" s="1"/>
  <c r="T2677" i="1"/>
  <c r="S2677" i="1" s="1"/>
  <c r="T2509" i="1"/>
  <c r="S2509" i="1" s="1"/>
  <c r="T1867" i="1"/>
  <c r="S1867" i="1" s="1"/>
  <c r="T2267" i="1"/>
  <c r="S2267" i="1" s="1"/>
  <c r="T1917" i="1"/>
  <c r="S1917" i="1" s="1"/>
  <c r="T2481" i="1"/>
  <c r="S2481" i="1" s="1"/>
  <c r="T2168" i="1"/>
  <c r="S2168" i="1" s="1"/>
  <c r="T2169" i="1"/>
  <c r="S2169" i="1" s="1"/>
  <c r="T2678" i="1"/>
  <c r="S2678" i="1" s="1"/>
  <c r="T2377" i="1"/>
  <c r="S2377" i="1" s="1"/>
  <c r="T2170" i="1"/>
  <c r="S2170" i="1" s="1"/>
  <c r="T2679" i="1"/>
  <c r="S2679" i="1" s="1"/>
  <c r="T2899" i="1"/>
  <c r="S2899" i="1" s="1"/>
  <c r="T2171" i="1"/>
  <c r="S2171" i="1" s="1"/>
  <c r="T2482" i="1"/>
  <c r="S2482" i="1" s="1"/>
  <c r="T2680" i="1"/>
  <c r="S2680" i="1" s="1"/>
  <c r="T2681" i="1"/>
  <c r="S2681" i="1" s="1"/>
  <c r="T2378" i="1"/>
  <c r="S2378" i="1" s="1"/>
  <c r="T2483" i="1"/>
  <c r="S2483" i="1" s="1"/>
  <c r="T1868" i="1"/>
  <c r="S1868" i="1" s="1"/>
  <c r="T3120" i="1"/>
  <c r="S3120" i="1" s="1"/>
  <c r="T2682" i="1"/>
  <c r="S2682" i="1" s="1"/>
  <c r="T2379" i="1"/>
  <c r="S2379" i="1" s="1"/>
  <c r="T2743" i="1"/>
  <c r="S2743" i="1" s="1"/>
  <c r="T3121" i="1"/>
  <c r="S3121" i="1" s="1"/>
  <c r="T3122" i="1"/>
  <c r="S3122" i="1" s="1"/>
  <c r="T2683" i="1"/>
  <c r="S2683" i="1" s="1"/>
  <c r="T2684" i="1"/>
  <c r="S2684" i="1" s="1"/>
  <c r="T2685" i="1"/>
  <c r="S2685" i="1" s="1"/>
  <c r="T2380" i="1"/>
  <c r="S2380" i="1" s="1"/>
  <c r="T3219" i="1"/>
  <c r="S3219" i="1" s="1"/>
  <c r="T2381" i="1"/>
  <c r="S2381" i="1" s="1"/>
  <c r="T2764" i="1"/>
  <c r="S2764" i="1" s="1"/>
  <c r="T2686" i="1"/>
  <c r="S2686" i="1" s="1"/>
  <c r="T2412" i="1"/>
  <c r="S2412" i="1" s="1"/>
  <c r="T3123" i="1"/>
  <c r="S3123" i="1" s="1"/>
  <c r="T3124" i="1"/>
  <c r="S3124" i="1" s="1"/>
  <c r="T3125" i="1"/>
  <c r="S3125" i="1" s="1"/>
  <c r="T3126" i="1"/>
  <c r="S3126" i="1" s="1"/>
  <c r="T2687" i="1"/>
  <c r="S2687" i="1" s="1"/>
  <c r="T2900" i="1"/>
  <c r="S2900" i="1" s="1"/>
  <c r="T2901" i="1"/>
  <c r="S2901" i="1" s="1"/>
  <c r="T3127" i="1"/>
  <c r="S3127" i="1" s="1"/>
  <c r="T2967" i="1"/>
  <c r="S2967" i="1" s="1"/>
  <c r="T2688" i="1"/>
  <c r="S2688" i="1" s="1"/>
  <c r="T3128" i="1"/>
  <c r="S3128" i="1" s="1"/>
  <c r="T3129" i="1"/>
  <c r="S3129" i="1" s="1"/>
  <c r="T2484" i="1"/>
  <c r="S2484" i="1" s="1"/>
  <c r="T2689" i="1"/>
  <c r="S2689" i="1" s="1"/>
  <c r="T2758" i="1"/>
  <c r="S2758" i="1" s="1"/>
  <c r="T3130" i="1"/>
  <c r="S3130" i="1" s="1"/>
  <c r="T3131" i="1"/>
  <c r="S3131" i="1" s="1"/>
  <c r="T3207" i="1"/>
  <c r="S3207" i="1" s="1"/>
  <c r="T3132" i="1"/>
  <c r="S3132" i="1" s="1"/>
  <c r="T3338" i="1"/>
  <c r="S3338" i="1" s="1"/>
  <c r="T3339" i="1"/>
  <c r="S3339" i="1" s="1"/>
  <c r="T2690" i="1"/>
  <c r="S2690" i="1" s="1"/>
  <c r="T2902" i="1"/>
  <c r="S2902" i="1" s="1"/>
  <c r="T3222" i="1"/>
  <c r="S3222" i="1" s="1"/>
  <c r="T3133" i="1"/>
  <c r="S3133" i="1" s="1"/>
  <c r="T3612" i="1"/>
  <c r="S3612" i="1" s="1"/>
  <c r="T3340" i="1"/>
  <c r="S3340" i="1" s="1"/>
  <c r="T3235" i="1"/>
  <c r="S3235" i="1" s="1"/>
  <c r="T3223" i="1"/>
  <c r="S3223" i="1" s="1"/>
  <c r="T3134" i="1"/>
  <c r="S3134" i="1" s="1"/>
  <c r="T3613" i="1"/>
  <c r="S3613" i="1" s="1"/>
  <c r="T3341" i="1"/>
  <c r="S3341" i="1" s="1"/>
  <c r="T3614" i="1"/>
  <c r="S3614" i="1" s="1"/>
  <c r="T3670" i="1"/>
  <c r="S3670" i="1" s="1"/>
  <c r="T3342" i="1"/>
  <c r="S3342" i="1" s="1"/>
  <c r="T3615" i="1"/>
  <c r="S3615" i="1" s="1"/>
  <c r="T3343" i="1"/>
  <c r="S3343" i="1" s="1"/>
  <c r="T3135" i="1"/>
  <c r="S3135" i="1" s="1"/>
  <c r="T3136" i="1"/>
  <c r="S3136" i="1" s="1"/>
  <c r="T3383" i="1"/>
  <c r="S3383" i="1" s="1"/>
  <c r="T3224" i="1"/>
  <c r="S3224" i="1" s="1"/>
  <c r="T3616" i="1"/>
  <c r="S3616" i="1" s="1"/>
  <c r="T3658" i="1"/>
  <c r="S3658" i="1" s="1"/>
  <c r="T3137" i="1"/>
  <c r="S3137" i="1" s="1"/>
  <c r="T3763" i="1"/>
  <c r="S3763" i="1" s="1"/>
  <c r="T3138" i="1"/>
  <c r="S3138" i="1" s="1"/>
  <c r="T3439" i="1"/>
  <c r="S3439" i="1" s="1"/>
  <c r="T3344" i="1"/>
  <c r="S3344" i="1" s="1"/>
  <c r="T3459" i="1"/>
  <c r="S3459" i="1" s="1"/>
  <c r="T3617" i="1"/>
  <c r="S3617" i="1" s="1"/>
  <c r="T3345" i="1"/>
  <c r="S3345" i="1" s="1"/>
  <c r="T3710" i="1"/>
  <c r="S3710" i="1" s="1"/>
  <c r="T3618" i="1"/>
  <c r="S3618" i="1" s="1"/>
  <c r="T3916" i="1"/>
  <c r="S3916" i="1" s="1"/>
  <c r="T3619" i="1"/>
  <c r="S3619" i="1" s="1"/>
  <c r="T3671" i="1"/>
  <c r="S3671" i="1" s="1"/>
  <c r="T3620" i="1"/>
  <c r="S3620" i="1" s="1"/>
  <c r="T3621" i="1"/>
  <c r="S3621" i="1" s="1"/>
  <c r="T3917" i="1"/>
  <c r="S3917" i="1" s="1"/>
  <c r="T3802" i="1"/>
  <c r="S3802" i="1" s="1"/>
  <c r="T3918" i="1"/>
  <c r="S3918" i="1" s="1"/>
  <c r="T3672" i="1"/>
  <c r="S3672" i="1" s="1"/>
  <c r="T3622" i="1"/>
  <c r="S3622" i="1" s="1"/>
  <c r="T3919" i="1"/>
  <c r="S3919" i="1" s="1"/>
  <c r="T3756" i="1"/>
  <c r="S3756" i="1" s="1"/>
  <c r="T3623" i="1"/>
  <c r="S3623" i="1" s="1"/>
  <c r="T3920" i="1"/>
  <c r="S3920" i="1" s="1"/>
  <c r="T4040" i="1"/>
  <c r="S4040" i="1" s="1"/>
  <c r="T3817" i="1"/>
  <c r="S3817" i="1" s="1"/>
  <c r="T2" i="1"/>
  <c r="S2" i="1" s="1"/>
  <c r="T5" i="1"/>
  <c r="S5" i="1" s="1"/>
  <c r="T11" i="1"/>
  <c r="S11" i="1" s="1"/>
  <c r="T4" i="1"/>
  <c r="S4" i="1" s="1"/>
  <c r="T49" i="1"/>
  <c r="S49" i="1" s="1"/>
  <c r="T41" i="1"/>
  <c r="S41" i="1" s="1"/>
  <c r="T52" i="1"/>
  <c r="S52" i="1" s="1"/>
  <c r="T55" i="1"/>
  <c r="S55" i="1" s="1"/>
  <c r="T63" i="1"/>
  <c r="S63" i="1" s="1"/>
  <c r="T46" i="1"/>
  <c r="S46" i="1" s="1"/>
  <c r="T29" i="1"/>
  <c r="S29" i="1" s="1"/>
  <c r="T32" i="1"/>
  <c r="S32" i="1" s="1"/>
  <c r="T74" i="1"/>
  <c r="S74" i="1" s="1"/>
  <c r="T101" i="1"/>
  <c r="S101" i="1" s="1"/>
  <c r="T121" i="1"/>
  <c r="S121" i="1" s="1"/>
  <c r="T94" i="1"/>
  <c r="S94" i="1" s="1"/>
  <c r="T42" i="1"/>
  <c r="S42" i="1" s="1"/>
  <c r="T23" i="1"/>
  <c r="S23" i="1" s="1"/>
  <c r="T43" i="1"/>
  <c r="S43" i="1" s="1"/>
  <c r="T140" i="1"/>
  <c r="S140" i="1" s="1"/>
  <c r="T64" i="1"/>
  <c r="S64" i="1" s="1"/>
  <c r="T122" i="1"/>
  <c r="S122" i="1" s="1"/>
  <c r="T6" i="1"/>
  <c r="S6" i="1" s="1"/>
  <c r="T123" i="1"/>
  <c r="S123" i="1" s="1"/>
  <c r="T210" i="1"/>
  <c r="S210" i="1" s="1"/>
  <c r="T211" i="1"/>
  <c r="S211" i="1" s="1"/>
  <c r="T124" i="1"/>
  <c r="S124" i="1" s="1"/>
  <c r="T125" i="1"/>
  <c r="S125" i="1" s="1"/>
  <c r="T102" i="1"/>
  <c r="S102" i="1" s="1"/>
  <c r="T95" i="1"/>
  <c r="S95" i="1" s="1"/>
  <c r="T440" i="1"/>
  <c r="S440" i="1" s="1"/>
  <c r="T44" i="1"/>
  <c r="S44" i="1" s="1"/>
  <c r="T8" i="1"/>
  <c r="S8" i="1" s="1"/>
  <c r="T441" i="1"/>
  <c r="S441" i="1" s="1"/>
  <c r="T50" i="1"/>
  <c r="S50" i="1" s="1"/>
  <c r="T257" i="1"/>
  <c r="S257" i="1" s="1"/>
  <c r="T3" i="1"/>
  <c r="S3" i="1" s="1"/>
  <c r="T145" i="1"/>
  <c r="S145" i="1" s="1"/>
  <c r="T442" i="1"/>
  <c r="S442" i="1" s="1"/>
  <c r="T510" i="1"/>
  <c r="S510" i="1" s="1"/>
  <c r="T511" i="1"/>
  <c r="S511" i="1" s="1"/>
  <c r="T212" i="1"/>
  <c r="S212" i="1" s="1"/>
  <c r="T443" i="1"/>
  <c r="S443" i="1" s="1"/>
  <c r="T444" i="1"/>
  <c r="S444" i="1" s="1"/>
  <c r="T79" i="1"/>
  <c r="S79" i="1" s="1"/>
  <c r="T24" i="1"/>
  <c r="S24" i="1" s="1"/>
  <c r="T274" i="1"/>
  <c r="S274" i="1" s="1"/>
  <c r="T57" i="1"/>
  <c r="S57" i="1" s="1"/>
  <c r="T75" i="1"/>
  <c r="S75" i="1" s="1"/>
  <c r="T10" i="1"/>
  <c r="S10" i="1" s="1"/>
  <c r="T782" i="1"/>
  <c r="S782" i="1" s="1"/>
  <c r="T322" i="1"/>
  <c r="S322" i="1" s="1"/>
  <c r="T19" i="1"/>
  <c r="S19" i="1" s="1"/>
  <c r="T14" i="1"/>
  <c r="S14" i="1" s="1"/>
  <c r="T25" i="1"/>
  <c r="S25" i="1" s="1"/>
  <c r="T783" i="1"/>
  <c r="S783" i="1" s="1"/>
  <c r="T301" i="1"/>
  <c r="S301" i="1" s="1"/>
  <c r="T784" i="1"/>
  <c r="S784" i="1" s="1"/>
  <c r="T77" i="1"/>
  <c r="S77" i="1" s="1"/>
  <c r="T213" i="1"/>
  <c r="S213" i="1" s="1"/>
  <c r="T214" i="1"/>
  <c r="S214" i="1" s="1"/>
  <c r="T453" i="1"/>
  <c r="S453" i="1" s="1"/>
  <c r="T512" i="1"/>
  <c r="S512" i="1" s="1"/>
  <c r="T445" i="1"/>
  <c r="S445" i="1" s="1"/>
  <c r="T673" i="1"/>
  <c r="S673" i="1" s="1"/>
  <c r="T785" i="1"/>
  <c r="S785" i="1" s="1"/>
  <c r="T155" i="1"/>
  <c r="S155" i="1" s="1"/>
  <c r="T275" i="1"/>
  <c r="S275" i="1" s="1"/>
  <c r="T45" i="1"/>
  <c r="S45" i="1" s="1"/>
  <c r="T20" i="1"/>
  <c r="S20" i="1" s="1"/>
  <c r="T141" i="1"/>
  <c r="S141" i="1" s="1"/>
  <c r="T30" i="1"/>
  <c r="S30" i="1" s="1"/>
  <c r="T17" i="1"/>
  <c r="S17" i="1" s="1"/>
  <c r="T786" i="1"/>
  <c r="S786" i="1" s="1"/>
  <c r="T215" i="1"/>
  <c r="S215" i="1" s="1"/>
  <c r="T644" i="1"/>
  <c r="S644" i="1" s="1"/>
  <c r="T446" i="1"/>
  <c r="S446" i="1" s="1"/>
  <c r="T787" i="1"/>
  <c r="S787" i="1" s="1"/>
  <c r="T447" i="1"/>
  <c r="S447" i="1" s="1"/>
  <c r="T567" i="1"/>
  <c r="S567" i="1" s="1"/>
  <c r="T336" i="1"/>
  <c r="S336" i="1" s="1"/>
  <c r="T9" i="1"/>
  <c r="S9" i="1" s="1"/>
  <c r="T645" i="1"/>
  <c r="S645" i="1" s="1"/>
  <c r="T448" i="1"/>
  <c r="S448" i="1" s="1"/>
  <c r="T805" i="1"/>
  <c r="S805" i="1" s="1"/>
  <c r="T568" i="1"/>
  <c r="S568" i="1" s="1"/>
  <c r="T930" i="1"/>
  <c r="S930" i="1" s="1"/>
  <c r="T1126" i="1"/>
  <c r="S1126" i="1" s="1"/>
  <c r="T646" i="1"/>
  <c r="S646" i="1" s="1"/>
  <c r="T931" i="1"/>
  <c r="S931" i="1" s="1"/>
  <c r="T1127" i="1"/>
  <c r="S1127" i="1" s="1"/>
  <c r="T932" i="1"/>
  <c r="S932" i="1" s="1"/>
  <c r="T569" i="1"/>
  <c r="S569" i="1" s="1"/>
  <c r="T827" i="1"/>
  <c r="S827" i="1" s="1"/>
  <c r="T1253" i="1"/>
  <c r="S1253" i="1" s="1"/>
  <c r="T788" i="1"/>
  <c r="S788" i="1" s="1"/>
  <c r="T933" i="1"/>
  <c r="S933" i="1" s="1"/>
  <c r="T1182" i="1"/>
  <c r="S1182" i="1" s="1"/>
  <c r="T806" i="1"/>
  <c r="S806" i="1" s="1"/>
  <c r="T1200" i="1"/>
  <c r="S1200" i="1" s="1"/>
  <c r="T1128" i="1"/>
  <c r="S1128" i="1" s="1"/>
  <c r="T1017" i="1"/>
  <c r="S1017" i="1" s="1"/>
  <c r="T583" i="1"/>
  <c r="S583" i="1" s="1"/>
  <c r="T1129" i="1"/>
  <c r="S1129" i="1" s="1"/>
  <c r="T1130" i="1"/>
  <c r="S1130" i="1" s="1"/>
  <c r="T1258" i="1"/>
  <c r="S1258" i="1" s="1"/>
  <c r="T1131" i="1"/>
  <c r="S1131" i="1" s="1"/>
  <c r="T1473" i="1"/>
  <c r="S1473" i="1" s="1"/>
  <c r="T1548" i="1"/>
  <c r="S1548" i="1" s="1"/>
  <c r="T1667" i="1"/>
  <c r="S1667" i="1" s="1"/>
  <c r="T1652" i="1"/>
  <c r="S1652" i="1" s="1"/>
  <c r="T1653" i="1"/>
  <c r="S1653" i="1" s="1"/>
  <c r="T1474" i="1"/>
  <c r="S1474" i="1" s="1"/>
  <c r="T1475" i="1"/>
  <c r="S1475" i="1" s="1"/>
  <c r="T1132" i="1"/>
  <c r="S1132" i="1" s="1"/>
  <c r="T1476" i="1"/>
  <c r="S1476" i="1" s="1"/>
  <c r="T1133" i="1"/>
  <c r="S1133" i="1" s="1"/>
  <c r="T1477" i="1"/>
  <c r="S1477" i="1" s="1"/>
  <c r="T1869" i="1"/>
  <c r="S1869" i="1" s="1"/>
  <c r="T647" i="1"/>
  <c r="S647" i="1" s="1"/>
  <c r="T1524" i="1"/>
  <c r="S1524" i="1" s="1"/>
  <c r="T1478" i="1"/>
  <c r="S1478" i="1" s="1"/>
  <c r="T2172" i="1"/>
  <c r="S2172" i="1" s="1"/>
  <c r="T2173" i="1"/>
  <c r="S2173" i="1" s="1"/>
  <c r="T1479" i="1"/>
  <c r="S1479" i="1" s="1"/>
  <c r="T1480" i="1"/>
  <c r="S1480" i="1" s="1"/>
  <c r="T2174" i="1"/>
  <c r="S2174" i="1" s="1"/>
  <c r="T1481" i="1"/>
  <c r="S1481" i="1" s="1"/>
  <c r="T2234" i="1"/>
  <c r="S2234" i="1" s="1"/>
  <c r="T1482" i="1"/>
  <c r="S1482" i="1" s="1"/>
  <c r="T2510" i="1"/>
  <c r="S2510" i="1" s="1"/>
  <c r="T2691" i="1"/>
  <c r="S2691" i="1" s="1"/>
  <c r="T2692" i="1"/>
  <c r="S2692" i="1" s="1"/>
  <c r="T2175" i="1"/>
  <c r="S2175" i="1" s="1"/>
  <c r="T2405" i="1"/>
  <c r="S2405" i="1" s="1"/>
  <c r="T2176" i="1"/>
  <c r="S2176" i="1" s="1"/>
  <c r="T2693" i="1"/>
  <c r="S2693" i="1" s="1"/>
  <c r="T2382" i="1"/>
  <c r="S2382" i="1" s="1"/>
  <c r="T2903" i="1"/>
  <c r="S2903" i="1" s="1"/>
  <c r="T2904" i="1"/>
  <c r="S2904" i="1" s="1"/>
  <c r="T2694" i="1"/>
  <c r="S2694" i="1" s="1"/>
  <c r="T1483" i="1"/>
  <c r="S1483" i="1" s="1"/>
  <c r="T2695" i="1"/>
  <c r="S2695" i="1" s="1"/>
  <c r="T2759" i="1"/>
  <c r="S2759" i="1" s="1"/>
  <c r="T2696" i="1"/>
  <c r="S2696" i="1" s="1"/>
  <c r="T2905" i="1"/>
  <c r="S2905" i="1" s="1"/>
  <c r="T2383" i="1"/>
  <c r="S2383" i="1" s="1"/>
  <c r="T2384" i="1"/>
  <c r="S2384" i="1" s="1"/>
  <c r="T1484" i="1"/>
  <c r="S1484" i="1" s="1"/>
  <c r="T2520" i="1"/>
  <c r="S2520" i="1" s="1"/>
  <c r="T1870" i="1"/>
  <c r="S1870" i="1" s="1"/>
  <c r="T2765" i="1"/>
  <c r="S2765" i="1" s="1"/>
  <c r="T2177" i="1"/>
  <c r="S2177" i="1" s="1"/>
  <c r="T1918" i="1"/>
  <c r="S1918" i="1" s="1"/>
  <c r="T2906" i="1"/>
  <c r="S2906" i="1" s="1"/>
  <c r="T570" i="1"/>
  <c r="S570" i="1" s="1"/>
  <c r="T2968" i="1"/>
  <c r="S2968" i="1" s="1"/>
  <c r="T2907" i="1"/>
  <c r="S2907" i="1" s="1"/>
  <c r="T1919" i="1"/>
  <c r="S1919" i="1" s="1"/>
  <c r="T2178" i="1"/>
  <c r="S2178" i="1" s="1"/>
  <c r="T2940" i="1"/>
  <c r="S2940" i="1" s="1"/>
  <c r="T2961" i="1"/>
  <c r="S2961" i="1" s="1"/>
  <c r="T216" i="1"/>
  <c r="S216" i="1" s="1"/>
  <c r="T2537" i="1"/>
  <c r="S2537" i="1" s="1"/>
  <c r="T2908" i="1"/>
  <c r="S2908" i="1" s="1"/>
  <c r="T3139" i="1"/>
  <c r="S3139" i="1" s="1"/>
  <c r="T2179" i="1"/>
  <c r="S2179" i="1" s="1"/>
  <c r="T3140" i="1"/>
  <c r="S3140" i="1" s="1"/>
  <c r="T3346" i="1"/>
  <c r="S3346" i="1" s="1"/>
  <c r="T2697" i="1"/>
  <c r="S2697" i="1" s="1"/>
  <c r="T1886" i="1"/>
  <c r="S1886" i="1" s="1"/>
  <c r="T1485" i="1"/>
  <c r="S1485" i="1" s="1"/>
  <c r="T3347" i="1"/>
  <c r="S3347" i="1" s="1"/>
  <c r="T3348" i="1"/>
  <c r="S3348" i="1" s="1"/>
  <c r="T2698" i="1"/>
  <c r="S2698" i="1" s="1"/>
  <c r="T2699" i="1"/>
  <c r="S2699" i="1" s="1"/>
  <c r="T2507" i="1"/>
  <c r="S2507" i="1" s="1"/>
  <c r="T1711" i="1"/>
  <c r="S1711" i="1" s="1"/>
  <c r="T2385" i="1"/>
  <c r="S2385" i="1" s="1"/>
  <c r="T2180" i="1"/>
  <c r="S2180" i="1" s="1"/>
  <c r="T3141" i="1"/>
  <c r="S3141" i="1" s="1"/>
  <c r="T2700" i="1"/>
  <c r="S2700" i="1" s="1"/>
  <c r="T3230" i="1"/>
  <c r="S3230" i="1" s="1"/>
  <c r="T2777" i="1"/>
  <c r="S2777" i="1" s="1"/>
  <c r="T3460" i="1"/>
  <c r="S3460" i="1" s="1"/>
  <c r="T2909" i="1"/>
  <c r="S2909" i="1" s="1"/>
  <c r="T3142" i="1"/>
  <c r="S3142" i="1" s="1"/>
  <c r="T2386" i="1"/>
  <c r="S2386" i="1" s="1"/>
  <c r="T3349" i="1"/>
  <c r="S3349" i="1" s="1"/>
  <c r="T2701" i="1"/>
  <c r="S2701" i="1" s="1"/>
  <c r="T2702" i="1"/>
  <c r="S2702" i="1" s="1"/>
  <c r="T3701" i="1"/>
  <c r="S3701" i="1" s="1"/>
  <c r="T3189" i="1"/>
  <c r="S3189" i="1" s="1"/>
  <c r="T3624" i="1"/>
  <c r="S3624" i="1" s="1"/>
  <c r="T2910" i="1"/>
  <c r="S2910" i="1" s="1"/>
  <c r="T2181" i="1"/>
  <c r="S2181" i="1" s="1"/>
  <c r="T3401" i="1"/>
  <c r="S3401" i="1" s="1"/>
  <c r="T2911" i="1"/>
  <c r="S2911" i="1" s="1"/>
  <c r="T2912" i="1"/>
  <c r="S2912" i="1" s="1"/>
  <c r="T2913" i="1"/>
  <c r="S2913" i="1" s="1"/>
  <c r="T3741" i="1"/>
  <c r="S3741" i="1" s="1"/>
  <c r="T3143" i="1"/>
  <c r="S3143" i="1" s="1"/>
  <c r="T3625" i="1"/>
  <c r="S3625" i="1" s="1"/>
  <c r="T1281" i="1"/>
  <c r="S1281" i="1" s="1"/>
  <c r="T2703" i="1"/>
  <c r="S2703" i="1" s="1"/>
  <c r="T3626" i="1"/>
  <c r="S3626" i="1" s="1"/>
  <c r="T2914" i="1"/>
  <c r="S2914" i="1" s="1"/>
  <c r="T2704" i="1"/>
  <c r="S2704" i="1" s="1"/>
  <c r="T2705" i="1"/>
  <c r="S2705" i="1" s="1"/>
  <c r="T2387" i="1"/>
  <c r="S2387" i="1" s="1"/>
  <c r="T3144" i="1"/>
  <c r="S3144" i="1" s="1"/>
  <c r="T217" i="1"/>
  <c r="S217" i="1" s="1"/>
  <c r="T26" i="1"/>
  <c r="S26" i="1" s="1"/>
  <c r="T2706" i="1"/>
  <c r="S2706" i="1" s="1"/>
  <c r="T990" i="1"/>
  <c r="S990" i="1" s="1"/>
  <c r="T3921" i="1"/>
  <c r="S3921" i="1" s="1"/>
  <c r="T2182" i="1"/>
  <c r="S2182" i="1" s="1"/>
  <c r="T276" i="1"/>
  <c r="S276" i="1" s="1"/>
  <c r="T2485" i="1"/>
  <c r="S2485" i="1" s="1"/>
  <c r="T126" i="1"/>
  <c r="S126" i="1" s="1"/>
  <c r="T2707" i="1"/>
  <c r="S2707" i="1" s="1"/>
  <c r="T2521" i="1"/>
  <c r="S2521" i="1" s="1"/>
  <c r="T789" i="1"/>
  <c r="S789" i="1" s="1"/>
  <c r="T3627" i="1"/>
  <c r="S3627" i="1" s="1"/>
  <c r="T2708" i="1"/>
  <c r="S2708" i="1" s="1"/>
  <c r="T3757" i="1"/>
  <c r="S3757" i="1" s="1"/>
  <c r="T790" i="1"/>
  <c r="S790" i="1" s="1"/>
  <c r="T2183" i="1"/>
  <c r="S2183" i="1" s="1"/>
  <c r="T3628" i="1"/>
  <c r="S3628" i="1" s="1"/>
  <c r="T1486" i="1"/>
  <c r="S1486" i="1" s="1"/>
  <c r="T3922" i="1"/>
  <c r="S3922" i="1" s="1"/>
  <c r="T513" i="1"/>
  <c r="S513" i="1" s="1"/>
  <c r="T3736" i="1"/>
  <c r="S3736" i="1" s="1"/>
  <c r="T3923" i="1"/>
  <c r="S3923" i="1" s="1"/>
  <c r="T3924" i="1"/>
  <c r="S3924" i="1" s="1"/>
  <c r="T4015" i="1"/>
  <c r="S4015" i="1" s="1"/>
  <c r="T3145" i="1"/>
  <c r="S3145" i="1" s="1"/>
  <c r="T3350" i="1"/>
  <c r="S3350" i="1" s="1"/>
  <c r="T2184" i="1"/>
  <c r="S2184" i="1" s="1"/>
  <c r="T2185" i="1"/>
  <c r="S2185" i="1" s="1"/>
  <c r="T3146" i="1"/>
  <c r="S3146" i="1" s="1"/>
  <c r="T3351" i="1"/>
  <c r="S3351" i="1" s="1"/>
  <c r="T2709" i="1"/>
  <c r="S2709" i="1" s="1"/>
  <c r="T4041" i="1"/>
  <c r="S4041" i="1" s="1"/>
  <c r="T2710" i="1"/>
  <c r="S2710" i="1" s="1"/>
  <c r="T1654" i="1"/>
  <c r="S1654" i="1" s="1"/>
  <c r="T4047" i="1"/>
  <c r="S4047" i="1" s="1"/>
  <c r="T3702" i="1"/>
  <c r="S3702" i="1" s="1"/>
  <c r="T3773" i="1"/>
  <c r="S3773" i="1" s="1"/>
  <c r="T3440" i="1"/>
  <c r="S3440" i="1" s="1"/>
  <c r="T2711" i="1"/>
  <c r="S2711" i="1" s="1"/>
  <c r="T3629" i="1"/>
  <c r="S3629" i="1" s="1"/>
  <c r="T3630" i="1"/>
  <c r="S3630" i="1" s="1"/>
  <c r="T4048" i="1"/>
  <c r="S4048" i="1" s="1"/>
  <c r="T2486" i="1"/>
  <c r="S2486" i="1" s="1"/>
  <c r="T2712" i="1"/>
  <c r="S2712" i="1" s="1"/>
  <c r="T2388" i="1"/>
  <c r="S2388" i="1" s="1"/>
  <c r="T2268" i="1"/>
  <c r="S2268" i="1" s="1"/>
  <c r="T3703" i="1"/>
  <c r="S3703" i="1" s="1"/>
  <c r="T1254" i="1"/>
  <c r="S1254" i="1" s="1"/>
  <c r="T3147" i="1"/>
  <c r="S3147" i="1" s="1"/>
  <c r="T3148" i="1"/>
  <c r="S3148" i="1" s="1"/>
  <c r="T2713" i="1"/>
  <c r="S2713" i="1" s="1"/>
  <c r="T3631" i="1"/>
  <c r="S3631" i="1" s="1"/>
  <c r="T2714" i="1"/>
  <c r="S2714" i="1" s="1"/>
  <c r="T2487" i="1"/>
  <c r="S2487" i="1" s="1"/>
  <c r="T3737" i="1"/>
  <c r="S3737" i="1" s="1"/>
  <c r="T2186" i="1"/>
  <c r="S2186" i="1" s="1"/>
  <c r="T3982" i="1"/>
  <c r="S3982" i="1" s="1"/>
  <c r="T2187" i="1"/>
  <c r="S2187" i="1" s="1"/>
  <c r="T2715" i="1"/>
  <c r="S2715" i="1" s="1"/>
  <c r="T2716" i="1"/>
  <c r="S2716" i="1" s="1"/>
  <c r="T3352" i="1"/>
  <c r="S3352" i="1" s="1"/>
  <c r="T514" i="1"/>
  <c r="S514" i="1" s="1"/>
  <c r="T3632" i="1"/>
  <c r="S3632" i="1" s="1"/>
  <c r="T3985" i="1"/>
  <c r="S3985" i="1" s="1"/>
  <c r="T2488" i="1"/>
  <c r="S2488" i="1" s="1"/>
  <c r="T2389" i="1"/>
  <c r="S2389" i="1" s="1"/>
  <c r="T3149" i="1"/>
  <c r="S3149" i="1" s="1"/>
  <c r="T3150" i="1"/>
  <c r="S3150" i="1" s="1"/>
  <c r="T2188" i="1"/>
  <c r="S2188" i="1" s="1"/>
  <c r="T2915" i="1"/>
  <c r="S2915" i="1" s="1"/>
  <c r="T3925" i="1"/>
  <c r="S3925" i="1" s="1"/>
  <c r="T3353" i="1"/>
  <c r="S3353" i="1" s="1"/>
  <c r="T2717" i="1"/>
  <c r="S2717" i="1" s="1"/>
  <c r="T3464" i="1"/>
  <c r="S3464" i="1" s="1"/>
  <c r="T4016" i="1"/>
  <c r="S4016" i="1" s="1"/>
  <c r="T2747" i="1"/>
  <c r="S2747" i="1" s="1"/>
  <c r="T3354" i="1"/>
  <c r="S3354" i="1" s="1"/>
  <c r="T3633" i="1"/>
  <c r="S3633" i="1" s="1"/>
  <c r="T3758" i="1"/>
  <c r="S3758" i="1" s="1"/>
  <c r="T3634" i="1"/>
  <c r="S3634" i="1" s="1"/>
  <c r="T3393" i="1"/>
  <c r="S3393" i="1" s="1"/>
  <c r="T3926" i="1"/>
  <c r="S3926" i="1" s="1"/>
  <c r="T1712" i="1"/>
  <c r="S1712" i="1" s="1"/>
  <c r="T3151" i="1"/>
  <c r="S3151" i="1" s="1"/>
  <c r="T1487" i="1"/>
  <c r="S1487" i="1" s="1"/>
  <c r="T2489" i="1"/>
  <c r="S2489" i="1" s="1"/>
  <c r="T3704" i="1"/>
  <c r="S3704" i="1" s="1"/>
  <c r="T2390" i="1"/>
  <c r="S2390" i="1" s="1"/>
  <c r="T3927" i="1"/>
  <c r="S3927" i="1" s="1"/>
  <c r="T4062" i="1"/>
  <c r="S4062" i="1" s="1"/>
  <c r="T2522" i="1"/>
  <c r="S2522" i="1" s="1"/>
  <c r="T2189" i="1"/>
  <c r="S2189" i="1" s="1"/>
  <c r="T3355" i="1"/>
  <c r="S3355" i="1" s="1"/>
  <c r="T2269" i="1"/>
  <c r="S2269" i="1" s="1"/>
  <c r="T2281" i="1"/>
  <c r="S2281" i="1" s="1"/>
  <c r="T4017" i="1"/>
  <c r="S4017" i="1" s="1"/>
  <c r="T3678" i="1"/>
  <c r="S3678" i="1" s="1"/>
  <c r="T3152" i="1"/>
  <c r="S3152" i="1" s="1"/>
  <c r="T934" i="1"/>
  <c r="S934" i="1" s="1"/>
  <c r="T2190" i="1"/>
  <c r="S2190" i="1" s="1"/>
  <c r="T3635" i="1"/>
  <c r="S3635" i="1" s="1"/>
  <c r="T1920" i="1"/>
  <c r="S1920" i="1" s="1"/>
  <c r="T3679" i="1"/>
  <c r="S3679" i="1" s="1"/>
  <c r="T3356" i="1"/>
  <c r="S3356" i="1" s="1"/>
  <c r="T3357" i="1"/>
  <c r="S3357" i="1" s="1"/>
  <c r="T4073" i="1"/>
  <c r="S4073" i="1" s="1"/>
  <c r="T3358" i="1"/>
  <c r="S3358" i="1" s="1"/>
  <c r="T3759" i="1"/>
  <c r="S3759" i="1" s="1"/>
  <c r="T3359" i="1"/>
  <c r="S3359" i="1" s="1"/>
  <c r="T2391" i="1"/>
  <c r="S2391" i="1" s="1"/>
  <c r="T3153" i="1"/>
  <c r="S3153" i="1" s="1"/>
  <c r="T935" i="1"/>
  <c r="S935" i="1" s="1"/>
  <c r="T2191" i="1"/>
  <c r="S2191" i="1" s="1"/>
  <c r="T2962" i="1"/>
  <c r="S2962" i="1" s="1"/>
  <c r="T3441" i="1"/>
  <c r="S3441" i="1" s="1"/>
  <c r="T4091" i="1"/>
  <c r="S4091" i="1" s="1"/>
  <c r="T1574" i="1"/>
  <c r="S1574" i="1" s="1"/>
  <c r="T2916" i="1"/>
  <c r="S2916" i="1" s="1"/>
  <c r="T2192" i="1"/>
  <c r="S2192" i="1" s="1"/>
  <c r="T3928" i="1"/>
  <c r="S3928" i="1" s="1"/>
  <c r="T1871" i="1"/>
  <c r="S1871" i="1" s="1"/>
  <c r="T3636" i="1"/>
  <c r="S3636" i="1" s="1"/>
  <c r="T3929" i="1"/>
  <c r="S3929" i="1" s="1"/>
  <c r="T2193" i="1"/>
  <c r="S2193" i="1" s="1"/>
  <c r="T2917" i="1"/>
  <c r="S2917" i="1" s="1"/>
  <c r="T3818" i="1"/>
  <c r="S3818" i="1" s="1"/>
  <c r="T2270" i="1"/>
  <c r="S2270" i="1" s="1"/>
  <c r="T2490" i="1"/>
  <c r="S2490" i="1" s="1"/>
  <c r="T3360" i="1"/>
  <c r="S3360" i="1" s="1"/>
  <c r="T2392" i="1"/>
  <c r="S2392" i="1" s="1"/>
  <c r="T2194" i="1"/>
  <c r="S2194" i="1" s="1"/>
  <c r="T3930" i="1"/>
  <c r="S3930" i="1" s="1"/>
  <c r="T3402" i="1"/>
  <c r="S3402" i="1" s="1"/>
  <c r="T2195" i="1"/>
  <c r="S2195" i="1" s="1"/>
  <c r="T3361" i="1"/>
  <c r="S3361" i="1" s="1"/>
  <c r="T1757" i="1"/>
  <c r="S1757" i="1" s="1"/>
  <c r="T1488" i="1"/>
  <c r="S1488" i="1" s="1"/>
  <c r="T3154" i="1"/>
  <c r="S3154" i="1" s="1"/>
  <c r="T2393" i="1"/>
  <c r="S2393" i="1" s="1"/>
  <c r="T3461" i="1"/>
  <c r="S3461" i="1" s="1"/>
  <c r="T3155" i="1"/>
  <c r="S3155" i="1" s="1"/>
  <c r="T3637" i="1"/>
  <c r="S3637" i="1" s="1"/>
  <c r="T2196" i="1"/>
  <c r="S2196" i="1" s="1"/>
  <c r="T2197" i="1"/>
  <c r="S2197" i="1" s="1"/>
  <c r="T2918" i="1"/>
  <c r="S2918" i="1" s="1"/>
  <c r="T3156" i="1"/>
  <c r="S3156" i="1" s="1"/>
  <c r="T1655" i="1"/>
  <c r="S1655" i="1" s="1"/>
  <c r="T3157" i="1"/>
  <c r="S3157" i="1" s="1"/>
  <c r="T2941" i="1"/>
  <c r="S2941" i="1" s="1"/>
  <c r="T1134" i="1"/>
  <c r="S1134" i="1" s="1"/>
  <c r="T2919" i="1"/>
  <c r="S2919" i="1" s="1"/>
  <c r="T2271" i="1"/>
  <c r="S2271" i="1" s="1"/>
  <c r="T3158" i="1"/>
  <c r="S3158" i="1" s="1"/>
  <c r="T3442" i="1"/>
  <c r="S3442" i="1" s="1"/>
  <c r="T3638" i="1"/>
  <c r="S3638" i="1" s="1"/>
  <c r="T3159" i="1"/>
  <c r="S3159" i="1" s="1"/>
  <c r="T1872" i="1"/>
  <c r="S1872" i="1" s="1"/>
  <c r="T3983" i="1"/>
  <c r="S3983" i="1" s="1"/>
  <c r="T277" i="1"/>
  <c r="S277" i="1" s="1"/>
  <c r="T2418" i="1"/>
  <c r="S2418" i="1" s="1"/>
  <c r="T1135" i="1"/>
  <c r="S1135" i="1" s="1"/>
  <c r="T3362" i="1"/>
  <c r="S3362" i="1" s="1"/>
  <c r="T1198" i="1"/>
  <c r="S1198" i="1" s="1"/>
  <c r="T1758" i="1"/>
  <c r="S1758" i="1" s="1"/>
  <c r="T2198" i="1"/>
  <c r="S2198" i="1" s="1"/>
  <c r="T3803" i="1"/>
  <c r="S3803" i="1" s="1"/>
  <c r="T809" i="1"/>
  <c r="S809" i="1" s="1"/>
  <c r="T1873" i="1"/>
  <c r="S1873" i="1" s="1"/>
  <c r="T289" i="1"/>
  <c r="S289" i="1" s="1"/>
  <c r="T1489" i="1"/>
  <c r="S1489" i="1" s="1"/>
  <c r="T823" i="1"/>
  <c r="S823" i="1" s="1"/>
  <c r="T2199" i="1"/>
  <c r="S2199" i="1" s="1"/>
  <c r="T2718" i="1"/>
  <c r="S2718" i="1" s="1"/>
  <c r="T1255" i="1"/>
  <c r="S1255" i="1" s="1"/>
  <c r="T1656" i="1"/>
  <c r="S1656" i="1" s="1"/>
  <c r="T127" i="1"/>
  <c r="S127" i="1" s="1"/>
  <c r="T1713" i="1"/>
  <c r="S1713" i="1" s="1"/>
  <c r="T3363" i="1"/>
  <c r="S3363" i="1" s="1"/>
  <c r="T3639" i="1"/>
  <c r="S3639" i="1" s="1"/>
  <c r="T3160" i="1"/>
  <c r="S3160" i="1" s="1"/>
  <c r="T3364" i="1"/>
  <c r="S3364" i="1" s="1"/>
  <c r="T4042" i="1"/>
  <c r="S4042" i="1" s="1"/>
  <c r="T3161" i="1"/>
  <c r="S3161" i="1" s="1"/>
  <c r="T2969" i="1"/>
  <c r="S2969" i="1" s="1"/>
  <c r="T3365" i="1"/>
  <c r="S3365" i="1" s="1"/>
  <c r="T3640" i="1"/>
  <c r="S3640" i="1" s="1"/>
  <c r="T3366" i="1"/>
  <c r="S3366" i="1" s="1"/>
  <c r="T3162" i="1"/>
  <c r="S3162" i="1" s="1"/>
  <c r="T4043" i="1"/>
  <c r="S4043" i="1" s="1"/>
  <c r="T3641" i="1"/>
  <c r="S3641" i="1" s="1"/>
  <c r="T4018" i="1"/>
  <c r="S4018" i="1" s="1"/>
  <c r="T2491" i="1"/>
  <c r="S2491" i="1" s="1"/>
  <c r="T2200" i="1"/>
  <c r="S2200" i="1" s="1"/>
  <c r="T2920" i="1"/>
  <c r="S2920" i="1" s="1"/>
  <c r="T4044" i="1"/>
  <c r="S4044" i="1" s="1"/>
  <c r="T2201" i="1"/>
  <c r="S2201" i="1" s="1"/>
  <c r="T3804" i="1"/>
  <c r="S3804" i="1" s="1"/>
  <c r="T2719" i="1"/>
  <c r="S2719" i="1" s="1"/>
  <c r="T2202" i="1"/>
  <c r="S2202" i="1" s="1"/>
  <c r="T3931" i="1"/>
  <c r="S3931" i="1" s="1"/>
  <c r="T4092" i="1"/>
  <c r="S4092" i="1" s="1"/>
  <c r="T3932" i="1"/>
  <c r="S3932" i="1" s="1"/>
  <c r="T3443" i="1"/>
  <c r="S3443" i="1" s="1"/>
  <c r="T3444" i="1"/>
  <c r="S3444" i="1" s="1"/>
  <c r="T2720" i="1"/>
  <c r="S2720" i="1" s="1"/>
  <c r="T4063" i="1"/>
  <c r="S4063" i="1" s="1"/>
  <c r="T3705" i="1"/>
  <c r="S3705" i="1" s="1"/>
  <c r="T3163" i="1"/>
  <c r="S3163" i="1" s="1"/>
  <c r="T218" i="1"/>
  <c r="S218" i="1" s="1"/>
  <c r="T3164" i="1"/>
  <c r="S3164" i="1" s="1"/>
  <c r="T4115" i="1"/>
  <c r="S4115" i="1" s="1"/>
  <c r="T1490" i="1"/>
  <c r="S1490" i="1" s="1"/>
  <c r="T2203" i="1"/>
  <c r="S2203" i="1" s="1"/>
  <c r="T2204" i="1"/>
  <c r="S2204" i="1" s="1"/>
  <c r="T1513" i="1"/>
  <c r="S1513" i="1" s="1"/>
  <c r="T515" i="1"/>
  <c r="S515" i="1" s="1"/>
  <c r="T1759" i="1"/>
  <c r="S1759" i="1" s="1"/>
  <c r="T1282" i="1"/>
  <c r="S1282" i="1" s="1"/>
  <c r="T1183" i="1"/>
  <c r="S1183" i="1" s="1"/>
  <c r="T648" i="1"/>
  <c r="S648" i="1" s="1"/>
  <c r="T3642" i="1"/>
  <c r="S3642" i="1" s="1"/>
  <c r="T2921" i="1"/>
  <c r="S2921" i="1" s="1"/>
  <c r="T1491" i="1"/>
  <c r="S1491" i="1" s="1"/>
  <c r="T219" i="1"/>
  <c r="S219" i="1" s="1"/>
  <c r="T1274" i="1"/>
  <c r="S1274" i="1" s="1"/>
  <c r="T3643" i="1"/>
  <c r="S3643" i="1" s="1"/>
  <c r="T2205" i="1"/>
  <c r="S2205" i="1" s="1"/>
  <c r="T2206" i="1"/>
  <c r="S2206" i="1" s="1"/>
  <c r="T3933" i="1"/>
  <c r="S3933" i="1" s="1"/>
  <c r="T2922" i="1"/>
  <c r="S2922" i="1" s="1"/>
  <c r="T1874" i="1"/>
  <c r="S1874" i="1" s="1"/>
  <c r="T3165" i="1"/>
  <c r="S3165" i="1" s="1"/>
  <c r="T1714" i="1"/>
  <c r="S1714" i="1" s="1"/>
  <c r="T1875" i="1"/>
  <c r="S1875" i="1" s="1"/>
  <c r="T2207" i="1"/>
  <c r="S2207" i="1" s="1"/>
  <c r="T2936" i="1"/>
  <c r="S2936" i="1" s="1"/>
  <c r="T3166" i="1"/>
  <c r="S3166" i="1" s="1"/>
  <c r="T3167" i="1"/>
  <c r="S3167" i="1" s="1"/>
  <c r="T2208" i="1"/>
  <c r="S2208" i="1" s="1"/>
  <c r="T1168" i="1"/>
  <c r="S1168" i="1" s="1"/>
  <c r="T1492" i="1"/>
  <c r="S1492" i="1" s="1"/>
  <c r="T3367" i="1"/>
  <c r="S3367" i="1" s="1"/>
  <c r="T1136" i="1"/>
  <c r="S1136" i="1" s="1"/>
  <c r="T1921" i="1"/>
  <c r="S1921" i="1" s="1"/>
  <c r="T3774" i="1"/>
  <c r="S3774" i="1" s="1"/>
  <c r="T649" i="1"/>
  <c r="S649" i="1" s="1"/>
  <c r="T2401" i="1"/>
  <c r="S2401" i="1" s="1"/>
  <c r="T791" i="1"/>
  <c r="S791" i="1" s="1"/>
  <c r="T981" i="1"/>
  <c r="S981" i="1" s="1"/>
  <c r="T1137" i="1"/>
  <c r="S1137" i="1" s="1"/>
  <c r="T1715" i="1"/>
  <c r="S1715" i="1" s="1"/>
  <c r="T3934" i="1"/>
  <c r="S3934" i="1" s="1"/>
  <c r="T650" i="1"/>
  <c r="S650" i="1" s="1"/>
  <c r="T1138" i="1"/>
  <c r="S1138" i="1" s="1"/>
  <c r="T1493" i="1"/>
  <c r="S1493" i="1" s="1"/>
  <c r="T54" i="1"/>
  <c r="S54" i="1" s="1"/>
  <c r="T1494" i="1"/>
  <c r="S1494" i="1" s="1"/>
  <c r="T3168" i="1"/>
  <c r="S3168" i="1" s="1"/>
  <c r="T3169" i="1"/>
  <c r="S3169" i="1" s="1"/>
  <c r="T1657" i="1"/>
  <c r="S1657" i="1" s="1"/>
  <c r="T1139" i="1"/>
  <c r="S1139" i="1" s="1"/>
  <c r="T3706" i="1"/>
  <c r="S3706" i="1" s="1"/>
  <c r="T3644" i="1"/>
  <c r="S3644" i="1" s="1"/>
  <c r="T449" i="1"/>
  <c r="S449" i="1" s="1"/>
  <c r="T1140" i="1"/>
  <c r="S1140" i="1" s="1"/>
  <c r="T3645" i="1"/>
  <c r="S3645" i="1" s="1"/>
  <c r="T3231" i="1"/>
  <c r="S3231" i="1" s="1"/>
  <c r="T2923" i="1"/>
  <c r="S2923" i="1" s="1"/>
  <c r="T2924" i="1"/>
  <c r="S2924" i="1" s="1"/>
  <c r="T1495" i="1"/>
  <c r="S1495" i="1" s="1"/>
  <c r="T2925" i="1"/>
  <c r="S2925" i="1" s="1"/>
  <c r="T2721" i="1"/>
  <c r="S2721" i="1" s="1"/>
  <c r="T2722" i="1"/>
  <c r="S2722" i="1" s="1"/>
  <c r="T3368" i="1"/>
  <c r="S3368" i="1" s="1"/>
  <c r="T1496" i="1"/>
  <c r="S1496" i="1" s="1"/>
  <c r="T3369" i="1"/>
  <c r="S3369" i="1" s="1"/>
  <c r="T3370" i="1"/>
  <c r="S3370" i="1" s="1"/>
  <c r="T3646" i="1"/>
  <c r="S3646" i="1" s="1"/>
  <c r="T3738" i="1"/>
  <c r="S3738" i="1" s="1"/>
  <c r="T323" i="1"/>
  <c r="S323" i="1" s="1"/>
  <c r="T1876" i="1"/>
  <c r="S1876" i="1" s="1"/>
  <c r="T1658" i="1"/>
  <c r="S1658" i="1" s="1"/>
  <c r="T1141" i="1"/>
  <c r="S1141" i="1" s="1"/>
  <c r="T1497" i="1"/>
  <c r="S1497" i="1" s="1"/>
  <c r="T2926" i="1"/>
  <c r="S2926" i="1" s="1"/>
  <c r="T3371" i="1"/>
  <c r="S3371" i="1" s="1"/>
  <c r="T3170" i="1"/>
  <c r="S3170" i="1" s="1"/>
  <c r="T2492" i="1"/>
  <c r="S2492" i="1" s="1"/>
  <c r="T324" i="1"/>
  <c r="S324" i="1" s="1"/>
  <c r="T2209" i="1"/>
  <c r="S2209" i="1" s="1"/>
  <c r="T2927" i="1"/>
  <c r="S2927" i="1" s="1"/>
  <c r="T2723" i="1"/>
  <c r="S2723" i="1" s="1"/>
  <c r="T3739" i="1"/>
  <c r="S3739" i="1" s="1"/>
  <c r="T1261" i="1"/>
  <c r="S1261" i="1" s="1"/>
  <c r="T1142" i="1"/>
  <c r="S1142" i="1" s="1"/>
  <c r="T4074" i="1"/>
  <c r="S4074" i="1" s="1"/>
  <c r="T2210" i="1"/>
  <c r="S2210" i="1" s="1"/>
  <c r="T2928" i="1"/>
  <c r="S2928" i="1" s="1"/>
  <c r="T2211" i="1"/>
  <c r="S2211" i="1" s="1"/>
  <c r="T936" i="1"/>
  <c r="S936" i="1" s="1"/>
  <c r="T1498" i="1"/>
  <c r="S1498" i="1" s="1"/>
  <c r="T1659" i="1"/>
  <c r="S1659" i="1" s="1"/>
  <c r="T1256" i="1"/>
  <c r="S1256" i="1" s="1"/>
  <c r="T1760" i="1"/>
  <c r="S1760" i="1" s="1"/>
  <c r="T2212" i="1"/>
  <c r="S2212" i="1" s="1"/>
  <c r="T2724" i="1"/>
  <c r="S2724" i="1" s="1"/>
  <c r="T937" i="1"/>
  <c r="S937" i="1" s="1"/>
  <c r="T2745" i="1"/>
  <c r="S2745" i="1" s="1"/>
  <c r="T2525" i="1"/>
  <c r="S2525" i="1" s="1"/>
  <c r="T2213" i="1"/>
  <c r="S2213" i="1" s="1"/>
  <c r="T2214" i="1"/>
  <c r="S2214" i="1" s="1"/>
  <c r="T1922" i="1"/>
  <c r="S1922" i="1" s="1"/>
  <c r="T3445" i="1"/>
  <c r="S3445" i="1" s="1"/>
  <c r="T2215" i="1"/>
  <c r="S2215" i="1" s="1"/>
  <c r="T2216" i="1"/>
  <c r="S2216" i="1" s="1"/>
  <c r="T3171" i="1"/>
  <c r="S3171" i="1" s="1"/>
  <c r="T1877" i="1"/>
  <c r="S1877" i="1" s="1"/>
  <c r="T2725" i="1"/>
  <c r="S2725" i="1" s="1"/>
  <c r="T651" i="1"/>
  <c r="S651" i="1" s="1"/>
  <c r="T1499" i="1"/>
  <c r="S1499" i="1" s="1"/>
  <c r="T2394" i="1"/>
  <c r="S2394" i="1" s="1"/>
  <c r="T96" i="1"/>
  <c r="S96" i="1" s="1"/>
  <c r="T678" i="1"/>
  <c r="S678" i="1" s="1"/>
  <c r="T983" i="1"/>
  <c r="S983" i="1" s="1"/>
  <c r="T792" i="1"/>
  <c r="S792" i="1" s="1"/>
  <c r="T3215" i="1"/>
  <c r="S3215" i="1" s="1"/>
  <c r="T1923" i="1"/>
  <c r="S1923" i="1" s="1"/>
  <c r="T665" i="1"/>
  <c r="S665" i="1" s="1"/>
  <c r="T3172" i="1"/>
  <c r="S3172" i="1" s="1"/>
  <c r="T3446" i="1"/>
  <c r="S3446" i="1" s="1"/>
  <c r="T2726" i="1"/>
  <c r="S2726" i="1" s="1"/>
  <c r="T2217" i="1"/>
  <c r="S2217" i="1" s="1"/>
  <c r="T3382" i="1"/>
  <c r="S3382" i="1" s="1"/>
  <c r="T1500" i="1"/>
  <c r="S1500" i="1" s="1"/>
  <c r="T3173" i="1"/>
  <c r="S3173" i="1" s="1"/>
  <c r="T3174" i="1"/>
  <c r="S3174" i="1" s="1"/>
  <c r="T1716" i="1"/>
  <c r="S1716" i="1" s="1"/>
  <c r="T3220" i="1"/>
  <c r="S3220" i="1" s="1"/>
  <c r="T2218" i="1"/>
  <c r="S2218" i="1" s="1"/>
  <c r="T2748" i="1"/>
  <c r="S2748" i="1" s="1"/>
  <c r="T1143" i="1"/>
  <c r="S1143" i="1" s="1"/>
  <c r="T1165" i="1"/>
  <c r="S1165" i="1" s="1"/>
  <c r="T3647" i="1"/>
  <c r="S3647" i="1" s="1"/>
  <c r="T2219" i="1"/>
  <c r="S2219" i="1" s="1"/>
  <c r="T3648" i="1"/>
  <c r="S3648" i="1" s="1"/>
  <c r="T3762" i="1"/>
  <c r="S3762" i="1" s="1"/>
  <c r="T3394" i="1"/>
  <c r="S3394" i="1" s="1"/>
  <c r="T233" i="1"/>
  <c r="S233" i="1" s="1"/>
  <c r="T3175" i="1"/>
  <c r="S3175" i="1" s="1"/>
  <c r="T1878" i="1"/>
  <c r="S1878" i="1" s="1"/>
  <c r="T2929" i="1"/>
  <c r="S2929" i="1" s="1"/>
  <c r="T652" i="1"/>
  <c r="S652" i="1" s="1"/>
  <c r="T3680" i="1"/>
  <c r="S3680" i="1" s="1"/>
  <c r="T1265" i="1"/>
  <c r="S1265" i="1" s="1"/>
  <c r="T3372" i="1"/>
  <c r="S3372" i="1" s="1"/>
  <c r="T3176" i="1"/>
  <c r="S3176" i="1" s="1"/>
  <c r="T2220" i="1"/>
  <c r="S2220" i="1" s="1"/>
  <c r="T3970" i="1"/>
  <c r="S3970" i="1" s="1"/>
  <c r="T3373" i="1"/>
  <c r="S3373" i="1" s="1"/>
  <c r="T2727" i="1"/>
  <c r="S2727" i="1" s="1"/>
  <c r="T3225" i="1"/>
  <c r="S3225" i="1" s="1"/>
  <c r="T3935" i="1"/>
  <c r="S3935" i="1" s="1"/>
  <c r="T1501" i="1"/>
  <c r="S1501" i="1" s="1"/>
  <c r="T450" i="1"/>
  <c r="S450" i="1" s="1"/>
  <c r="T3177" i="1"/>
  <c r="S3177" i="1" s="1"/>
  <c r="T4064" i="1"/>
  <c r="S4064" i="1" s="1"/>
  <c r="T2728" i="1"/>
  <c r="S2728" i="1" s="1"/>
  <c r="T2729" i="1"/>
  <c r="S2729" i="1" s="1"/>
  <c r="T3403" i="1"/>
  <c r="S3403" i="1" s="1"/>
  <c r="T1761" i="1"/>
  <c r="S1761" i="1" s="1"/>
  <c r="T1660" i="1"/>
  <c r="S1660" i="1" s="1"/>
  <c r="T3447" i="1"/>
  <c r="S3447" i="1" s="1"/>
  <c r="T3404" i="1"/>
  <c r="S3404" i="1" s="1"/>
  <c r="T3178" i="1"/>
  <c r="S3178" i="1" s="1"/>
  <c r="T3936" i="1"/>
  <c r="S3936" i="1" s="1"/>
  <c r="T2730" i="1"/>
  <c r="S2730" i="1" s="1"/>
  <c r="T653" i="1"/>
  <c r="S653" i="1" s="1"/>
  <c r="T3179" i="1"/>
  <c r="S3179" i="1" s="1"/>
  <c r="T3649" i="1"/>
  <c r="S3649" i="1" s="1"/>
  <c r="T3190" i="1"/>
  <c r="S3190" i="1" s="1"/>
  <c r="T1719" i="1"/>
  <c r="S1719" i="1" s="1"/>
  <c r="T4045" i="1"/>
  <c r="S4045" i="1" s="1"/>
  <c r="T3808" i="1"/>
  <c r="S3808" i="1" s="1"/>
  <c r="T3180" i="1"/>
  <c r="S3180" i="1" s="1"/>
  <c r="T1549" i="1"/>
  <c r="S1549" i="1" s="1"/>
  <c r="T1762" i="1"/>
  <c r="S1762" i="1" s="1"/>
  <c r="T3937" i="1"/>
  <c r="S3937" i="1" s="1"/>
  <c r="T1502" i="1"/>
  <c r="S1502" i="1" s="1"/>
  <c r="T3374" i="1"/>
  <c r="S3374" i="1" s="1"/>
  <c r="T2493" i="1"/>
  <c r="S2493" i="1" s="1"/>
  <c r="T3805" i="1"/>
  <c r="S3805" i="1" s="1"/>
  <c r="T1144" i="1"/>
  <c r="S1144" i="1" s="1"/>
  <c r="T982" i="1"/>
  <c r="S982" i="1" s="1"/>
  <c r="T1763" i="1"/>
  <c r="S1763" i="1" s="1"/>
  <c r="T3707" i="1"/>
  <c r="S3707" i="1" s="1"/>
  <c r="T2221" i="1"/>
  <c r="S2221" i="1" s="1"/>
  <c r="T2395" i="1"/>
  <c r="S2395" i="1" s="1"/>
  <c r="T2731" i="1"/>
  <c r="S2731" i="1" s="1"/>
  <c r="T3181" i="1"/>
  <c r="S3181" i="1" s="1"/>
  <c r="T938" i="1"/>
  <c r="S938" i="1" s="1"/>
  <c r="T2930" i="1"/>
  <c r="S2930" i="1" s="1"/>
  <c r="T2222" i="1"/>
  <c r="S2222" i="1" s="1"/>
  <c r="T1795" i="1"/>
  <c r="S1795" i="1" s="1"/>
  <c r="T800" i="1"/>
  <c r="S800" i="1" s="1"/>
  <c r="T1167" i="1"/>
  <c r="S1167" i="1" s="1"/>
  <c r="T1503" i="1"/>
  <c r="S1503" i="1" s="1"/>
  <c r="T1879" i="1"/>
  <c r="S1879" i="1" s="1"/>
  <c r="T3760" i="1"/>
  <c r="S3760" i="1" s="1"/>
  <c r="T2931" i="1"/>
  <c r="S2931" i="1" s="1"/>
  <c r="T3938" i="1"/>
  <c r="S3938" i="1" s="1"/>
  <c r="T1661" i="1"/>
  <c r="S1661" i="1" s="1"/>
  <c r="T2223" i="1"/>
  <c r="S2223" i="1" s="1"/>
  <c r="T1504" i="1"/>
  <c r="S1504" i="1" s="1"/>
  <c r="T4019" i="1"/>
  <c r="S4019" i="1" s="1"/>
  <c r="T3806" i="1"/>
  <c r="S3806" i="1" s="1"/>
  <c r="T2224" i="1"/>
  <c r="S2224" i="1" s="1"/>
  <c r="T1887" i="1"/>
  <c r="S1887" i="1" s="1"/>
  <c r="T2225" i="1"/>
  <c r="S2225" i="1" s="1"/>
  <c r="T998" i="1"/>
  <c r="S998" i="1" s="1"/>
  <c r="T939" i="1"/>
  <c r="S939" i="1" s="1"/>
  <c r="T3375" i="1"/>
  <c r="S3375" i="1" s="1"/>
  <c r="T3939" i="1"/>
  <c r="S3939" i="1" s="1"/>
  <c r="T2732" i="1"/>
  <c r="S2732" i="1" s="1"/>
  <c r="T3940" i="1"/>
  <c r="S3940" i="1" s="1"/>
  <c r="T1553" i="1"/>
  <c r="S1553" i="1" s="1"/>
  <c r="T2226" i="1"/>
  <c r="S2226" i="1" s="1"/>
  <c r="T3376" i="1"/>
  <c r="S3376" i="1" s="1"/>
  <c r="T2494" i="1"/>
  <c r="S2494" i="1" s="1"/>
  <c r="T2413" i="1"/>
  <c r="S2413" i="1" s="1"/>
  <c r="T1505" i="1"/>
  <c r="S1505" i="1" s="1"/>
  <c r="T1506" i="1"/>
  <c r="S1506" i="1" s="1"/>
  <c r="T3820" i="1"/>
  <c r="S3820" i="1" s="1"/>
  <c r="T940" i="1"/>
  <c r="S940" i="1" s="1"/>
  <c r="T1525" i="1"/>
  <c r="S1525" i="1" s="1"/>
  <c r="T3182" i="1"/>
  <c r="S3182" i="1" s="1"/>
  <c r="T2396" i="1"/>
  <c r="S2396" i="1" s="1"/>
  <c r="T1145" i="1"/>
  <c r="S1145" i="1" s="1"/>
  <c r="T2227" i="1"/>
  <c r="S2227" i="1" s="1"/>
  <c r="T2499" i="1"/>
  <c r="S2499" i="1" s="1"/>
  <c r="T3405" i="1"/>
  <c r="S3405" i="1" s="1"/>
  <c r="T3650" i="1"/>
  <c r="S3650" i="1" s="1"/>
  <c r="T941" i="1"/>
  <c r="S941" i="1" s="1"/>
  <c r="T3651" i="1"/>
  <c r="S3651" i="1" s="1"/>
  <c r="T2495" i="1"/>
  <c r="S2495" i="1" s="1"/>
  <c r="T2766" i="1"/>
  <c r="S2766" i="1" s="1"/>
  <c r="T3183" i="1"/>
  <c r="S3183" i="1" s="1"/>
  <c r="T3761" i="1"/>
  <c r="S3761" i="1" s="1"/>
  <c r="T1146" i="1"/>
  <c r="S1146" i="1" s="1"/>
  <c r="T4046" i="1"/>
  <c r="S4046" i="1" s="1"/>
  <c r="T2733" i="1"/>
  <c r="S2733" i="1" s="1"/>
  <c r="T2734" i="1"/>
  <c r="S2734" i="1" s="1"/>
  <c r="T2949" i="1"/>
  <c r="S2949" i="1" s="1"/>
  <c r="T4075" i="1"/>
  <c r="S4075" i="1" s="1"/>
  <c r="T2496" i="1"/>
  <c r="S2496" i="1" s="1"/>
  <c r="T2735" i="1"/>
  <c r="S2735" i="1" s="1"/>
  <c r="T2497" i="1"/>
  <c r="S2497" i="1" s="1"/>
  <c r="T3652" i="1"/>
  <c r="S3652" i="1" s="1"/>
  <c r="T1516" i="1"/>
  <c r="S1516" i="1" s="1"/>
  <c r="T3184" i="1"/>
  <c r="S3184" i="1" s="1"/>
  <c r="T2228" i="1"/>
  <c r="S2228" i="1" s="1"/>
  <c r="T3653" i="1"/>
  <c r="S3653" i="1" s="1"/>
  <c r="T3232" i="1"/>
  <c r="S3232" i="1" s="1"/>
  <c r="T154" i="1"/>
  <c r="S154" i="1" s="1"/>
  <c r="T2932" i="1"/>
  <c r="S2932" i="1" s="1"/>
  <c r="T3185" i="1"/>
  <c r="S3185" i="1" s="1"/>
  <c r="T654" i="1"/>
  <c r="S654" i="1" s="1"/>
  <c r="T2498" i="1"/>
  <c r="S2498" i="1" s="1"/>
  <c r="T1507" i="1"/>
  <c r="S1507" i="1" s="1"/>
  <c r="T278" i="1"/>
  <c r="S278" i="1" s="1"/>
  <c r="T2272" i="1"/>
  <c r="S2272" i="1" s="1"/>
  <c r="T4022" i="1"/>
  <c r="S4022" i="1" s="1"/>
  <c r="T3807" i="1"/>
  <c r="S3807" i="1" s="1"/>
  <c r="T3941" i="1"/>
  <c r="S3941" i="1" s="1"/>
  <c r="T3654" i="1"/>
  <c r="S3654" i="1" s="1"/>
  <c r="T2736" i="1"/>
  <c r="S2736" i="1" s="1"/>
  <c r="T576" i="1"/>
  <c r="S576" i="1" s="1"/>
  <c r="T2229" i="1"/>
  <c r="S2229" i="1" s="1"/>
  <c r="T3186" i="1"/>
  <c r="S3186" i="1" s="1"/>
  <c r="T2737" i="1"/>
  <c r="S2737" i="1" s="1"/>
  <c r="T3942" i="1"/>
  <c r="S3942" i="1" s="1"/>
  <c r="T4020" i="1"/>
  <c r="S4020" i="1" s="1"/>
  <c r="T2738" i="1"/>
  <c r="S2738" i="1" s="1"/>
  <c r="T2933" i="1"/>
  <c r="S2933" i="1" s="1"/>
  <c r="T3377" i="1"/>
  <c r="S3377" i="1" s="1"/>
  <c r="P3244" i="1"/>
  <c r="P3835" i="1"/>
  <c r="P4065" i="1"/>
  <c r="P3836" i="1"/>
  <c r="P3476" i="1"/>
  <c r="P2244" i="1"/>
  <c r="P2422" i="1"/>
  <c r="P3477" i="1"/>
  <c r="P4051" i="1"/>
  <c r="P3989" i="1"/>
  <c r="P4105" i="1"/>
  <c r="P3990" i="1"/>
  <c r="P3478" i="1"/>
  <c r="P3991" i="1"/>
  <c r="P1203" i="1"/>
  <c r="P2530" i="1"/>
  <c r="P2293" i="1"/>
  <c r="P1935" i="1"/>
  <c r="P2546" i="1"/>
  <c r="P3837" i="1"/>
  <c r="P3973" i="1"/>
  <c r="P3712" i="1"/>
  <c r="P4083" i="1"/>
  <c r="P4084" i="1"/>
  <c r="P3822" i="1"/>
  <c r="P2423" i="1"/>
  <c r="P2547" i="1"/>
  <c r="P3655" i="1"/>
  <c r="P3245" i="1"/>
  <c r="P3479" i="1"/>
  <c r="P2424" i="1"/>
  <c r="P3682" i="1"/>
  <c r="P2425" i="1"/>
  <c r="P2526" i="1"/>
  <c r="P3958" i="1"/>
  <c r="P3480" i="1"/>
  <c r="P3481" i="1"/>
  <c r="P2782" i="1"/>
  <c r="P1575" i="1"/>
  <c r="P2548" i="1"/>
  <c r="P2549" i="1"/>
  <c r="P3482" i="1"/>
  <c r="P4052" i="1"/>
  <c r="P3483" i="1"/>
  <c r="P1936" i="1"/>
  <c r="P2550" i="1"/>
  <c r="P473" i="1"/>
  <c r="P3992" i="1"/>
  <c r="P3484" i="1"/>
  <c r="P2750" i="1"/>
  <c r="P3713" i="1"/>
  <c r="P3838" i="1"/>
  <c r="P3839" i="1"/>
  <c r="P3840" i="1"/>
  <c r="P3810" i="1"/>
  <c r="P2739" i="1"/>
  <c r="P1581" i="1"/>
  <c r="P1204" i="1"/>
  <c r="P3465" i="1"/>
  <c r="P1287" i="1"/>
  <c r="P4027" i="1"/>
  <c r="P1721" i="1"/>
  <c r="P2783" i="1"/>
  <c r="P2784" i="1"/>
  <c r="P1798" i="1"/>
  <c r="P3841" i="1"/>
  <c r="P2785" i="1"/>
  <c r="P2294" i="1"/>
  <c r="P1937" i="1"/>
  <c r="P1558" i="1"/>
  <c r="P4077" i="1"/>
  <c r="P3485" i="1"/>
  <c r="P1799" i="1"/>
  <c r="P2245" i="1"/>
  <c r="P954" i="1"/>
  <c r="P3708" i="1"/>
  <c r="P1938" i="1"/>
  <c r="P3842" i="1"/>
  <c r="P1939" i="1"/>
  <c r="P1940" i="1"/>
  <c r="P1288" i="1"/>
  <c r="P3379" i="1"/>
  <c r="P3683" i="1"/>
  <c r="P1289" i="1"/>
  <c r="P3781" i="1"/>
  <c r="P1266" i="1"/>
  <c r="P4085" i="1"/>
  <c r="P1941" i="1"/>
  <c r="P3843" i="1"/>
  <c r="P2943" i="1"/>
  <c r="P3959" i="1"/>
  <c r="P584" i="1"/>
  <c r="P1800" i="1"/>
  <c r="P3742" i="1"/>
  <c r="P2500" i="1"/>
  <c r="P3993" i="1"/>
  <c r="P3811" i="1"/>
  <c r="P3448" i="1"/>
  <c r="P1205" i="1"/>
  <c r="P1290" i="1"/>
  <c r="P2786" i="1"/>
  <c r="P3486" i="1"/>
  <c r="P3743" i="1"/>
  <c r="P3410" i="1"/>
  <c r="P1153" i="1"/>
  <c r="P2246" i="1"/>
  <c r="P4086" i="1"/>
  <c r="P2551" i="1"/>
  <c r="P2426" i="1"/>
  <c r="P1942" i="1"/>
  <c r="P3844" i="1"/>
  <c r="P4079" i="1"/>
  <c r="P3845" i="1"/>
  <c r="P1291" i="1"/>
  <c r="P3846" i="1"/>
  <c r="P3684" i="1"/>
  <c r="P3246" i="1"/>
  <c r="P3847" i="1"/>
  <c r="P828" i="1"/>
  <c r="P2981" i="1"/>
  <c r="P585" i="1"/>
  <c r="P3247" i="1"/>
  <c r="P2552" i="1"/>
  <c r="P3685" i="1"/>
  <c r="P1943" i="1"/>
  <c r="P2982" i="1"/>
  <c r="P1670" i="1"/>
  <c r="P1944" i="1"/>
  <c r="P3248" i="1"/>
  <c r="P3974" i="1"/>
  <c r="P3812" i="1"/>
  <c r="P1945" i="1"/>
  <c r="P1889" i="1"/>
  <c r="P3848" i="1"/>
  <c r="P3714" i="1"/>
  <c r="P2427" i="1"/>
  <c r="P2553" i="1"/>
  <c r="P2428" i="1"/>
  <c r="P3782" i="1"/>
  <c r="P2935" i="1"/>
  <c r="P3960" i="1"/>
  <c r="P4068" i="1"/>
  <c r="P2275" i="1"/>
  <c r="P2983" i="1"/>
  <c r="P2295" i="1"/>
  <c r="P3767" i="1"/>
  <c r="P3487" i="1"/>
  <c r="P1206" i="1"/>
  <c r="P1018" i="1"/>
  <c r="P3488" i="1"/>
  <c r="P4067" i="1"/>
  <c r="P1946" i="1"/>
  <c r="P1947" i="1"/>
  <c r="P3489" i="1"/>
  <c r="P2554" i="1"/>
  <c r="P3411" i="1"/>
  <c r="P1948" i="1"/>
  <c r="P3849" i="1"/>
  <c r="P3490" i="1"/>
  <c r="P3491" i="1"/>
  <c r="P2502" i="1"/>
  <c r="P2984" i="1"/>
  <c r="P2787" i="1"/>
  <c r="P3249" i="1"/>
  <c r="P1949" i="1"/>
  <c r="P4076" i="1"/>
  <c r="P811" i="1"/>
  <c r="P1801" i="1"/>
  <c r="P3674" i="1"/>
  <c r="P1722" i="1"/>
  <c r="P1950" i="1"/>
  <c r="P2296" i="1"/>
  <c r="P2297" i="1"/>
  <c r="P1582" i="1"/>
  <c r="P3492" i="1"/>
  <c r="P3493" i="1"/>
  <c r="P3494" i="1"/>
  <c r="P2788" i="1"/>
  <c r="P3662" i="1"/>
  <c r="P3250" i="1"/>
  <c r="P3850" i="1"/>
  <c r="P3715" i="1"/>
  <c r="P2555" i="1"/>
  <c r="P2751" i="1"/>
  <c r="P3451" i="1"/>
  <c r="P3975" i="1"/>
  <c r="P4021" i="1"/>
  <c r="P2749" i="1"/>
  <c r="P2985" i="1"/>
  <c r="P3412" i="1"/>
  <c r="P1671" i="1"/>
  <c r="P2429" i="1"/>
  <c r="P4099" i="1"/>
  <c r="P2986" i="1"/>
  <c r="P3851" i="1"/>
  <c r="P2789" i="1"/>
  <c r="P2987" i="1"/>
  <c r="P3852" i="1"/>
  <c r="P3994" i="1"/>
  <c r="P3853" i="1"/>
  <c r="P3995" i="1"/>
  <c r="P679" i="1"/>
  <c r="P2430" i="1"/>
  <c r="P3380" i="1"/>
  <c r="P1802" i="1"/>
  <c r="P1803" i="1"/>
  <c r="P1951" i="1"/>
  <c r="P3768" i="1"/>
  <c r="P1952" i="1"/>
  <c r="P3961" i="1"/>
  <c r="P1953" i="1"/>
  <c r="P530" i="1"/>
  <c r="P3413" i="1"/>
  <c r="P3414" i="1"/>
  <c r="P2298" i="1"/>
  <c r="P2247" i="1"/>
  <c r="P2556" i="1"/>
  <c r="P658" i="1"/>
  <c r="P1954" i="1"/>
  <c r="P3251" i="1"/>
  <c r="P2557" i="1"/>
  <c r="P829" i="1"/>
  <c r="P1955" i="1"/>
  <c r="P1956" i="1"/>
  <c r="P1793" i="1"/>
  <c r="P3390" i="1"/>
  <c r="P2558" i="1"/>
  <c r="P1957" i="1"/>
  <c r="P1958" i="1"/>
  <c r="P1583" i="1"/>
  <c r="P3854" i="1"/>
  <c r="P3855" i="1"/>
  <c r="P3976" i="1"/>
  <c r="P2512" i="1"/>
  <c r="P2988" i="1"/>
  <c r="P3252" i="1"/>
  <c r="P1959" i="1"/>
  <c r="P3253" i="1"/>
  <c r="P3495" i="1"/>
  <c r="P1960" i="1"/>
  <c r="P3765" i="1"/>
  <c r="P2989" i="1"/>
  <c r="P3856" i="1"/>
  <c r="P2990" i="1"/>
  <c r="P4053" i="1"/>
  <c r="P2991" i="1"/>
  <c r="P3254" i="1"/>
  <c r="P3496" i="1"/>
  <c r="P3821" i="1"/>
  <c r="P3255" i="1"/>
  <c r="P3497" i="1"/>
  <c r="P1890" i="1"/>
  <c r="P3857" i="1"/>
  <c r="P3256" i="1"/>
  <c r="P3257" i="1"/>
  <c r="P3783" i="1"/>
  <c r="P2790" i="1"/>
  <c r="P3378" i="1"/>
  <c r="P2299" i="1"/>
  <c r="P3258" i="1"/>
  <c r="P4028" i="1"/>
  <c r="P1292" i="1"/>
  <c r="P3498" i="1"/>
  <c r="P3858" i="1"/>
  <c r="P1961" i="1"/>
  <c r="P1962" i="1"/>
  <c r="P3191" i="1"/>
  <c r="P3499" i="1"/>
  <c r="P3962" i="1"/>
  <c r="P3500" i="1"/>
  <c r="P2992" i="1"/>
  <c r="P3501" i="1"/>
  <c r="P3663" i="1"/>
  <c r="P3859" i="1"/>
  <c r="P2791" i="1"/>
  <c r="P2792" i="1"/>
  <c r="P3226" i="1"/>
  <c r="P3452" i="1"/>
  <c r="P2559" i="1"/>
  <c r="P3216" i="1"/>
  <c r="P3259" i="1"/>
  <c r="P1584" i="1"/>
  <c r="P3502" i="1"/>
  <c r="P4054" i="1"/>
  <c r="P2513" i="1"/>
  <c r="P3453" i="1"/>
  <c r="P3660" i="1"/>
  <c r="P3996" i="1"/>
  <c r="P1925" i="1"/>
  <c r="P2793" i="1"/>
  <c r="P3675" i="1"/>
  <c r="P1293" i="1"/>
  <c r="P3381" i="1"/>
  <c r="P3949" i="1"/>
  <c r="P3716" i="1"/>
  <c r="P3260" i="1"/>
  <c r="P2993" i="1"/>
  <c r="P3503" i="1"/>
  <c r="P2994" i="1"/>
  <c r="P1207" i="1"/>
  <c r="P3504" i="1"/>
  <c r="P3197" i="1"/>
  <c r="P3505" i="1"/>
  <c r="P2794" i="1"/>
  <c r="P2238" i="1"/>
  <c r="P3945" i="1"/>
  <c r="P1585" i="1"/>
  <c r="P3386" i="1"/>
  <c r="P2431" i="1"/>
  <c r="P3744" i="1"/>
  <c r="P2514" i="1"/>
  <c r="P2501" i="1"/>
  <c r="P1963" i="1"/>
  <c r="P2950" i="1"/>
  <c r="P2795" i="1"/>
  <c r="P1804" i="1"/>
  <c r="P2560" i="1"/>
  <c r="P3860" i="1"/>
  <c r="P2995" i="1"/>
  <c r="P3506" i="1"/>
  <c r="P2953" i="1"/>
  <c r="P4029" i="1"/>
  <c r="P1964" i="1"/>
  <c r="P2996" i="1"/>
  <c r="P3997" i="1"/>
  <c r="P1294" i="1"/>
  <c r="P2997" i="1"/>
  <c r="P2998" i="1"/>
  <c r="P3861" i="1"/>
  <c r="P3717" i="1"/>
  <c r="P2796" i="1"/>
  <c r="P3718" i="1"/>
  <c r="P3719" i="1"/>
  <c r="P3862" i="1"/>
  <c r="P1586" i="1"/>
  <c r="P3863" i="1"/>
  <c r="P2999" i="1"/>
  <c r="P2797" i="1"/>
  <c r="P3000" i="1"/>
  <c r="P1965" i="1"/>
  <c r="P3236" i="1"/>
  <c r="P3261" i="1"/>
  <c r="P3001" i="1"/>
  <c r="P3507" i="1"/>
  <c r="P3977" i="1"/>
  <c r="P3002" i="1"/>
  <c r="P3262" i="1"/>
  <c r="P3508" i="1"/>
  <c r="P4069" i="1"/>
  <c r="P4070" i="1"/>
  <c r="P3003" i="1"/>
  <c r="P3664" i="1"/>
  <c r="P2561" i="1"/>
  <c r="P1672" i="1"/>
  <c r="P2798" i="1"/>
  <c r="P3998" i="1"/>
  <c r="P1805" i="1"/>
  <c r="P2799" i="1"/>
  <c r="P1966" i="1"/>
  <c r="P2300" i="1"/>
  <c r="P2944" i="1"/>
  <c r="P2562" i="1"/>
  <c r="P2963" i="1"/>
  <c r="P3720" i="1"/>
  <c r="P1189" i="1"/>
  <c r="P3999" i="1"/>
  <c r="P2954" i="1"/>
  <c r="P3686" i="1"/>
  <c r="P2800" i="1"/>
  <c r="P1208" i="1"/>
  <c r="P2273" i="1"/>
  <c r="P2403" i="1"/>
  <c r="P3784" i="1"/>
  <c r="P1295" i="1"/>
  <c r="P3509" i="1"/>
  <c r="P1769" i="1"/>
  <c r="P3687" i="1"/>
  <c r="P2801" i="1"/>
  <c r="P3510" i="1"/>
  <c r="P3511" i="1"/>
  <c r="P1806" i="1"/>
  <c r="P3864" i="1"/>
  <c r="P3004" i="1"/>
  <c r="P1587" i="1"/>
  <c r="P3005" i="1"/>
  <c r="P3963" i="1"/>
  <c r="P1967" i="1"/>
  <c r="P1209" i="1"/>
  <c r="P1296" i="1"/>
  <c r="P1723" i="1"/>
  <c r="P2802" i="1"/>
  <c r="P3785" i="1"/>
  <c r="P2803" i="1"/>
  <c r="P4087" i="1"/>
  <c r="P2563" i="1"/>
  <c r="P3415" i="1"/>
  <c r="P1186" i="1"/>
  <c r="P1297" i="1"/>
  <c r="P2740" i="1"/>
  <c r="P1807" i="1"/>
  <c r="P3786" i="1"/>
  <c r="P1190" i="1"/>
  <c r="P1511" i="1"/>
  <c r="P1673" i="1"/>
  <c r="P2248" i="1"/>
  <c r="P3943" i="1"/>
  <c r="P2564" i="1"/>
  <c r="P2760" i="1"/>
  <c r="P1560" i="1"/>
  <c r="P1968" i="1"/>
  <c r="P1969" i="1"/>
  <c r="P1970" i="1"/>
  <c r="P1971" i="1"/>
  <c r="P1972" i="1"/>
  <c r="P1973" i="1"/>
  <c r="P3512" i="1"/>
  <c r="P3513" i="1"/>
  <c r="P3745" i="1"/>
  <c r="P830" i="1"/>
  <c r="P3764" i="1"/>
  <c r="P1561" i="1"/>
  <c r="P1770" i="1"/>
  <c r="P3006" i="1"/>
  <c r="P3007" i="1"/>
  <c r="P2804" i="1"/>
  <c r="P991" i="1"/>
  <c r="P1674" i="1"/>
  <c r="P3008" i="1"/>
  <c r="P2565" i="1"/>
  <c r="P3514" i="1"/>
  <c r="P3951" i="1"/>
  <c r="P3515" i="1"/>
  <c r="P3769" i="1"/>
  <c r="P2805" i="1"/>
  <c r="P3263" i="1"/>
  <c r="P2432" i="1"/>
  <c r="P3865" i="1"/>
  <c r="P4095" i="1"/>
  <c r="P1154" i="1"/>
  <c r="P3516" i="1"/>
  <c r="P1298" i="1"/>
  <c r="P3009" i="1"/>
  <c r="P1974" i="1"/>
  <c r="P2566" i="1"/>
  <c r="P1299" i="1"/>
  <c r="P3391" i="1"/>
  <c r="P3866" i="1"/>
  <c r="P1808" i="1"/>
  <c r="P2567" i="1"/>
  <c r="P3264" i="1"/>
  <c r="P1675" i="1"/>
  <c r="P3265" i="1"/>
  <c r="P3517" i="1"/>
  <c r="P3721" i="1"/>
  <c r="P2568" i="1"/>
  <c r="P1975" i="1"/>
  <c r="P3010" i="1"/>
  <c r="P3518" i="1"/>
  <c r="P3519" i="1"/>
  <c r="P831" i="1"/>
  <c r="P2416" i="1"/>
  <c r="P4000" i="1"/>
  <c r="P2569" i="1"/>
  <c r="P2570" i="1"/>
  <c r="P1724" i="1"/>
  <c r="P3416" i="1"/>
  <c r="P3520" i="1"/>
  <c r="P3011" i="1"/>
  <c r="P1976" i="1"/>
  <c r="P2433" i="1"/>
  <c r="P3266" i="1"/>
  <c r="P3417" i="1"/>
  <c r="P3964" i="1"/>
  <c r="P4030" i="1"/>
  <c r="P3521" i="1"/>
  <c r="P4001" i="1"/>
  <c r="P1169" i="1"/>
  <c r="P1300" i="1"/>
  <c r="P3688" i="1"/>
  <c r="P3522" i="1"/>
  <c r="P3523" i="1"/>
  <c r="P1977" i="1"/>
  <c r="P2571" i="1"/>
  <c r="P3524" i="1"/>
  <c r="P3787" i="1"/>
  <c r="P680" i="1"/>
  <c r="P1301" i="1"/>
  <c r="P1550" i="1"/>
  <c r="P2806" i="1"/>
  <c r="P4002" i="1"/>
  <c r="P2955" i="1"/>
  <c r="P2964" i="1"/>
  <c r="P3267" i="1"/>
  <c r="P2301" i="1"/>
  <c r="P3788" i="1"/>
  <c r="P3789" i="1"/>
  <c r="P1588" i="1"/>
  <c r="P2572" i="1"/>
  <c r="P2741" i="1"/>
  <c r="P3012" i="1"/>
  <c r="P3268" i="1"/>
  <c r="P3867" i="1"/>
  <c r="P1978" i="1"/>
  <c r="P1170" i="1"/>
  <c r="P1302" i="1"/>
  <c r="P2573" i="1"/>
  <c r="P3269" i="1"/>
  <c r="P1303" i="1"/>
  <c r="P3217" i="1"/>
  <c r="P2538" i="1"/>
  <c r="P1304" i="1"/>
  <c r="P1979" i="1"/>
  <c r="P2434" i="1"/>
  <c r="P2761" i="1"/>
  <c r="P1771" i="1"/>
  <c r="P1980" i="1"/>
  <c r="P1981" i="1"/>
  <c r="P3418" i="1"/>
  <c r="P3868" i="1"/>
  <c r="P4088" i="1"/>
  <c r="P1772" i="1"/>
  <c r="P3419" i="1"/>
  <c r="P3525" i="1"/>
  <c r="P3944" i="1"/>
  <c r="P3952" i="1"/>
  <c r="P1514" i="1"/>
  <c r="P3526" i="1"/>
  <c r="P3454" i="1"/>
  <c r="P3527" i="1"/>
  <c r="P1019" i="1"/>
  <c r="P1982" i="1"/>
  <c r="P2407" i="1"/>
  <c r="P3221" i="1"/>
  <c r="P3689" i="1"/>
  <c r="P1983" i="1"/>
  <c r="P3013" i="1"/>
  <c r="P832" i="1"/>
  <c r="P1984" i="1"/>
  <c r="P3665" i="1"/>
  <c r="P2768" i="1"/>
  <c r="P3420" i="1"/>
  <c r="P3528" i="1"/>
  <c r="P1985" i="1"/>
  <c r="P2574" i="1"/>
  <c r="P3014" i="1"/>
  <c r="P3869" i="1"/>
  <c r="P1020" i="1"/>
  <c r="P1210" i="1"/>
  <c r="P2435" i="1"/>
  <c r="P2807" i="1"/>
  <c r="P2808" i="1"/>
  <c r="P1021" i="1"/>
  <c r="P1305" i="1"/>
  <c r="P1676" i="1"/>
  <c r="P1725" i="1"/>
  <c r="P2302" i="1"/>
  <c r="P3270" i="1"/>
  <c r="P3666" i="1"/>
  <c r="P2436" i="1"/>
  <c r="P1986" i="1"/>
  <c r="P2303" i="1"/>
  <c r="P3015" i="1"/>
  <c r="P3813" i="1"/>
  <c r="P2575" i="1"/>
  <c r="P3016" i="1"/>
  <c r="P3017" i="1"/>
  <c r="P2437" i="1"/>
  <c r="P3421" i="1"/>
  <c r="P1171" i="1"/>
  <c r="P3271" i="1"/>
  <c r="P1262" i="1"/>
  <c r="P3018" i="1"/>
  <c r="P3272" i="1"/>
  <c r="P1155" i="1"/>
  <c r="P1720" i="1"/>
  <c r="P2515" i="1"/>
  <c r="P2809" i="1"/>
  <c r="P2282" i="1"/>
  <c r="P3273" i="1"/>
  <c r="P2274" i="1"/>
  <c r="P3529" i="1"/>
  <c r="P3019" i="1"/>
  <c r="P3020" i="1"/>
  <c r="P3530" i="1"/>
  <c r="P1306" i="1"/>
  <c r="P2304" i="1"/>
  <c r="P2956" i="1"/>
  <c r="P3274" i="1"/>
  <c r="P3531" i="1"/>
  <c r="P2305" i="1"/>
  <c r="P3532" i="1"/>
  <c r="P1307" i="1"/>
  <c r="P1987" i="1"/>
  <c r="P2306" i="1"/>
  <c r="P3021" i="1"/>
  <c r="P2810" i="1"/>
  <c r="P3022" i="1"/>
  <c r="P3965" i="1"/>
  <c r="P1562" i="1"/>
  <c r="P3790" i="1"/>
  <c r="P2438" i="1"/>
  <c r="P3656" i="1"/>
  <c r="P3533" i="1"/>
  <c r="P3722" i="1"/>
  <c r="P1988" i="1"/>
  <c r="P2408" i="1"/>
  <c r="P3227" i="1"/>
  <c r="P3534" i="1"/>
  <c r="P3535" i="1"/>
  <c r="P1022" i="1"/>
  <c r="P2406" i="1"/>
  <c r="P2811" i="1"/>
  <c r="P3275" i="1"/>
  <c r="P3536" i="1"/>
  <c r="P2307" i="1"/>
  <c r="P1023" i="1"/>
  <c r="P1989" i="1"/>
  <c r="P2308" i="1"/>
  <c r="P1024" i="1"/>
  <c r="P2576" i="1"/>
  <c r="P1551" i="1"/>
  <c r="P2309" i="1"/>
  <c r="P3422" i="1"/>
  <c r="P1809" i="1"/>
  <c r="P3423" i="1"/>
  <c r="P1308" i="1"/>
  <c r="P1211" i="1"/>
  <c r="P1589" i="1"/>
  <c r="P3276" i="1"/>
  <c r="P3396" i="1"/>
  <c r="P3537" i="1"/>
  <c r="P1990" i="1"/>
  <c r="P1277" i="1"/>
  <c r="P2439" i="1"/>
  <c r="P2440" i="1"/>
  <c r="P1991" i="1"/>
  <c r="P2577" i="1"/>
  <c r="P3023" i="1"/>
  <c r="P3208" i="1"/>
  <c r="P3690" i="1"/>
  <c r="P3277" i="1"/>
  <c r="P1992" i="1"/>
  <c r="P2812" i="1"/>
  <c r="P3746" i="1"/>
  <c r="P2578" i="1"/>
  <c r="P2249" i="1"/>
  <c r="P1677" i="1"/>
  <c r="P3278" i="1"/>
  <c r="P1212" i="1"/>
  <c r="P1993" i="1"/>
  <c r="P1994" i="1"/>
  <c r="P2769" i="1"/>
  <c r="P3024" i="1"/>
  <c r="P3279" i="1"/>
  <c r="P4003" i="1"/>
  <c r="P1309" i="1"/>
  <c r="P1995" i="1"/>
  <c r="P2773" i="1"/>
  <c r="P3280" i="1"/>
  <c r="P2400" i="1"/>
  <c r="P2813" i="1"/>
  <c r="P2814" i="1"/>
  <c r="P1191" i="1"/>
  <c r="P992" i="1"/>
  <c r="P1678" i="1"/>
  <c r="P1025" i="1"/>
  <c r="P1810" i="1"/>
  <c r="P1996" i="1"/>
  <c r="P3424" i="1"/>
  <c r="P2815" i="1"/>
  <c r="P2579" i="1"/>
  <c r="P1310" i="1"/>
  <c r="P1311" i="1"/>
  <c r="P2250" i="1"/>
  <c r="P2580" i="1"/>
  <c r="P3870" i="1"/>
  <c r="P1997" i="1"/>
  <c r="P2816" i="1"/>
  <c r="P3025" i="1"/>
  <c r="P3281" i="1"/>
  <c r="P3538" i="1"/>
  <c r="P3791" i="1"/>
  <c r="P1278" i="1"/>
  <c r="P1312" i="1"/>
  <c r="P3282" i="1"/>
  <c r="P3723" i="1"/>
  <c r="P3770" i="1"/>
  <c r="P1026" i="1"/>
  <c r="P1148" i="1"/>
  <c r="P1998" i="1"/>
  <c r="P3425" i="1"/>
  <c r="P961" i="1"/>
  <c r="P1199" i="1"/>
  <c r="P1590" i="1"/>
  <c r="P3209" i="1"/>
  <c r="P3724" i="1"/>
  <c r="P2762" i="1"/>
  <c r="P2817" i="1"/>
  <c r="P1679" i="1"/>
  <c r="P2531" i="1"/>
  <c r="P2957" i="1"/>
  <c r="P1680" i="1"/>
  <c r="P2310" i="1"/>
  <c r="P2818" i="1"/>
  <c r="P4055" i="1"/>
  <c r="P681" i="1"/>
  <c r="P1313" i="1"/>
  <c r="P1999" i="1"/>
  <c r="P1681" i="1"/>
  <c r="P2000" i="1"/>
  <c r="P2001" i="1"/>
  <c r="P1213" i="1"/>
  <c r="P1314" i="1"/>
  <c r="P2002" i="1"/>
  <c r="P2441" i="1"/>
  <c r="P3026" i="1"/>
  <c r="P1811" i="1"/>
  <c r="P2819" i="1"/>
  <c r="P3027" i="1"/>
  <c r="P3871" i="1"/>
  <c r="P682" i="1"/>
  <c r="P3028" i="1"/>
  <c r="P3392" i="1"/>
  <c r="P833" i="1"/>
  <c r="P993" i="1"/>
  <c r="P1185" i="1"/>
  <c r="P1315" i="1"/>
  <c r="P3984" i="1"/>
  <c r="P1027" i="1"/>
  <c r="P1316" i="1"/>
  <c r="P2003" i="1"/>
  <c r="P2820" i="1"/>
  <c r="P3194" i="1"/>
  <c r="P2004" i="1"/>
  <c r="P834" i="1"/>
  <c r="P2005" i="1"/>
  <c r="P2311" i="1"/>
  <c r="P2581" i="1"/>
  <c r="P2821" i="1"/>
  <c r="P3283" i="1"/>
  <c r="P3539" i="1"/>
  <c r="P962" i="1"/>
  <c r="P1891" i="1"/>
  <c r="P2006" i="1"/>
  <c r="P2312" i="1"/>
  <c r="P3218" i="1"/>
  <c r="P1028" i="1"/>
  <c r="P1317" i="1"/>
  <c r="P3540" i="1"/>
  <c r="P3872" i="1"/>
  <c r="P3873" i="1"/>
  <c r="P1892" i="1"/>
  <c r="P1893" i="1"/>
  <c r="P2007" i="1"/>
  <c r="P531" i="1"/>
  <c r="P3198" i="1"/>
  <c r="P3725" i="1"/>
  <c r="P1029" i="1"/>
  <c r="P1318" i="1"/>
  <c r="P2582" i="1"/>
  <c r="P1726" i="1"/>
  <c r="P2008" i="1"/>
  <c r="P3029" i="1"/>
  <c r="P3541" i="1"/>
  <c r="P835" i="1"/>
  <c r="P1727" i="1"/>
  <c r="P3210" i="1"/>
  <c r="P4004" i="1"/>
  <c r="P2583" i="1"/>
  <c r="P2822" i="1"/>
  <c r="P2009" i="1"/>
  <c r="P2823" i="1"/>
  <c r="P2824" i="1"/>
  <c r="P3030" i="1"/>
  <c r="P3284" i="1"/>
  <c r="P3542" i="1"/>
  <c r="P1030" i="1"/>
  <c r="P1812" i="1"/>
  <c r="P2313" i="1"/>
  <c r="P3543" i="1"/>
  <c r="P1530" i="1"/>
  <c r="P1531" i="1"/>
  <c r="P1591" i="1"/>
  <c r="P2442" i="1"/>
  <c r="P2584" i="1"/>
  <c r="P3031" i="1"/>
  <c r="P3285" i="1"/>
  <c r="P1319" i="1"/>
  <c r="P1532" i="1"/>
  <c r="P2585" i="1"/>
  <c r="P836" i="1"/>
  <c r="P1813" i="1"/>
  <c r="P3032" i="1"/>
  <c r="P3792" i="1"/>
  <c r="P683" i="1"/>
  <c r="P1682" i="1"/>
  <c r="P1728" i="1"/>
  <c r="P2010" i="1"/>
  <c r="P2314" i="1"/>
  <c r="P2947" i="1"/>
  <c r="P797" i="1"/>
  <c r="P3033" i="1"/>
  <c r="P3034" i="1"/>
  <c r="P3691" i="1"/>
  <c r="P837" i="1"/>
  <c r="P1214" i="1"/>
  <c r="P2937" i="1"/>
  <c r="P3286" i="1"/>
  <c r="P3544" i="1"/>
  <c r="P2516" i="1"/>
  <c r="P3035" i="1"/>
  <c r="P4031" i="1"/>
  <c r="P4056" i="1"/>
  <c r="P674" i="1"/>
  <c r="P1031" i="1"/>
  <c r="P1320" i="1"/>
  <c r="P2011" i="1"/>
  <c r="P2278" i="1"/>
  <c r="P2942" i="1"/>
  <c r="P3036" i="1"/>
  <c r="P3037" i="1"/>
  <c r="P3287" i="1"/>
  <c r="P3545" i="1"/>
  <c r="P1215" i="1"/>
  <c r="P1729" i="1"/>
  <c r="P2315" i="1"/>
  <c r="P3288" i="1"/>
  <c r="P3455" i="1"/>
  <c r="P1814" i="1"/>
  <c r="P2251" i="1"/>
  <c r="P3038" i="1"/>
  <c r="P3039" i="1"/>
  <c r="P1202" i="1"/>
  <c r="P1894" i="1"/>
  <c r="P2752" i="1"/>
  <c r="P3040" i="1"/>
  <c r="P659" i="1"/>
  <c r="P1216" i="1"/>
  <c r="P2239" i="1"/>
  <c r="P2443" i="1"/>
  <c r="P2586" i="1"/>
  <c r="P3676" i="1"/>
  <c r="P684" i="1"/>
  <c r="P812" i="1"/>
  <c r="P1730" i="1"/>
  <c r="P2012" i="1"/>
  <c r="P2444" i="1"/>
  <c r="P3041" i="1"/>
  <c r="P3042" i="1"/>
  <c r="P3793" i="1"/>
  <c r="P1321" i="1"/>
  <c r="P1815" i="1"/>
  <c r="P2288" i="1"/>
  <c r="P2767" i="1"/>
  <c r="P3043" i="1"/>
  <c r="P3546" i="1"/>
  <c r="P2445" i="1"/>
  <c r="P655" i="1"/>
  <c r="P1578" i="1"/>
  <c r="P2013" i="1"/>
  <c r="P2014" i="1"/>
  <c r="P2965" i="1"/>
  <c r="P3547" i="1"/>
  <c r="P3794" i="1"/>
  <c r="P2015" i="1"/>
  <c r="P2016" i="1"/>
  <c r="P1322" i="1"/>
  <c r="P1773" i="1"/>
  <c r="P2017" i="1"/>
  <c r="P2825" i="1"/>
  <c r="P2826" i="1"/>
  <c r="P3426" i="1"/>
  <c r="P3548" i="1"/>
  <c r="P1323" i="1"/>
  <c r="P3874" i="1"/>
  <c r="P329" i="1"/>
  <c r="P1324" i="1"/>
  <c r="P2446" i="1"/>
  <c r="P2775" i="1"/>
  <c r="P2827" i="1"/>
  <c r="P3044" i="1"/>
  <c r="P1731" i="1"/>
  <c r="P2252" i="1"/>
  <c r="P2447" i="1"/>
  <c r="P3549" i="1"/>
  <c r="P2018" i="1"/>
  <c r="P2448" i="1"/>
  <c r="P2587" i="1"/>
  <c r="P2588" i="1"/>
  <c r="P3192" i="1"/>
  <c r="P685" i="1"/>
  <c r="P1325" i="1"/>
  <c r="P1563" i="1"/>
  <c r="P3289" i="1"/>
  <c r="P955" i="1"/>
  <c r="P1264" i="1"/>
  <c r="P1683" i="1"/>
  <c r="P1816" i="1"/>
  <c r="P2316" i="1"/>
  <c r="P2589" i="1"/>
  <c r="P3384" i="1"/>
  <c r="P3747" i="1"/>
  <c r="P3875" i="1"/>
  <c r="P686" i="1"/>
  <c r="P2828" i="1"/>
  <c r="P2945" i="1"/>
  <c r="P3456" i="1"/>
  <c r="P3550" i="1"/>
  <c r="P3551" i="1"/>
  <c r="P668" i="1"/>
  <c r="P1774" i="1"/>
  <c r="P2019" i="1"/>
  <c r="P2590" i="1"/>
  <c r="P2753" i="1"/>
  <c r="P4032" i="1"/>
  <c r="P675" i="1"/>
  <c r="P1775" i="1"/>
  <c r="P2503" i="1"/>
  <c r="P3552" i="1"/>
  <c r="P1156" i="1"/>
  <c r="P2742" i="1"/>
  <c r="P3228" i="1"/>
  <c r="P3290" i="1"/>
  <c r="P3553" i="1"/>
  <c r="P3876" i="1"/>
  <c r="P586" i="1"/>
  <c r="P480" i="1"/>
  <c r="P838" i="1"/>
  <c r="P956" i="1"/>
  <c r="P1032" i="1"/>
  <c r="P1326" i="1"/>
  <c r="P1327" i="1"/>
  <c r="P1776" i="1"/>
  <c r="P1926" i="1"/>
  <c r="P2020" i="1"/>
  <c r="P2591" i="1"/>
  <c r="P3554" i="1"/>
  <c r="P839" i="1"/>
  <c r="P1592" i="1"/>
  <c r="P3233" i="1"/>
  <c r="P3427" i="1"/>
  <c r="P3555" i="1"/>
  <c r="P341" i="1"/>
  <c r="P587" i="1"/>
  <c r="P687" i="1"/>
  <c r="P994" i="1"/>
  <c r="P1033" i="1"/>
  <c r="P2317" i="1"/>
  <c r="P688" i="1"/>
  <c r="P1217" i="1"/>
  <c r="P2021" i="1"/>
  <c r="P2022" i="1"/>
  <c r="P2592" i="1"/>
  <c r="P2829" i="1"/>
  <c r="P2938" i="1"/>
  <c r="P3045" i="1"/>
  <c r="P3046" i="1"/>
  <c r="P1593" i="1"/>
  <c r="P2023" i="1"/>
  <c r="P2318" i="1"/>
  <c r="P3047" i="1"/>
  <c r="P3048" i="1"/>
  <c r="P3556" i="1"/>
  <c r="P3726" i="1"/>
  <c r="P330" i="1"/>
  <c r="P342" i="1"/>
  <c r="P840" i="1"/>
  <c r="P2449" i="1"/>
  <c r="P2830" i="1"/>
  <c r="P2831" i="1"/>
  <c r="P3049" i="1"/>
  <c r="P588" i="1"/>
  <c r="P689" i="1"/>
  <c r="P1034" i="1"/>
  <c r="P2024" i="1"/>
  <c r="P2593" i="1"/>
  <c r="P2594" i="1"/>
  <c r="P343" i="1"/>
  <c r="P2450" i="1"/>
  <c r="P2595" i="1"/>
  <c r="P2832" i="1"/>
  <c r="P3050" i="1"/>
  <c r="P3051" i="1"/>
  <c r="P3291" i="1"/>
  <c r="P3292" i="1"/>
  <c r="P3557" i="1"/>
  <c r="P3558" i="1"/>
  <c r="P2235" i="1"/>
  <c r="P2754" i="1"/>
  <c r="P3293" i="1"/>
  <c r="P3559" i="1"/>
  <c r="P3560" i="1"/>
  <c r="P2414" i="1"/>
  <c r="P841" i="1"/>
  <c r="P1732" i="1"/>
  <c r="P3052" i="1"/>
  <c r="P690" i="1"/>
  <c r="P1929" i="1"/>
  <c r="P3294" i="1"/>
  <c r="P1257" i="1"/>
  <c r="P1594" i="1"/>
  <c r="P3053" i="1"/>
  <c r="P282" i="1"/>
  <c r="P344" i="1"/>
  <c r="P796" i="1"/>
  <c r="P1035" i="1"/>
  <c r="P1733" i="1"/>
  <c r="P3561" i="1"/>
  <c r="P1328" i="1"/>
  <c r="P1036" i="1"/>
  <c r="P1595" i="1"/>
  <c r="P2025" i="1"/>
  <c r="P3748" i="1"/>
  <c r="P528" i="1"/>
  <c r="P842" i="1"/>
  <c r="P1218" i="1"/>
  <c r="P1329" i="1"/>
  <c r="P1596" i="1"/>
  <c r="P1597" i="1"/>
  <c r="P2319" i="1"/>
  <c r="P532" i="1"/>
  <c r="P2026" i="1"/>
  <c r="P1219" i="1"/>
  <c r="P2027" i="1"/>
  <c r="P2028" i="1"/>
  <c r="P691" i="1"/>
  <c r="P810" i="1"/>
  <c r="P2029" i="1"/>
  <c r="P2320" i="1"/>
  <c r="P2451" i="1"/>
  <c r="P2833" i="1"/>
  <c r="P3428" i="1"/>
  <c r="P589" i="1"/>
  <c r="P843" i="1"/>
  <c r="P1037" i="1"/>
  <c r="P1554" i="1"/>
  <c r="P1684" i="1"/>
  <c r="P1817" i="1"/>
  <c r="P2030" i="1"/>
  <c r="P2240" i="1"/>
  <c r="P2321" i="1"/>
  <c r="P2511" i="1"/>
  <c r="P3054" i="1"/>
  <c r="P3562" i="1"/>
  <c r="P692" i="1"/>
  <c r="P844" i="1"/>
  <c r="P1166" i="1"/>
  <c r="P1330" i="1"/>
  <c r="P2322" i="1"/>
  <c r="P2452" i="1"/>
  <c r="P2527" i="1"/>
  <c r="P3429" i="1"/>
  <c r="P693" i="1"/>
  <c r="P1331" i="1"/>
  <c r="P1818" i="1"/>
  <c r="P2453" i="1"/>
  <c r="P3055" i="1"/>
  <c r="P3056" i="1"/>
  <c r="P3740" i="1"/>
  <c r="P3966" i="1"/>
  <c r="P1332" i="1"/>
  <c r="P2031" i="1"/>
  <c r="P2596" i="1"/>
  <c r="P2834" i="1"/>
  <c r="P845" i="1"/>
  <c r="P1220" i="1"/>
  <c r="P1734" i="1"/>
  <c r="P1819" i="1"/>
  <c r="P2409" i="1"/>
  <c r="P2597" i="1"/>
  <c r="P2746" i="1"/>
  <c r="P2598" i="1"/>
  <c r="P2835" i="1"/>
  <c r="P3295" i="1"/>
  <c r="P3877" i="1"/>
  <c r="P590" i="1"/>
  <c r="P1665" i="1"/>
  <c r="P2323" i="1"/>
  <c r="P2836" i="1"/>
  <c r="P280" i="1"/>
  <c r="P1333" i="1"/>
  <c r="P1735" i="1"/>
  <c r="P2837" i="1"/>
  <c r="P3878" i="1"/>
  <c r="P1038" i="1"/>
  <c r="P1820" i="1"/>
  <c r="P2232" i="1"/>
  <c r="P2276" i="1"/>
  <c r="P2599" i="1"/>
  <c r="P2600" i="1"/>
  <c r="P2838" i="1"/>
  <c r="P2839" i="1"/>
  <c r="P3563" i="1"/>
  <c r="P3564" i="1"/>
  <c r="P3692" i="1"/>
  <c r="P345" i="1"/>
  <c r="P1598" i="1"/>
  <c r="P1895" i="1"/>
  <c r="P2324" i="1"/>
  <c r="P2601" i="1"/>
  <c r="P2602" i="1"/>
  <c r="P4005" i="1"/>
  <c r="P346" i="1"/>
  <c r="P846" i="1"/>
  <c r="P847" i="1"/>
  <c r="P848" i="1"/>
  <c r="P1669" i="1"/>
  <c r="P1777" i="1"/>
  <c r="P1821" i="1"/>
  <c r="P2277" i="1"/>
  <c r="P347" i="1"/>
  <c r="P849" i="1"/>
  <c r="P2032" i="1"/>
  <c r="P2033" i="1"/>
  <c r="P3057" i="1"/>
  <c r="P348" i="1"/>
  <c r="P2253" i="1"/>
  <c r="P2325" i="1"/>
  <c r="P2524" i="1"/>
  <c r="P2779" i="1"/>
  <c r="P2840" i="1"/>
  <c r="P3565" i="1"/>
  <c r="P3667" i="1"/>
  <c r="P349" i="1"/>
  <c r="P481" i="1"/>
  <c r="P533" i="1"/>
  <c r="P1766" i="1"/>
  <c r="P2034" i="1"/>
  <c r="P2326" i="1"/>
  <c r="P2327" i="1"/>
  <c r="P2504" i="1"/>
  <c r="P3058" i="1"/>
  <c r="P3059" i="1"/>
  <c r="P3296" i="1"/>
  <c r="P3430" i="1"/>
  <c r="P350" i="1"/>
  <c r="P572" i="1"/>
  <c r="P1533" i="1"/>
  <c r="P2035" i="1"/>
  <c r="P3060" i="1"/>
  <c r="P246" i="1"/>
  <c r="P534" i="1"/>
  <c r="P963" i="1"/>
  <c r="P1039" i="1"/>
  <c r="P1172" i="1"/>
  <c r="P1822" i="1"/>
  <c r="P2454" i="1"/>
  <c r="P2603" i="1"/>
  <c r="P2604" i="1"/>
  <c r="P3061" i="1"/>
  <c r="P3062" i="1"/>
  <c r="P3566" i="1"/>
  <c r="P535" i="1"/>
  <c r="P1778" i="1"/>
  <c r="P2036" i="1"/>
  <c r="P2455" i="1"/>
  <c r="P3063" i="1"/>
  <c r="P3199" i="1"/>
  <c r="P3297" i="1"/>
  <c r="P3298" i="1"/>
  <c r="P3299" i="1"/>
  <c r="P3819" i="1"/>
  <c r="P571" i="1"/>
  <c r="P1040" i="1"/>
  <c r="P2037" i="1"/>
  <c r="P2605" i="1"/>
  <c r="P2841" i="1"/>
  <c r="P3668" i="1"/>
  <c r="P1517" i="1"/>
  <c r="P2279" i="1"/>
  <c r="P2606" i="1"/>
  <c r="P3064" i="1"/>
  <c r="P3879" i="1"/>
  <c r="P1884" i="1"/>
  <c r="P2404" i="1"/>
  <c r="P2607" i="1"/>
  <c r="P3065" i="1"/>
  <c r="P3457" i="1"/>
  <c r="P1041" i="1"/>
  <c r="P1042" i="1"/>
  <c r="P1043" i="1"/>
  <c r="P1685" i="1"/>
  <c r="P2038" i="1"/>
  <c r="P2039" i="1"/>
  <c r="P2231" i="1"/>
  <c r="P2608" i="1"/>
  <c r="P2609" i="1"/>
  <c r="P2842" i="1"/>
  <c r="P2958" i="1"/>
  <c r="P3066" i="1"/>
  <c r="P461" i="1"/>
  <c r="P536" i="1"/>
  <c r="P591" i="1"/>
  <c r="P1044" i="1"/>
  <c r="P1045" i="1"/>
  <c r="P1046" i="1"/>
  <c r="P1534" i="1"/>
  <c r="P1599" i="1"/>
  <c r="P2328" i="1"/>
  <c r="P2329" i="1"/>
  <c r="P2330" i="1"/>
  <c r="P2610" i="1"/>
  <c r="P2611" i="1"/>
  <c r="P3067" i="1"/>
  <c r="P3300" i="1"/>
  <c r="P3681" i="1"/>
  <c r="P3950" i="1"/>
  <c r="P537" i="1"/>
  <c r="P1686" i="1"/>
  <c r="P1779" i="1"/>
  <c r="P1881" i="1"/>
  <c r="P2040" i="1"/>
  <c r="P2041" i="1"/>
  <c r="P3431" i="1"/>
  <c r="P3567" i="1"/>
  <c r="P3967" i="1"/>
  <c r="P1192" i="1"/>
  <c r="P1600" i="1"/>
  <c r="P1767" i="1"/>
  <c r="P1780" i="1"/>
  <c r="P2042" i="1"/>
  <c r="P2612" i="1"/>
  <c r="P2843" i="1"/>
  <c r="P3068" i="1"/>
  <c r="P482" i="1"/>
  <c r="P483" i="1"/>
  <c r="P1601" i="1"/>
  <c r="P2043" i="1"/>
  <c r="P2044" i="1"/>
  <c r="P2045" i="1"/>
  <c r="P793" i="1"/>
  <c r="P813" i="1"/>
  <c r="P1823" i="1"/>
  <c r="P2046" i="1"/>
  <c r="P2331" i="1"/>
  <c r="P3069" i="1"/>
  <c r="P3070" i="1"/>
  <c r="P3693" i="1"/>
  <c r="P1334" i="1"/>
  <c r="P3071" i="1"/>
  <c r="P3449" i="1"/>
  <c r="P484" i="1"/>
  <c r="P850" i="1"/>
  <c r="P1157" i="1"/>
  <c r="P1335" i="1"/>
  <c r="P1336" i="1"/>
  <c r="P1337" i="1"/>
  <c r="P2047" i="1"/>
  <c r="P2332" i="1"/>
  <c r="P2333" i="1"/>
  <c r="P2456" i="1"/>
  <c r="P2457" i="1"/>
  <c r="P2778" i="1"/>
  <c r="P3072" i="1"/>
  <c r="P3568" i="1"/>
  <c r="P157" i="1"/>
  <c r="P1508" i="1"/>
  <c r="P1338" i="1"/>
  <c r="P1668" i="1"/>
  <c r="P1736" i="1"/>
  <c r="P2334" i="1"/>
  <c r="P2508" i="1"/>
  <c r="P2532" i="1"/>
  <c r="P2844" i="1"/>
  <c r="P2845" i="1"/>
  <c r="P3880" i="1"/>
  <c r="P4006" i="1"/>
  <c r="P351" i="1"/>
  <c r="P520" i="1"/>
  <c r="P592" i="1"/>
  <c r="P1339" i="1"/>
  <c r="P1340" i="1"/>
  <c r="P1824" i="1"/>
  <c r="P2048" i="1"/>
  <c r="P2254" i="1"/>
  <c r="P2335" i="1"/>
  <c r="P3659" i="1"/>
  <c r="P3727" i="1"/>
  <c r="P538" i="1"/>
  <c r="P1047" i="1"/>
  <c r="P1341" i="1"/>
  <c r="P1825" i="1"/>
  <c r="P2255" i="1"/>
  <c r="P2458" i="1"/>
  <c r="P2613" i="1"/>
  <c r="P352" i="1"/>
  <c r="P851" i="1"/>
  <c r="P852" i="1"/>
  <c r="P1342" i="1"/>
  <c r="P1687" i="1"/>
  <c r="P2049" i="1"/>
  <c r="P3569" i="1"/>
  <c r="P3728" i="1"/>
  <c r="P521" i="1"/>
  <c r="P1158" i="1"/>
  <c r="P1343" i="1"/>
  <c r="P1344" i="1"/>
  <c r="P1535" i="1"/>
  <c r="P1555" i="1"/>
  <c r="P1602" i="1"/>
  <c r="P593" i="1"/>
  <c r="P1345" i="1"/>
  <c r="P1346" i="1"/>
  <c r="P1526" i="1"/>
  <c r="P1536" i="1"/>
  <c r="P1826" i="1"/>
  <c r="P2050" i="1"/>
  <c r="P3073" i="1"/>
  <c r="P3570" i="1"/>
  <c r="P3814" i="1"/>
  <c r="P594" i="1"/>
  <c r="P694" i="1"/>
  <c r="P1048" i="1"/>
  <c r="P1794" i="1"/>
  <c r="P1827" i="1"/>
  <c r="P2051" i="1"/>
  <c r="P2283" i="1"/>
  <c r="P2336" i="1"/>
  <c r="P2614" i="1"/>
  <c r="P3074" i="1"/>
  <c r="P3188" i="1"/>
  <c r="P3301" i="1"/>
  <c r="P3795" i="1"/>
  <c r="P4007" i="1"/>
  <c r="P794" i="1"/>
  <c r="P1221" i="1"/>
  <c r="P1222" i="1"/>
  <c r="P1347" i="1"/>
  <c r="P1348" i="1"/>
  <c r="P1764" i="1"/>
  <c r="P2052" i="1"/>
  <c r="P2256" i="1"/>
  <c r="P2533" i="1"/>
  <c r="P2615" i="1"/>
  <c r="P2846" i="1"/>
  <c r="P2847" i="1"/>
  <c r="P353" i="1"/>
  <c r="P595" i="1"/>
  <c r="P695" i="1"/>
  <c r="P853" i="1"/>
  <c r="P854" i="1"/>
  <c r="P855" i="1"/>
  <c r="P1349" i="1"/>
  <c r="P2053" i="1"/>
  <c r="P2054" i="1"/>
  <c r="P2055" i="1"/>
  <c r="P2848" i="1"/>
  <c r="P3881" i="1"/>
  <c r="P696" i="1"/>
  <c r="P1350" i="1"/>
  <c r="P1351" i="1"/>
  <c r="P1352" i="1"/>
  <c r="P1537" i="1"/>
  <c r="P2056" i="1"/>
  <c r="P2057" i="1"/>
  <c r="P2959" i="1"/>
  <c r="P3302" i="1"/>
  <c r="P3397" i="1"/>
  <c r="P3462" i="1"/>
  <c r="P3749" i="1"/>
  <c r="P4066" i="1"/>
  <c r="P224" i="1"/>
  <c r="P856" i="1"/>
  <c r="P857" i="1"/>
  <c r="P984" i="1"/>
  <c r="P1353" i="1"/>
  <c r="P1688" i="1"/>
  <c r="P1689" i="1"/>
  <c r="P1737" i="1"/>
  <c r="P1828" i="1"/>
  <c r="P1829" i="1"/>
  <c r="P2058" i="1"/>
  <c r="P1931" i="1"/>
  <c r="P2059" i="1"/>
  <c r="P2060" i="1"/>
  <c r="P2061" i="1"/>
  <c r="P2062" i="1"/>
  <c r="P2063" i="1"/>
  <c r="P2616" i="1"/>
  <c r="P2617" i="1"/>
  <c r="P2618" i="1"/>
  <c r="P2619" i="1"/>
  <c r="P3075" i="1"/>
  <c r="P3076" i="1"/>
  <c r="P3303" i="1"/>
  <c r="P3304" i="1"/>
  <c r="P3571" i="1"/>
  <c r="P4057" i="1"/>
  <c r="P4080" i="1"/>
  <c r="P485" i="1"/>
  <c r="P697" i="1"/>
  <c r="P1354" i="1"/>
  <c r="P1830" i="1"/>
  <c r="P1930" i="1"/>
  <c r="P2849" i="1"/>
  <c r="P3694" i="1"/>
  <c r="P3771" i="1"/>
  <c r="P1049" i="1"/>
  <c r="P1768" i="1"/>
  <c r="P1781" i="1"/>
  <c r="P2064" i="1"/>
  <c r="P2850" i="1"/>
  <c r="P3796" i="1"/>
  <c r="P294" i="1"/>
  <c r="P354" i="1"/>
  <c r="P698" i="1"/>
  <c r="P989" i="1"/>
  <c r="P1149" i="1"/>
  <c r="P1223" i="1"/>
  <c r="P1355" i="1"/>
  <c r="P1831" i="1"/>
  <c r="P2065" i="1"/>
  <c r="P2066" i="1"/>
  <c r="P2851" i="1"/>
  <c r="P3882" i="1"/>
  <c r="P699" i="1"/>
  <c r="P700" i="1"/>
  <c r="P701" i="1"/>
  <c r="P1050" i="1"/>
  <c r="P1051" i="1"/>
  <c r="P1738" i="1"/>
  <c r="P2067" i="1"/>
  <c r="P2068" i="1"/>
  <c r="P2069" i="1"/>
  <c r="P2070" i="1"/>
  <c r="P2236" i="1"/>
  <c r="P2852" i="1"/>
  <c r="P2946" i="1"/>
  <c r="P147" i="1"/>
  <c r="P331" i="1"/>
  <c r="P702" i="1"/>
  <c r="P703" i="1"/>
  <c r="P1005" i="1"/>
  <c r="P1224" i="1"/>
  <c r="P1518" i="1"/>
  <c r="P1603" i="1"/>
  <c r="P1604" i="1"/>
  <c r="P1690" i="1"/>
  <c r="P1832" i="1"/>
  <c r="P1896" i="1"/>
  <c r="P2071" i="1"/>
  <c r="P2853" i="1"/>
  <c r="P2854" i="1"/>
  <c r="P2855" i="1"/>
  <c r="P517" i="1"/>
  <c r="P704" i="1"/>
  <c r="P801" i="1"/>
  <c r="P1052" i="1"/>
  <c r="P1897" i="1"/>
  <c r="P2072" i="1"/>
  <c r="P2073" i="1"/>
  <c r="P2243" i="1"/>
  <c r="P2337" i="1"/>
  <c r="P2856" i="1"/>
  <c r="P2857" i="1"/>
  <c r="P3695" i="1"/>
  <c r="P4008" i="1"/>
  <c r="P1053" i="1"/>
  <c r="P1054" i="1"/>
  <c r="P1356" i="1"/>
  <c r="P1739" i="1"/>
  <c r="P1833" i="1"/>
  <c r="P1834" i="1"/>
  <c r="P1898" i="1"/>
  <c r="P2074" i="1"/>
  <c r="P2459" i="1"/>
  <c r="P2460" i="1"/>
  <c r="P2620" i="1"/>
  <c r="P2858" i="1"/>
  <c r="P3305" i="1"/>
  <c r="P143" i="1"/>
  <c r="P259" i="1"/>
  <c r="P355" i="1"/>
  <c r="P524" i="1"/>
  <c r="P1184" i="1"/>
  <c r="P1835" i="1"/>
  <c r="P1899" i="1"/>
  <c r="P2075" i="1"/>
  <c r="P2755" i="1"/>
  <c r="P2859" i="1"/>
  <c r="P325" i="1"/>
  <c r="P356" i="1"/>
  <c r="P596" i="1"/>
  <c r="P1357" i="1"/>
  <c r="P1900" i="1"/>
  <c r="P2076" i="1"/>
  <c r="P2077" i="1"/>
  <c r="P2338" i="1"/>
  <c r="P3234" i="1"/>
  <c r="P131" i="1"/>
  <c r="P260" i="1"/>
  <c r="P486" i="1"/>
  <c r="P705" i="1"/>
  <c r="P706" i="1"/>
  <c r="P1193" i="1"/>
  <c r="P1691" i="1"/>
  <c r="P1836" i="1"/>
  <c r="P1901" i="1"/>
  <c r="P1902" i="1"/>
  <c r="P2078" i="1"/>
  <c r="P3077" i="1"/>
  <c r="P3078" i="1"/>
  <c r="P3079" i="1"/>
  <c r="P3306" i="1"/>
  <c r="P3307" i="1"/>
  <c r="P3572" i="1"/>
  <c r="P3797" i="1"/>
  <c r="P4110" i="1"/>
  <c r="P158" i="1"/>
  <c r="P239" i="1"/>
  <c r="P261" i="1"/>
  <c r="P357" i="1"/>
  <c r="P597" i="1"/>
  <c r="P858" i="1"/>
  <c r="P1194" i="1"/>
  <c r="P1284" i="1"/>
  <c r="P1538" i="1"/>
  <c r="P1605" i="1"/>
  <c r="P1740" i="1"/>
  <c r="P1765" i="1"/>
  <c r="P1837" i="1"/>
  <c r="P2339" i="1"/>
  <c r="P2860" i="1"/>
  <c r="P3080" i="1"/>
  <c r="P3081" i="1"/>
  <c r="P3458" i="1"/>
  <c r="P4058" i="1"/>
  <c r="P110" i="1"/>
  <c r="P657" i="1"/>
  <c r="P1055" i="1"/>
  <c r="P1358" i="1"/>
  <c r="P1692" i="1"/>
  <c r="P2079" i="1"/>
  <c r="P2340" i="1"/>
  <c r="P2770" i="1"/>
  <c r="P3082" i="1"/>
  <c r="P3308" i="1"/>
  <c r="P3573" i="1"/>
  <c r="P3574" i="1"/>
  <c r="P3696" i="1"/>
  <c r="P667" i="1"/>
  <c r="P859" i="1"/>
  <c r="P1225" i="1"/>
  <c r="P1359" i="1"/>
  <c r="P1552" i="1"/>
  <c r="P1782" i="1"/>
  <c r="P1888" i="1"/>
  <c r="P2341" i="1"/>
  <c r="P2417" i="1"/>
  <c r="P598" i="1"/>
  <c r="P656" i="1"/>
  <c r="P1056" i="1"/>
  <c r="P1057" i="1"/>
  <c r="P1173" i="1"/>
  <c r="P1174" i="1"/>
  <c r="P1226" i="1"/>
  <c r="P1227" i="1"/>
  <c r="P1360" i="1"/>
  <c r="P1693" i="1"/>
  <c r="P1741" i="1"/>
  <c r="P1928" i="1"/>
  <c r="P2080" i="1"/>
  <c r="P2081" i="1"/>
  <c r="P2621" i="1"/>
  <c r="P2622" i="1"/>
  <c r="P3309" i="1"/>
  <c r="P3575" i="1"/>
  <c r="P358" i="1"/>
  <c r="P860" i="1"/>
  <c r="P985" i="1"/>
  <c r="P1259" i="1"/>
  <c r="P1361" i="1"/>
  <c r="P1362" i="1"/>
  <c r="P1564" i="1"/>
  <c r="P1606" i="1"/>
  <c r="P1694" i="1"/>
  <c r="P2082" i="1"/>
  <c r="P2461" i="1"/>
  <c r="P2623" i="1"/>
  <c r="P2624" i="1"/>
  <c r="P3576" i="1"/>
  <c r="P3577" i="1"/>
  <c r="P3677" i="1"/>
  <c r="P3729" i="1"/>
  <c r="P3883" i="1"/>
  <c r="P262" i="1"/>
  <c r="P861" i="1"/>
  <c r="P1058" i="1"/>
  <c r="P1059" i="1"/>
  <c r="P1363" i="1"/>
  <c r="P1364" i="1"/>
  <c r="P1519" i="1"/>
  <c r="P1539" i="1"/>
  <c r="P1607" i="1"/>
  <c r="P1608" i="1"/>
  <c r="P2083" i="1"/>
  <c r="P2517" i="1"/>
  <c r="P2625" i="1"/>
  <c r="P3211" i="1"/>
  <c r="P3310" i="1"/>
  <c r="P862" i="1"/>
  <c r="P1060" i="1"/>
  <c r="P1150" i="1"/>
  <c r="P1159" i="1"/>
  <c r="P1188" i="1"/>
  <c r="P1540" i="1"/>
  <c r="P1662" i="1"/>
  <c r="P1742" i="1"/>
  <c r="P1783" i="1"/>
  <c r="P2084" i="1"/>
  <c r="P2085" i="1"/>
  <c r="P2342" i="1"/>
  <c r="P2343" i="1"/>
  <c r="P2462" i="1"/>
  <c r="P2626" i="1"/>
  <c r="P2861" i="1"/>
  <c r="P3083" i="1"/>
  <c r="P3084" i="1"/>
  <c r="P3730" i="1"/>
  <c r="P359" i="1"/>
  <c r="P539" i="1"/>
  <c r="P863" i="1"/>
  <c r="P1006" i="1"/>
  <c r="P1061" i="1"/>
  <c r="P1365" i="1"/>
  <c r="P1609" i="1"/>
  <c r="P1610" i="1"/>
  <c r="P1611" i="1"/>
  <c r="P1792" i="1"/>
  <c r="P1838" i="1"/>
  <c r="P1903" i="1"/>
  <c r="P2233" i="1"/>
  <c r="P2627" i="1"/>
  <c r="P2862" i="1"/>
  <c r="P3085" i="1"/>
  <c r="P3578" i="1"/>
  <c r="P159" i="1"/>
  <c r="P290" i="1"/>
  <c r="P332" i="1"/>
  <c r="P360" i="1"/>
  <c r="P361" i="1"/>
  <c r="P864" i="1"/>
  <c r="P865" i="1"/>
  <c r="P866" i="1"/>
  <c r="P1062" i="1"/>
  <c r="P1784" i="1"/>
  <c r="P1785" i="1"/>
  <c r="P1839" i="1"/>
  <c r="P2086" i="1"/>
  <c r="P2087" i="1"/>
  <c r="P2284" i="1"/>
  <c r="P2344" i="1"/>
  <c r="P2345" i="1"/>
  <c r="P2863" i="1"/>
  <c r="P3731" i="1"/>
  <c r="P302" i="1"/>
  <c r="P333" i="1"/>
  <c r="P462" i="1"/>
  <c r="P540" i="1"/>
  <c r="P707" i="1"/>
  <c r="P867" i="1"/>
  <c r="P868" i="1"/>
  <c r="P869" i="1"/>
  <c r="P870" i="1"/>
  <c r="P964" i="1"/>
  <c r="P965" i="1"/>
  <c r="P1063" i="1"/>
  <c r="P1366" i="1"/>
  <c r="P1367" i="1"/>
  <c r="P2257" i="1"/>
  <c r="P2463" i="1"/>
  <c r="P2628" i="1"/>
  <c r="P3398" i="1"/>
  <c r="P3579" i="1"/>
  <c r="P3580" i="1"/>
  <c r="P1004" i="1"/>
  <c r="P1228" i="1"/>
  <c r="P1368" i="1"/>
  <c r="P1369" i="1"/>
  <c r="P1370" i="1"/>
  <c r="P1840" i="1"/>
  <c r="P2088" i="1"/>
  <c r="P2346" i="1"/>
  <c r="P2347" i="1"/>
  <c r="P2398" i="1"/>
  <c r="P2629" i="1"/>
  <c r="P3581" i="1"/>
  <c r="P3582" i="1"/>
  <c r="P80" i="1"/>
  <c r="P487" i="1"/>
  <c r="P518" i="1"/>
  <c r="P666" i="1"/>
  <c r="P966" i="1"/>
  <c r="P967" i="1"/>
  <c r="P1000" i="1"/>
  <c r="P1003" i="1"/>
  <c r="P1064" i="1"/>
  <c r="P1065" i="1"/>
  <c r="P1066" i="1"/>
  <c r="P1067" i="1"/>
  <c r="P1068" i="1"/>
  <c r="P1229" i="1"/>
  <c r="P1371" i="1"/>
  <c r="P2089" i="1"/>
  <c r="P2241" i="1"/>
  <c r="P2528" i="1"/>
  <c r="P2630" i="1"/>
  <c r="P2970" i="1"/>
  <c r="P3086" i="1"/>
  <c r="P3087" i="1"/>
  <c r="P3798" i="1"/>
  <c r="P3884" i="1"/>
  <c r="P295" i="1"/>
  <c r="P362" i="1"/>
  <c r="P871" i="1"/>
  <c r="P1069" i="1"/>
  <c r="P1372" i="1"/>
  <c r="P1373" i="1"/>
  <c r="P1374" i="1"/>
  <c r="P1565" i="1"/>
  <c r="P1612" i="1"/>
  <c r="P2090" i="1"/>
  <c r="P2091" i="1"/>
  <c r="P2631" i="1"/>
  <c r="P2632" i="1"/>
  <c r="P2633" i="1"/>
  <c r="P3311" i="1"/>
  <c r="P3885" i="1"/>
  <c r="P160" i="1"/>
  <c r="P303" i="1"/>
  <c r="P363" i="1"/>
  <c r="P669" i="1"/>
  <c r="P872" i="1"/>
  <c r="P1175" i="1"/>
  <c r="P1176" i="1"/>
  <c r="P1177" i="1"/>
  <c r="P1375" i="1"/>
  <c r="P1541" i="1"/>
  <c r="P1613" i="1"/>
  <c r="P1743" i="1"/>
  <c r="P1786" i="1"/>
  <c r="P1841" i="1"/>
  <c r="P2092" i="1"/>
  <c r="P2093" i="1"/>
  <c r="P2094" i="1"/>
  <c r="P2348" i="1"/>
  <c r="P2864" i="1"/>
  <c r="P3732" i="1"/>
  <c r="P488" i="1"/>
  <c r="P708" i="1"/>
  <c r="P873" i="1"/>
  <c r="P1230" i="1"/>
  <c r="P1231" i="1"/>
  <c r="P1376" i="1"/>
  <c r="P1377" i="1"/>
  <c r="P1378" i="1"/>
  <c r="P1614" i="1"/>
  <c r="P1615" i="1"/>
  <c r="P1695" i="1"/>
  <c r="P1696" i="1"/>
  <c r="P1842" i="1"/>
  <c r="P1843" i="1"/>
  <c r="P1844" i="1"/>
  <c r="P2464" i="1"/>
  <c r="P2634" i="1"/>
  <c r="P3432" i="1"/>
  <c r="P3583" i="1"/>
  <c r="P293" i="1"/>
  <c r="P364" i="1"/>
  <c r="P599" i="1"/>
  <c r="P600" i="1"/>
  <c r="P709" i="1"/>
  <c r="P710" i="1"/>
  <c r="P711" i="1"/>
  <c r="P1151" i="1"/>
  <c r="P1160" i="1"/>
  <c r="P1201" i="1"/>
  <c r="P1379" i="1"/>
  <c r="P1380" i="1"/>
  <c r="P1381" i="1"/>
  <c r="P1542" i="1"/>
  <c r="P1556" i="1"/>
  <c r="P1697" i="1"/>
  <c r="P1904" i="1"/>
  <c r="P2095" i="1"/>
  <c r="P2242" i="1"/>
  <c r="P2258" i="1"/>
  <c r="P2534" i="1"/>
  <c r="P2966" i="1"/>
  <c r="P111" i="1"/>
  <c r="P134" i="1"/>
  <c r="P304" i="1"/>
  <c r="P365" i="1"/>
  <c r="P522" i="1"/>
  <c r="P814" i="1"/>
  <c r="P824" i="1"/>
  <c r="P874" i="1"/>
  <c r="P943" i="1"/>
  <c r="P953" i="1"/>
  <c r="P1070" i="1"/>
  <c r="P1285" i="1"/>
  <c r="P1382" i="1"/>
  <c r="P1543" i="1"/>
  <c r="P1557" i="1"/>
  <c r="P1718" i="1"/>
  <c r="P1845" i="1"/>
  <c r="P1924" i="1"/>
  <c r="P2096" i="1"/>
  <c r="P2097" i="1"/>
  <c r="P2349" i="1"/>
  <c r="P3584" i="1"/>
  <c r="P3585" i="1"/>
  <c r="P366" i="1"/>
  <c r="P712" i="1"/>
  <c r="P713" i="1"/>
  <c r="P1071" i="1"/>
  <c r="P1072" i="1"/>
  <c r="P1073" i="1"/>
  <c r="P1161" i="1"/>
  <c r="P1383" i="1"/>
  <c r="P1384" i="1"/>
  <c r="P1527" i="1"/>
  <c r="P2285" i="1"/>
  <c r="P2465" i="1"/>
  <c r="P2466" i="1"/>
  <c r="P2865" i="1"/>
  <c r="P3312" i="1"/>
  <c r="P3750" i="1"/>
  <c r="P3799" i="1"/>
  <c r="P66" i="1"/>
  <c r="P279" i="1"/>
  <c r="P305" i="1"/>
  <c r="P367" i="1"/>
  <c r="P368" i="1"/>
  <c r="P369" i="1"/>
  <c r="P370" i="1"/>
  <c r="P371" i="1"/>
  <c r="P372" i="1"/>
  <c r="P454" i="1"/>
  <c r="P459" i="1"/>
  <c r="P601" i="1"/>
  <c r="P676" i="1"/>
  <c r="P714" i="1"/>
  <c r="P715" i="1"/>
  <c r="P716" i="1"/>
  <c r="P717" i="1"/>
  <c r="P1074" i="1"/>
  <c r="P1075" i="1"/>
  <c r="P1076" i="1"/>
  <c r="P1077" i="1"/>
  <c r="P1232" i="1"/>
  <c r="P1267" i="1"/>
  <c r="P1385" i="1"/>
  <c r="P1386" i="1"/>
  <c r="P1744" i="1"/>
  <c r="P2098" i="1"/>
  <c r="P2099" i="1"/>
  <c r="P2100" i="1"/>
  <c r="P2101" i="1"/>
  <c r="P2102" i="1"/>
  <c r="P2635" i="1"/>
  <c r="P2636" i="1"/>
  <c r="P2637" i="1"/>
  <c r="P2866" i="1"/>
  <c r="P3187" i="1"/>
  <c r="P3586" i="1"/>
  <c r="P247" i="1"/>
  <c r="P306" i="1"/>
  <c r="P602" i="1"/>
  <c r="P603" i="1"/>
  <c r="P718" i="1"/>
  <c r="P719" i="1"/>
  <c r="P720" i="1"/>
  <c r="P721" i="1"/>
  <c r="P722" i="1"/>
  <c r="P875" i="1"/>
  <c r="P876" i="1"/>
  <c r="P877" i="1"/>
  <c r="P995" i="1"/>
  <c r="P1007" i="1"/>
  <c r="P1008" i="1"/>
  <c r="P1078" i="1"/>
  <c r="P1079" i="1"/>
  <c r="P1162" i="1"/>
  <c r="P1195" i="1"/>
  <c r="P1268" i="1"/>
  <c r="P1387" i="1"/>
  <c r="P1388" i="1"/>
  <c r="P1389" i="1"/>
  <c r="P1390" i="1"/>
  <c r="P1616" i="1"/>
  <c r="P1617" i="1"/>
  <c r="P1846" i="1"/>
  <c r="P2103" i="1"/>
  <c r="P2104" i="1"/>
  <c r="P2638" i="1"/>
  <c r="P2639" i="1"/>
  <c r="P2640" i="1"/>
  <c r="P3088" i="1"/>
  <c r="P3089" i="1"/>
  <c r="P3313" i="1"/>
  <c r="P3587" i="1"/>
  <c r="P3588" i="1"/>
  <c r="P3886" i="1"/>
  <c r="P3887" i="1"/>
  <c r="P3888" i="1"/>
  <c r="P326" i="1"/>
  <c r="P723" i="1"/>
  <c r="P815" i="1"/>
  <c r="P878" i="1"/>
  <c r="P1009" i="1"/>
  <c r="P1080" i="1"/>
  <c r="P1233" i="1"/>
  <c r="P1391" i="1"/>
  <c r="P1392" i="1"/>
  <c r="P1618" i="1"/>
  <c r="P1666" i="1"/>
  <c r="P1847" i="1"/>
  <c r="P2350" i="1"/>
  <c r="P2467" i="1"/>
  <c r="P2468" i="1"/>
  <c r="P3589" i="1"/>
  <c r="P227" i="1"/>
  <c r="P263" i="1"/>
  <c r="P334" i="1"/>
  <c r="P541" i="1"/>
  <c r="P542" i="1"/>
  <c r="P604" i="1"/>
  <c r="P605" i="1"/>
  <c r="P724" i="1"/>
  <c r="P951" i="1"/>
  <c r="P986" i="1"/>
  <c r="P996" i="1"/>
  <c r="P1196" i="1"/>
  <c r="P1234" i="1"/>
  <c r="P1393" i="1"/>
  <c r="P1394" i="1"/>
  <c r="P1395" i="1"/>
  <c r="P1619" i="1"/>
  <c r="P1848" i="1"/>
  <c r="P1849" i="1"/>
  <c r="P1850" i="1"/>
  <c r="P1905" i="1"/>
  <c r="P1906" i="1"/>
  <c r="P2105" i="1"/>
  <c r="P2106" i="1"/>
  <c r="P2107" i="1"/>
  <c r="P2351" i="1"/>
  <c r="P2352" i="1"/>
  <c r="P2415" i="1"/>
  <c r="P2641" i="1"/>
  <c r="P2934" i="1"/>
  <c r="P3090" i="1"/>
  <c r="P3091" i="1"/>
  <c r="P3092" i="1"/>
  <c r="P3433" i="1"/>
  <c r="P3590" i="1"/>
  <c r="P4009" i="1"/>
  <c r="P112" i="1"/>
  <c r="P148" i="1"/>
  <c r="P161" i="1"/>
  <c r="P264" i="1"/>
  <c r="P283" i="1"/>
  <c r="P307" i="1"/>
  <c r="P463" i="1"/>
  <c r="P606" i="1"/>
  <c r="P672" i="1"/>
  <c r="P725" i="1"/>
  <c r="P879" i="1"/>
  <c r="P957" i="1"/>
  <c r="P968" i="1"/>
  <c r="P958" i="1"/>
  <c r="P969" i="1"/>
  <c r="P1235" i="1"/>
  <c r="P1396" i="1"/>
  <c r="P1397" i="1"/>
  <c r="P1520" i="1"/>
  <c r="P2108" i="1"/>
  <c r="P2353" i="1"/>
  <c r="P2354" i="1"/>
  <c r="P2355" i="1"/>
  <c r="P2356" i="1"/>
  <c r="P2867" i="1"/>
  <c r="P3314" i="1"/>
  <c r="P3669" i="1"/>
  <c r="P4071" i="1"/>
  <c r="P223" i="1"/>
  <c r="P248" i="1"/>
  <c r="P265" i="1"/>
  <c r="P373" i="1"/>
  <c r="P726" i="1"/>
  <c r="P727" i="1"/>
  <c r="P880" i="1"/>
  <c r="P946" i="1"/>
  <c r="P1081" i="1"/>
  <c r="P1398" i="1"/>
  <c r="P1399" i="1"/>
  <c r="P1400" i="1"/>
  <c r="P1401" i="1"/>
  <c r="P1698" i="1"/>
  <c r="P1745" i="1"/>
  <c r="P1791" i="1"/>
  <c r="P2109" i="1"/>
  <c r="P2110" i="1"/>
  <c r="P2111" i="1"/>
  <c r="P2112" i="1"/>
  <c r="P3093" i="1"/>
  <c r="P3094" i="1"/>
  <c r="P3889" i="1"/>
  <c r="P4033" i="1"/>
  <c r="P4059" i="1"/>
  <c r="P113" i="1"/>
  <c r="P240" i="1"/>
  <c r="P249" i="1"/>
  <c r="P266" i="1"/>
  <c r="P291" i="1"/>
  <c r="P543" i="1"/>
  <c r="P544" i="1"/>
  <c r="P607" i="1"/>
  <c r="P881" i="1"/>
  <c r="P882" i="1"/>
  <c r="P1001" i="1"/>
  <c r="P1082" i="1"/>
  <c r="P1509" i="1"/>
  <c r="P1402" i="1"/>
  <c r="P1579" i="1"/>
  <c r="P1699" i="1"/>
  <c r="P1746" i="1"/>
  <c r="P1851" i="1"/>
  <c r="P2259" i="1"/>
  <c r="P2469" i="1"/>
  <c r="P2868" i="1"/>
  <c r="P2869" i="1"/>
  <c r="P3095" i="1"/>
  <c r="P3096" i="1"/>
  <c r="P3315" i="1"/>
  <c r="P3591" i="1"/>
  <c r="P3890" i="1"/>
  <c r="P53" i="1"/>
  <c r="P235" i="1"/>
  <c r="P267" i="1"/>
  <c r="P374" i="1"/>
  <c r="P489" i="1"/>
  <c r="P608" i="1"/>
  <c r="P609" i="1"/>
  <c r="P728" i="1"/>
  <c r="P729" i="1"/>
  <c r="P816" i="1"/>
  <c r="P883" i="1"/>
  <c r="P1016" i="1"/>
  <c r="P1083" i="1"/>
  <c r="P1084" i="1"/>
  <c r="P1085" i="1"/>
  <c r="P1086" i="1"/>
  <c r="P1087" i="1"/>
  <c r="P1544" i="1"/>
  <c r="P1566" i="1"/>
  <c r="P1620" i="1"/>
  <c r="P1700" i="1"/>
  <c r="P2113" i="1"/>
  <c r="P2114" i="1"/>
  <c r="P2115" i="1"/>
  <c r="P2116" i="1"/>
  <c r="P2470" i="1"/>
  <c r="P2505" i="1"/>
  <c r="P2642" i="1"/>
  <c r="P3097" i="1"/>
  <c r="P3200" i="1"/>
  <c r="P3592" i="1"/>
  <c r="P3733" i="1"/>
  <c r="P3751" i="1"/>
  <c r="P59" i="1"/>
  <c r="P162" i="1"/>
  <c r="P163" i="1"/>
  <c r="P375" i="1"/>
  <c r="P376" i="1"/>
  <c r="P377" i="1"/>
  <c r="P451" i="1"/>
  <c r="P378" i="1"/>
  <c r="P379" i="1"/>
  <c r="P464" i="1"/>
  <c r="P490" i="1"/>
  <c r="P491" i="1"/>
  <c r="P610" i="1"/>
  <c r="P730" i="1"/>
  <c r="P731" i="1"/>
  <c r="P802" i="1"/>
  <c r="P817" i="1"/>
  <c r="P884" i="1"/>
  <c r="P1010" i="1"/>
  <c r="P997" i="1"/>
  <c r="P1088" i="1"/>
  <c r="P1279" i="1"/>
  <c r="P1403" i="1"/>
  <c r="P1404" i="1"/>
  <c r="P1405" i="1"/>
  <c r="P1567" i="1"/>
  <c r="P1545" i="1"/>
  <c r="P1568" i="1"/>
  <c r="P1621" i="1"/>
  <c r="P1622" i="1"/>
  <c r="P1701" i="1"/>
  <c r="P2117" i="1"/>
  <c r="P2523" i="1"/>
  <c r="P2643" i="1"/>
  <c r="P2870" i="1"/>
  <c r="P2871" i="1"/>
  <c r="P3098" i="1"/>
  <c r="P3195" i="1"/>
  <c r="P3201" i="1"/>
  <c r="P3316" i="1"/>
  <c r="P3385" i="1"/>
  <c r="P3593" i="1"/>
  <c r="P3709" i="1"/>
  <c r="P3978" i="1"/>
  <c r="P4060" i="1"/>
  <c r="P164" i="1"/>
  <c r="P165" i="1"/>
  <c r="P229" i="1"/>
  <c r="P380" i="1"/>
  <c r="P381" i="1"/>
  <c r="P382" i="1"/>
  <c r="P465" i="1"/>
  <c r="P732" i="1"/>
  <c r="P733" i="1"/>
  <c r="P987" i="1"/>
  <c r="P970" i="1"/>
  <c r="P1089" i="1"/>
  <c r="P1090" i="1"/>
  <c r="P1406" i="1"/>
  <c r="P1407" i="1"/>
  <c r="P1546" i="1"/>
  <c r="P1852" i="1"/>
  <c r="P1907" i="1"/>
  <c r="P2118" i="1"/>
  <c r="P2399" i="1"/>
  <c r="P2529" i="1"/>
  <c r="P2644" i="1"/>
  <c r="P2645" i="1"/>
  <c r="P2646" i="1"/>
  <c r="P2756" i="1"/>
  <c r="P2872" i="1"/>
  <c r="P2873" i="1"/>
  <c r="P2874" i="1"/>
  <c r="P3099" i="1"/>
  <c r="P3734" i="1"/>
  <c r="P166" i="1"/>
  <c r="P167" i="1"/>
  <c r="P168" i="1"/>
  <c r="P328" i="1"/>
  <c r="P383" i="1"/>
  <c r="P384" i="1"/>
  <c r="P466" i="1"/>
  <c r="P545" i="1"/>
  <c r="P546" i="1"/>
  <c r="P579" i="1"/>
  <c r="P611" i="1"/>
  <c r="P612" i="1"/>
  <c r="P613" i="1"/>
  <c r="P947" i="1"/>
  <c r="P885" i="1"/>
  <c r="P886" i="1"/>
  <c r="P971" i="1"/>
  <c r="P1011" i="1"/>
  <c r="P1091" i="1"/>
  <c r="P1236" i="1"/>
  <c r="P1512" i="1"/>
  <c r="P1623" i="1"/>
  <c r="P1624" i="1"/>
  <c r="P1702" i="1"/>
  <c r="P1703" i="1"/>
  <c r="P1704" i="1"/>
  <c r="P1853" i="1"/>
  <c r="P1854" i="1"/>
  <c r="P2119" i="1"/>
  <c r="P2120" i="1"/>
  <c r="P2647" i="1"/>
  <c r="P2648" i="1"/>
  <c r="P2649" i="1"/>
  <c r="P2771" i="1"/>
  <c r="P2875" i="1"/>
  <c r="P2876" i="1"/>
  <c r="P2877" i="1"/>
  <c r="P3100" i="1"/>
  <c r="P3317" i="1"/>
  <c r="P3594" i="1"/>
  <c r="P3595" i="1"/>
  <c r="P3968" i="1"/>
  <c r="P33" i="1"/>
  <c r="P56" i="1"/>
  <c r="P135" i="1"/>
  <c r="P169" i="1"/>
  <c r="P170" i="1"/>
  <c r="P171" i="1"/>
  <c r="P172" i="1"/>
  <c r="P173" i="1"/>
  <c r="P174" i="1"/>
  <c r="P175" i="1"/>
  <c r="P308" i="1"/>
  <c r="P337" i="1"/>
  <c r="P385" i="1"/>
  <c r="P386" i="1"/>
  <c r="P387" i="1"/>
  <c r="P492" i="1"/>
  <c r="P493" i="1"/>
  <c r="P494" i="1"/>
  <c r="P580" i="1"/>
  <c r="P614" i="1"/>
  <c r="P615" i="1"/>
  <c r="P734" i="1"/>
  <c r="P735" i="1"/>
  <c r="P808" i="1"/>
  <c r="P887" i="1"/>
  <c r="P888" i="1"/>
  <c r="P889" i="1"/>
  <c r="P948" i="1"/>
  <c r="P1092" i="1"/>
  <c r="P1276" i="1"/>
  <c r="P1408" i="1"/>
  <c r="P1409" i="1"/>
  <c r="P1410" i="1"/>
  <c r="P1411" i="1"/>
  <c r="P1412" i="1"/>
  <c r="P1625" i="1"/>
  <c r="P1747" i="1"/>
  <c r="P1787" i="1"/>
  <c r="P1788" i="1"/>
  <c r="P1789" i="1"/>
  <c r="P1855" i="1"/>
  <c r="P1856" i="1"/>
  <c r="P2121" i="1"/>
  <c r="P2122" i="1"/>
  <c r="P2357" i="1"/>
  <c r="P2358" i="1"/>
  <c r="P2359" i="1"/>
  <c r="P2360" i="1"/>
  <c r="P2650" i="1"/>
  <c r="P2651" i="1"/>
  <c r="P2652" i="1"/>
  <c r="P2744" i="1"/>
  <c r="P2878" i="1"/>
  <c r="P2879" i="1"/>
  <c r="P3101" i="1"/>
  <c r="P3318" i="1"/>
  <c r="P3596" i="1"/>
  <c r="P3891" i="1"/>
  <c r="P3892" i="1"/>
  <c r="P4034" i="1"/>
  <c r="P4035" i="1"/>
  <c r="P4089" i="1"/>
  <c r="P34" i="1"/>
  <c r="P114" i="1"/>
  <c r="P284" i="1"/>
  <c r="P309" i="1"/>
  <c r="P388" i="1"/>
  <c r="P389" i="1"/>
  <c r="P477" i="1"/>
  <c r="P526" i="1"/>
  <c r="P547" i="1"/>
  <c r="P795" i="1"/>
  <c r="P798" i="1"/>
  <c r="P736" i="1"/>
  <c r="P737" i="1"/>
  <c r="P890" i="1"/>
  <c r="P891" i="1"/>
  <c r="P892" i="1"/>
  <c r="P1012" i="1"/>
  <c r="P1093" i="1"/>
  <c r="P1094" i="1"/>
  <c r="P1095" i="1"/>
  <c r="P1163" i="1"/>
  <c r="P1178" i="1"/>
  <c r="P1179" i="1"/>
  <c r="P1237" i="1"/>
  <c r="P1413" i="1"/>
  <c r="P1569" i="1"/>
  <c r="P1705" i="1"/>
  <c r="P1626" i="1"/>
  <c r="P1706" i="1"/>
  <c r="P1748" i="1"/>
  <c r="P2123" i="1"/>
  <c r="P2124" i="1"/>
  <c r="P2237" i="1"/>
  <c r="P2471" i="1"/>
  <c r="P2653" i="1"/>
  <c r="P2654" i="1"/>
  <c r="P2655" i="1"/>
  <c r="P2656" i="1"/>
  <c r="P2657" i="1"/>
  <c r="P2880" i="1"/>
  <c r="P2881" i="1"/>
  <c r="P2882" i="1"/>
  <c r="P3212" i="1"/>
  <c r="P3319" i="1"/>
  <c r="P3893" i="1"/>
  <c r="P3894" i="1"/>
  <c r="P35" i="1"/>
  <c r="P81" i="1"/>
  <c r="P115" i="1"/>
  <c r="P132" i="1"/>
  <c r="P285" i="1"/>
  <c r="P292" i="1"/>
  <c r="P310" i="1"/>
  <c r="P311" i="1"/>
  <c r="P312" i="1"/>
  <c r="P390" i="1"/>
  <c r="P391" i="1"/>
  <c r="P455" i="1"/>
  <c r="P392" i="1"/>
  <c r="P393" i="1"/>
  <c r="P394" i="1"/>
  <c r="P395" i="1"/>
  <c r="P396" i="1"/>
  <c r="P495" i="1"/>
  <c r="P496" i="1"/>
  <c r="P525" i="1"/>
  <c r="P616" i="1"/>
  <c r="P660" i="1"/>
  <c r="P661" i="1"/>
  <c r="P677" i="1"/>
  <c r="P738" i="1"/>
  <c r="P739" i="1"/>
  <c r="P740" i="1"/>
  <c r="P741" i="1"/>
  <c r="P742" i="1"/>
  <c r="P893" i="1"/>
  <c r="P894" i="1"/>
  <c r="P972" i="1"/>
  <c r="P1096" i="1"/>
  <c r="P1238" i="1"/>
  <c r="P1414" i="1"/>
  <c r="P1415" i="1"/>
  <c r="P1416" i="1"/>
  <c r="P1627" i="1"/>
  <c r="P1707" i="1"/>
  <c r="P1857" i="1"/>
  <c r="P1908" i="1"/>
  <c r="P2125" i="1"/>
  <c r="P2126" i="1"/>
  <c r="P2127" i="1"/>
  <c r="P2128" i="1"/>
  <c r="P2129" i="1"/>
  <c r="P2260" i="1"/>
  <c r="P2658" i="1"/>
  <c r="P2939" i="1"/>
  <c r="P3399" i="1"/>
  <c r="P3400" i="1"/>
  <c r="P3597" i="1"/>
  <c r="P3800" i="1"/>
  <c r="P3895" i="1"/>
  <c r="P4036" i="1"/>
  <c r="P4037" i="1"/>
  <c r="P78" i="1"/>
  <c r="P116" i="1"/>
  <c r="P176" i="1"/>
  <c r="P177" i="1"/>
  <c r="P225" i="1"/>
  <c r="P236" i="1"/>
  <c r="P241" i="1"/>
  <c r="P268" i="1"/>
  <c r="P269" i="1"/>
  <c r="P270" i="1"/>
  <c r="P397" i="1"/>
  <c r="P472" i="1"/>
  <c r="P474" i="1"/>
  <c r="P467" i="1"/>
  <c r="P548" i="1"/>
  <c r="P617" i="1"/>
  <c r="P578" i="1"/>
  <c r="P618" i="1"/>
  <c r="P573" i="1"/>
  <c r="P619" i="1"/>
  <c r="P743" i="1"/>
  <c r="P744" i="1"/>
  <c r="P895" i="1"/>
  <c r="P973" i="1"/>
  <c r="P949" i="1"/>
  <c r="P974" i="1"/>
  <c r="P975" i="1"/>
  <c r="P1097" i="1"/>
  <c r="P1098" i="1"/>
  <c r="P1099" i="1"/>
  <c r="P1100" i="1"/>
  <c r="P1180" i="1"/>
  <c r="P1269" i="1"/>
  <c r="P1417" i="1"/>
  <c r="P1418" i="1"/>
  <c r="P1570" i="1"/>
  <c r="P1528" i="1"/>
  <c r="P1628" i="1"/>
  <c r="P1629" i="1"/>
  <c r="P1630" i="1"/>
  <c r="P1858" i="1"/>
  <c r="P1880" i="1"/>
  <c r="P1909" i="1"/>
  <c r="P2130" i="1"/>
  <c r="P2131" i="1"/>
  <c r="P2132" i="1"/>
  <c r="P2133" i="1"/>
  <c r="P2134" i="1"/>
  <c r="P2135" i="1"/>
  <c r="P2261" i="1"/>
  <c r="P2361" i="1"/>
  <c r="P2472" i="1"/>
  <c r="P2539" i="1"/>
  <c r="P2659" i="1"/>
  <c r="P2660" i="1"/>
  <c r="P2661" i="1"/>
  <c r="P3320" i="1"/>
  <c r="P3321" i="1"/>
  <c r="P3434" i="1"/>
  <c r="P3598" i="1"/>
  <c r="P3752" i="1"/>
  <c r="P3896" i="1"/>
  <c r="P3897" i="1"/>
  <c r="P3898" i="1"/>
  <c r="P3979" i="1"/>
  <c r="P4010" i="1"/>
  <c r="P4011" i="1"/>
  <c r="P4072" i="1"/>
  <c r="P67" i="1"/>
  <c r="P76" i="1"/>
  <c r="P82" i="1"/>
  <c r="P83" i="1"/>
  <c r="P104" i="1"/>
  <c r="P149" i="1"/>
  <c r="P178" i="1"/>
  <c r="P179" i="1"/>
  <c r="P156" i="1"/>
  <c r="P180" i="1"/>
  <c r="P228" i="1"/>
  <c r="P181" i="1"/>
  <c r="P182" i="1"/>
  <c r="P230" i="1"/>
  <c r="P237" i="1"/>
  <c r="P231" i="1"/>
  <c r="P250" i="1"/>
  <c r="P398" i="1"/>
  <c r="P399" i="1"/>
  <c r="P339" i="1"/>
  <c r="P497" i="1"/>
  <c r="P549" i="1"/>
  <c r="P498" i="1"/>
  <c r="P550" i="1"/>
  <c r="P620" i="1"/>
  <c r="P621" i="1"/>
  <c r="P622" i="1"/>
  <c r="P623" i="1"/>
  <c r="P745" i="1"/>
  <c r="P746" i="1"/>
  <c r="P747" i="1"/>
  <c r="P748" i="1"/>
  <c r="P896" i="1"/>
  <c r="P897" i="1"/>
  <c r="P944" i="1"/>
  <c r="P825" i="1"/>
  <c r="P959" i="1"/>
  <c r="P898" i="1"/>
  <c r="P899" i="1"/>
  <c r="P976" i="1"/>
  <c r="P960" i="1"/>
  <c r="P1013" i="1"/>
  <c r="P1101" i="1"/>
  <c r="P1102" i="1"/>
  <c r="P1103" i="1"/>
  <c r="P1104" i="1"/>
  <c r="P1164" i="1"/>
  <c r="P1105" i="1"/>
  <c r="P1239" i="1"/>
  <c r="P1197" i="1"/>
  <c r="P1419" i="1"/>
  <c r="P1420" i="1"/>
  <c r="P1421" i="1"/>
  <c r="P1422" i="1"/>
  <c r="P1423" i="1"/>
  <c r="P1424" i="1"/>
  <c r="P1425" i="1"/>
  <c r="P1426" i="1"/>
  <c r="P1631" i="1"/>
  <c r="P1632" i="1"/>
  <c r="P1633" i="1"/>
  <c r="P1708" i="1"/>
  <c r="P1749" i="1"/>
  <c r="P1859" i="1"/>
  <c r="P2136" i="1"/>
  <c r="P2137" i="1"/>
  <c r="P2138" i="1"/>
  <c r="P2473" i="1"/>
  <c r="P2362" i="1"/>
  <c r="P2474" i="1"/>
  <c r="P2535" i="1"/>
  <c r="P2662" i="1"/>
  <c r="P2663" i="1"/>
  <c r="P2664" i="1"/>
  <c r="P2883" i="1"/>
  <c r="P3102" i="1"/>
  <c r="P3202" i="1"/>
  <c r="P3322" i="1"/>
  <c r="P3599" i="1"/>
  <c r="P3600" i="1"/>
  <c r="P3697" i="1"/>
  <c r="P3698" i="1"/>
  <c r="P3753" i="1"/>
  <c r="P3899" i="1"/>
  <c r="P4038" i="1"/>
  <c r="P84" i="1"/>
  <c r="P85" i="1"/>
  <c r="P86" i="1"/>
  <c r="P87" i="1"/>
  <c r="P146" i="1"/>
  <c r="P183" i="1"/>
  <c r="P184" i="1"/>
  <c r="P271" i="1"/>
  <c r="P272" i="1"/>
  <c r="P313" i="1"/>
  <c r="P400" i="1"/>
  <c r="P460" i="1"/>
  <c r="P476" i="1"/>
  <c r="P499" i="1"/>
  <c r="P551" i="1"/>
  <c r="P574" i="1"/>
  <c r="P582" i="1"/>
  <c r="P577" i="1"/>
  <c r="P624" i="1"/>
  <c r="P625" i="1"/>
  <c r="P662" i="1"/>
  <c r="P626" i="1"/>
  <c r="P627" i="1"/>
  <c r="P749" i="1"/>
  <c r="P750" i="1"/>
  <c r="P751" i="1"/>
  <c r="P900" i="1"/>
  <c r="P952" i="1"/>
  <c r="P818" i="1"/>
  <c r="P901" i="1"/>
  <c r="P999" i="1"/>
  <c r="P1106" i="1"/>
  <c r="P1240" i="1"/>
  <c r="P1270" i="1"/>
  <c r="P1271" i="1"/>
  <c r="P1280" i="1"/>
  <c r="P1260" i="1"/>
  <c r="P1427" i="1"/>
  <c r="P1428" i="1"/>
  <c r="P1510" i="1"/>
  <c r="P1429" i="1"/>
  <c r="P1430" i="1"/>
  <c r="P1634" i="1"/>
  <c r="P1635" i="1"/>
  <c r="P1636" i="1"/>
  <c r="P1637" i="1"/>
  <c r="P1860" i="1"/>
  <c r="P2139" i="1"/>
  <c r="P1861" i="1"/>
  <c r="P1910" i="1"/>
  <c r="P1911" i="1"/>
  <c r="P2140" i="1"/>
  <c r="P1912" i="1"/>
  <c r="P2141" i="1"/>
  <c r="P2142" i="1"/>
  <c r="P2363" i="1"/>
  <c r="P2506" i="1"/>
  <c r="P2665" i="1"/>
  <c r="P2666" i="1"/>
  <c r="P3103" i="1"/>
  <c r="P3323" i="1"/>
  <c r="P3435" i="1"/>
  <c r="P3436" i="1"/>
  <c r="P3601" i="1"/>
  <c r="P3602" i="1"/>
  <c r="P3699" i="1"/>
  <c r="P3735" i="1"/>
  <c r="P3815" i="1"/>
  <c r="P3900" i="1"/>
  <c r="P3816" i="1"/>
  <c r="P3901" i="1"/>
  <c r="P3902" i="1"/>
  <c r="P3903" i="1"/>
  <c r="P3904" i="1"/>
  <c r="P3905" i="1"/>
  <c r="P4012" i="1"/>
  <c r="P4013" i="1"/>
  <c r="P4090" i="1"/>
  <c r="P18" i="1"/>
  <c r="P21" i="1"/>
  <c r="P117" i="1"/>
  <c r="P107" i="1"/>
  <c r="P118" i="1"/>
  <c r="P119" i="1"/>
  <c r="P136" i="1"/>
  <c r="P150" i="1"/>
  <c r="P185" i="1"/>
  <c r="P186" i="1"/>
  <c r="P187" i="1"/>
  <c r="P188" i="1"/>
  <c r="P245" i="1"/>
  <c r="P296" i="1"/>
  <c r="P401" i="1"/>
  <c r="P338" i="1"/>
  <c r="P402" i="1"/>
  <c r="P403" i="1"/>
  <c r="P456" i="1"/>
  <c r="P404" i="1"/>
  <c r="P457" i="1"/>
  <c r="P405" i="1"/>
  <c r="P406" i="1"/>
  <c r="P478" i="1"/>
  <c r="P407" i="1"/>
  <c r="P408" i="1"/>
  <c r="P409" i="1"/>
  <c r="P410" i="1"/>
  <c r="P500" i="1"/>
  <c r="P552" i="1"/>
  <c r="P501" i="1"/>
  <c r="P529" i="1"/>
  <c r="P628" i="1"/>
  <c r="P663" i="1"/>
  <c r="P752" i="1"/>
  <c r="P629" i="1"/>
  <c r="P753" i="1"/>
  <c r="P754" i="1"/>
  <c r="P755" i="1"/>
  <c r="P756" i="1"/>
  <c r="P670" i="1"/>
  <c r="P757" i="1"/>
  <c r="P758" i="1"/>
  <c r="P759" i="1"/>
  <c r="P819" i="1"/>
  <c r="P760" i="1"/>
  <c r="P761" i="1"/>
  <c r="P902" i="1"/>
  <c r="P762" i="1"/>
  <c r="P903" i="1"/>
  <c r="P904" i="1"/>
  <c r="P905" i="1"/>
  <c r="P803" i="1"/>
  <c r="P906" i="1"/>
  <c r="P907" i="1"/>
  <c r="P977" i="1"/>
  <c r="P978" i="1"/>
  <c r="P1107" i="1"/>
  <c r="P1108" i="1"/>
  <c r="P1109" i="1"/>
  <c r="P1110" i="1"/>
  <c r="P1241" i="1"/>
  <c r="P1111" i="1"/>
  <c r="P1242" i="1"/>
  <c r="P1243" i="1"/>
  <c r="P1431" i="1"/>
  <c r="P1244" i="1"/>
  <c r="P1432" i="1"/>
  <c r="P1433" i="1"/>
  <c r="P1434" i="1"/>
  <c r="P1435" i="1"/>
  <c r="P1638" i="1"/>
  <c r="P1709" i="1"/>
  <c r="P1639" i="1"/>
  <c r="P1640" i="1"/>
  <c r="P1862" i="1"/>
  <c r="P2143" i="1"/>
  <c r="P2144" i="1"/>
  <c r="P2145" i="1"/>
  <c r="P2146" i="1"/>
  <c r="P2147" i="1"/>
  <c r="P2148" i="1"/>
  <c r="P2149" i="1"/>
  <c r="P2364" i="1"/>
  <c r="P2286" i="1"/>
  <c r="P2410" i="1"/>
  <c r="P2475" i="1"/>
  <c r="P2667" i="1"/>
  <c r="P2884" i="1"/>
  <c r="P2763" i="1"/>
  <c r="P2960" i="1"/>
  <c r="P2885" i="1"/>
  <c r="P3104" i="1"/>
  <c r="P3105" i="1"/>
  <c r="P3193" i="1"/>
  <c r="P3106" i="1"/>
  <c r="P3107" i="1"/>
  <c r="P3229" i="1"/>
  <c r="P3324" i="1"/>
  <c r="P3463" i="1"/>
  <c r="P3603" i="1"/>
  <c r="P3604" i="1"/>
  <c r="P3754" i="1"/>
  <c r="P3906" i="1"/>
  <c r="P3907" i="1"/>
  <c r="P3908" i="1"/>
  <c r="P3909" i="1"/>
  <c r="P4039" i="1"/>
  <c r="P31" i="1"/>
  <c r="P48" i="1"/>
  <c r="P58" i="1"/>
  <c r="P88" i="1"/>
  <c r="P89" i="1"/>
  <c r="P105" i="1"/>
  <c r="P130" i="1"/>
  <c r="P133" i="1"/>
  <c r="P189" i="1"/>
  <c r="P190" i="1"/>
  <c r="P314" i="1"/>
  <c r="P286" i="1"/>
  <c r="P335" i="1"/>
  <c r="P411" i="1"/>
  <c r="P412" i="1"/>
  <c r="P413" i="1"/>
  <c r="P414" i="1"/>
  <c r="P415" i="1"/>
  <c r="P297" i="1"/>
  <c r="P416" i="1"/>
  <c r="P417" i="1"/>
  <c r="P418" i="1"/>
  <c r="P419" i="1"/>
  <c r="P420" i="1"/>
  <c r="P421" i="1"/>
  <c r="P458" i="1"/>
  <c r="P422" i="1"/>
  <c r="P479" i="1"/>
  <c r="P423" i="1"/>
  <c r="P424" i="1"/>
  <c r="P468" i="1"/>
  <c r="P502" i="1"/>
  <c r="P553" i="1"/>
  <c r="P554" i="1"/>
  <c r="P503" i="1"/>
  <c r="P555" i="1"/>
  <c r="P504" i="1"/>
  <c r="P630" i="1"/>
  <c r="P631" i="1"/>
  <c r="P527" i="1"/>
  <c r="P575" i="1"/>
  <c r="P664" i="1"/>
  <c r="P763" i="1"/>
  <c r="P799" i="1"/>
  <c r="P632" i="1"/>
  <c r="P820" i="1"/>
  <c r="P908" i="1"/>
  <c r="P909" i="1"/>
  <c r="P910" i="1"/>
  <c r="P807" i="1"/>
  <c r="P911" i="1"/>
  <c r="P912" i="1"/>
  <c r="P913" i="1"/>
  <c r="P914" i="1"/>
  <c r="P915" i="1"/>
  <c r="P988" i="1"/>
  <c r="P945" i="1"/>
  <c r="P1112" i="1"/>
  <c r="P1113" i="1"/>
  <c r="P1114" i="1"/>
  <c r="P1002" i="1"/>
  <c r="P1115" i="1"/>
  <c r="P1014" i="1"/>
  <c r="P1436" i="1"/>
  <c r="P1437" i="1"/>
  <c r="P1438" i="1"/>
  <c r="P1521" i="1"/>
  <c r="P1522" i="1"/>
  <c r="P1439" i="1"/>
  <c r="P1440" i="1"/>
  <c r="P1441" i="1"/>
  <c r="P1710" i="1"/>
  <c r="P1442" i="1"/>
  <c r="P1515" i="1"/>
  <c r="P1443" i="1"/>
  <c r="P1641" i="1"/>
  <c r="P1642" i="1"/>
  <c r="P1663" i="1"/>
  <c r="P1863" i="1"/>
  <c r="P1643" i="1"/>
  <c r="P1750" i="1"/>
  <c r="P2262" i="1"/>
  <c r="P2150" i="1"/>
  <c r="P2151" i="1"/>
  <c r="P2365" i="1"/>
  <c r="P2152" i="1"/>
  <c r="P2291" i="1"/>
  <c r="P2366" i="1"/>
  <c r="P2289" i="1"/>
  <c r="P2367" i="1"/>
  <c r="P2476" i="1"/>
  <c r="P2477" i="1"/>
  <c r="P2668" i="1"/>
  <c r="P2669" i="1"/>
  <c r="P2886" i="1"/>
  <c r="P2670" i="1"/>
  <c r="P2887" i="1"/>
  <c r="P2888" i="1"/>
  <c r="P2536" i="1"/>
  <c r="P2889" i="1"/>
  <c r="P3108" i="1"/>
  <c r="P3109" i="1"/>
  <c r="P3110" i="1"/>
  <c r="P3203" i="1"/>
  <c r="P3325" i="1"/>
  <c r="P3204" i="1"/>
  <c r="P3111" i="1"/>
  <c r="P3112" i="1"/>
  <c r="P3326" i="1"/>
  <c r="P3205" i="1"/>
  <c r="P3327" i="1"/>
  <c r="P3328" i="1"/>
  <c r="P3329" i="1"/>
  <c r="P3330" i="1"/>
  <c r="P3605" i="1"/>
  <c r="P3606" i="1"/>
  <c r="P3607" i="1"/>
  <c r="P3700" i="1"/>
  <c r="P3772" i="1"/>
  <c r="P3755" i="1"/>
  <c r="P3910" i="1"/>
  <c r="P3969" i="1"/>
  <c r="P3980" i="1"/>
  <c r="P4014" i="1"/>
  <c r="P4061" i="1"/>
  <c r="P12" i="1"/>
  <c r="P13" i="1"/>
  <c r="P15" i="1"/>
  <c r="P16" i="1"/>
  <c r="P36" i="1"/>
  <c r="P60" i="1"/>
  <c r="P68" i="1"/>
  <c r="P69" i="1"/>
  <c r="P70" i="1"/>
  <c r="P98" i="1"/>
  <c r="P90" i="1"/>
  <c r="P71" i="1"/>
  <c r="P91" i="1"/>
  <c r="P99" i="1"/>
  <c r="P92" i="1"/>
  <c r="P137" i="1"/>
  <c r="P151" i="1"/>
  <c r="P220" i="1"/>
  <c r="P242" i="1"/>
  <c r="P191" i="1"/>
  <c r="P192" i="1"/>
  <c r="P234" i="1"/>
  <c r="P193" i="1"/>
  <c r="P194" i="1"/>
  <c r="P195" i="1"/>
  <c r="P251" i="1"/>
  <c r="P196" i="1"/>
  <c r="P258" i="1"/>
  <c r="P252" i="1"/>
  <c r="P221" i="1"/>
  <c r="P243" i="1"/>
  <c r="P197" i="1"/>
  <c r="P281" i="1"/>
  <c r="P198" i="1"/>
  <c r="P253" i="1"/>
  <c r="P315" i="1"/>
  <c r="P254" i="1"/>
  <c r="P327" i="1"/>
  <c r="P273" i="1"/>
  <c r="P425" i="1"/>
  <c r="P316" i="1"/>
  <c r="P426" i="1"/>
  <c r="P427" i="1"/>
  <c r="P428" i="1"/>
  <c r="P429" i="1"/>
  <c r="P556" i="1"/>
  <c r="P557" i="1"/>
  <c r="P558" i="1"/>
  <c r="P475" i="1"/>
  <c r="P505" i="1"/>
  <c r="P559" i="1"/>
  <c r="P633" i="1"/>
  <c r="P634" i="1"/>
  <c r="P635" i="1"/>
  <c r="P560" i="1"/>
  <c r="P561" i="1"/>
  <c r="P764" i="1"/>
  <c r="P636" i="1"/>
  <c r="P765" i="1"/>
  <c r="P766" i="1"/>
  <c r="P581" i="1"/>
  <c r="P637" i="1"/>
  <c r="P638" i="1"/>
  <c r="P804" i="1"/>
  <c r="P950" i="1"/>
  <c r="P916" i="1"/>
  <c r="P767" i="1"/>
  <c r="P768" i="1"/>
  <c r="P979" i="1"/>
  <c r="P769" i="1"/>
  <c r="P671" i="1"/>
  <c r="P917" i="1"/>
  <c r="P942" i="1"/>
  <c r="P826" i="1"/>
  <c r="P1187" i="1"/>
  <c r="P1116" i="1"/>
  <c r="P1263" i="1"/>
  <c r="P1245" i="1"/>
  <c r="P1246" i="1"/>
  <c r="P1152" i="1"/>
  <c r="P1444" i="1"/>
  <c r="P1445" i="1"/>
  <c r="P1446" i="1"/>
  <c r="P1447" i="1"/>
  <c r="P1448" i="1"/>
  <c r="P1449" i="1"/>
  <c r="P1450" i="1"/>
  <c r="P1571" i="1"/>
  <c r="P1451" i="1"/>
  <c r="P1717" i="1"/>
  <c r="P1275" i="1"/>
  <c r="P1644" i="1"/>
  <c r="P1452" i="1"/>
  <c r="P1572" i="1"/>
  <c r="P1751" i="1"/>
  <c r="P1453" i="1"/>
  <c r="P1577" i="1"/>
  <c r="P1664" i="1"/>
  <c r="P1645" i="1"/>
  <c r="P2153" i="1"/>
  <c r="P1883" i="1"/>
  <c r="P2290" i="1"/>
  <c r="P2154" i="1"/>
  <c r="P1913" i="1"/>
  <c r="P2368" i="1"/>
  <c r="P2155" i="1"/>
  <c r="P2263" i="1"/>
  <c r="P2369" i="1"/>
  <c r="P2156" i="1"/>
  <c r="P2287" i="1"/>
  <c r="P2280" i="1"/>
  <c r="P2370" i="1"/>
  <c r="P2411" i="1"/>
  <c r="P2157" i="1"/>
  <c r="P2478" i="1"/>
  <c r="P2158" i="1"/>
  <c r="P2159" i="1"/>
  <c r="P2671" i="1"/>
  <c r="P2371" i="1"/>
  <c r="P2264" i="1"/>
  <c r="P2372" i="1"/>
  <c r="P2540" i="1"/>
  <c r="P2776" i="1"/>
  <c r="P2373" i="1"/>
  <c r="P2757" i="1"/>
  <c r="P2672" i="1"/>
  <c r="P2890" i="1"/>
  <c r="P2948" i="1"/>
  <c r="P2518" i="1"/>
  <c r="P2891" i="1"/>
  <c r="P2892" i="1"/>
  <c r="P2772" i="1"/>
  <c r="P2893" i="1"/>
  <c r="P2673" i="1"/>
  <c r="P2894" i="1"/>
  <c r="P2674" i="1"/>
  <c r="P2675" i="1"/>
  <c r="P2676" i="1"/>
  <c r="P2895" i="1"/>
  <c r="P2896" i="1"/>
  <c r="P3113" i="1"/>
  <c r="P3114" i="1"/>
  <c r="P2897" i="1"/>
  <c r="P3206" i="1"/>
  <c r="P2898" i="1"/>
  <c r="P3115" i="1"/>
  <c r="P3213" i="1"/>
  <c r="P3331" i="1"/>
  <c r="P3116" i="1"/>
  <c r="P3332" i="1"/>
  <c r="P3117" i="1"/>
  <c r="P3118" i="1"/>
  <c r="P3214" i="1"/>
  <c r="P3119" i="1"/>
  <c r="P3333" i="1"/>
  <c r="P3334" i="1"/>
  <c r="P3335" i="1"/>
  <c r="P3336" i="1"/>
  <c r="P3437" i="1"/>
  <c r="P3337" i="1"/>
  <c r="P3438" i="1"/>
  <c r="P3608" i="1"/>
  <c r="P3609" i="1"/>
  <c r="P3610" i="1"/>
  <c r="P3611" i="1"/>
  <c r="P3657" i="1"/>
  <c r="P3911" i="1"/>
  <c r="P3912" i="1"/>
  <c r="P3913" i="1"/>
  <c r="P3914" i="1"/>
  <c r="P3915" i="1"/>
  <c r="P3801" i="1"/>
  <c r="P3981" i="1"/>
  <c r="P3986" i="1"/>
  <c r="P4100" i="1"/>
  <c r="P7" i="1"/>
  <c r="P22" i="1"/>
  <c r="P28" i="1"/>
  <c r="P37" i="1"/>
  <c r="P27" i="1"/>
  <c r="P38" i="1"/>
  <c r="P39" i="1"/>
  <c r="P47" i="1"/>
  <c r="P40" i="1"/>
  <c r="P61" i="1"/>
  <c r="P62" i="1"/>
  <c r="P72" i="1"/>
  <c r="P108" i="1"/>
  <c r="P51" i="1"/>
  <c r="P73" i="1"/>
  <c r="P97" i="1"/>
  <c r="P93" i="1"/>
  <c r="P100" i="1"/>
  <c r="P129" i="1"/>
  <c r="P109" i="1"/>
  <c r="P138" i="1"/>
  <c r="P65" i="1"/>
  <c r="P139" i="1"/>
  <c r="P103" i="1"/>
  <c r="P199" i="1"/>
  <c r="P287" i="1"/>
  <c r="P106" i="1"/>
  <c r="P152" i="1"/>
  <c r="P238" i="1"/>
  <c r="P298" i="1"/>
  <c r="P120" i="1"/>
  <c r="P200" i="1"/>
  <c r="P142" i="1"/>
  <c r="P317" i="1"/>
  <c r="P318" i="1"/>
  <c r="P128" i="1"/>
  <c r="P201" i="1"/>
  <c r="P144" i="1"/>
  <c r="P153" i="1"/>
  <c r="P226" i="1"/>
  <c r="P430" i="1"/>
  <c r="P202" i="1"/>
  <c r="P203" i="1"/>
  <c r="P204" i="1"/>
  <c r="P469" i="1"/>
  <c r="P205" i="1"/>
  <c r="P244" i="1"/>
  <c r="P232" i="1"/>
  <c r="P431" i="1"/>
  <c r="P432" i="1"/>
  <c r="P255" i="1"/>
  <c r="P433" i="1"/>
  <c r="P206" i="1"/>
  <c r="P299" i="1"/>
  <c r="P207" i="1"/>
  <c r="P319" i="1"/>
  <c r="P208" i="1"/>
  <c r="P340" i="1"/>
  <c r="P209" i="1"/>
  <c r="P222" i="1"/>
  <c r="P452" i="1"/>
  <c r="P519" i="1"/>
  <c r="P506" i="1"/>
  <c r="P562" i="1"/>
  <c r="P507" i="1"/>
  <c r="P288" i="1"/>
  <c r="P434" i="1"/>
  <c r="P435" i="1"/>
  <c r="P563" i="1"/>
  <c r="P256" i="1"/>
  <c r="P300" i="1"/>
  <c r="P320" i="1"/>
  <c r="P508" i="1"/>
  <c r="P564" i="1"/>
  <c r="P436" i="1"/>
  <c r="P321" i="1"/>
  <c r="P509" i="1"/>
  <c r="P639" i="1"/>
  <c r="P437" i="1"/>
  <c r="P640" i="1"/>
  <c r="P516" i="1"/>
  <c r="P565" i="1"/>
  <c r="P523" i="1"/>
  <c r="P438" i="1"/>
  <c r="P918" i="1"/>
  <c r="P919" i="1"/>
  <c r="P470" i="1"/>
  <c r="P641" i="1"/>
  <c r="P439" i="1"/>
  <c r="P642" i="1"/>
  <c r="P770" i="1"/>
  <c r="P771" i="1"/>
  <c r="P471" i="1"/>
  <c r="P772" i="1"/>
  <c r="P773" i="1"/>
  <c r="P920" i="1"/>
  <c r="P1117" i="1"/>
  <c r="P1118" i="1"/>
  <c r="P774" i="1"/>
  <c r="P775" i="1"/>
  <c r="P921" i="1"/>
  <c r="P1119" i="1"/>
  <c r="P566" i="1"/>
  <c r="P776" i="1"/>
  <c r="P777" i="1"/>
  <c r="P821" i="1"/>
  <c r="P1120" i="1"/>
  <c r="P643" i="1"/>
  <c r="P778" i="1"/>
  <c r="P779" i="1"/>
  <c r="P922" i="1"/>
  <c r="P1121" i="1"/>
  <c r="P1247" i="1"/>
  <c r="P1454" i="1"/>
  <c r="P923" i="1"/>
  <c r="P780" i="1"/>
  <c r="P980" i="1"/>
  <c r="P1122" i="1"/>
  <c r="P1455" i="1"/>
  <c r="P781" i="1"/>
  <c r="P1456" i="1"/>
  <c r="P1248" i="1"/>
  <c r="P1249" i="1"/>
  <c r="P1123" i="1"/>
  <c r="P1457" i="1"/>
  <c r="P822" i="1"/>
  <c r="P1547" i="1"/>
  <c r="P924" i="1"/>
  <c r="P925" i="1"/>
  <c r="P926" i="1"/>
  <c r="P1147" i="1"/>
  <c r="P927" i="1"/>
  <c r="P1458" i="1"/>
  <c r="P1250" i="1"/>
  <c r="P1015" i="1"/>
  <c r="P928" i="1"/>
  <c r="P1272" i="1"/>
  <c r="P1459" i="1"/>
  <c r="P1460" i="1"/>
  <c r="P1124" i="1"/>
  <c r="P1461" i="1"/>
  <c r="P1462" i="1"/>
  <c r="P1463" i="1"/>
  <c r="P929" i="1"/>
  <c r="P1752" i="1"/>
  <c r="P1181" i="1"/>
  <c r="P1646" i="1"/>
  <c r="P1753" i="1"/>
  <c r="P1464" i="1"/>
  <c r="P1754" i="1"/>
  <c r="P1125" i="1"/>
  <c r="P1465" i="1"/>
  <c r="P1273" i="1"/>
  <c r="P1466" i="1"/>
  <c r="P1647" i="1"/>
  <c r="P2160" i="1"/>
  <c r="P1914" i="1"/>
  <c r="P2161" i="1"/>
  <c r="P1523" i="1"/>
  <c r="P1864" i="1"/>
  <c r="P1251" i="1"/>
  <c r="P1252" i="1"/>
  <c r="P1755" i="1"/>
  <c r="P2162" i="1"/>
  <c r="P1882" i="1"/>
  <c r="P1573" i="1"/>
  <c r="P1467" i="1"/>
  <c r="P1648" i="1"/>
  <c r="P1468" i="1"/>
  <c r="P1915" i="1"/>
  <c r="P1469" i="1"/>
  <c r="P1756" i="1"/>
  <c r="P2163" i="1"/>
  <c r="P1865" i="1"/>
  <c r="P1649" i="1"/>
  <c r="P1470" i="1"/>
  <c r="P2374" i="1"/>
  <c r="P2265" i="1"/>
  <c r="P2164" i="1"/>
  <c r="P1885" i="1"/>
  <c r="P2165" i="1"/>
  <c r="P2230" i="1"/>
  <c r="P1471" i="1"/>
  <c r="P2266" i="1"/>
  <c r="P1916" i="1"/>
  <c r="P1472" i="1"/>
  <c r="P1576" i="1"/>
  <c r="P2375" i="1"/>
  <c r="P2479" i="1"/>
  <c r="P1790" i="1"/>
  <c r="P2376" i="1"/>
  <c r="P2519" i="1"/>
  <c r="P1650" i="1"/>
  <c r="P2166" i="1"/>
  <c r="P1866" i="1"/>
  <c r="P2480" i="1"/>
  <c r="P2402" i="1"/>
  <c r="P2167" i="1"/>
  <c r="P1651" i="1"/>
  <c r="P2677" i="1"/>
  <c r="P2509" i="1"/>
  <c r="P1867" i="1"/>
  <c r="P2267" i="1"/>
  <c r="P1917" i="1"/>
  <c r="P2481" i="1"/>
  <c r="P2168" i="1"/>
  <c r="P2169" i="1"/>
  <c r="P2678" i="1"/>
  <c r="P2377" i="1"/>
  <c r="P2170" i="1"/>
  <c r="P2679" i="1"/>
  <c r="P2899" i="1"/>
  <c r="P2171" i="1"/>
  <c r="P2482" i="1"/>
  <c r="P2680" i="1"/>
  <c r="P2681" i="1"/>
  <c r="P2378" i="1"/>
  <c r="P2483" i="1"/>
  <c r="P1868" i="1"/>
  <c r="P3120" i="1"/>
  <c r="P2682" i="1"/>
  <c r="P2379" i="1"/>
  <c r="P2743" i="1"/>
  <c r="P3121" i="1"/>
  <c r="P3122" i="1"/>
  <c r="P2683" i="1"/>
  <c r="P2684" i="1"/>
  <c r="P2685" i="1"/>
  <c r="P2380" i="1"/>
  <c r="P3219" i="1"/>
  <c r="P2381" i="1"/>
  <c r="P2764" i="1"/>
  <c r="P2686" i="1"/>
  <c r="P2412" i="1"/>
  <c r="P3123" i="1"/>
  <c r="P3124" i="1"/>
  <c r="P3125" i="1"/>
  <c r="P3126" i="1"/>
  <c r="P2687" i="1"/>
  <c r="P2900" i="1"/>
  <c r="P2901" i="1"/>
  <c r="P3127" i="1"/>
  <c r="P2967" i="1"/>
  <c r="P2688" i="1"/>
  <c r="P3128" i="1"/>
  <c r="P3129" i="1"/>
  <c r="P2484" i="1"/>
  <c r="P2689" i="1"/>
  <c r="P2758" i="1"/>
  <c r="P3130" i="1"/>
  <c r="P3131" i="1"/>
  <c r="P3207" i="1"/>
  <c r="P3132" i="1"/>
  <c r="P3338" i="1"/>
  <c r="P3339" i="1"/>
  <c r="P2690" i="1"/>
  <c r="P2902" i="1"/>
  <c r="P3222" i="1"/>
  <c r="P3133" i="1"/>
  <c r="P3612" i="1"/>
  <c r="P3340" i="1"/>
  <c r="P3235" i="1"/>
  <c r="P3223" i="1"/>
  <c r="P3134" i="1"/>
  <c r="P3613" i="1"/>
  <c r="P3341" i="1"/>
  <c r="P3614" i="1"/>
  <c r="P3670" i="1"/>
  <c r="P3342" i="1"/>
  <c r="P3615" i="1"/>
  <c r="P3343" i="1"/>
  <c r="P3135" i="1"/>
  <c r="P3136" i="1"/>
  <c r="P3383" i="1"/>
  <c r="P3224" i="1"/>
  <c r="P3616" i="1"/>
  <c r="P3658" i="1"/>
  <c r="P3137" i="1"/>
  <c r="P3763" i="1"/>
  <c r="P3138" i="1"/>
  <c r="P3439" i="1"/>
  <c r="P3344" i="1"/>
  <c r="P3459" i="1"/>
  <c r="P3617" i="1"/>
  <c r="P3345" i="1"/>
  <c r="P3710" i="1"/>
  <c r="P3618" i="1"/>
  <c r="P3916" i="1"/>
  <c r="P3619" i="1"/>
  <c r="P3671" i="1"/>
  <c r="P3620" i="1"/>
  <c r="P3621" i="1"/>
  <c r="P3917" i="1"/>
  <c r="P3802" i="1"/>
  <c r="P3918" i="1"/>
  <c r="P3672" i="1"/>
  <c r="P3622" i="1"/>
  <c r="P3919" i="1"/>
  <c r="P3756" i="1"/>
  <c r="P3623" i="1"/>
  <c r="P3920" i="1"/>
  <c r="P4040" i="1"/>
  <c r="P3817" i="1"/>
  <c r="P2" i="1"/>
  <c r="P5" i="1"/>
  <c r="P11" i="1"/>
  <c r="P4" i="1"/>
  <c r="P49" i="1"/>
  <c r="P41" i="1"/>
  <c r="P52" i="1"/>
  <c r="P55" i="1"/>
  <c r="P63" i="1"/>
  <c r="P46" i="1"/>
  <c r="P29" i="1"/>
  <c r="P32" i="1"/>
  <c r="P74" i="1"/>
  <c r="P101" i="1"/>
  <c r="P121" i="1"/>
  <c r="P94" i="1"/>
  <c r="P42" i="1"/>
  <c r="P23" i="1"/>
  <c r="P43" i="1"/>
  <c r="P140" i="1"/>
  <c r="P64" i="1"/>
  <c r="P122" i="1"/>
  <c r="P6" i="1"/>
  <c r="P123" i="1"/>
  <c r="P210" i="1"/>
  <c r="P211" i="1"/>
  <c r="P124" i="1"/>
  <c r="P125" i="1"/>
  <c r="P102" i="1"/>
  <c r="P95" i="1"/>
  <c r="P440" i="1"/>
  <c r="P44" i="1"/>
  <c r="P8" i="1"/>
  <c r="P441" i="1"/>
  <c r="P50" i="1"/>
  <c r="P257" i="1"/>
  <c r="P3" i="1"/>
  <c r="P145" i="1"/>
  <c r="P442" i="1"/>
  <c r="P510" i="1"/>
  <c r="P511" i="1"/>
  <c r="P212" i="1"/>
  <c r="P443" i="1"/>
  <c r="P444" i="1"/>
  <c r="P79" i="1"/>
  <c r="P24" i="1"/>
  <c r="P274" i="1"/>
  <c r="P57" i="1"/>
  <c r="P75" i="1"/>
  <c r="P10" i="1"/>
  <c r="P782" i="1"/>
  <c r="P322" i="1"/>
  <c r="P19" i="1"/>
  <c r="P14" i="1"/>
  <c r="P25" i="1"/>
  <c r="P783" i="1"/>
  <c r="P301" i="1"/>
  <c r="P784" i="1"/>
  <c r="P77" i="1"/>
  <c r="P213" i="1"/>
  <c r="P214" i="1"/>
  <c r="P453" i="1"/>
  <c r="P512" i="1"/>
  <c r="P445" i="1"/>
  <c r="P673" i="1"/>
  <c r="P785" i="1"/>
  <c r="P155" i="1"/>
  <c r="P275" i="1"/>
  <c r="P45" i="1"/>
  <c r="P20" i="1"/>
  <c r="P141" i="1"/>
  <c r="P30" i="1"/>
  <c r="P17" i="1"/>
  <c r="P786" i="1"/>
  <c r="P215" i="1"/>
  <c r="P644" i="1"/>
  <c r="P446" i="1"/>
  <c r="P787" i="1"/>
  <c r="P447" i="1"/>
  <c r="P567" i="1"/>
  <c r="P336" i="1"/>
  <c r="P9" i="1"/>
  <c r="P645" i="1"/>
  <c r="P448" i="1"/>
  <c r="P805" i="1"/>
  <c r="P568" i="1"/>
  <c r="P930" i="1"/>
  <c r="P1126" i="1"/>
  <c r="P646" i="1"/>
  <c r="P931" i="1"/>
  <c r="P1127" i="1"/>
  <c r="P932" i="1"/>
  <c r="P569" i="1"/>
  <c r="P827" i="1"/>
  <c r="P1253" i="1"/>
  <c r="P788" i="1"/>
  <c r="P933" i="1"/>
  <c r="P1182" i="1"/>
  <c r="P806" i="1"/>
  <c r="P1200" i="1"/>
  <c r="P1128" i="1"/>
  <c r="P1017" i="1"/>
  <c r="P583" i="1"/>
  <c r="P1129" i="1"/>
  <c r="P1130" i="1"/>
  <c r="P1258" i="1"/>
  <c r="P1131" i="1"/>
  <c r="P1473" i="1"/>
  <c r="P1548" i="1"/>
  <c r="P1667" i="1"/>
  <c r="P1652" i="1"/>
  <c r="P1653" i="1"/>
  <c r="P1474" i="1"/>
  <c r="P1475" i="1"/>
  <c r="P1132" i="1"/>
  <c r="P1476" i="1"/>
  <c r="P1133" i="1"/>
  <c r="P1477" i="1"/>
  <c r="P1869" i="1"/>
  <c r="P647" i="1"/>
  <c r="P1524" i="1"/>
  <c r="P1478" i="1"/>
  <c r="P2172" i="1"/>
  <c r="P2173" i="1"/>
  <c r="P1479" i="1"/>
  <c r="P1480" i="1"/>
  <c r="P2174" i="1"/>
  <c r="P1481" i="1"/>
  <c r="P2234" i="1"/>
  <c r="P1482" i="1"/>
  <c r="P2510" i="1"/>
  <c r="P2691" i="1"/>
  <c r="P2692" i="1"/>
  <c r="P2175" i="1"/>
  <c r="P2405" i="1"/>
  <c r="P2176" i="1"/>
  <c r="P2693" i="1"/>
  <c r="P2382" i="1"/>
  <c r="P2903" i="1"/>
  <c r="P2904" i="1"/>
  <c r="P2694" i="1"/>
  <c r="P1483" i="1"/>
  <c r="P2695" i="1"/>
  <c r="P2759" i="1"/>
  <c r="P2696" i="1"/>
  <c r="P2905" i="1"/>
  <c r="P2383" i="1"/>
  <c r="P2384" i="1"/>
  <c r="P1484" i="1"/>
  <c r="P2520" i="1"/>
  <c r="P1870" i="1"/>
  <c r="P2765" i="1"/>
  <c r="P2177" i="1"/>
  <c r="P1918" i="1"/>
  <c r="P2906" i="1"/>
  <c r="P570" i="1"/>
  <c r="P2968" i="1"/>
  <c r="P2907" i="1"/>
  <c r="P1919" i="1"/>
  <c r="P2178" i="1"/>
  <c r="P2940" i="1"/>
  <c r="P2961" i="1"/>
  <c r="P216" i="1"/>
  <c r="P2537" i="1"/>
  <c r="P2908" i="1"/>
  <c r="P3139" i="1"/>
  <c r="P2179" i="1"/>
  <c r="P3140" i="1"/>
  <c r="P3346" i="1"/>
  <c r="P2697" i="1"/>
  <c r="P1886" i="1"/>
  <c r="P1485" i="1"/>
  <c r="P3347" i="1"/>
  <c r="P3348" i="1"/>
  <c r="P2698" i="1"/>
  <c r="P2699" i="1"/>
  <c r="P2507" i="1"/>
  <c r="P1711" i="1"/>
  <c r="P2385" i="1"/>
  <c r="P2180" i="1"/>
  <c r="P3141" i="1"/>
  <c r="P2700" i="1"/>
  <c r="P3230" i="1"/>
  <c r="P2777" i="1"/>
  <c r="P3460" i="1"/>
  <c r="P2909" i="1"/>
  <c r="P3142" i="1"/>
  <c r="P2386" i="1"/>
  <c r="P3349" i="1"/>
  <c r="P2701" i="1"/>
  <c r="P2702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4097" i="1"/>
  <c r="P3824" i="1"/>
  <c r="P4113" i="1"/>
  <c r="P3825" i="1"/>
  <c r="P4108" i="1"/>
  <c r="P3971" i="1"/>
  <c r="P4049" i="1"/>
  <c r="P4109" i="1"/>
  <c r="P4114" i="1"/>
  <c r="P3673" i="1"/>
  <c r="P3987" i="1"/>
  <c r="P3775" i="1"/>
  <c r="P4023" i="1"/>
  <c r="P1559" i="1"/>
  <c r="P3953" i="1"/>
  <c r="P3776" i="1"/>
  <c r="P4101" i="1"/>
  <c r="P4111" i="1"/>
  <c r="P3972" i="1"/>
  <c r="P4112" i="1"/>
  <c r="P3826" i="1"/>
  <c r="P3827" i="1"/>
  <c r="P3237" i="1"/>
  <c r="P3954" i="1"/>
  <c r="P3828" i="1"/>
  <c r="P2397" i="1"/>
  <c r="P3777" i="1"/>
  <c r="P3829" i="1"/>
  <c r="P4050" i="1"/>
  <c r="P3466" i="1"/>
  <c r="P2971" i="1"/>
  <c r="P3395" i="1"/>
  <c r="P4094" i="1"/>
  <c r="P3946" i="1"/>
  <c r="P2541" i="1"/>
  <c r="P3830" i="1"/>
  <c r="P4106" i="1"/>
  <c r="P2972" i="1"/>
  <c r="P4102" i="1"/>
  <c r="P2419" i="1"/>
  <c r="P3711" i="1"/>
  <c r="P3831" i="1"/>
  <c r="P3661" i="1"/>
  <c r="P2973" i="1"/>
  <c r="P4103" i="1"/>
  <c r="P4098" i="1"/>
  <c r="P3832" i="1"/>
  <c r="P1283" i="1"/>
  <c r="P3947" i="1"/>
  <c r="P3778" i="1"/>
  <c r="P2420" i="1"/>
  <c r="P3406" i="1"/>
  <c r="P1286" i="1"/>
  <c r="P4104" i="1"/>
  <c r="P3467" i="1"/>
  <c r="P2974" i="1"/>
  <c r="P2975" i="1"/>
  <c r="P2976" i="1"/>
  <c r="P3407" i="1"/>
  <c r="P1932" i="1"/>
  <c r="P3387" i="1"/>
  <c r="P2977" i="1"/>
  <c r="P3468" i="1"/>
  <c r="P1580" i="1"/>
  <c r="P3988" i="1"/>
  <c r="P2774" i="1"/>
  <c r="P2780" i="1"/>
  <c r="P2542" i="1"/>
  <c r="P3766" i="1"/>
  <c r="P3196" i="1"/>
  <c r="P3388" i="1"/>
  <c r="P2978" i="1"/>
  <c r="P1796" i="1"/>
  <c r="P3389" i="1"/>
  <c r="P2979" i="1"/>
  <c r="P2980" i="1"/>
  <c r="P1529" i="1"/>
  <c r="P3238" i="1"/>
  <c r="P4081" i="1"/>
  <c r="P3239" i="1"/>
  <c r="P3240" i="1"/>
  <c r="P3408" i="1"/>
  <c r="P2292" i="1"/>
  <c r="P2951" i="1"/>
  <c r="P4082" i="1"/>
  <c r="P4024" i="1"/>
  <c r="P2543" i="1"/>
  <c r="P3955" i="1"/>
  <c r="P3469" i="1"/>
  <c r="P3470" i="1"/>
  <c r="P3833" i="1"/>
  <c r="P3450" i="1"/>
  <c r="P3471" i="1"/>
  <c r="P3948" i="1"/>
  <c r="P3834" i="1"/>
  <c r="P2544" i="1"/>
  <c r="P2781" i="1"/>
  <c r="P3409" i="1"/>
  <c r="P4025" i="1"/>
  <c r="P3472" i="1"/>
  <c r="P3779" i="1"/>
  <c r="P3780" i="1"/>
  <c r="P2952" i="1"/>
  <c r="P3473" i="1"/>
  <c r="P3241" i="1"/>
  <c r="P1927" i="1"/>
  <c r="P3474" i="1"/>
  <c r="P4096" i="1"/>
  <c r="P3823" i="1"/>
  <c r="P4093" i="1"/>
  <c r="P1933" i="1"/>
  <c r="P4026" i="1"/>
  <c r="P3956" i="1"/>
  <c r="P3809" i="1"/>
  <c r="P4078" i="1"/>
  <c r="P3475" i="1"/>
  <c r="P2545" i="1"/>
  <c r="P3242" i="1"/>
  <c r="P1934" i="1"/>
  <c r="P2421" i="1"/>
  <c r="P1797" i="1"/>
  <c r="P3957" i="1"/>
  <c r="P3243" i="1"/>
  <c r="P4107" i="1"/>
  <c r="O1283" i="1"/>
  <c r="O3824" i="1"/>
  <c r="O1286" i="1"/>
  <c r="O473" i="1"/>
  <c r="O2397" i="1"/>
  <c r="O1580" i="1"/>
  <c r="O1529" i="1"/>
  <c r="O2419" i="1"/>
  <c r="O3825" i="1"/>
  <c r="O2541" i="1"/>
  <c r="O1932" i="1"/>
  <c r="O584" i="1"/>
  <c r="O2420" i="1"/>
  <c r="O1796" i="1"/>
  <c r="O2971" i="1"/>
  <c r="O1203" i="1"/>
  <c r="O3237" i="1"/>
  <c r="O585" i="1"/>
  <c r="O3673" i="1"/>
  <c r="O2972" i="1"/>
  <c r="O954" i="1"/>
  <c r="O3971" i="1"/>
  <c r="O2973" i="1"/>
  <c r="O530" i="1"/>
  <c r="O3775" i="1"/>
  <c r="O3395" i="1"/>
  <c r="O828" i="1"/>
  <c r="O1204" i="1"/>
  <c r="O2542" i="1"/>
  <c r="O2292" i="1"/>
  <c r="O4107" i="1"/>
  <c r="O658" i="1"/>
  <c r="O1927" i="1"/>
  <c r="O2774" i="1"/>
  <c r="O3466" i="1"/>
  <c r="O1797" i="1"/>
  <c r="O811" i="1"/>
  <c r="O2780" i="1"/>
  <c r="O679" i="1"/>
  <c r="O2974" i="1"/>
  <c r="O2975" i="1"/>
  <c r="O1153" i="1"/>
  <c r="O1287" i="1"/>
  <c r="O2976" i="1"/>
  <c r="O1933" i="1"/>
  <c r="O1575" i="1"/>
  <c r="O1934" i="1"/>
  <c r="O2977" i="1"/>
  <c r="O1205" i="1"/>
  <c r="O3776" i="1"/>
  <c r="O1266" i="1"/>
  <c r="O1288" i="1"/>
  <c r="O2543" i="1"/>
  <c r="O1289" i="1"/>
  <c r="O1558" i="1"/>
  <c r="O1581" i="1"/>
  <c r="O1018" i="1"/>
  <c r="O1290" i="1"/>
  <c r="O829" i="1"/>
  <c r="O2244" i="1"/>
  <c r="O1935" i="1"/>
  <c r="O2544" i="1"/>
  <c r="O2978" i="1"/>
  <c r="O3406" i="1"/>
  <c r="O1721" i="1"/>
  <c r="O2979" i="1"/>
  <c r="O2980" i="1"/>
  <c r="O3777" i="1"/>
  <c r="O1291" i="1"/>
  <c r="O3826" i="1"/>
  <c r="O3196" i="1"/>
  <c r="O2951" i="1"/>
  <c r="O3661" i="1"/>
  <c r="O3827" i="1"/>
  <c r="O2421" i="1"/>
  <c r="O3987" i="1"/>
  <c r="O3953" i="1"/>
  <c r="O4097" i="1"/>
  <c r="O3387" i="1"/>
  <c r="O1206" i="1"/>
  <c r="O3711" i="1"/>
  <c r="O2293" i="1"/>
  <c r="O4049" i="1"/>
  <c r="O3828" i="1"/>
  <c r="O3407" i="1"/>
  <c r="O1798" i="1"/>
  <c r="O2781" i="1"/>
  <c r="O2422" i="1"/>
  <c r="O1799" i="1"/>
  <c r="O3829" i="1"/>
  <c r="O2545" i="1"/>
  <c r="O1936" i="1"/>
  <c r="O3467" i="1"/>
  <c r="O4023" i="1"/>
  <c r="O3972" i="1"/>
  <c r="O3238" i="1"/>
  <c r="O3954" i="1"/>
  <c r="O2530" i="1"/>
  <c r="O3239" i="1"/>
  <c r="O1937" i="1"/>
  <c r="O2423" i="1"/>
  <c r="O1800" i="1"/>
  <c r="O3388" i="1"/>
  <c r="O3830" i="1"/>
  <c r="O2952" i="1"/>
  <c r="O1938" i="1"/>
  <c r="O1670" i="1"/>
  <c r="O3240" i="1"/>
  <c r="O3468" i="1"/>
  <c r="O3389" i="1"/>
  <c r="O2424" i="1"/>
  <c r="O1939" i="1"/>
  <c r="O1940" i="1"/>
  <c r="O2546" i="1"/>
  <c r="O3946" i="1"/>
  <c r="O2425" i="1"/>
  <c r="O2245" i="1"/>
  <c r="O1941" i="1"/>
  <c r="O2526" i="1"/>
  <c r="O282" i="1"/>
  <c r="O2547" i="1"/>
  <c r="O2" i="1"/>
  <c r="O329" i="1"/>
  <c r="O2294" i="1"/>
  <c r="O3831" i="1"/>
  <c r="O680" i="1"/>
  <c r="O1582" i="1"/>
  <c r="O157" i="1"/>
  <c r="O830" i="1"/>
  <c r="O3778" i="1"/>
  <c r="O3408" i="1"/>
  <c r="O246" i="1"/>
  <c r="O280" i="1"/>
  <c r="O1942" i="1"/>
  <c r="O2548" i="1"/>
  <c r="O2549" i="1"/>
  <c r="O330" i="1"/>
  <c r="O110" i="1"/>
  <c r="O3832" i="1"/>
  <c r="O80" i="1"/>
  <c r="O1207" i="1"/>
  <c r="O2550" i="1"/>
  <c r="O1889" i="1"/>
  <c r="O1671" i="1"/>
  <c r="O2246" i="1"/>
  <c r="O831" i="1"/>
  <c r="O1722" i="1"/>
  <c r="O341" i="1"/>
  <c r="O1292" i="1"/>
  <c r="O131" i="1"/>
  <c r="O66" i="1"/>
  <c r="O53" i="1"/>
  <c r="O342" i="1"/>
  <c r="O3241" i="1"/>
  <c r="O18" i="1"/>
  <c r="O531" i="1"/>
  <c r="O2739" i="1"/>
  <c r="O1943" i="1"/>
  <c r="O33" i="1"/>
  <c r="O1944" i="1"/>
  <c r="O343" i="1"/>
  <c r="O2750" i="1"/>
  <c r="O12" i="1"/>
  <c r="O143" i="1"/>
  <c r="O991" i="1"/>
  <c r="O1945" i="1"/>
  <c r="O147" i="1"/>
  <c r="O1583" i="1"/>
  <c r="O2782" i="1"/>
  <c r="O1293" i="1"/>
  <c r="O344" i="1"/>
  <c r="O224" i="1"/>
  <c r="O3450" i="1"/>
  <c r="O1801" i="1"/>
  <c r="O832" i="1"/>
  <c r="O3242" i="1"/>
  <c r="O3947" i="1"/>
  <c r="O34" i="1"/>
  <c r="O3469" i="1"/>
  <c r="O3409" i="1"/>
  <c r="O2500" i="1"/>
  <c r="O3470" i="1"/>
  <c r="O1189" i="1"/>
  <c r="O3243" i="1"/>
  <c r="O480" i="1"/>
  <c r="O1946" i="1"/>
  <c r="O1947" i="1"/>
  <c r="O3244" i="1"/>
  <c r="O35" i="1"/>
  <c r="O1208" i="1"/>
  <c r="O1948" i="1"/>
  <c r="O21" i="1"/>
  <c r="O3471" i="1"/>
  <c r="O2783" i="1"/>
  <c r="O13" i="1"/>
  <c r="O2426" i="1"/>
  <c r="O2784" i="1"/>
  <c r="O681" i="1"/>
  <c r="O1294" i="1"/>
  <c r="O1802" i="1"/>
  <c r="O3766" i="1"/>
  <c r="O1803" i="1"/>
  <c r="O2785" i="1"/>
  <c r="O59" i="1"/>
  <c r="O1584" i="1"/>
  <c r="O1186" i="1"/>
  <c r="O1154" i="1"/>
  <c r="O345" i="1"/>
  <c r="O682" i="1"/>
  <c r="O1209" i="1"/>
  <c r="O1949" i="1"/>
  <c r="O1793" i="1"/>
  <c r="O346" i="1"/>
  <c r="O1190" i="1"/>
  <c r="O2275" i="1"/>
  <c r="O347" i="1"/>
  <c r="O158" i="1"/>
  <c r="O1950" i="1"/>
  <c r="O348" i="1"/>
  <c r="O349" i="1"/>
  <c r="O350" i="1"/>
  <c r="O3472" i="1"/>
  <c r="O15" i="1"/>
  <c r="O7" i="1"/>
  <c r="O4050" i="1"/>
  <c r="O655" i="1"/>
  <c r="O659" i="1"/>
  <c r="O1585" i="1"/>
  <c r="O2551" i="1"/>
  <c r="O1019" i="1"/>
  <c r="O16" i="1"/>
  <c r="O2295" i="1"/>
  <c r="O56" i="1"/>
  <c r="O3473" i="1"/>
  <c r="O1295" i="1"/>
  <c r="O111" i="1"/>
  <c r="O1020" i="1"/>
  <c r="O674" i="1"/>
  <c r="O3474" i="1"/>
  <c r="O1021" i="1"/>
  <c r="O528" i="1"/>
  <c r="O1169" i="1"/>
  <c r="O683" i="1"/>
  <c r="O2427" i="1"/>
  <c r="O1951" i="1"/>
  <c r="O1952" i="1"/>
  <c r="O1953" i="1"/>
  <c r="O239" i="1"/>
  <c r="O1296" i="1"/>
  <c r="O586" i="1"/>
  <c r="O2428" i="1"/>
  <c r="O1954" i="1"/>
  <c r="O3245" i="1"/>
  <c r="O797" i="1"/>
  <c r="O1586" i="1"/>
  <c r="O1170" i="1"/>
  <c r="O532" i="1"/>
  <c r="O587" i="1"/>
  <c r="O259" i="1"/>
  <c r="O1297" i="1"/>
  <c r="O833" i="1"/>
  <c r="O2786" i="1"/>
  <c r="O684" i="1"/>
  <c r="O1955" i="1"/>
  <c r="O1956" i="1"/>
  <c r="O3475" i="1"/>
  <c r="O1511" i="1"/>
  <c r="O1957" i="1"/>
  <c r="O159" i="1"/>
  <c r="O2943" i="1"/>
  <c r="O588" i="1"/>
  <c r="O2552" i="1"/>
  <c r="O1958" i="1"/>
  <c r="O2296" i="1"/>
  <c r="O834" i="1"/>
  <c r="O2297" i="1"/>
  <c r="O294" i="1"/>
  <c r="O668" i="1"/>
  <c r="O992" i="1"/>
  <c r="O260" i="1"/>
  <c r="O1890" i="1"/>
  <c r="O461" i="1"/>
  <c r="O961" i="1"/>
  <c r="O481" i="1"/>
  <c r="O1155" i="1"/>
  <c r="O1022" i="1"/>
  <c r="O1023" i="1"/>
  <c r="O351" i="1"/>
  <c r="O1024" i="1"/>
  <c r="O2247" i="1"/>
  <c r="O1959" i="1"/>
  <c r="O261" i="1"/>
  <c r="O675" i="1"/>
  <c r="O1960" i="1"/>
  <c r="O352" i="1"/>
  <c r="O685" i="1"/>
  <c r="O835" i="1"/>
  <c r="O134" i="1"/>
  <c r="O1298" i="1"/>
  <c r="O686" i="1"/>
  <c r="O1171" i="1"/>
  <c r="O1299" i="1"/>
  <c r="O2553" i="1"/>
  <c r="O2502" i="1"/>
  <c r="O1672" i="1"/>
  <c r="O3476" i="1"/>
  <c r="O812" i="1"/>
  <c r="O1210" i="1"/>
  <c r="O962" i="1"/>
  <c r="O3477" i="1"/>
  <c r="O836" i="1"/>
  <c r="O1587" i="1"/>
  <c r="O993" i="1"/>
  <c r="O3478" i="1"/>
  <c r="O687" i="1"/>
  <c r="O1025" i="1"/>
  <c r="O589" i="1"/>
  <c r="O1961" i="1"/>
  <c r="O1962" i="1"/>
  <c r="O837" i="1"/>
  <c r="O533" i="1"/>
  <c r="O688" i="1"/>
  <c r="O1925" i="1"/>
  <c r="O1560" i="1"/>
  <c r="O353" i="1"/>
  <c r="O112" i="1"/>
  <c r="O2298" i="1"/>
  <c r="O262" i="1"/>
  <c r="O1300" i="1"/>
  <c r="O534" i="1"/>
  <c r="O482" i="1"/>
  <c r="O160" i="1"/>
  <c r="O483" i="1"/>
  <c r="O1301" i="1"/>
  <c r="O1561" i="1"/>
  <c r="O689" i="1"/>
  <c r="O2554" i="1"/>
  <c r="O1026" i="1"/>
  <c r="O1804" i="1"/>
  <c r="O535" i="1"/>
  <c r="O2429" i="1"/>
  <c r="O331" i="1"/>
  <c r="O590" i="1"/>
  <c r="O572" i="1"/>
  <c r="O1148" i="1"/>
  <c r="O1302" i="1"/>
  <c r="O484" i="1"/>
  <c r="O1303" i="1"/>
  <c r="O1262" i="1"/>
  <c r="O690" i="1"/>
  <c r="O571" i="1"/>
  <c r="O1304" i="1"/>
  <c r="O325" i="1"/>
  <c r="O2430" i="1"/>
  <c r="O536" i="1"/>
  <c r="O1673" i="1"/>
  <c r="O1027" i="1"/>
  <c r="O354" i="1"/>
  <c r="O796" i="1"/>
  <c r="O1211" i="1"/>
  <c r="O537" i="1"/>
  <c r="O1514" i="1"/>
  <c r="O1550" i="1"/>
  <c r="O1723" i="1"/>
  <c r="O1028" i="1"/>
  <c r="O520" i="1"/>
  <c r="O1305" i="1"/>
  <c r="O1191" i="1"/>
  <c r="O1769" i="1"/>
  <c r="O691" i="1"/>
  <c r="O113" i="1"/>
  <c r="O3988" i="1"/>
  <c r="O1674" i="1"/>
  <c r="O1805" i="1"/>
  <c r="O3833" i="1"/>
  <c r="O2935" i="1"/>
  <c r="O1212" i="1"/>
  <c r="O2555" i="1"/>
  <c r="O1029" i="1"/>
  <c r="O2299" i="1"/>
  <c r="O692" i="1"/>
  <c r="O3779" i="1"/>
  <c r="O3655" i="1"/>
  <c r="O838" i="1"/>
  <c r="O693" i="1"/>
  <c r="O3780" i="1"/>
  <c r="O521" i="1"/>
  <c r="O1963" i="1"/>
  <c r="O290" i="1"/>
  <c r="O3479" i="1"/>
  <c r="O839" i="1"/>
  <c r="O955" i="1"/>
  <c r="O355" i="1"/>
  <c r="O2238" i="1"/>
  <c r="O1306" i="1"/>
  <c r="O1030" i="1"/>
  <c r="O1199" i="1"/>
  <c r="O1675" i="1"/>
  <c r="O840" i="1"/>
  <c r="O1307" i="1"/>
  <c r="O356" i="1"/>
  <c r="O2981" i="1"/>
  <c r="O1964" i="1"/>
  <c r="O538" i="1"/>
  <c r="O2749" i="1"/>
  <c r="O2751" i="1"/>
  <c r="O2982" i="1"/>
  <c r="O1806" i="1"/>
  <c r="O3834" i="1"/>
  <c r="O3480" i="1"/>
  <c r="O591" i="1"/>
  <c r="O2787" i="1"/>
  <c r="O1185" i="1"/>
  <c r="O956" i="1"/>
  <c r="O3379" i="1"/>
  <c r="O3481" i="1"/>
  <c r="O1277" i="1"/>
  <c r="O810" i="1"/>
  <c r="O1588" i="1"/>
  <c r="O2512" i="1"/>
  <c r="O1031" i="1"/>
  <c r="O485" i="1"/>
  <c r="O841" i="1"/>
  <c r="O2556" i="1"/>
  <c r="O357" i="1"/>
  <c r="O1308" i="1"/>
  <c r="O1770" i="1"/>
  <c r="O1213" i="1"/>
  <c r="O1965" i="1"/>
  <c r="O3482" i="1"/>
  <c r="O2557" i="1"/>
  <c r="O1807" i="1"/>
  <c r="O2558" i="1"/>
  <c r="O2788" i="1"/>
  <c r="O148" i="1"/>
  <c r="O3483" i="1"/>
  <c r="O1724" i="1"/>
  <c r="O842" i="1"/>
  <c r="O3948" i="1"/>
  <c r="O1966" i="1"/>
  <c r="O3955" i="1"/>
  <c r="O994" i="1"/>
  <c r="O1309" i="1"/>
  <c r="O3484" i="1"/>
  <c r="O302" i="1"/>
  <c r="O1278" i="1"/>
  <c r="O592" i="1"/>
  <c r="O2789" i="1"/>
  <c r="O2983" i="1"/>
  <c r="O358" i="1"/>
  <c r="O843" i="1"/>
  <c r="O3712" i="1"/>
  <c r="O227" i="1"/>
  <c r="O1310" i="1"/>
  <c r="O295" i="1"/>
  <c r="O1551" i="1"/>
  <c r="O844" i="1"/>
  <c r="O1311" i="1"/>
  <c r="O517" i="1"/>
  <c r="O1562" i="1"/>
  <c r="O3809" i="1"/>
  <c r="O161" i="1"/>
  <c r="O332" i="1"/>
  <c r="O3465" i="1"/>
  <c r="O3823" i="1"/>
  <c r="O1312" i="1"/>
  <c r="O845" i="1"/>
  <c r="O1676" i="1"/>
  <c r="O1808" i="1"/>
  <c r="O1967" i="1"/>
  <c r="O333" i="1"/>
  <c r="O3682" i="1"/>
  <c r="O593" i="1"/>
  <c r="O2513" i="1"/>
  <c r="O2984" i="1"/>
  <c r="O78" i="1"/>
  <c r="O3246" i="1"/>
  <c r="O1313" i="1"/>
  <c r="O1032" i="1"/>
  <c r="O486" i="1"/>
  <c r="O594" i="1"/>
  <c r="O1314" i="1"/>
  <c r="O1033" i="1"/>
  <c r="O247" i="1"/>
  <c r="O524" i="1"/>
  <c r="O31" i="1"/>
  <c r="O359" i="1"/>
  <c r="O1214" i="1"/>
  <c r="O279" i="1"/>
  <c r="O3485" i="1"/>
  <c r="O1315" i="1"/>
  <c r="O5" i="1"/>
  <c r="O595" i="1"/>
  <c r="O846" i="1"/>
  <c r="O1725" i="1"/>
  <c r="O303" i="1"/>
  <c r="O2273" i="1"/>
  <c r="O293" i="1"/>
  <c r="O847" i="1"/>
  <c r="O1771" i="1"/>
  <c r="O1316" i="1"/>
  <c r="O848" i="1"/>
  <c r="O1772" i="1"/>
  <c r="O793" i="1"/>
  <c r="O1215" i="1"/>
  <c r="O81" i="1"/>
  <c r="O849" i="1"/>
  <c r="O360" i="1"/>
  <c r="O1968" i="1"/>
  <c r="O1156" i="1"/>
  <c r="O1969" i="1"/>
  <c r="O1589" i="1"/>
  <c r="O361" i="1"/>
  <c r="O3247" i="1"/>
  <c r="O223" i="1"/>
  <c r="O1970" i="1"/>
  <c r="O1034" i="1"/>
  <c r="O1720" i="1"/>
  <c r="O1202" i="1"/>
  <c r="O1971" i="1"/>
  <c r="O1972" i="1"/>
  <c r="O2559" i="1"/>
  <c r="O1973" i="1"/>
  <c r="O2431" i="1"/>
  <c r="O1216" i="1"/>
  <c r="O3248" i="1"/>
  <c r="O1317" i="1"/>
  <c r="O3448" i="1"/>
  <c r="O3410" i="1"/>
  <c r="O2501" i="1"/>
  <c r="O2300" i="1"/>
  <c r="O1318" i="1"/>
  <c r="O2985" i="1"/>
  <c r="O1035" i="1"/>
  <c r="O2986" i="1"/>
  <c r="O2514" i="1"/>
  <c r="O2987" i="1"/>
  <c r="O1974" i="1"/>
  <c r="O3835" i="1"/>
  <c r="O1036" i="1"/>
  <c r="O2248" i="1"/>
  <c r="O67" i="1"/>
  <c r="O813" i="1"/>
  <c r="O3836" i="1"/>
  <c r="O362" i="1"/>
  <c r="O304" i="1"/>
  <c r="O1677" i="1"/>
  <c r="O1319" i="1"/>
  <c r="O2790" i="1"/>
  <c r="O1975" i="1"/>
  <c r="O263" i="1"/>
  <c r="O462" i="1"/>
  <c r="O694" i="1"/>
  <c r="O2403" i="1"/>
  <c r="O1678" i="1"/>
  <c r="O1590" i="1"/>
  <c r="O114" i="1"/>
  <c r="O3713" i="1"/>
  <c r="O76" i="1"/>
  <c r="O162" i="1"/>
  <c r="O1037" i="1"/>
  <c r="O363" i="1"/>
  <c r="O264" i="1"/>
  <c r="O963" i="1"/>
  <c r="O695" i="1"/>
  <c r="O1976" i="1"/>
  <c r="O1320" i="1"/>
  <c r="O794" i="1"/>
  <c r="O2791" i="1"/>
  <c r="O240" i="1"/>
  <c r="O696" i="1"/>
  <c r="O2792" i="1"/>
  <c r="O235" i="1"/>
  <c r="O1264" i="1"/>
  <c r="O305" i="1"/>
  <c r="O248" i="1"/>
  <c r="O1977" i="1"/>
  <c r="O135" i="1"/>
  <c r="O1217" i="1"/>
  <c r="O2560" i="1"/>
  <c r="O3956" i="1"/>
  <c r="O163" i="1"/>
  <c r="O1530" i="1"/>
  <c r="O3486" i="1"/>
  <c r="O1531" i="1"/>
  <c r="O1321" i="1"/>
  <c r="O596" i="1"/>
  <c r="O1532" i="1"/>
  <c r="O1679" i="1"/>
  <c r="O1978" i="1"/>
  <c r="O164" i="1"/>
  <c r="O1680" i="1"/>
  <c r="O3837" i="1"/>
  <c r="O697" i="1"/>
  <c r="O165" i="1"/>
  <c r="O850" i="1"/>
  <c r="O1681" i="1"/>
  <c r="O2793" i="1"/>
  <c r="O364" i="1"/>
  <c r="O1979" i="1"/>
  <c r="O1322" i="1"/>
  <c r="O283" i="1"/>
  <c r="O1038" i="1"/>
  <c r="O3249" i="1"/>
  <c r="O1980" i="1"/>
  <c r="O1981" i="1"/>
  <c r="O4024" i="1"/>
  <c r="O115" i="1"/>
  <c r="O3708" i="1"/>
  <c r="O1166" i="1"/>
  <c r="O249" i="1"/>
  <c r="O1323" i="1"/>
  <c r="O306" i="1"/>
  <c r="O1324" i="1"/>
  <c r="O3822" i="1"/>
  <c r="O1982" i="1"/>
  <c r="O2988" i="1"/>
  <c r="O3957" i="1"/>
  <c r="O11" i="1"/>
  <c r="O597" i="1"/>
  <c r="O698" i="1"/>
  <c r="O1809" i="1"/>
  <c r="O265" i="1"/>
  <c r="O1983" i="1"/>
  <c r="O699" i="1"/>
  <c r="O700" i="1"/>
  <c r="O48" i="1"/>
  <c r="O1984" i="1"/>
  <c r="O82" i="1"/>
  <c r="O1257" i="1"/>
  <c r="O365" i="1"/>
  <c r="O851" i="1"/>
  <c r="O1325" i="1"/>
  <c r="O1985" i="1"/>
  <c r="O701" i="1"/>
  <c r="O2989" i="1"/>
  <c r="O166" i="1"/>
  <c r="O83" i="1"/>
  <c r="O22" i="1"/>
  <c r="O4094" i="1"/>
  <c r="O487" i="1"/>
  <c r="O852" i="1"/>
  <c r="O702" i="1"/>
  <c r="O703" i="1"/>
  <c r="O2990" i="1"/>
  <c r="O3683" i="1"/>
  <c r="O2991" i="1"/>
  <c r="O539" i="1"/>
  <c r="O2794" i="1"/>
  <c r="O3250" i="1"/>
  <c r="O704" i="1"/>
  <c r="O2561" i="1"/>
  <c r="O266" i="1"/>
  <c r="O1218" i="1"/>
  <c r="O1591" i="1"/>
  <c r="O1986" i="1"/>
  <c r="O1039" i="1"/>
  <c r="O657" i="1"/>
  <c r="O2562" i="1"/>
  <c r="O366" i="1"/>
  <c r="O1326" i="1"/>
  <c r="O518" i="1"/>
  <c r="O84" i="1"/>
  <c r="O1219" i="1"/>
  <c r="O1327" i="1"/>
  <c r="O85" i="1"/>
  <c r="O367" i="1"/>
  <c r="O1040" i="1"/>
  <c r="O86" i="1"/>
  <c r="O229" i="1"/>
  <c r="O598" i="1"/>
  <c r="O368" i="1"/>
  <c r="O167" i="1"/>
  <c r="O369" i="1"/>
  <c r="O1810" i="1"/>
  <c r="O168" i="1"/>
  <c r="O370" i="1"/>
  <c r="O656" i="1"/>
  <c r="O326" i="1"/>
  <c r="O267" i="1"/>
  <c r="O2795" i="1"/>
  <c r="O371" i="1"/>
  <c r="O540" i="1"/>
  <c r="O58" i="1"/>
  <c r="O2992" i="1"/>
  <c r="O36" i="1"/>
  <c r="O169" i="1"/>
  <c r="O853" i="1"/>
  <c r="O87" i="1"/>
  <c r="O854" i="1"/>
  <c r="O372" i="1"/>
  <c r="O855" i="1"/>
  <c r="O170" i="1"/>
  <c r="O116" i="1"/>
  <c r="O307" i="1"/>
  <c r="O104" i="1"/>
  <c r="O1987" i="1"/>
  <c r="O171" i="1"/>
  <c r="O132" i="1"/>
  <c r="O1041" i="1"/>
  <c r="O801" i="1"/>
  <c r="O1042" i="1"/>
  <c r="O1043" i="1"/>
  <c r="O334" i="1"/>
  <c r="O172" i="1"/>
  <c r="O173" i="1"/>
  <c r="O291" i="1"/>
  <c r="O488" i="1"/>
  <c r="O1044" i="1"/>
  <c r="O3411" i="1"/>
  <c r="O174" i="1"/>
  <c r="O454" i="1"/>
  <c r="O705" i="1"/>
  <c r="O1045" i="1"/>
  <c r="O667" i="1"/>
  <c r="O1726" i="1"/>
  <c r="O175" i="1"/>
  <c r="O1220" i="1"/>
  <c r="O1046" i="1"/>
  <c r="O3191" i="1"/>
  <c r="O1578" i="1"/>
  <c r="O706" i="1"/>
  <c r="O1988" i="1"/>
  <c r="O1727" i="1"/>
  <c r="O856" i="1"/>
  <c r="O2796" i="1"/>
  <c r="O2432" i="1"/>
  <c r="O1682" i="1"/>
  <c r="O2301" i="1"/>
  <c r="O857" i="1"/>
  <c r="O1989" i="1"/>
  <c r="O4101" i="1"/>
  <c r="O2797" i="1"/>
  <c r="O1563" i="1"/>
  <c r="O459" i="1"/>
  <c r="O2416" i="1"/>
  <c r="O1990" i="1"/>
  <c r="O3251" i="1"/>
  <c r="O1811" i="1"/>
  <c r="O2563" i="1"/>
  <c r="O1172" i="1"/>
  <c r="O3380" i="1"/>
  <c r="O3810" i="1"/>
  <c r="O1991" i="1"/>
  <c r="O2950" i="1"/>
  <c r="O2740" i="1"/>
  <c r="O1728" i="1"/>
  <c r="O2993" i="1"/>
  <c r="O1328" i="1"/>
  <c r="O2274" i="1"/>
  <c r="O2564" i="1"/>
  <c r="O1992" i="1"/>
  <c r="O1329" i="1"/>
  <c r="O2994" i="1"/>
  <c r="O2798" i="1"/>
  <c r="O3742" i="1"/>
  <c r="O4025" i="1"/>
  <c r="O2799" i="1"/>
  <c r="O1993" i="1"/>
  <c r="O2953" i="1"/>
  <c r="O1994" i="1"/>
  <c r="O2433" i="1"/>
  <c r="O2282" i="1"/>
  <c r="O1995" i="1"/>
  <c r="O1729" i="1"/>
  <c r="O2302" i="1"/>
  <c r="O1996" i="1"/>
  <c r="O2800" i="1"/>
  <c r="O2303" i="1"/>
  <c r="O984" i="1"/>
  <c r="O522" i="1"/>
  <c r="O3252" i="1"/>
  <c r="O2407" i="1"/>
  <c r="O3838" i="1"/>
  <c r="O1330" i="1"/>
  <c r="O1730" i="1"/>
  <c r="O2565" i="1"/>
  <c r="O3839" i="1"/>
  <c r="O1047" i="1"/>
  <c r="O3487" i="1"/>
  <c r="O3684" i="1"/>
  <c r="O3743" i="1"/>
  <c r="O3253" i="1"/>
  <c r="O3488" i="1"/>
  <c r="O3840" i="1"/>
  <c r="O1997" i="1"/>
  <c r="O3412" i="1"/>
  <c r="O3489" i="1"/>
  <c r="O3216" i="1"/>
  <c r="O1331" i="1"/>
  <c r="O1683" i="1"/>
  <c r="O2801" i="1"/>
  <c r="O2760" i="1"/>
  <c r="O1592" i="1"/>
  <c r="O1157" i="1"/>
  <c r="O1332" i="1"/>
  <c r="O2566" i="1"/>
  <c r="O2434" i="1"/>
  <c r="O1998" i="1"/>
  <c r="O3254" i="1"/>
  <c r="O2995" i="1"/>
  <c r="O1812" i="1"/>
  <c r="O2944" i="1"/>
  <c r="O1891" i="1"/>
  <c r="O2567" i="1"/>
  <c r="O1593" i="1"/>
  <c r="O2304" i="1"/>
  <c r="O2249" i="1"/>
  <c r="O2305" i="1"/>
  <c r="O3255" i="1"/>
  <c r="O3490" i="1"/>
  <c r="O3781" i="1"/>
  <c r="O3256" i="1"/>
  <c r="O3491" i="1"/>
  <c r="O2306" i="1"/>
  <c r="O1731" i="1"/>
  <c r="O3257" i="1"/>
  <c r="O3973" i="1"/>
  <c r="O3958" i="1"/>
  <c r="O2996" i="1"/>
  <c r="O989" i="1"/>
  <c r="O2568" i="1"/>
  <c r="O3685" i="1"/>
  <c r="O3226" i="1"/>
  <c r="O1192" i="1"/>
  <c r="O1892" i="1"/>
  <c r="O3989" i="1"/>
  <c r="O3390" i="1"/>
  <c r="O3841" i="1"/>
  <c r="O3197" i="1"/>
  <c r="O3258" i="1"/>
  <c r="O1048" i="1"/>
  <c r="O1813" i="1"/>
  <c r="O1893" i="1"/>
  <c r="O2997" i="1"/>
  <c r="O1999" i="1"/>
  <c r="O2802" i="1"/>
  <c r="O2998" i="1"/>
  <c r="O2000" i="1"/>
  <c r="O1333" i="1"/>
  <c r="O2001" i="1"/>
  <c r="O2803" i="1"/>
  <c r="O2569" i="1"/>
  <c r="O2570" i="1"/>
  <c r="O2002" i="1"/>
  <c r="O3451" i="1"/>
  <c r="O4108" i="1"/>
  <c r="O3990" i="1"/>
  <c r="O2307" i="1"/>
  <c r="O2308" i="1"/>
  <c r="O2999" i="1"/>
  <c r="O2435" i="1"/>
  <c r="O3991" i="1"/>
  <c r="O666" i="1"/>
  <c r="O3378" i="1"/>
  <c r="O4026" i="1"/>
  <c r="O3413" i="1"/>
  <c r="O3414" i="1"/>
  <c r="O2309" i="1"/>
  <c r="O1158" i="1"/>
  <c r="O2250" i="1"/>
  <c r="O373" i="1"/>
  <c r="O3000" i="1"/>
  <c r="O1773" i="1"/>
  <c r="O2954" i="1"/>
  <c r="O2436" i="1"/>
  <c r="O2003" i="1"/>
  <c r="O463" i="1"/>
  <c r="O1554" i="1"/>
  <c r="O858" i="1"/>
  <c r="O1814" i="1"/>
  <c r="O1594" i="1"/>
  <c r="O2437" i="1"/>
  <c r="O2571" i="1"/>
  <c r="O2004" i="1"/>
  <c r="O2538" i="1"/>
  <c r="O3001" i="1"/>
  <c r="O2005" i="1"/>
  <c r="O2963" i="1"/>
  <c r="O2406" i="1"/>
  <c r="O2408" i="1"/>
  <c r="O3259" i="1"/>
  <c r="O2006" i="1"/>
  <c r="O3002" i="1"/>
  <c r="O3492" i="1"/>
  <c r="O3842" i="1"/>
  <c r="O3493" i="1"/>
  <c r="O3494" i="1"/>
  <c r="O707" i="1"/>
  <c r="O2572" i="1"/>
  <c r="O1595" i="1"/>
  <c r="O1815" i="1"/>
  <c r="O3003" i="1"/>
  <c r="O859" i="1"/>
  <c r="O1596" i="1"/>
  <c r="O1597" i="1"/>
  <c r="O2573" i="1"/>
  <c r="O2804" i="1"/>
  <c r="O3714" i="1"/>
  <c r="O2007" i="1"/>
  <c r="O1774" i="1"/>
  <c r="O599" i="1"/>
  <c r="O2008" i="1"/>
  <c r="O374" i="1"/>
  <c r="O1775" i="1"/>
  <c r="O1049" i="1"/>
  <c r="O2741" i="1"/>
  <c r="O2805" i="1"/>
  <c r="O1005" i="1"/>
  <c r="O3811" i="1"/>
  <c r="O176" i="1"/>
  <c r="O2438" i="1"/>
  <c r="O600" i="1"/>
  <c r="O3260" i="1"/>
  <c r="O1776" i="1"/>
  <c r="O2515" i="1"/>
  <c r="O2009" i="1"/>
  <c r="O2400" i="1"/>
  <c r="O860" i="1"/>
  <c r="O1894" i="1"/>
  <c r="O1050" i="1"/>
  <c r="O669" i="1"/>
  <c r="O1051" i="1"/>
  <c r="O2574" i="1"/>
  <c r="O1816" i="1"/>
  <c r="O1732" i="1"/>
  <c r="O861" i="1"/>
  <c r="O1149" i="1"/>
  <c r="O3843" i="1"/>
  <c r="O3662" i="1"/>
  <c r="O3004" i="1"/>
  <c r="O1517" i="1"/>
  <c r="O3005" i="1"/>
  <c r="O2010" i="1"/>
  <c r="O2439" i="1"/>
  <c r="O3381" i="1"/>
  <c r="O2440" i="1"/>
  <c r="O1733" i="1"/>
  <c r="O2761" i="1"/>
  <c r="O1533" i="1"/>
  <c r="O375" i="1"/>
  <c r="O1684" i="1"/>
  <c r="O2575" i="1"/>
  <c r="O376" i="1"/>
  <c r="O177" i="1"/>
  <c r="O1052" i="1"/>
  <c r="O3674" i="1"/>
  <c r="O2310" i="1"/>
  <c r="O862" i="1"/>
  <c r="O2011" i="1"/>
  <c r="O377" i="1"/>
  <c r="O451" i="1"/>
  <c r="O1053" i="1"/>
  <c r="O1054" i="1"/>
  <c r="O60" i="1"/>
  <c r="O378" i="1"/>
  <c r="O1221" i="1"/>
  <c r="O1665" i="1"/>
  <c r="O379" i="1"/>
  <c r="O328" i="1"/>
  <c r="O225" i="1"/>
  <c r="O2806" i="1"/>
  <c r="O541" i="1"/>
  <c r="O149" i="1"/>
  <c r="O708" i="1"/>
  <c r="O1222" i="1"/>
  <c r="O863" i="1"/>
  <c r="O1598" i="1"/>
  <c r="O601" i="1"/>
  <c r="O2012" i="1"/>
  <c r="O178" i="1"/>
  <c r="O864" i="1"/>
  <c r="O865" i="1"/>
  <c r="O380" i="1"/>
  <c r="O179" i="1"/>
  <c r="O117" i="1"/>
  <c r="O2768" i="1"/>
  <c r="O107" i="1"/>
  <c r="O542" i="1"/>
  <c r="O1334" i="1"/>
  <c r="O236" i="1"/>
  <c r="O985" i="1"/>
  <c r="O156" i="1"/>
  <c r="O1335" i="1"/>
  <c r="O602" i="1"/>
  <c r="O866" i="1"/>
  <c r="O381" i="1"/>
  <c r="O2013" i="1"/>
  <c r="O1336" i="1"/>
  <c r="O709" i="1"/>
  <c r="O2014" i="1"/>
  <c r="O180" i="1"/>
  <c r="O284" i="1"/>
  <c r="O88" i="1"/>
  <c r="O1337" i="1"/>
  <c r="O2311" i="1"/>
  <c r="O2015" i="1"/>
  <c r="O308" i="1"/>
  <c r="O118" i="1"/>
  <c r="O28" i="1"/>
  <c r="O2016" i="1"/>
  <c r="O1508" i="1"/>
  <c r="O867" i="1"/>
  <c r="O710" i="1"/>
  <c r="O89" i="1"/>
  <c r="O2312" i="1"/>
  <c r="O603" i="1"/>
  <c r="O228" i="1"/>
  <c r="O382" i="1"/>
  <c r="O146" i="1"/>
  <c r="O868" i="1"/>
  <c r="O2017" i="1"/>
  <c r="O711" i="1"/>
  <c r="O1338" i="1"/>
  <c r="O1534" i="1"/>
  <c r="O181" i="1"/>
  <c r="O68" i="1"/>
  <c r="O869" i="1"/>
  <c r="O464" i="1"/>
  <c r="O3236" i="1"/>
  <c r="O2576" i="1"/>
  <c r="O3006" i="1"/>
  <c r="O3007" i="1"/>
  <c r="O870" i="1"/>
  <c r="O285" i="1"/>
  <c r="O1734" i="1"/>
  <c r="O1669" i="1"/>
  <c r="O1339" i="1"/>
  <c r="O1340" i="1"/>
  <c r="O3008" i="1"/>
  <c r="O1341" i="1"/>
  <c r="O1926" i="1"/>
  <c r="O3386" i="1"/>
  <c r="O2018" i="1"/>
  <c r="O2239" i="1"/>
  <c r="O2251" i="1"/>
  <c r="O3495" i="1"/>
  <c r="O3261" i="1"/>
  <c r="O3844" i="1"/>
  <c r="O241" i="1"/>
  <c r="O4098" i="1"/>
  <c r="O3767" i="1"/>
  <c r="O182" i="1"/>
  <c r="O1735" i="1"/>
  <c r="O1342" i="1"/>
  <c r="O2577" i="1"/>
  <c r="O3009" i="1"/>
  <c r="O1055" i="1"/>
  <c r="O1223" i="1"/>
  <c r="O2807" i="1"/>
  <c r="O3845" i="1"/>
  <c r="O2278" i="1"/>
  <c r="O3262" i="1"/>
  <c r="O2808" i="1"/>
  <c r="O2441" i="1"/>
  <c r="O1343" i="1"/>
  <c r="O1344" i="1"/>
  <c r="O489" i="1"/>
  <c r="O3452" i="1"/>
  <c r="O2019" i="1"/>
  <c r="O2313" i="1"/>
  <c r="O4065" i="1"/>
  <c r="O3496" i="1"/>
  <c r="O230" i="1"/>
  <c r="O2578" i="1"/>
  <c r="O119" i="1"/>
  <c r="O3846" i="1"/>
  <c r="O604" i="1"/>
  <c r="O2955" i="1"/>
  <c r="O1345" i="1"/>
  <c r="O4081" i="1"/>
  <c r="O268" i="1"/>
  <c r="O3715" i="1"/>
  <c r="O337" i="1"/>
  <c r="O3497" i="1"/>
  <c r="O269" i="1"/>
  <c r="O712" i="1"/>
  <c r="O3782" i="1"/>
  <c r="O676" i="1"/>
  <c r="O871" i="1"/>
  <c r="O292" i="1"/>
  <c r="O1346" i="1"/>
  <c r="O383" i="1"/>
  <c r="O3812" i="1"/>
  <c r="O605" i="1"/>
  <c r="O964" i="1"/>
  <c r="O3453" i="1"/>
  <c r="O465" i="1"/>
  <c r="O1056" i="1"/>
  <c r="O1184" i="1"/>
  <c r="O4051" i="1"/>
  <c r="O3010" i="1"/>
  <c r="O3992" i="1"/>
  <c r="O965" i="1"/>
  <c r="O37" i="1"/>
  <c r="O1224" i="1"/>
  <c r="O183" i="1"/>
  <c r="O713" i="1"/>
  <c r="O2020" i="1"/>
  <c r="O2314" i="1"/>
  <c r="O184" i="1"/>
  <c r="O1599" i="1"/>
  <c r="O1057" i="1"/>
  <c r="O309" i="1"/>
  <c r="O27" i="1"/>
  <c r="O3959" i="1"/>
  <c r="O1347" i="1"/>
  <c r="O714" i="1"/>
  <c r="O1348" i="1"/>
  <c r="O384" i="1"/>
  <c r="O2809" i="1"/>
  <c r="O237" i="1"/>
  <c r="O3498" i="1"/>
  <c r="O1817" i="1"/>
  <c r="O490" i="1"/>
  <c r="O38" i="1"/>
  <c r="O3499" i="1"/>
  <c r="O2252" i="1"/>
  <c r="O2964" i="1"/>
  <c r="O715" i="1"/>
  <c r="O69" i="1"/>
  <c r="O2531" i="1"/>
  <c r="O2021" i="1"/>
  <c r="O231" i="1"/>
  <c r="O2579" i="1"/>
  <c r="O3011" i="1"/>
  <c r="O543" i="1"/>
  <c r="O3500" i="1"/>
  <c r="O872" i="1"/>
  <c r="O2022" i="1"/>
  <c r="O491" i="1"/>
  <c r="O1349" i="1"/>
  <c r="O2580" i="1"/>
  <c r="O716" i="1"/>
  <c r="O3501" i="1"/>
  <c r="O2288" i="1"/>
  <c r="O717" i="1"/>
  <c r="O544" i="1"/>
  <c r="O1600" i="1"/>
  <c r="O2023" i="1"/>
  <c r="O3847" i="1"/>
  <c r="O2315" i="1"/>
  <c r="O466" i="1"/>
  <c r="O1526" i="1"/>
  <c r="O250" i="1"/>
  <c r="O1818" i="1"/>
  <c r="O718" i="1"/>
  <c r="O1058" i="1"/>
  <c r="O385" i="1"/>
  <c r="O2810" i="1"/>
  <c r="O719" i="1"/>
  <c r="O1006" i="1"/>
  <c r="O1601" i="1"/>
  <c r="O2024" i="1"/>
  <c r="O720" i="1"/>
  <c r="O1777" i="1"/>
  <c r="O1350" i="1"/>
  <c r="O1685" i="1"/>
  <c r="O1766" i="1"/>
  <c r="O606" i="1"/>
  <c r="O966" i="1"/>
  <c r="O310" i="1"/>
  <c r="O1929" i="1"/>
  <c r="O1351" i="1"/>
  <c r="O1352" i="1"/>
  <c r="O1059" i="1"/>
  <c r="O311" i="1"/>
  <c r="O967" i="1"/>
  <c r="O1353" i="1"/>
  <c r="O721" i="1"/>
  <c r="O722" i="1"/>
  <c r="O1535" i="1"/>
  <c r="O136" i="1"/>
  <c r="O1060" i="1"/>
  <c r="O873" i="1"/>
  <c r="O105" i="1"/>
  <c r="O1819" i="1"/>
  <c r="O270" i="1"/>
  <c r="O312" i="1"/>
  <c r="O386" i="1"/>
  <c r="O387" i="1"/>
  <c r="O3502" i="1"/>
  <c r="O2811" i="1"/>
  <c r="O814" i="1"/>
  <c r="O1193" i="1"/>
  <c r="O1686" i="1"/>
  <c r="O1555" i="1"/>
  <c r="O3012" i="1"/>
  <c r="O1536" i="1"/>
  <c r="O3848" i="1"/>
  <c r="O2769" i="1"/>
  <c r="O4082" i="1"/>
  <c r="O824" i="1"/>
  <c r="O1194" i="1"/>
  <c r="O1354" i="1"/>
  <c r="O1150" i="1"/>
  <c r="O1061" i="1"/>
  <c r="O2442" i="1"/>
  <c r="O2773" i="1"/>
  <c r="O2235" i="1"/>
  <c r="O1820" i="1"/>
  <c r="O723" i="1"/>
  <c r="O1004" i="1"/>
  <c r="O1173" i="1"/>
  <c r="O1174" i="1"/>
  <c r="O3663" i="1"/>
  <c r="O1000" i="1"/>
  <c r="O1355" i="1"/>
  <c r="O1821" i="1"/>
  <c r="O874" i="1"/>
  <c r="O3503" i="1"/>
  <c r="O2812" i="1"/>
  <c r="O1778" i="1"/>
  <c r="O3013" i="1"/>
  <c r="O2025" i="1"/>
  <c r="O1159" i="1"/>
  <c r="O672" i="1"/>
  <c r="O1537" i="1"/>
  <c r="O1003" i="1"/>
  <c r="O1062" i="1"/>
  <c r="O2956" i="1"/>
  <c r="O2316" i="1"/>
  <c r="O943" i="1"/>
  <c r="O1063" i="1"/>
  <c r="O2581" i="1"/>
  <c r="O388" i="1"/>
  <c r="O3014" i="1"/>
  <c r="O2026" i="1"/>
  <c r="O2762" i="1"/>
  <c r="O39" i="1"/>
  <c r="O2027" i="1"/>
  <c r="O2028" i="1"/>
  <c r="O3504" i="1"/>
  <c r="O389" i="1"/>
  <c r="O1668" i="1"/>
  <c r="O2813" i="1"/>
  <c r="O724" i="1"/>
  <c r="O3505" i="1"/>
  <c r="O2814" i="1"/>
  <c r="O1602" i="1"/>
  <c r="O2029" i="1"/>
  <c r="O3660" i="1"/>
  <c r="O1225" i="1"/>
  <c r="O3015" i="1"/>
  <c r="O3016" i="1"/>
  <c r="O3017" i="1"/>
  <c r="O2443" i="1"/>
  <c r="O2815" i="1"/>
  <c r="O2030" i="1"/>
  <c r="O607" i="1"/>
  <c r="O1822" i="1"/>
  <c r="O2444" i="1"/>
  <c r="O4109" i="1"/>
  <c r="O1767" i="1"/>
  <c r="O2582" i="1"/>
  <c r="O608" i="1"/>
  <c r="O1895" i="1"/>
  <c r="O1226" i="1"/>
  <c r="O2816" i="1"/>
  <c r="O2516" i="1"/>
  <c r="O3018" i="1"/>
  <c r="O1779" i="1"/>
  <c r="O3263" i="1"/>
  <c r="O3768" i="1"/>
  <c r="O2445" i="1"/>
  <c r="O1518" i="1"/>
  <c r="O815" i="1"/>
  <c r="O1227" i="1"/>
  <c r="O953" i="1"/>
  <c r="O1356" i="1"/>
  <c r="O1687" i="1"/>
  <c r="O2031" i="1"/>
  <c r="O2317" i="1"/>
  <c r="O725" i="1"/>
  <c r="O1064" i="1"/>
  <c r="O2583" i="1"/>
  <c r="O1065" i="1"/>
  <c r="O1780" i="1"/>
  <c r="O1188" i="1"/>
  <c r="O1066" i="1"/>
  <c r="O1736" i="1"/>
  <c r="O1067" i="1"/>
  <c r="O3506" i="1"/>
  <c r="O3019" i="1"/>
  <c r="O3020" i="1"/>
  <c r="O3264" i="1"/>
  <c r="O4027" i="1"/>
  <c r="O2318" i="1"/>
  <c r="O3265" i="1"/>
  <c r="O2446" i="1"/>
  <c r="O2584" i="1"/>
  <c r="O3217" i="1"/>
  <c r="O1068" i="1"/>
  <c r="O3849" i="1"/>
  <c r="O2817" i="1"/>
  <c r="O3675" i="1"/>
  <c r="O875" i="1"/>
  <c r="O3021" i="1"/>
  <c r="O2447" i="1"/>
  <c r="O2585" i="1"/>
  <c r="O3022" i="1"/>
  <c r="O2818" i="1"/>
  <c r="O2448" i="1"/>
  <c r="O492" i="1"/>
  <c r="O609" i="1"/>
  <c r="O150" i="1"/>
  <c r="O390" i="1"/>
  <c r="O1357" i="1"/>
  <c r="O1259" i="1"/>
  <c r="O876" i="1"/>
  <c r="O70" i="1"/>
  <c r="O2240" i="1"/>
  <c r="O493" i="1"/>
  <c r="O98" i="1"/>
  <c r="O185" i="1"/>
  <c r="O271" i="1"/>
  <c r="O90" i="1"/>
  <c r="O494" i="1"/>
  <c r="O1884" i="1"/>
  <c r="O186" i="1"/>
  <c r="O47" i="1"/>
  <c r="O545" i="1"/>
  <c r="O1069" i="1"/>
  <c r="O391" i="1"/>
  <c r="O877" i="1"/>
  <c r="O187" i="1"/>
  <c r="O455" i="1"/>
  <c r="O272" i="1"/>
  <c r="O392" i="1"/>
  <c r="O546" i="1"/>
  <c r="O71" i="1"/>
  <c r="O1284" i="1"/>
  <c r="O2819" i="1"/>
  <c r="O130" i="1"/>
  <c r="O726" i="1"/>
  <c r="O188" i="1"/>
  <c r="O393" i="1"/>
  <c r="O610" i="1"/>
  <c r="O394" i="1"/>
  <c r="O3221" i="1"/>
  <c r="O727" i="1"/>
  <c r="O395" i="1"/>
  <c r="O396" i="1"/>
  <c r="O3266" i="1"/>
  <c r="O3993" i="1"/>
  <c r="O2232" i="1"/>
  <c r="O2820" i="1"/>
  <c r="O1881" i="1"/>
  <c r="O2032" i="1"/>
  <c r="O2033" i="1"/>
  <c r="O878" i="1"/>
  <c r="O1358" i="1"/>
  <c r="O3507" i="1"/>
  <c r="O3415" i="1"/>
  <c r="O2821" i="1"/>
  <c r="O2503" i="1"/>
  <c r="O3023" i="1"/>
  <c r="O2586" i="1"/>
  <c r="O3765" i="1"/>
  <c r="O3267" i="1"/>
  <c r="O1823" i="1"/>
  <c r="O3508" i="1"/>
  <c r="O4052" i="1"/>
  <c r="O477" i="1"/>
  <c r="O1688" i="1"/>
  <c r="O1689" i="1"/>
  <c r="O2034" i="1"/>
  <c r="O2035" i="1"/>
  <c r="O579" i="1"/>
  <c r="O3268" i="1"/>
  <c r="O1764" i="1"/>
  <c r="O3850" i="1"/>
  <c r="O1359" i="1"/>
  <c r="O3269" i="1"/>
  <c r="O2319" i="1"/>
  <c r="O2414" i="1"/>
  <c r="O3391" i="1"/>
  <c r="O3024" i="1"/>
  <c r="O1360" i="1"/>
  <c r="O4102" i="1"/>
  <c r="O2036" i="1"/>
  <c r="O1603" i="1"/>
  <c r="O2957" i="1"/>
  <c r="O2449" i="1"/>
  <c r="O1604" i="1"/>
  <c r="O3960" i="1"/>
  <c r="O2320" i="1"/>
  <c r="O2037" i="1"/>
  <c r="O3851" i="1"/>
  <c r="O2752" i="1"/>
  <c r="O3852" i="1"/>
  <c r="O2822" i="1"/>
  <c r="O1361" i="1"/>
  <c r="O3716" i="1"/>
  <c r="O2450" i="1"/>
  <c r="O1824" i="1"/>
  <c r="O1362" i="1"/>
  <c r="O2276" i="1"/>
  <c r="O1538" i="1"/>
  <c r="O3974" i="1"/>
  <c r="O2823" i="1"/>
  <c r="O2824" i="1"/>
  <c r="O2321" i="1"/>
  <c r="O1151" i="1"/>
  <c r="O728" i="1"/>
  <c r="O1228" i="1"/>
  <c r="O2587" i="1"/>
  <c r="O3509" i="1"/>
  <c r="O2322" i="1"/>
  <c r="O1825" i="1"/>
  <c r="O2588" i="1"/>
  <c r="O1737" i="1"/>
  <c r="O3025" i="1"/>
  <c r="O3853" i="1"/>
  <c r="O2277" i="1"/>
  <c r="O397" i="1"/>
  <c r="O2253" i="1"/>
  <c r="O2589" i="1"/>
  <c r="O1794" i="1"/>
  <c r="O4078" i="1"/>
  <c r="O91" i="1"/>
  <c r="O729" i="1"/>
  <c r="O611" i="1"/>
  <c r="O1690" i="1"/>
  <c r="O1175" i="1"/>
  <c r="O3510" i="1"/>
  <c r="O2038" i="1"/>
  <c r="O3511" i="1"/>
  <c r="O1363" i="1"/>
  <c r="O2039" i="1"/>
  <c r="O995" i="1"/>
  <c r="O495" i="1"/>
  <c r="O1229" i="1"/>
  <c r="O245" i="1"/>
  <c r="O1070" i="1"/>
  <c r="O1364" i="1"/>
  <c r="O2590" i="1"/>
  <c r="O879" i="1"/>
  <c r="O2767" i="1"/>
  <c r="O1176" i="1"/>
  <c r="O99" i="1"/>
  <c r="O3270" i="1"/>
  <c r="O1177" i="1"/>
  <c r="O2231" i="1"/>
  <c r="O133" i="1"/>
  <c r="O3664" i="1"/>
  <c r="O40" i="1"/>
  <c r="O92" i="1"/>
  <c r="O1552" i="1"/>
  <c r="O189" i="1"/>
  <c r="O951" i="1"/>
  <c r="O1160" i="1"/>
  <c r="O730" i="1"/>
  <c r="O3208" i="1"/>
  <c r="O1071" i="1"/>
  <c r="O2040" i="1"/>
  <c r="O1826" i="1"/>
  <c r="O2041" i="1"/>
  <c r="O526" i="1"/>
  <c r="O4" i="1"/>
  <c r="O1072" i="1"/>
  <c r="O2323" i="1"/>
  <c r="O3783" i="1"/>
  <c r="O2042" i="1"/>
  <c r="O612" i="1"/>
  <c r="O1007" i="1"/>
  <c r="O496" i="1"/>
  <c r="O1519" i="1"/>
  <c r="O472" i="1"/>
  <c r="O3271" i="1"/>
  <c r="O580" i="1"/>
  <c r="O731" i="1"/>
  <c r="O3272" i="1"/>
  <c r="O2591" i="1"/>
  <c r="O1073" i="1"/>
  <c r="O1827" i="1"/>
  <c r="O613" i="1"/>
  <c r="O398" i="1"/>
  <c r="O3227" i="1"/>
  <c r="O399" i="1"/>
  <c r="O2043" i="1"/>
  <c r="O2044" i="1"/>
  <c r="O1738" i="1"/>
  <c r="O3026" i="1"/>
  <c r="O1768" i="1"/>
  <c r="O880" i="1"/>
  <c r="O1365" i="1"/>
  <c r="O1074" i="1"/>
  <c r="O2045" i="1"/>
  <c r="O2742" i="1"/>
  <c r="O3416" i="1"/>
  <c r="O2324" i="1"/>
  <c r="O2937" i="1"/>
  <c r="O2046" i="1"/>
  <c r="O3027" i="1"/>
  <c r="O3273" i="1"/>
  <c r="O1075" i="1"/>
  <c r="O2592" i="1"/>
  <c r="O3028" i="1"/>
  <c r="O2753" i="1"/>
  <c r="O339" i="1"/>
  <c r="O816" i="1"/>
  <c r="O2409" i="1"/>
  <c r="O1781" i="1"/>
  <c r="O1008" i="1"/>
  <c r="O3274" i="1"/>
  <c r="O3417" i="1"/>
  <c r="O957" i="1"/>
  <c r="O986" i="1"/>
  <c r="O1009" i="1"/>
  <c r="O1161" i="1"/>
  <c r="O2451" i="1"/>
  <c r="O1605" i="1"/>
  <c r="O732" i="1"/>
  <c r="O61" i="1"/>
  <c r="O996" i="1"/>
  <c r="O1076" i="1"/>
  <c r="O1077" i="1"/>
  <c r="O1539" i="1"/>
  <c r="O968" i="1"/>
  <c r="O525" i="1"/>
  <c r="O474" i="1"/>
  <c r="O958" i="1"/>
  <c r="O2593" i="1"/>
  <c r="O2775" i="1"/>
  <c r="O802" i="1"/>
  <c r="O2452" i="1"/>
  <c r="O2594" i="1"/>
  <c r="O946" i="1"/>
  <c r="O547" i="1"/>
  <c r="O2942" i="1"/>
  <c r="O2047" i="1"/>
  <c r="O467" i="1"/>
  <c r="O1691" i="1"/>
  <c r="O2325" i="1"/>
  <c r="O1230" i="1"/>
  <c r="O1231" i="1"/>
  <c r="O1739" i="1"/>
  <c r="O881" i="1"/>
  <c r="O1078" i="1"/>
  <c r="O969" i="1"/>
  <c r="O3854" i="1"/>
  <c r="O2947" i="1"/>
  <c r="O3512" i="1"/>
  <c r="O2595" i="1"/>
  <c r="O3513" i="1"/>
  <c r="O4106" i="1"/>
  <c r="O3744" i="1"/>
  <c r="O3855" i="1"/>
  <c r="O3717" i="1"/>
  <c r="O2453" i="1"/>
  <c r="O2279" i="1"/>
  <c r="O1828" i="1"/>
  <c r="O882" i="1"/>
  <c r="O3718" i="1"/>
  <c r="O3275" i="1"/>
  <c r="O2825" i="1"/>
  <c r="O3719" i="1"/>
  <c r="O1079" i="1"/>
  <c r="O2826" i="1"/>
  <c r="O1366" i="1"/>
  <c r="O2326" i="1"/>
  <c r="O1829" i="1"/>
  <c r="O1367" i="1"/>
  <c r="O2327" i="1"/>
  <c r="O614" i="1"/>
  <c r="O1564" i="1"/>
  <c r="O733" i="1"/>
  <c r="O615" i="1"/>
  <c r="O1830" i="1"/>
  <c r="O1201" i="1"/>
  <c r="O2827" i="1"/>
  <c r="O1540" i="1"/>
  <c r="O1368" i="1"/>
  <c r="O1369" i="1"/>
  <c r="O2048" i="1"/>
  <c r="O1370" i="1"/>
  <c r="O3194" i="1"/>
  <c r="O2511" i="1"/>
  <c r="O3209" i="1"/>
  <c r="O3514" i="1"/>
  <c r="O3515" i="1"/>
  <c r="O883" i="1"/>
  <c r="O3418" i="1"/>
  <c r="O3029" i="1"/>
  <c r="O3276" i="1"/>
  <c r="O1692" i="1"/>
  <c r="O3821" i="1"/>
  <c r="O3419" i="1"/>
  <c r="O313" i="1"/>
  <c r="O1162" i="1"/>
  <c r="O4103" i="1"/>
  <c r="O817" i="1"/>
  <c r="O3516" i="1"/>
  <c r="O190" i="1"/>
  <c r="O2527" i="1"/>
  <c r="O1080" i="1"/>
  <c r="O3686" i="1"/>
  <c r="O3856" i="1"/>
  <c r="O2049" i="1"/>
  <c r="O2828" i="1"/>
  <c r="O3277" i="1"/>
  <c r="O3030" i="1"/>
  <c r="O2754" i="1"/>
  <c r="O1831" i="1"/>
  <c r="O1606" i="1"/>
  <c r="O1371" i="1"/>
  <c r="O3420" i="1"/>
  <c r="O3278" i="1"/>
  <c r="O3031" i="1"/>
  <c r="O3687" i="1"/>
  <c r="O3857" i="1"/>
  <c r="O3517" i="1"/>
  <c r="O2050" i="1"/>
  <c r="O1607" i="1"/>
  <c r="O1372" i="1"/>
  <c r="O1740" i="1"/>
  <c r="O3279" i="1"/>
  <c r="O3280" i="1"/>
  <c r="O3518" i="1"/>
  <c r="O2051" i="1"/>
  <c r="O1765" i="1"/>
  <c r="O3720" i="1"/>
  <c r="O3519" i="1"/>
  <c r="O1693" i="1"/>
  <c r="O1608" i="1"/>
  <c r="O3032" i="1"/>
  <c r="O2328" i="1"/>
  <c r="O1832" i="1"/>
  <c r="O2329" i="1"/>
  <c r="O1373" i="1"/>
  <c r="O2330" i="1"/>
  <c r="O1374" i="1"/>
  <c r="O3033" i="1"/>
  <c r="O3034" i="1"/>
  <c r="O2254" i="1"/>
  <c r="O3858" i="1"/>
  <c r="O3520" i="1"/>
  <c r="O3198" i="1"/>
  <c r="O3961" i="1"/>
  <c r="O2829" i="1"/>
  <c r="O3421" i="1"/>
  <c r="O2052" i="1"/>
  <c r="O1375" i="1"/>
  <c r="O2053" i="1"/>
  <c r="O3035" i="1"/>
  <c r="O2054" i="1"/>
  <c r="O2945" i="1"/>
  <c r="O2404" i="1"/>
  <c r="O3036" i="1"/>
  <c r="O3037" i="1"/>
  <c r="O2255" i="1"/>
  <c r="O2055" i="1"/>
  <c r="O3454" i="1"/>
  <c r="O3281" i="1"/>
  <c r="O1694" i="1"/>
  <c r="O734" i="1"/>
  <c r="O1833" i="1"/>
  <c r="O3859" i="1"/>
  <c r="O4093" i="1"/>
  <c r="O1662" i="1"/>
  <c r="O1609" i="1"/>
  <c r="O3521" i="1"/>
  <c r="O2830" i="1"/>
  <c r="O2454" i="1"/>
  <c r="O2831" i="1"/>
  <c r="O2504" i="1"/>
  <c r="O1610" i="1"/>
  <c r="O3038" i="1"/>
  <c r="O3522" i="1"/>
  <c r="O3039" i="1"/>
  <c r="O3218" i="1"/>
  <c r="O2965" i="1"/>
  <c r="O2056" i="1"/>
  <c r="O3523" i="1"/>
  <c r="O2596" i="1"/>
  <c r="O1834" i="1"/>
  <c r="O3282" i="1"/>
  <c r="O3040" i="1"/>
  <c r="O3524" i="1"/>
  <c r="O296" i="1"/>
  <c r="O1835" i="1"/>
  <c r="O2455" i="1"/>
  <c r="O1611" i="1"/>
  <c r="O3975" i="1"/>
  <c r="O2057" i="1"/>
  <c r="O1376" i="1"/>
  <c r="O2331" i="1"/>
  <c r="O2938" i="1"/>
  <c r="O2832" i="1"/>
  <c r="O616" i="1"/>
  <c r="O2058" i="1"/>
  <c r="O2597" i="1"/>
  <c r="O1377" i="1"/>
  <c r="O1232" i="1"/>
  <c r="O62" i="1"/>
  <c r="O1195" i="1"/>
  <c r="O137" i="1"/>
  <c r="O1930" i="1"/>
  <c r="O884" i="1"/>
  <c r="O1931" i="1"/>
  <c r="O1001" i="1"/>
  <c r="O2059" i="1"/>
  <c r="O3041" i="1"/>
  <c r="O3042" i="1"/>
  <c r="O1896" i="1"/>
  <c r="O2060" i="1"/>
  <c r="O1741" i="1"/>
  <c r="O3210" i="1"/>
  <c r="O2061" i="1"/>
  <c r="O1378" i="1"/>
  <c r="O2062" i="1"/>
  <c r="O2598" i="1"/>
  <c r="O735" i="1"/>
  <c r="O2063" i="1"/>
  <c r="O3043" i="1"/>
  <c r="O2524" i="1"/>
  <c r="O548" i="1"/>
  <c r="O2332" i="1"/>
  <c r="O2333" i="1"/>
  <c r="O2064" i="1"/>
  <c r="O2746" i="1"/>
  <c r="O1379" i="1"/>
  <c r="O1836" i="1"/>
  <c r="O1897" i="1"/>
  <c r="O1782" i="1"/>
  <c r="O2599" i="1"/>
  <c r="O3396" i="1"/>
  <c r="O1380" i="1"/>
  <c r="O2600" i="1"/>
  <c r="O3525" i="1"/>
  <c r="O2334" i="1"/>
  <c r="O1381" i="1"/>
  <c r="O2256" i="1"/>
  <c r="O3526" i="1"/>
  <c r="O2601" i="1"/>
  <c r="O2335" i="1"/>
  <c r="O2065" i="1"/>
  <c r="O3527" i="1"/>
  <c r="O2602" i="1"/>
  <c r="O3422" i="1"/>
  <c r="O3044" i="1"/>
  <c r="O1837" i="1"/>
  <c r="O1898" i="1"/>
  <c r="O1742" i="1"/>
  <c r="O1081" i="1"/>
  <c r="O1541" i="1"/>
  <c r="O400" i="1"/>
  <c r="O1285" i="1"/>
  <c r="O2066" i="1"/>
  <c r="O1382" i="1"/>
  <c r="O3423" i="1"/>
  <c r="O1082" i="1"/>
  <c r="O1565" i="1"/>
  <c r="O4104" i="1"/>
  <c r="O1899" i="1"/>
  <c r="O2067" i="1"/>
  <c r="O3528" i="1"/>
  <c r="O2068" i="1"/>
  <c r="O2069" i="1"/>
  <c r="O4083" i="1"/>
  <c r="O4084" i="1"/>
  <c r="O1233" i="1"/>
  <c r="O1267" i="1"/>
  <c r="O1196" i="1"/>
  <c r="O3283" i="1"/>
  <c r="O2070" i="1"/>
  <c r="O2071" i="1"/>
  <c r="O497" i="1"/>
  <c r="O795" i="1"/>
  <c r="O2283" i="1"/>
  <c r="O1900" i="1"/>
  <c r="O617" i="1"/>
  <c r="O2833" i="1"/>
  <c r="O578" i="1"/>
  <c r="O2072" i="1"/>
  <c r="O2236" i="1"/>
  <c r="O401" i="1"/>
  <c r="O1268" i="1"/>
  <c r="O618" i="1"/>
  <c r="O1901" i="1"/>
  <c r="O549" i="1"/>
  <c r="O498" i="1"/>
  <c r="O2073" i="1"/>
  <c r="O798" i="1"/>
  <c r="O3192" i="1"/>
  <c r="O1383" i="1"/>
  <c r="O1902" i="1"/>
  <c r="O1612" i="1"/>
  <c r="O573" i="1"/>
  <c r="O2603" i="1"/>
  <c r="O736" i="1"/>
  <c r="O2604" i="1"/>
  <c r="O1542" i="1"/>
  <c r="O660" i="1"/>
  <c r="O947" i="1"/>
  <c r="O1384" i="1"/>
  <c r="O1010" i="1"/>
  <c r="O2336" i="1"/>
  <c r="O460" i="1"/>
  <c r="O997" i="1"/>
  <c r="O2456" i="1"/>
  <c r="O987" i="1"/>
  <c r="O1016" i="1"/>
  <c r="O808" i="1"/>
  <c r="O885" i="1"/>
  <c r="O2074" i="1"/>
  <c r="O661" i="1"/>
  <c r="O2457" i="1"/>
  <c r="O3949" i="1"/>
  <c r="O338" i="1"/>
  <c r="O1783" i="1"/>
  <c r="O1556" i="1"/>
  <c r="O1234" i="1"/>
  <c r="O2605" i="1"/>
  <c r="O737" i="1"/>
  <c r="O970" i="1"/>
  <c r="O1083" i="1"/>
  <c r="O3424" i="1"/>
  <c r="O677" i="1"/>
  <c r="O2834" i="1"/>
  <c r="O3994" i="1"/>
  <c r="O3745" i="1"/>
  <c r="O2606" i="1"/>
  <c r="O3045" i="1"/>
  <c r="O3046" i="1"/>
  <c r="O1613" i="1"/>
  <c r="O886" i="1"/>
  <c r="O3284" i="1"/>
  <c r="O1084" i="1"/>
  <c r="O3529" i="1"/>
  <c r="O3976" i="1"/>
  <c r="O3962" i="1"/>
  <c r="O1385" i="1"/>
  <c r="O3860" i="1"/>
  <c r="O2075" i="1"/>
  <c r="O3784" i="1"/>
  <c r="O3530" i="1"/>
  <c r="O3531" i="1"/>
  <c r="O3665" i="1"/>
  <c r="O3047" i="1"/>
  <c r="O3048" i="1"/>
  <c r="O1386" i="1"/>
  <c r="O3285" i="1"/>
  <c r="O3532" i="1"/>
  <c r="O1085" i="1"/>
  <c r="O2835" i="1"/>
  <c r="O2607" i="1"/>
  <c r="O3995" i="1"/>
  <c r="O1543" i="1"/>
  <c r="O3392" i="1"/>
  <c r="O1086" i="1"/>
  <c r="O3688" i="1"/>
  <c r="O1087" i="1"/>
  <c r="O1557" i="1"/>
  <c r="O3049" i="1"/>
  <c r="O2608" i="1"/>
  <c r="O1888" i="1"/>
  <c r="O2609" i="1"/>
  <c r="O3721" i="1"/>
  <c r="O72" i="1"/>
  <c r="O971" i="1"/>
  <c r="O2836" i="1"/>
  <c r="O1784" i="1"/>
  <c r="O151" i="1"/>
  <c r="O738" i="1"/>
  <c r="O887" i="1"/>
  <c r="O739" i="1"/>
  <c r="O1387" i="1"/>
  <c r="O2458" i="1"/>
  <c r="O1785" i="1"/>
  <c r="O888" i="1"/>
  <c r="O1614" i="1"/>
  <c r="O108" i="1"/>
  <c r="O1388" i="1"/>
  <c r="O4021" i="1"/>
  <c r="O4096" i="1"/>
  <c r="O1615" i="1"/>
  <c r="O2076" i="1"/>
  <c r="O2077" i="1"/>
  <c r="O3050" i="1"/>
  <c r="O2508" i="1"/>
  <c r="O3656" i="1"/>
  <c r="O3533" i="1"/>
  <c r="O2243" i="1"/>
  <c r="O3425" i="1"/>
  <c r="O2610" i="1"/>
  <c r="O2837" i="1"/>
  <c r="O3051" i="1"/>
  <c r="O1235" i="1"/>
  <c r="O1389" i="1"/>
  <c r="O3861" i="1"/>
  <c r="O2838" i="1"/>
  <c r="O3534" i="1"/>
  <c r="O1527" i="1"/>
  <c r="O3945" i="1"/>
  <c r="O1792" i="1"/>
  <c r="O3535" i="1"/>
  <c r="O3666" i="1"/>
  <c r="O2839" i="1"/>
  <c r="O220" i="1"/>
  <c r="O3536" i="1"/>
  <c r="O2611" i="1"/>
  <c r="O402" i="1"/>
  <c r="O740" i="1"/>
  <c r="O403" i="1"/>
  <c r="O619" i="1"/>
  <c r="O741" i="1"/>
  <c r="O550" i="1"/>
  <c r="O242" i="1"/>
  <c r="O476" i="1"/>
  <c r="O2078" i="1"/>
  <c r="O456" i="1"/>
  <c r="O3764" i="1"/>
  <c r="O3862" i="1"/>
  <c r="O889" i="1"/>
  <c r="O51" i="1"/>
  <c r="O742" i="1"/>
  <c r="O3863" i="1"/>
  <c r="O1390" i="1"/>
  <c r="O3286" i="1"/>
  <c r="O3052" i="1"/>
  <c r="O4077" i="1"/>
  <c r="O2612" i="1"/>
  <c r="O3287" i="1"/>
  <c r="O3288" i="1"/>
  <c r="O3785" i="1"/>
  <c r="O2779" i="1"/>
  <c r="O2532" i="1"/>
  <c r="O3537" i="1"/>
  <c r="O3053" i="1"/>
  <c r="O1928" i="1"/>
  <c r="O1838" i="1"/>
  <c r="O2079" i="1"/>
  <c r="O2840" i="1"/>
  <c r="O1695" i="1"/>
  <c r="O3786" i="1"/>
  <c r="O1088" i="1"/>
  <c r="O1391" i="1"/>
  <c r="O3769" i="1"/>
  <c r="O73" i="1"/>
  <c r="O1839" i="1"/>
  <c r="O1392" i="1"/>
  <c r="O499" i="1"/>
  <c r="O191" i="1"/>
  <c r="O1696" i="1"/>
  <c r="O3689" i="1"/>
  <c r="O192" i="1"/>
  <c r="O404" i="1"/>
  <c r="O457" i="1"/>
  <c r="O405" i="1"/>
  <c r="O551" i="1"/>
  <c r="O1089" i="1"/>
  <c r="O406" i="1"/>
  <c r="O478" i="1"/>
  <c r="O314" i="1"/>
  <c r="O620" i="1"/>
  <c r="O1743" i="1"/>
  <c r="O1393" i="1"/>
  <c r="O286" i="1"/>
  <c r="O1394" i="1"/>
  <c r="O1395" i="1"/>
  <c r="O948" i="1"/>
  <c r="O234" i="1"/>
  <c r="O2080" i="1"/>
  <c r="O193" i="1"/>
  <c r="O890" i="1"/>
  <c r="O407" i="1"/>
  <c r="O891" i="1"/>
  <c r="O2081" i="1"/>
  <c r="O49" i="1"/>
  <c r="O2841" i="1"/>
  <c r="O97" i="1"/>
  <c r="O892" i="1"/>
  <c r="O1011" i="1"/>
  <c r="O2337" i="1"/>
  <c r="O408" i="1"/>
  <c r="O409" i="1"/>
  <c r="O93" i="1"/>
  <c r="O410" i="1"/>
  <c r="O1697" i="1"/>
  <c r="O100" i="1"/>
  <c r="O574" i="1"/>
  <c r="O1090" i="1"/>
  <c r="O3228" i="1"/>
  <c r="O3054" i="1"/>
  <c r="O1903" i="1"/>
  <c r="O1840" i="1"/>
  <c r="O2082" i="1"/>
  <c r="O2613" i="1"/>
  <c r="O3055" i="1"/>
  <c r="O3289" i="1"/>
  <c r="O3056" i="1"/>
  <c r="O2533" i="1"/>
  <c r="O3538" i="1"/>
  <c r="O129" i="1"/>
  <c r="O1786" i="1"/>
  <c r="O2842" i="1"/>
  <c r="O582" i="1"/>
  <c r="O2083" i="1"/>
  <c r="O335" i="1"/>
  <c r="O411" i="1"/>
  <c r="O3864" i="1"/>
  <c r="O412" i="1"/>
  <c r="O621" i="1"/>
  <c r="O413" i="1"/>
  <c r="O1396" i="1"/>
  <c r="O3233" i="1"/>
  <c r="O414" i="1"/>
  <c r="O622" i="1"/>
  <c r="O415" i="1"/>
  <c r="O2084" i="1"/>
  <c r="O109" i="1"/>
  <c r="O623" i="1"/>
  <c r="O1718" i="1"/>
  <c r="O1397" i="1"/>
  <c r="O743" i="1"/>
  <c r="O297" i="1"/>
  <c r="O500" i="1"/>
  <c r="O3290" i="1"/>
  <c r="O2085" i="1"/>
  <c r="O194" i="1"/>
  <c r="O195" i="1"/>
  <c r="O2338" i="1"/>
  <c r="O251" i="1"/>
  <c r="O744" i="1"/>
  <c r="O196" i="1"/>
  <c r="O2614" i="1"/>
  <c r="O2843" i="1"/>
  <c r="O577" i="1"/>
  <c r="O416" i="1"/>
  <c r="O745" i="1"/>
  <c r="O746" i="1"/>
  <c r="O258" i="1"/>
  <c r="O252" i="1"/>
  <c r="O624" i="1"/>
  <c r="O1398" i="1"/>
  <c r="O1616" i="1"/>
  <c r="O138" i="1"/>
  <c r="O2615" i="1"/>
  <c r="O1520" i="1"/>
  <c r="O1399" i="1"/>
  <c r="O3384" i="1"/>
  <c r="O1091" i="1"/>
  <c r="O2233" i="1"/>
  <c r="O1400" i="1"/>
  <c r="O221" i="1"/>
  <c r="O243" i="1"/>
  <c r="O417" i="1"/>
  <c r="O1401" i="1"/>
  <c r="O1617" i="1"/>
  <c r="O418" i="1"/>
  <c r="O2086" i="1"/>
  <c r="O552" i="1"/>
  <c r="O1841" i="1"/>
  <c r="O419" i="1"/>
  <c r="O1092" i="1"/>
  <c r="O2778" i="1"/>
  <c r="O625" i="1"/>
  <c r="O747" i="1"/>
  <c r="O2087" i="1"/>
  <c r="O197" i="1"/>
  <c r="O2339" i="1"/>
  <c r="O65" i="1"/>
  <c r="O501" i="1"/>
  <c r="O3057" i="1"/>
  <c r="O3943" i="1"/>
  <c r="O748" i="1"/>
  <c r="O420" i="1"/>
  <c r="O139" i="1"/>
  <c r="O893" i="1"/>
  <c r="O281" i="1"/>
  <c r="O198" i="1"/>
  <c r="O3787" i="1"/>
  <c r="O1509" i="1"/>
  <c r="O103" i="1"/>
  <c r="O421" i="1"/>
  <c r="O894" i="1"/>
  <c r="O1402" i="1"/>
  <c r="O3539" i="1"/>
  <c r="O2459" i="1"/>
  <c r="O3291" i="1"/>
  <c r="O3722" i="1"/>
  <c r="O2616" i="1"/>
  <c r="O1842" i="1"/>
  <c r="O2340" i="1"/>
  <c r="O3292" i="1"/>
  <c r="O2617" i="1"/>
  <c r="O2844" i="1"/>
  <c r="O1618" i="1"/>
  <c r="O972" i="1"/>
  <c r="O1843" i="1"/>
  <c r="O3293" i="1"/>
  <c r="O2460" i="1"/>
  <c r="O2845" i="1"/>
  <c r="O3788" i="1"/>
  <c r="O2618" i="1"/>
  <c r="O1844" i="1"/>
  <c r="O2619" i="1"/>
  <c r="O3789" i="1"/>
  <c r="O3058" i="1"/>
  <c r="O3540" i="1"/>
  <c r="O1666" i="1"/>
  <c r="O3690" i="1"/>
  <c r="O3059" i="1"/>
  <c r="O2958" i="1"/>
  <c r="O3060" i="1"/>
  <c r="O1012" i="1"/>
  <c r="O2341" i="1"/>
  <c r="O3061" i="1"/>
  <c r="O3062" i="1"/>
  <c r="O3996" i="1"/>
  <c r="O1744" i="1"/>
  <c r="O2088" i="1"/>
  <c r="O3294" i="1"/>
  <c r="O458" i="1"/>
  <c r="O3426" i="1"/>
  <c r="O3541" i="1"/>
  <c r="O3063" i="1"/>
  <c r="O1619" i="1"/>
  <c r="O422" i="1"/>
  <c r="O253" i="1"/>
  <c r="O3865" i="1"/>
  <c r="O3455" i="1"/>
  <c r="O315" i="1"/>
  <c r="O895" i="1"/>
  <c r="O662" i="1"/>
  <c r="O1093" i="1"/>
  <c r="O3064" i="1"/>
  <c r="O479" i="1"/>
  <c r="O3866" i="1"/>
  <c r="O199" i="1"/>
  <c r="O3542" i="1"/>
  <c r="O1845" i="1"/>
  <c r="O2089" i="1"/>
  <c r="O254" i="1"/>
  <c r="O423" i="1"/>
  <c r="O3543" i="1"/>
  <c r="O626" i="1"/>
  <c r="O41" i="1"/>
  <c r="O1094" i="1"/>
  <c r="O1279" i="1"/>
  <c r="O3065" i="1"/>
  <c r="O529" i="1"/>
  <c r="O1095" i="1"/>
  <c r="O2090" i="1"/>
  <c r="O52" i="1"/>
  <c r="O4085" i="1"/>
  <c r="O3066" i="1"/>
  <c r="O424" i="1"/>
  <c r="O468" i="1"/>
  <c r="O627" i="1"/>
  <c r="O55" i="1"/>
  <c r="O4028" i="1"/>
  <c r="O2091" i="1"/>
  <c r="O327" i="1"/>
  <c r="O273" i="1"/>
  <c r="O63" i="1"/>
  <c r="O2417" i="1"/>
  <c r="O1403" i="1"/>
  <c r="O3963" i="1"/>
  <c r="O2257" i="1"/>
  <c r="O2846" i="1"/>
  <c r="O1904" i="1"/>
  <c r="O2847" i="1"/>
  <c r="O3067" i="1"/>
  <c r="O4068" i="1"/>
  <c r="O973" i="1"/>
  <c r="O4067" i="1"/>
  <c r="O3977" i="1"/>
  <c r="O2342" i="1"/>
  <c r="O3544" i="1"/>
  <c r="O2284" i="1"/>
  <c r="O2343" i="1"/>
  <c r="O3746" i="1"/>
  <c r="O2092" i="1"/>
  <c r="O2848" i="1"/>
  <c r="O749" i="1"/>
  <c r="O3545" i="1"/>
  <c r="O2093" i="1"/>
  <c r="O3068" i="1"/>
  <c r="O2620" i="1"/>
  <c r="O3199" i="1"/>
  <c r="O1404" i="1"/>
  <c r="O2094" i="1"/>
  <c r="O896" i="1"/>
  <c r="O897" i="1"/>
  <c r="O1924" i="1"/>
  <c r="O3427" i="1"/>
  <c r="O949" i="1"/>
  <c r="O3723" i="1"/>
  <c r="O1236" i="1"/>
  <c r="O1096" i="1"/>
  <c r="O1405" i="1"/>
  <c r="O2241" i="1"/>
  <c r="O1163" i="1"/>
  <c r="O628" i="1"/>
  <c r="O502" i="1"/>
  <c r="O1544" i="1"/>
  <c r="O3069" i="1"/>
  <c r="O4079" i="1"/>
  <c r="O2344" i="1"/>
  <c r="O3070" i="1"/>
  <c r="O3295" i="1"/>
  <c r="O3724" i="1"/>
  <c r="O3456" i="1"/>
  <c r="O3071" i="1"/>
  <c r="O3546" i="1"/>
  <c r="O3867" i="1"/>
  <c r="O2345" i="1"/>
  <c r="O2849" i="1"/>
  <c r="O1846" i="1"/>
  <c r="O4111" i="1"/>
  <c r="O3790" i="1"/>
  <c r="O3813" i="1"/>
  <c r="O3997" i="1"/>
  <c r="O3951" i="1"/>
  <c r="O3072" i="1"/>
  <c r="O3547" i="1"/>
  <c r="O2461" i="1"/>
  <c r="O1698" i="1"/>
  <c r="O3868" i="1"/>
  <c r="O944" i="1"/>
  <c r="O1406" i="1"/>
  <c r="O825" i="1"/>
  <c r="O974" i="1"/>
  <c r="O1178" i="1"/>
  <c r="O3548" i="1"/>
  <c r="O1579" i="1"/>
  <c r="O1566" i="1"/>
  <c r="O2850" i="1"/>
  <c r="O2095" i="1"/>
  <c r="O2851" i="1"/>
  <c r="O4086" i="1"/>
  <c r="O1179" i="1"/>
  <c r="O2755" i="1"/>
  <c r="O975" i="1"/>
  <c r="O2346" i="1"/>
  <c r="O750" i="1"/>
  <c r="O2096" i="1"/>
  <c r="O3549" i="1"/>
  <c r="O1407" i="1"/>
  <c r="O4113" i="1"/>
  <c r="O2097" i="1"/>
  <c r="O2347" i="1"/>
  <c r="O2852" i="1"/>
  <c r="O959" i="1"/>
  <c r="O1745" i="1"/>
  <c r="O2462" i="1"/>
  <c r="O751" i="1"/>
  <c r="O1567" i="1"/>
  <c r="O1545" i="1"/>
  <c r="O1620" i="1"/>
  <c r="O3869" i="1"/>
  <c r="O2398" i="1"/>
  <c r="O3944" i="1"/>
  <c r="O2853" i="1"/>
  <c r="O2959" i="1"/>
  <c r="O3550" i="1"/>
  <c r="O2854" i="1"/>
  <c r="O3551" i="1"/>
  <c r="O2517" i="1"/>
  <c r="O1699" i="1"/>
  <c r="O1847" i="1"/>
  <c r="O4053" i="1"/>
  <c r="O3296" i="1"/>
  <c r="O898" i="1"/>
  <c r="O663" i="1"/>
  <c r="O2855" i="1"/>
  <c r="O752" i="1"/>
  <c r="O899" i="1"/>
  <c r="O3552" i="1"/>
  <c r="O2856" i="1"/>
  <c r="O2857" i="1"/>
  <c r="O3770" i="1"/>
  <c r="O2242" i="1"/>
  <c r="O1568" i="1"/>
  <c r="O3073" i="1"/>
  <c r="O3553" i="1"/>
  <c r="O1512" i="1"/>
  <c r="O3998" i="1"/>
  <c r="O3725" i="1"/>
  <c r="O2621" i="1"/>
  <c r="O1848" i="1"/>
  <c r="O2622" i="1"/>
  <c r="O3297" i="1"/>
  <c r="O2258" i="1"/>
  <c r="O3554" i="1"/>
  <c r="O3298" i="1"/>
  <c r="O3299" i="1"/>
  <c r="O2858" i="1"/>
  <c r="O3074" i="1"/>
  <c r="O3676" i="1"/>
  <c r="O2098" i="1"/>
  <c r="O3428" i="1"/>
  <c r="O1746" i="1"/>
  <c r="O3555" i="1"/>
  <c r="O629" i="1"/>
  <c r="O3999" i="1"/>
  <c r="O3691" i="1"/>
  <c r="O2099" i="1"/>
  <c r="O2946" i="1"/>
  <c r="O1791" i="1"/>
  <c r="O1849" i="1"/>
  <c r="O976" i="1"/>
  <c r="O2463" i="1"/>
  <c r="O3188" i="1"/>
  <c r="O425" i="1"/>
  <c r="O1850" i="1"/>
  <c r="O960" i="1"/>
  <c r="O1546" i="1"/>
  <c r="O2623" i="1"/>
  <c r="O2100" i="1"/>
  <c r="O3429" i="1"/>
  <c r="O2859" i="1"/>
  <c r="O1097" i="1"/>
  <c r="O3964" i="1"/>
  <c r="O2101" i="1"/>
  <c r="O2624" i="1"/>
  <c r="O2102" i="1"/>
  <c r="O1276" i="1"/>
  <c r="O2770" i="1"/>
  <c r="O4029" i="1"/>
  <c r="O1700" i="1"/>
  <c r="O3556" i="1"/>
  <c r="O1098" i="1"/>
  <c r="O553" i="1"/>
  <c r="O1408" i="1"/>
  <c r="O753" i="1"/>
  <c r="O554" i="1"/>
  <c r="O1621" i="1"/>
  <c r="O754" i="1"/>
  <c r="O3791" i="1"/>
  <c r="O2348" i="1"/>
  <c r="O755" i="1"/>
  <c r="O900" i="1"/>
  <c r="O1237" i="1"/>
  <c r="O1099" i="1"/>
  <c r="O756" i="1"/>
  <c r="O503" i="1"/>
  <c r="O2103" i="1"/>
  <c r="O1905" i="1"/>
  <c r="O1409" i="1"/>
  <c r="O3557" i="1"/>
  <c r="O2625" i="1"/>
  <c r="O316" i="1"/>
  <c r="O3558" i="1"/>
  <c r="O287" i="1"/>
  <c r="O46" i="1"/>
  <c r="O426" i="1"/>
  <c r="O952" i="1"/>
  <c r="O3075" i="1"/>
  <c r="O3559" i="1"/>
  <c r="O555" i="1"/>
  <c r="O1622" i="1"/>
  <c r="O1410" i="1"/>
  <c r="O670" i="1"/>
  <c r="O3300" i="1"/>
  <c r="O1701" i="1"/>
  <c r="O2104" i="1"/>
  <c r="O4054" i="1"/>
  <c r="O3952" i="1"/>
  <c r="O106" i="1"/>
  <c r="O4076" i="1"/>
  <c r="O3560" i="1"/>
  <c r="O757" i="1"/>
  <c r="O427" i="1"/>
  <c r="O504" i="1"/>
  <c r="O758" i="1"/>
  <c r="O759" i="1"/>
  <c r="O3076" i="1"/>
  <c r="O1906" i="1"/>
  <c r="O29" i="1"/>
  <c r="O818" i="1"/>
  <c r="O1411" i="1"/>
  <c r="O2626" i="1"/>
  <c r="O2860" i="1"/>
  <c r="O152" i="1"/>
  <c r="O630" i="1"/>
  <c r="O1100" i="1"/>
  <c r="O238" i="1"/>
  <c r="O2627" i="1"/>
  <c r="O1412" i="1"/>
  <c r="O3561" i="1"/>
  <c r="O298" i="1"/>
  <c r="O631" i="1"/>
  <c r="O120" i="1"/>
  <c r="O527" i="1"/>
  <c r="O1013" i="1"/>
  <c r="O32" i="1"/>
  <c r="O901" i="1"/>
  <c r="O2285" i="1"/>
  <c r="O200" i="1"/>
  <c r="O2105" i="1"/>
  <c r="O575" i="1"/>
  <c r="O2106" i="1"/>
  <c r="O142" i="1"/>
  <c r="O2349" i="1"/>
  <c r="O1180" i="1"/>
  <c r="O428" i="1"/>
  <c r="O664" i="1"/>
  <c r="O1238" i="1"/>
  <c r="O3430" i="1"/>
  <c r="O1101" i="1"/>
  <c r="O2107" i="1"/>
  <c r="O2528" i="1"/>
  <c r="O819" i="1"/>
  <c r="O1102" i="1"/>
  <c r="O760" i="1"/>
  <c r="O1103" i="1"/>
  <c r="O761" i="1"/>
  <c r="O1623" i="1"/>
  <c r="O2628" i="1"/>
  <c r="O1104" i="1"/>
  <c r="O317" i="1"/>
  <c r="O902" i="1"/>
  <c r="O3562" i="1"/>
  <c r="O762" i="1"/>
  <c r="O2629" i="1"/>
  <c r="O999" i="1"/>
  <c r="O1851" i="1"/>
  <c r="O3870" i="1"/>
  <c r="O318" i="1"/>
  <c r="O763" i="1"/>
  <c r="O2464" i="1"/>
  <c r="O903" i="1"/>
  <c r="O429" i="1"/>
  <c r="O556" i="1"/>
  <c r="O128" i="1"/>
  <c r="O2630" i="1"/>
  <c r="O201" i="1"/>
  <c r="O1164" i="1"/>
  <c r="O1413" i="1"/>
  <c r="O904" i="1"/>
  <c r="O74" i="1"/>
  <c r="O144" i="1"/>
  <c r="O1624" i="1"/>
  <c r="O1105" i="1"/>
  <c r="O1414" i="1"/>
  <c r="O2108" i="1"/>
  <c r="O1702" i="1"/>
  <c r="O799" i="1"/>
  <c r="O905" i="1"/>
  <c r="O2631" i="1"/>
  <c r="O2109" i="1"/>
  <c r="O2110" i="1"/>
  <c r="O2861" i="1"/>
  <c r="O3965" i="1"/>
  <c r="O1415" i="1"/>
  <c r="O1106" i="1"/>
  <c r="O1416" i="1"/>
  <c r="O3792" i="1"/>
  <c r="O2632" i="1"/>
  <c r="O557" i="1"/>
  <c r="O4000" i="1"/>
  <c r="O3301" i="1"/>
  <c r="O803" i="1"/>
  <c r="O2111" i="1"/>
  <c r="O632" i="1"/>
  <c r="O1569" i="1"/>
  <c r="O1703" i="1"/>
  <c r="O2633" i="1"/>
  <c r="O3077" i="1"/>
  <c r="O3078" i="1"/>
  <c r="O3747" i="1"/>
  <c r="O2862" i="1"/>
  <c r="O3563" i="1"/>
  <c r="O3079" i="1"/>
  <c r="O3431" i="1"/>
  <c r="O3564" i="1"/>
  <c r="O3871" i="1"/>
  <c r="O1704" i="1"/>
  <c r="O3080" i="1"/>
  <c r="O2112" i="1"/>
  <c r="O2863" i="1"/>
  <c r="O2534" i="1"/>
  <c r="O3726" i="1"/>
  <c r="O1625" i="1"/>
  <c r="O4001" i="1"/>
  <c r="O3081" i="1"/>
  <c r="O2350" i="1"/>
  <c r="O3565" i="1"/>
  <c r="O3457" i="1"/>
  <c r="O2465" i="1"/>
  <c r="O3082" i="1"/>
  <c r="O4002" i="1"/>
  <c r="O3302" i="1"/>
  <c r="O2634" i="1"/>
  <c r="O2466" i="1"/>
  <c r="O3872" i="1"/>
  <c r="O3873" i="1"/>
  <c r="O3793" i="1"/>
  <c r="O906" i="1"/>
  <c r="O3303" i="1"/>
  <c r="O3304" i="1"/>
  <c r="O1852" i="1"/>
  <c r="O2351" i="1"/>
  <c r="O3566" i="1"/>
  <c r="O2352" i="1"/>
  <c r="O3794" i="1"/>
  <c r="O1269" i="1"/>
  <c r="O153" i="1"/>
  <c r="O1417" i="1"/>
  <c r="O558" i="1"/>
  <c r="O1747" i="1"/>
  <c r="O2113" i="1"/>
  <c r="O475" i="1"/>
  <c r="O907" i="1"/>
  <c r="O226" i="1"/>
  <c r="O430" i="1"/>
  <c r="O202" i="1"/>
  <c r="O3449" i="1"/>
  <c r="O101" i="1"/>
  <c r="O1239" i="1"/>
  <c r="O2114" i="1"/>
  <c r="O820" i="1"/>
  <c r="O977" i="1"/>
  <c r="O2115" i="1"/>
  <c r="O121" i="1"/>
  <c r="O203" i="1"/>
  <c r="O1197" i="1"/>
  <c r="O2116" i="1"/>
  <c r="O3667" i="1"/>
  <c r="O1705" i="1"/>
  <c r="O1626" i="1"/>
  <c r="O2353" i="1"/>
  <c r="O2354" i="1"/>
  <c r="O2355" i="1"/>
  <c r="O1853" i="1"/>
  <c r="O1787" i="1"/>
  <c r="O2259" i="1"/>
  <c r="O2356" i="1"/>
  <c r="O1706" i="1"/>
  <c r="O3083" i="1"/>
  <c r="O908" i="1"/>
  <c r="O4105" i="1"/>
  <c r="O3567" i="1"/>
  <c r="O978" i="1"/>
  <c r="O1418" i="1"/>
  <c r="O2864" i="1"/>
  <c r="O2467" i="1"/>
  <c r="O3748" i="1"/>
  <c r="O4030" i="1"/>
  <c r="O2117" i="1"/>
  <c r="O3084" i="1"/>
  <c r="O2468" i="1"/>
  <c r="O1907" i="1"/>
  <c r="O1854" i="1"/>
  <c r="O3234" i="1"/>
  <c r="O1788" i="1"/>
  <c r="O2415" i="1"/>
  <c r="O2635" i="1"/>
  <c r="O3305" i="1"/>
  <c r="O2636" i="1"/>
  <c r="O3085" i="1"/>
  <c r="O3740" i="1"/>
  <c r="O3668" i="1"/>
  <c r="O3397" i="1"/>
  <c r="O3692" i="1"/>
  <c r="O2637" i="1"/>
  <c r="O204" i="1"/>
  <c r="O1419" i="1"/>
  <c r="O909" i="1"/>
  <c r="O505" i="1"/>
  <c r="O1420" i="1"/>
  <c r="O559" i="1"/>
  <c r="O469" i="1"/>
  <c r="O1421" i="1"/>
  <c r="O1789" i="1"/>
  <c r="O1748" i="1"/>
  <c r="O205" i="1"/>
  <c r="O633" i="1"/>
  <c r="O1627" i="1"/>
  <c r="O1422" i="1"/>
  <c r="O244" i="1"/>
  <c r="O1423" i="1"/>
  <c r="O1107" i="1"/>
  <c r="O1855" i="1"/>
  <c r="O94" i="1"/>
  <c r="O1570" i="1"/>
  <c r="O2118" i="1"/>
  <c r="O232" i="1"/>
  <c r="O3568" i="1"/>
  <c r="O1424" i="1"/>
  <c r="O634" i="1"/>
  <c r="O2638" i="1"/>
  <c r="O431" i="1"/>
  <c r="O1856" i="1"/>
  <c r="O432" i="1"/>
  <c r="O2639" i="1"/>
  <c r="O3306" i="1"/>
  <c r="O635" i="1"/>
  <c r="O1425" i="1"/>
  <c r="O255" i="1"/>
  <c r="O1108" i="1"/>
  <c r="O560" i="1"/>
  <c r="O3307" i="1"/>
  <c r="O2640" i="1"/>
  <c r="O1528" i="1"/>
  <c r="O433" i="1"/>
  <c r="O3874" i="1"/>
  <c r="O1240" i="1"/>
  <c r="O3211" i="1"/>
  <c r="O910" i="1"/>
  <c r="O206" i="1"/>
  <c r="O1270" i="1"/>
  <c r="O1628" i="1"/>
  <c r="O1629" i="1"/>
  <c r="O561" i="1"/>
  <c r="O807" i="1"/>
  <c r="O1271" i="1"/>
  <c r="O1426" i="1"/>
  <c r="O1707" i="1"/>
  <c r="O1280" i="1"/>
  <c r="O2970" i="1"/>
  <c r="O764" i="1"/>
  <c r="O3875" i="1"/>
  <c r="O1109" i="1"/>
  <c r="O3569" i="1"/>
  <c r="O299" i="1"/>
  <c r="O1110" i="1"/>
  <c r="O3308" i="1"/>
  <c r="O3086" i="1"/>
  <c r="O1630" i="1"/>
  <c r="O4069" i="1"/>
  <c r="O2865" i="1"/>
  <c r="O4070" i="1"/>
  <c r="O3681" i="1"/>
  <c r="O2119" i="1"/>
  <c r="O3087" i="1"/>
  <c r="O911" i="1"/>
  <c r="O3462" i="1"/>
  <c r="O2120" i="1"/>
  <c r="O3659" i="1"/>
  <c r="O1260" i="1"/>
  <c r="O3570" i="1"/>
  <c r="O3876" i="1"/>
  <c r="O3984" i="1"/>
  <c r="O4003" i="1"/>
  <c r="O2641" i="1"/>
  <c r="O3309" i="1"/>
  <c r="O42" i="1"/>
  <c r="O23" i="1"/>
  <c r="O207" i="1"/>
  <c r="O912" i="1"/>
  <c r="O43" i="1"/>
  <c r="O2866" i="1"/>
  <c r="O1241" i="1"/>
  <c r="O140" i="1"/>
  <c r="O319" i="1"/>
  <c r="O64" i="1"/>
  <c r="O208" i="1"/>
  <c r="O340" i="1"/>
  <c r="O209" i="1"/>
  <c r="O1111" i="1"/>
  <c r="O122" i="1"/>
  <c r="O636" i="1"/>
  <c r="O222" i="1"/>
  <c r="O452" i="1"/>
  <c r="O913" i="1"/>
  <c r="O2121" i="1"/>
  <c r="O914" i="1"/>
  <c r="O915" i="1"/>
  <c r="O988" i="1"/>
  <c r="O2469" i="1"/>
  <c r="O1427" i="1"/>
  <c r="O3310" i="1"/>
  <c r="O3571" i="1"/>
  <c r="O3693" i="1"/>
  <c r="O519" i="1"/>
  <c r="O765" i="1"/>
  <c r="O1428" i="1"/>
  <c r="O506" i="1"/>
  <c r="O562" i="1"/>
  <c r="O766" i="1"/>
  <c r="O2966" i="1"/>
  <c r="O945" i="1"/>
  <c r="O6" i="1"/>
  <c r="O507" i="1"/>
  <c r="O581" i="1"/>
  <c r="O1631" i="1"/>
  <c r="O1857" i="1"/>
  <c r="O1112" i="1"/>
  <c r="O288" i="1"/>
  <c r="O434" i="1"/>
  <c r="O637" i="1"/>
  <c r="O1113" i="1"/>
  <c r="O435" i="1"/>
  <c r="O563" i="1"/>
  <c r="O256" i="1"/>
  <c r="O300" i="1"/>
  <c r="O2470" i="1"/>
  <c r="O2122" i="1"/>
  <c r="O638" i="1"/>
  <c r="O1114" i="1"/>
  <c r="O320" i="1"/>
  <c r="O804" i="1"/>
  <c r="O1632" i="1"/>
  <c r="O4112" i="1"/>
  <c r="O1510" i="1"/>
  <c r="O2505" i="1"/>
  <c r="O1429" i="1"/>
  <c r="O508" i="1"/>
  <c r="O950" i="1"/>
  <c r="O1002" i="1"/>
  <c r="O564" i="1"/>
  <c r="O1633" i="1"/>
  <c r="O916" i="1"/>
  <c r="O436" i="1"/>
  <c r="O321" i="1"/>
  <c r="O2399" i="1"/>
  <c r="O1908" i="1"/>
  <c r="O123" i="1"/>
  <c r="O767" i="1"/>
  <c r="O1242" i="1"/>
  <c r="O1430" i="1"/>
  <c r="O768" i="1"/>
  <c r="O979" i="1"/>
  <c r="O1858" i="1"/>
  <c r="O769" i="1"/>
  <c r="O3727" i="1"/>
  <c r="O2123" i="1"/>
  <c r="O1243" i="1"/>
  <c r="O2934" i="1"/>
  <c r="O509" i="1"/>
  <c r="O210" i="1"/>
  <c r="O1431" i="1"/>
  <c r="O1115" i="1"/>
  <c r="O1708" i="1"/>
  <c r="O671" i="1"/>
  <c r="O639" i="1"/>
  <c r="O1244" i="1"/>
  <c r="O437" i="1"/>
  <c r="O4114" i="1"/>
  <c r="O3728" i="1"/>
  <c r="O1634" i="1"/>
  <c r="O640" i="1"/>
  <c r="O2124" i="1"/>
  <c r="O3458" i="1"/>
  <c r="O4004" i="1"/>
  <c r="O1635" i="1"/>
  <c r="O2867" i="1"/>
  <c r="O1880" i="1"/>
  <c r="O1014" i="1"/>
  <c r="O1636" i="1"/>
  <c r="O2642" i="1"/>
  <c r="O3877" i="1"/>
  <c r="O2125" i="1"/>
  <c r="O1432" i="1"/>
  <c r="O3187" i="1"/>
  <c r="O2523" i="1"/>
  <c r="O2237" i="1"/>
  <c r="O3088" i="1"/>
  <c r="O1433" i="1"/>
  <c r="O3878" i="1"/>
  <c r="O1434" i="1"/>
  <c r="O3311" i="1"/>
  <c r="O3089" i="1"/>
  <c r="O3572" i="1"/>
  <c r="O2126" i="1"/>
  <c r="O2127" i="1"/>
  <c r="O2529" i="1"/>
  <c r="O516" i="1"/>
  <c r="O2357" i="1"/>
  <c r="O2358" i="1"/>
  <c r="O2128" i="1"/>
  <c r="O2359" i="1"/>
  <c r="O1749" i="1"/>
  <c r="O3694" i="1"/>
  <c r="O917" i="1"/>
  <c r="O942" i="1"/>
  <c r="O1637" i="1"/>
  <c r="O3819" i="1"/>
  <c r="O2360" i="1"/>
  <c r="O2129" i="1"/>
  <c r="O826" i="1"/>
  <c r="O2643" i="1"/>
  <c r="O1909" i="1"/>
  <c r="O2868" i="1"/>
  <c r="O211" i="1"/>
  <c r="O3398" i="1"/>
  <c r="O3573" i="1"/>
  <c r="O3574" i="1"/>
  <c r="O1859" i="1"/>
  <c r="O2130" i="1"/>
  <c r="O2869" i="1"/>
  <c r="O3575" i="1"/>
  <c r="O3090" i="1"/>
  <c r="O2644" i="1"/>
  <c r="O2645" i="1"/>
  <c r="O3091" i="1"/>
  <c r="O3092" i="1"/>
  <c r="O1435" i="1"/>
  <c r="O4099" i="1"/>
  <c r="O3749" i="1"/>
  <c r="O3695" i="1"/>
  <c r="O1638" i="1"/>
  <c r="O2131" i="1"/>
  <c r="O2132" i="1"/>
  <c r="O3576" i="1"/>
  <c r="O3879" i="1"/>
  <c r="O2646" i="1"/>
  <c r="O1436" i="1"/>
  <c r="O3577" i="1"/>
  <c r="O3966" i="1"/>
  <c r="O2647" i="1"/>
  <c r="O2133" i="1"/>
  <c r="O2260" i="1"/>
  <c r="O2870" i="1"/>
  <c r="O2871" i="1"/>
  <c r="O1437" i="1"/>
  <c r="O2134" i="1"/>
  <c r="O2756" i="1"/>
  <c r="O3312" i="1"/>
  <c r="O4031" i="1"/>
  <c r="O2648" i="1"/>
  <c r="O3795" i="1"/>
  <c r="O1438" i="1"/>
  <c r="O2135" i="1"/>
  <c r="O4055" i="1"/>
  <c r="O3578" i="1"/>
  <c r="O1860" i="1"/>
  <c r="O4087" i="1"/>
  <c r="O3771" i="1"/>
  <c r="O2649" i="1"/>
  <c r="O3093" i="1"/>
  <c r="O3094" i="1"/>
  <c r="O1521" i="1"/>
  <c r="O2872" i="1"/>
  <c r="O2650" i="1"/>
  <c r="O2651" i="1"/>
  <c r="O2873" i="1"/>
  <c r="O2771" i="1"/>
  <c r="O3696" i="1"/>
  <c r="O3579" i="1"/>
  <c r="O3950" i="1"/>
  <c r="O3677" i="1"/>
  <c r="O3095" i="1"/>
  <c r="O2471" i="1"/>
  <c r="O2874" i="1"/>
  <c r="O3580" i="1"/>
  <c r="O3313" i="1"/>
  <c r="O3432" i="1"/>
  <c r="O3814" i="1"/>
  <c r="O1709" i="1"/>
  <c r="O1639" i="1"/>
  <c r="O3096" i="1"/>
  <c r="O565" i="1"/>
  <c r="O3880" i="1"/>
  <c r="O1640" i="1"/>
  <c r="O2261" i="1"/>
  <c r="O2136" i="1"/>
  <c r="O1522" i="1"/>
  <c r="O3581" i="1"/>
  <c r="O3796" i="1"/>
  <c r="O2652" i="1"/>
  <c r="O523" i="1"/>
  <c r="O3582" i="1"/>
  <c r="O3097" i="1"/>
  <c r="O2361" i="1"/>
  <c r="O4032" i="1"/>
  <c r="O1187" i="1"/>
  <c r="O438" i="1"/>
  <c r="O2875" i="1"/>
  <c r="O2744" i="1"/>
  <c r="O2137" i="1"/>
  <c r="O2876" i="1"/>
  <c r="O1116" i="1"/>
  <c r="O918" i="1"/>
  <c r="O2138" i="1"/>
  <c r="O1439" i="1"/>
  <c r="O2653" i="1"/>
  <c r="O2877" i="1"/>
  <c r="O2139" i="1"/>
  <c r="O919" i="1"/>
  <c r="O124" i="1"/>
  <c r="O1861" i="1"/>
  <c r="O2654" i="1"/>
  <c r="O1263" i="1"/>
  <c r="O1245" i="1"/>
  <c r="O1910" i="1"/>
  <c r="O3729" i="1"/>
  <c r="O1440" i="1"/>
  <c r="O470" i="1"/>
  <c r="O3967" i="1"/>
  <c r="O4056" i="1"/>
  <c r="O2655" i="1"/>
  <c r="O641" i="1"/>
  <c r="O2656" i="1"/>
  <c r="O3098" i="1"/>
  <c r="O1441" i="1"/>
  <c r="O1911" i="1"/>
  <c r="O2140" i="1"/>
  <c r="O439" i="1"/>
  <c r="O3881" i="1"/>
  <c r="O2657" i="1"/>
  <c r="O1246" i="1"/>
  <c r="O1710" i="1"/>
  <c r="O1442" i="1"/>
  <c r="O1912" i="1"/>
  <c r="O3730" i="1"/>
  <c r="O125" i="1"/>
  <c r="O2141" i="1"/>
  <c r="O3314" i="1"/>
  <c r="O2472" i="1"/>
  <c r="O1862" i="1"/>
  <c r="O2878" i="1"/>
  <c r="O1515" i="1"/>
  <c r="O102" i="1"/>
  <c r="O642" i="1"/>
  <c r="O3200" i="1"/>
  <c r="O1152" i="1"/>
  <c r="O1443" i="1"/>
  <c r="O770" i="1"/>
  <c r="O3583" i="1"/>
  <c r="O3195" i="1"/>
  <c r="O3099" i="1"/>
  <c r="O2142" i="1"/>
  <c r="O3797" i="1"/>
  <c r="O2879" i="1"/>
  <c r="O4088" i="1"/>
  <c r="O3882" i="1"/>
  <c r="O4005" i="1"/>
  <c r="O771" i="1"/>
  <c r="O471" i="1"/>
  <c r="O2658" i="1"/>
  <c r="O3201" i="1"/>
  <c r="O3584" i="1"/>
  <c r="O1641" i="1"/>
  <c r="O1444" i="1"/>
  <c r="O3731" i="1"/>
  <c r="O2539" i="1"/>
  <c r="O2880" i="1"/>
  <c r="O2881" i="1"/>
  <c r="O2473" i="1"/>
  <c r="O3585" i="1"/>
  <c r="O3315" i="1"/>
  <c r="O2362" i="1"/>
  <c r="O1642" i="1"/>
  <c r="O2882" i="1"/>
  <c r="O772" i="1"/>
  <c r="O95" i="1"/>
  <c r="O2659" i="1"/>
  <c r="O1445" i="1"/>
  <c r="O440" i="1"/>
  <c r="O3100" i="1"/>
  <c r="O773" i="1"/>
  <c r="O44" i="1"/>
  <c r="O3586" i="1"/>
  <c r="O8" i="1"/>
  <c r="O441" i="1"/>
  <c r="O920" i="1"/>
  <c r="O50" i="1"/>
  <c r="O1117" i="1"/>
  <c r="O3433" i="1"/>
  <c r="O1663" i="1"/>
  <c r="O1118" i="1"/>
  <c r="O257" i="1"/>
  <c r="O1446" i="1"/>
  <c r="O3" i="1"/>
  <c r="O2143" i="1"/>
  <c r="O3587" i="1"/>
  <c r="O1447" i="1"/>
  <c r="O2144" i="1"/>
  <c r="O3316" i="1"/>
  <c r="O1448" i="1"/>
  <c r="O2145" i="1"/>
  <c r="O2474" i="1"/>
  <c r="O3588" i="1"/>
  <c r="O1863" i="1"/>
  <c r="O2535" i="1"/>
  <c r="O3101" i="1"/>
  <c r="O2146" i="1"/>
  <c r="O2147" i="1"/>
  <c r="O1643" i="1"/>
  <c r="O4095" i="1"/>
  <c r="O2660" i="1"/>
  <c r="O3732" i="1"/>
  <c r="O2148" i="1"/>
  <c r="O2661" i="1"/>
  <c r="O2363" i="1"/>
  <c r="O2149" i="1"/>
  <c r="O145" i="1"/>
  <c r="O774" i="1"/>
  <c r="O1449" i="1"/>
  <c r="O2939" i="1"/>
  <c r="O775" i="1"/>
  <c r="O3589" i="1"/>
  <c r="O921" i="1"/>
  <c r="O1450" i="1"/>
  <c r="O1571" i="1"/>
  <c r="O2662" i="1"/>
  <c r="O3590" i="1"/>
  <c r="O4006" i="1"/>
  <c r="O1119" i="1"/>
  <c r="O566" i="1"/>
  <c r="O1451" i="1"/>
  <c r="O442" i="1"/>
  <c r="O3385" i="1"/>
  <c r="O3883" i="1"/>
  <c r="O1717" i="1"/>
  <c r="O1750" i="1"/>
  <c r="O2663" i="1"/>
  <c r="O510" i="1"/>
  <c r="O1275" i="1"/>
  <c r="O1644" i="1"/>
  <c r="O3798" i="1"/>
  <c r="O2664" i="1"/>
  <c r="O776" i="1"/>
  <c r="O3317" i="1"/>
  <c r="O4007" i="1"/>
  <c r="O2364" i="1"/>
  <c r="O1452" i="1"/>
  <c r="O777" i="1"/>
  <c r="O2506" i="1"/>
  <c r="O1572" i="1"/>
  <c r="O821" i="1"/>
  <c r="O2286" i="1"/>
  <c r="O1120" i="1"/>
  <c r="O1751" i="1"/>
  <c r="O2262" i="1"/>
  <c r="O1453" i="1"/>
  <c r="O3750" i="1"/>
  <c r="O2150" i="1"/>
  <c r="O2883" i="1"/>
  <c r="O3669" i="1"/>
  <c r="O511" i="1"/>
  <c r="O2151" i="1"/>
  <c r="O643" i="1"/>
  <c r="O3212" i="1"/>
  <c r="O3318" i="1"/>
  <c r="O3591" i="1"/>
  <c r="O2665" i="1"/>
  <c r="O212" i="1"/>
  <c r="O778" i="1"/>
  <c r="O779" i="1"/>
  <c r="O3884" i="1"/>
  <c r="O3592" i="1"/>
  <c r="O922" i="1"/>
  <c r="O2666" i="1"/>
  <c r="O1577" i="1"/>
  <c r="O3319" i="1"/>
  <c r="O1121" i="1"/>
  <c r="O1247" i="1"/>
  <c r="O2365" i="1"/>
  <c r="O1664" i="1"/>
  <c r="O3885" i="1"/>
  <c r="O2152" i="1"/>
  <c r="O2410" i="1"/>
  <c r="O3799" i="1"/>
  <c r="O2475" i="1"/>
  <c r="O443" i="1"/>
  <c r="O1454" i="1"/>
  <c r="O4008" i="1"/>
  <c r="O923" i="1"/>
  <c r="O780" i="1"/>
  <c r="O444" i="1"/>
  <c r="O980" i="1"/>
  <c r="O1122" i="1"/>
  <c r="O79" i="1"/>
  <c r="O24" i="1"/>
  <c r="O1455" i="1"/>
  <c r="O2667" i="1"/>
  <c r="O274" i="1"/>
  <c r="O781" i="1"/>
  <c r="O57" i="1"/>
  <c r="O1645" i="1"/>
  <c r="O75" i="1"/>
  <c r="O3593" i="1"/>
  <c r="O1456" i="1"/>
  <c r="O1248" i="1"/>
  <c r="O1249" i="1"/>
  <c r="O10" i="1"/>
  <c r="O782" i="1"/>
  <c r="O1123" i="1"/>
  <c r="O1457" i="1"/>
  <c r="O822" i="1"/>
  <c r="O322" i="1"/>
  <c r="O19" i="1"/>
  <c r="O14" i="1"/>
  <c r="O25" i="1"/>
  <c r="O1547" i="1"/>
  <c r="O924" i="1"/>
  <c r="O2291" i="1"/>
  <c r="O783" i="1"/>
  <c r="O925" i="1"/>
  <c r="O926" i="1"/>
  <c r="O301" i="1"/>
  <c r="O784" i="1"/>
  <c r="O77" i="1"/>
  <c r="O2153" i="1"/>
  <c r="O213" i="1"/>
  <c r="O2366" i="1"/>
  <c r="O214" i="1"/>
  <c r="O1147" i="1"/>
  <c r="O927" i="1"/>
  <c r="O1458" i="1"/>
  <c r="O453" i="1"/>
  <c r="O3102" i="1"/>
  <c r="O1250" i="1"/>
  <c r="O2884" i="1"/>
  <c r="O1015" i="1"/>
  <c r="O2289" i="1"/>
  <c r="O2367" i="1"/>
  <c r="O1883" i="1"/>
  <c r="O3594" i="1"/>
  <c r="O512" i="1"/>
  <c r="O445" i="1"/>
  <c r="O673" i="1"/>
  <c r="O785" i="1"/>
  <c r="O928" i="1"/>
  <c r="O1272" i="1"/>
  <c r="O155" i="1"/>
  <c r="O275" i="1"/>
  <c r="O1459" i="1"/>
  <c r="O3733" i="1"/>
  <c r="O3595" i="1"/>
  <c r="O45" i="1"/>
  <c r="O1460" i="1"/>
  <c r="O20" i="1"/>
  <c r="O3320" i="1"/>
  <c r="O4066" i="1"/>
  <c r="O141" i="1"/>
  <c r="O30" i="1"/>
  <c r="O17" i="1"/>
  <c r="O786" i="1"/>
  <c r="O215" i="1"/>
  <c r="O1124" i="1"/>
  <c r="O3399" i="1"/>
  <c r="O1461" i="1"/>
  <c r="O2290" i="1"/>
  <c r="O644" i="1"/>
  <c r="O3886" i="1"/>
  <c r="O3596" i="1"/>
  <c r="O3709" i="1"/>
  <c r="O3887" i="1"/>
  <c r="O3321" i="1"/>
  <c r="O4057" i="1"/>
  <c r="O446" i="1"/>
  <c r="O1462" i="1"/>
  <c r="O3888" i="1"/>
  <c r="O2763" i="1"/>
  <c r="O3751" i="1"/>
  <c r="O1463" i="1"/>
  <c r="O787" i="1"/>
  <c r="O447" i="1"/>
  <c r="O929" i="1"/>
  <c r="O3202" i="1"/>
  <c r="O3400" i="1"/>
  <c r="O2476" i="1"/>
  <c r="O2477" i="1"/>
  <c r="O2960" i="1"/>
  <c r="O2668" i="1"/>
  <c r="O1752" i="1"/>
  <c r="O2154" i="1"/>
  <c r="O1913" i="1"/>
  <c r="O2368" i="1"/>
  <c r="O2155" i="1"/>
  <c r="O3322" i="1"/>
  <c r="O2263" i="1"/>
  <c r="O3103" i="1"/>
  <c r="O2369" i="1"/>
  <c r="O1181" i="1"/>
  <c r="O2885" i="1"/>
  <c r="O3734" i="1"/>
  <c r="O567" i="1"/>
  <c r="O2669" i="1"/>
  <c r="O2886" i="1"/>
  <c r="O1646" i="1"/>
  <c r="O3104" i="1"/>
  <c r="O1753" i="1"/>
  <c r="O3105" i="1"/>
  <c r="O1464" i="1"/>
  <c r="O2670" i="1"/>
  <c r="O2156" i="1"/>
  <c r="O3193" i="1"/>
  <c r="O2887" i="1"/>
  <c r="O3323" i="1"/>
  <c r="O2287" i="1"/>
  <c r="O3434" i="1"/>
  <c r="O3889" i="1"/>
  <c r="O1754" i="1"/>
  <c r="O2888" i="1"/>
  <c r="O2280" i="1"/>
  <c r="O3597" i="1"/>
  <c r="O2536" i="1"/>
  <c r="O1125" i="1"/>
  <c r="O4058" i="1"/>
  <c r="O336" i="1"/>
  <c r="O2370" i="1"/>
  <c r="O2411" i="1"/>
  <c r="O1465" i="1"/>
  <c r="O2157" i="1"/>
  <c r="O1273" i="1"/>
  <c r="O2478" i="1"/>
  <c r="O9" i="1"/>
  <c r="O1466" i="1"/>
  <c r="O645" i="1"/>
  <c r="O2158" i="1"/>
  <c r="O448" i="1"/>
  <c r="O3106" i="1"/>
  <c r="O2159" i="1"/>
  <c r="O3598" i="1"/>
  <c r="O3890" i="1"/>
  <c r="O1647" i="1"/>
  <c r="O2160" i="1"/>
  <c r="O1914" i="1"/>
  <c r="O2161" i="1"/>
  <c r="O1523" i="1"/>
  <c r="O2671" i="1"/>
  <c r="O805" i="1"/>
  <c r="O2371" i="1"/>
  <c r="O1864" i="1"/>
  <c r="O1251" i="1"/>
  <c r="O568" i="1"/>
  <c r="O3107" i="1"/>
  <c r="O2264" i="1"/>
  <c r="O1252" i="1"/>
  <c r="O930" i="1"/>
  <c r="O1126" i="1"/>
  <c r="O2372" i="1"/>
  <c r="O2889" i="1"/>
  <c r="O2540" i="1"/>
  <c r="O646" i="1"/>
  <c r="O3108" i="1"/>
  <c r="O3435" i="1"/>
  <c r="O3436" i="1"/>
  <c r="O1755" i="1"/>
  <c r="O931" i="1"/>
  <c r="O2776" i="1"/>
  <c r="O3599" i="1"/>
  <c r="O3600" i="1"/>
  <c r="O2162" i="1"/>
  <c r="O2373" i="1"/>
  <c r="O1127" i="1"/>
  <c r="O932" i="1"/>
  <c r="O569" i="1"/>
  <c r="O2757" i="1"/>
  <c r="O1882" i="1"/>
  <c r="O2672" i="1"/>
  <c r="O1573" i="1"/>
  <c r="O1467" i="1"/>
  <c r="O1648" i="1"/>
  <c r="O3229" i="1"/>
  <c r="O827" i="1"/>
  <c r="O1468" i="1"/>
  <c r="O2890" i="1"/>
  <c r="O1253" i="1"/>
  <c r="O1915" i="1"/>
  <c r="O788" i="1"/>
  <c r="O3324" i="1"/>
  <c r="O2948" i="1"/>
  <c r="O933" i="1"/>
  <c r="O1182" i="1"/>
  <c r="O4009" i="1"/>
  <c r="O1469" i="1"/>
  <c r="O3109" i="1"/>
  <c r="O1756" i="1"/>
  <c r="O806" i="1"/>
  <c r="O2163" i="1"/>
  <c r="O2518" i="1"/>
  <c r="O1200" i="1"/>
  <c r="O2891" i="1"/>
  <c r="O2892" i="1"/>
  <c r="O2772" i="1"/>
  <c r="O1865" i="1"/>
  <c r="O1128" i="1"/>
  <c r="O3110" i="1"/>
  <c r="O1649" i="1"/>
  <c r="O3203" i="1"/>
  <c r="O3325" i="1"/>
  <c r="O1470" i="1"/>
  <c r="O2374" i="1"/>
  <c r="O1017" i="1"/>
  <c r="O3204" i="1"/>
  <c r="O2265" i="1"/>
  <c r="O2164" i="1"/>
  <c r="O2893" i="1"/>
  <c r="O1885" i="1"/>
  <c r="O3111" i="1"/>
  <c r="O2165" i="1"/>
  <c r="O583" i="1"/>
  <c r="O3697" i="1"/>
  <c r="O2673" i="1"/>
  <c r="O2230" i="1"/>
  <c r="O1129" i="1"/>
  <c r="O2894" i="1"/>
  <c r="O1471" i="1"/>
  <c r="O3891" i="1"/>
  <c r="O3112" i="1"/>
  <c r="O3892" i="1"/>
  <c r="O4080" i="1"/>
  <c r="O2266" i="1"/>
  <c r="O3800" i="1"/>
  <c r="O3752" i="1"/>
  <c r="O3326" i="1"/>
  <c r="O1916" i="1"/>
  <c r="O1472" i="1"/>
  <c r="O2674" i="1"/>
  <c r="O2675" i="1"/>
  <c r="O2676" i="1"/>
  <c r="O1576" i="1"/>
  <c r="O3205" i="1"/>
  <c r="O1130" i="1"/>
  <c r="O2375" i="1"/>
  <c r="O3327" i="1"/>
  <c r="O3601" i="1"/>
  <c r="O2479" i="1"/>
  <c r="O3978" i="1"/>
  <c r="O1790" i="1"/>
  <c r="O2895" i="1"/>
  <c r="O2896" i="1"/>
  <c r="O3113" i="1"/>
  <c r="O3698" i="1"/>
  <c r="O2376" i="1"/>
  <c r="O1258" i="1"/>
  <c r="O3463" i="1"/>
  <c r="O3114" i="1"/>
  <c r="O3893" i="1"/>
  <c r="O2897" i="1"/>
  <c r="O3894" i="1"/>
  <c r="O2519" i="1"/>
  <c r="O3602" i="1"/>
  <c r="O3328" i="1"/>
  <c r="O3968" i="1"/>
  <c r="O1650" i="1"/>
  <c r="O3699" i="1"/>
  <c r="O3206" i="1"/>
  <c r="O3603" i="1"/>
  <c r="O3329" i="1"/>
  <c r="O2166" i="1"/>
  <c r="O1866" i="1"/>
  <c r="O2480" i="1"/>
  <c r="O2402" i="1"/>
  <c r="O2167" i="1"/>
  <c r="O4033" i="1"/>
  <c r="O2898" i="1"/>
  <c r="O1131" i="1"/>
  <c r="O1651" i="1"/>
  <c r="O2677" i="1"/>
  <c r="O2509" i="1"/>
  <c r="O1867" i="1"/>
  <c r="O3753" i="1"/>
  <c r="O2267" i="1"/>
  <c r="O3895" i="1"/>
  <c r="O3330" i="1"/>
  <c r="O3115" i="1"/>
  <c r="O1917" i="1"/>
  <c r="O3604" i="1"/>
  <c r="O2481" i="1"/>
  <c r="O2168" i="1"/>
  <c r="O2169" i="1"/>
  <c r="O3896" i="1"/>
  <c r="O2678" i="1"/>
  <c r="O3213" i="1"/>
  <c r="O3331" i="1"/>
  <c r="O3116" i="1"/>
  <c r="O1473" i="1"/>
  <c r="O2377" i="1"/>
  <c r="O1548" i="1"/>
  <c r="O2170" i="1"/>
  <c r="O3897" i="1"/>
  <c r="O1667" i="1"/>
  <c r="O2679" i="1"/>
  <c r="O2899" i="1"/>
  <c r="O3898" i="1"/>
  <c r="O3735" i="1"/>
  <c r="O3605" i="1"/>
  <c r="O2171" i="1"/>
  <c r="O3332" i="1"/>
  <c r="O4059" i="1"/>
  <c r="O3606" i="1"/>
  <c r="O3117" i="1"/>
  <c r="O2482" i="1"/>
  <c r="O2680" i="1"/>
  <c r="O1652" i="1"/>
  <c r="O1653" i="1"/>
  <c r="O3815" i="1"/>
  <c r="O3118" i="1"/>
  <c r="O2681" i="1"/>
  <c r="O2378" i="1"/>
  <c r="O2483" i="1"/>
  <c r="O3214" i="1"/>
  <c r="O1868" i="1"/>
  <c r="O3119" i="1"/>
  <c r="O3120" i="1"/>
  <c r="O2682" i="1"/>
  <c r="O3333" i="1"/>
  <c r="O1474" i="1"/>
  <c r="O3334" i="1"/>
  <c r="O3899" i="1"/>
  <c r="O3900" i="1"/>
  <c r="O3335" i="1"/>
  <c r="O3816" i="1"/>
  <c r="O3901" i="1"/>
  <c r="O3336" i="1"/>
  <c r="O4034" i="1"/>
  <c r="O2379" i="1"/>
  <c r="O3437" i="1"/>
  <c r="O1475" i="1"/>
  <c r="O2743" i="1"/>
  <c r="O1132" i="1"/>
  <c r="O3121" i="1"/>
  <c r="O3902" i="1"/>
  <c r="O3979" i="1"/>
  <c r="O1476" i="1"/>
  <c r="O3122" i="1"/>
  <c r="O3903" i="1"/>
  <c r="O3904" i="1"/>
  <c r="O2683" i="1"/>
  <c r="O1133" i="1"/>
  <c r="O2684" i="1"/>
  <c r="O3905" i="1"/>
  <c r="O2685" i="1"/>
  <c r="O4060" i="1"/>
  <c r="O2380" i="1"/>
  <c r="O3219" i="1"/>
  <c r="O2381" i="1"/>
  <c r="O2764" i="1"/>
  <c r="O3754" i="1"/>
  <c r="O1477" i="1"/>
  <c r="O2686" i="1"/>
  <c r="O4035" i="1"/>
  <c r="O1869" i="1"/>
  <c r="O647" i="1"/>
  <c r="O2412" i="1"/>
  <c r="O3337" i="1"/>
  <c r="O3123" i="1"/>
  <c r="O4071" i="1"/>
  <c r="O3124" i="1"/>
  <c r="O3125" i="1"/>
  <c r="O3126" i="1"/>
  <c r="O1524" i="1"/>
  <c r="O1478" i="1"/>
  <c r="O3607" i="1"/>
  <c r="O2172" i="1"/>
  <c r="O2687" i="1"/>
  <c r="O2900" i="1"/>
  <c r="O3438" i="1"/>
  <c r="O2173" i="1"/>
  <c r="O2901" i="1"/>
  <c r="O4036" i="1"/>
  <c r="O3608" i="1"/>
  <c r="O4010" i="1"/>
  <c r="O3127" i="1"/>
  <c r="O3609" i="1"/>
  <c r="O3610" i="1"/>
  <c r="O2967" i="1"/>
  <c r="O3700" i="1"/>
  <c r="O3906" i="1"/>
  <c r="O3772" i="1"/>
  <c r="O3611" i="1"/>
  <c r="O4011" i="1"/>
  <c r="O3755" i="1"/>
  <c r="O1479" i="1"/>
  <c r="O2688" i="1"/>
  <c r="O3128" i="1"/>
  <c r="O3657" i="1"/>
  <c r="O3907" i="1"/>
  <c r="O3908" i="1"/>
  <c r="O3909" i="1"/>
  <c r="O4037" i="1"/>
  <c r="O1480" i="1"/>
  <c r="O2174" i="1"/>
  <c r="O3129" i="1"/>
  <c r="O2484" i="1"/>
  <c r="O2689" i="1"/>
  <c r="O1481" i="1"/>
  <c r="O2758" i="1"/>
  <c r="O4038" i="1"/>
  <c r="O3910" i="1"/>
  <c r="O3130" i="1"/>
  <c r="O2234" i="1"/>
  <c r="O3131" i="1"/>
  <c r="O4012" i="1"/>
  <c r="O4013" i="1"/>
  <c r="O3207" i="1"/>
  <c r="O3132" i="1"/>
  <c r="O3338" i="1"/>
  <c r="O3339" i="1"/>
  <c r="O1482" i="1"/>
  <c r="O2690" i="1"/>
  <c r="O2510" i="1"/>
  <c r="O2902" i="1"/>
  <c r="O3222" i="1"/>
  <c r="O2691" i="1"/>
  <c r="O3133" i="1"/>
  <c r="O2692" i="1"/>
  <c r="O2175" i="1"/>
  <c r="O3612" i="1"/>
  <c r="O3911" i="1"/>
  <c r="O2405" i="1"/>
  <c r="O3340" i="1"/>
  <c r="O3969" i="1"/>
  <c r="O2176" i="1"/>
  <c r="O2693" i="1"/>
  <c r="O3235" i="1"/>
  <c r="O3223" i="1"/>
  <c r="O3134" i="1"/>
  <c r="O3613" i="1"/>
  <c r="O3341" i="1"/>
  <c r="O2382" i="1"/>
  <c r="O2903" i="1"/>
  <c r="O3614" i="1"/>
  <c r="O2904" i="1"/>
  <c r="O2694" i="1"/>
  <c r="O1483" i="1"/>
  <c r="O4089" i="1"/>
  <c r="O2695" i="1"/>
  <c r="O3670" i="1"/>
  <c r="O3342" i="1"/>
  <c r="O3615" i="1"/>
  <c r="O2759" i="1"/>
  <c r="O3912" i="1"/>
  <c r="O2696" i="1"/>
  <c r="O2905" i="1"/>
  <c r="O2383" i="1"/>
  <c r="O3343" i="1"/>
  <c r="O3135" i="1"/>
  <c r="O3136" i="1"/>
  <c r="O3980" i="1"/>
  <c r="O3383" i="1"/>
  <c r="O2384" i="1"/>
  <c r="O1484" i="1"/>
  <c r="O3913" i="1"/>
  <c r="O2520" i="1"/>
  <c r="O1870" i="1"/>
  <c r="O3224" i="1"/>
  <c r="O3914" i="1"/>
  <c r="O2765" i="1"/>
  <c r="O3616" i="1"/>
  <c r="O3658" i="1"/>
  <c r="O3915" i="1"/>
  <c r="O2177" i="1"/>
  <c r="O3137" i="1"/>
  <c r="O4072" i="1"/>
  <c r="O3763" i="1"/>
  <c r="O3138" i="1"/>
  <c r="O3801" i="1"/>
  <c r="O4014" i="1"/>
  <c r="O3439" i="1"/>
  <c r="O1918" i="1"/>
  <c r="O3344" i="1"/>
  <c r="O2906" i="1"/>
  <c r="O4039" i="1"/>
  <c r="O3459" i="1"/>
  <c r="O570" i="1"/>
  <c r="O2968" i="1"/>
  <c r="O3617" i="1"/>
  <c r="O2907" i="1"/>
  <c r="O3345" i="1"/>
  <c r="O3710" i="1"/>
  <c r="O1919" i="1"/>
  <c r="O2178" i="1"/>
  <c r="O2940" i="1"/>
  <c r="O2961" i="1"/>
  <c r="O216" i="1"/>
  <c r="O3981" i="1"/>
  <c r="O3618" i="1"/>
  <c r="O2537" i="1"/>
  <c r="O2908" i="1"/>
  <c r="O3986" i="1"/>
  <c r="O3916" i="1"/>
  <c r="O3619" i="1"/>
  <c r="O3671" i="1"/>
  <c r="O3139" i="1"/>
  <c r="O3620" i="1"/>
  <c r="O3621" i="1"/>
  <c r="O2179" i="1"/>
  <c r="O3140" i="1"/>
  <c r="O3346" i="1"/>
  <c r="O3917" i="1"/>
  <c r="O2697" i="1"/>
  <c r="O1886" i="1"/>
  <c r="O1485" i="1"/>
  <c r="O4090" i="1"/>
  <c r="O3802" i="1"/>
  <c r="O3347" i="1"/>
  <c r="O3918" i="1"/>
  <c r="O3672" i="1"/>
  <c r="O3348" i="1"/>
  <c r="O3622" i="1"/>
  <c r="O2698" i="1"/>
  <c r="O2699" i="1"/>
  <c r="O2507" i="1"/>
  <c r="O1711" i="1"/>
  <c r="O3919" i="1"/>
  <c r="O4061" i="1"/>
  <c r="O2385" i="1"/>
  <c r="O2180" i="1"/>
  <c r="O3756" i="1"/>
  <c r="O3141" i="1"/>
  <c r="O2700" i="1"/>
  <c r="O3230" i="1"/>
  <c r="O2777" i="1"/>
  <c r="O3460" i="1"/>
  <c r="O2909" i="1"/>
  <c r="O3623" i="1"/>
  <c r="O3920" i="1"/>
  <c r="O4110" i="1"/>
  <c r="O3142" i="1"/>
  <c r="O2386" i="1"/>
  <c r="O3349" i="1"/>
  <c r="O2701" i="1"/>
  <c r="O4040" i="1"/>
  <c r="O2702" i="1"/>
  <c r="O3817" i="1"/>
  <c r="O3701" i="1"/>
  <c r="O3189" i="1"/>
  <c r="O3624" i="1"/>
  <c r="O2910" i="1"/>
  <c r="O2181" i="1"/>
  <c r="O3401" i="1"/>
  <c r="O2911" i="1"/>
  <c r="O2912" i="1"/>
  <c r="O2913" i="1"/>
  <c r="O3741" i="1"/>
  <c r="O3143" i="1"/>
  <c r="O3625" i="1"/>
  <c r="O1281" i="1"/>
  <c r="O2703" i="1"/>
  <c r="O3626" i="1"/>
  <c r="O2914" i="1"/>
  <c r="O2704" i="1"/>
  <c r="O2705" i="1"/>
  <c r="O2387" i="1"/>
  <c r="O3144" i="1"/>
  <c r="O217" i="1"/>
  <c r="O26" i="1"/>
  <c r="O2706" i="1"/>
  <c r="O990" i="1"/>
  <c r="O3921" i="1"/>
  <c r="O2182" i="1"/>
  <c r="O276" i="1"/>
  <c r="O2485" i="1"/>
  <c r="O126" i="1"/>
  <c r="O2707" i="1"/>
  <c r="O2521" i="1"/>
  <c r="O789" i="1"/>
  <c r="O3627" i="1"/>
  <c r="O2708" i="1"/>
  <c r="O3757" i="1"/>
  <c r="O790" i="1"/>
  <c r="O2183" i="1"/>
  <c r="O3628" i="1"/>
  <c r="O1486" i="1"/>
  <c r="O3922" i="1"/>
  <c r="O513" i="1"/>
  <c r="O3736" i="1"/>
  <c r="O3923" i="1"/>
  <c r="O3924" i="1"/>
  <c r="O4015" i="1"/>
  <c r="O3145" i="1"/>
  <c r="O3350" i="1"/>
  <c r="O2184" i="1"/>
  <c r="O2185" i="1"/>
  <c r="O3146" i="1"/>
  <c r="O3351" i="1"/>
  <c r="O2709" i="1"/>
  <c r="O4041" i="1"/>
  <c r="O2710" i="1"/>
  <c r="O1654" i="1"/>
  <c r="O4047" i="1"/>
  <c r="O3702" i="1"/>
  <c r="O3773" i="1"/>
  <c r="O3440" i="1"/>
  <c r="O2711" i="1"/>
  <c r="O3629" i="1"/>
  <c r="O3630" i="1"/>
  <c r="O4048" i="1"/>
  <c r="O2486" i="1"/>
  <c r="O2712" i="1"/>
  <c r="O2388" i="1"/>
  <c r="O2268" i="1"/>
  <c r="O4100" i="1"/>
  <c r="O3703" i="1"/>
  <c r="O1254" i="1"/>
  <c r="O3147" i="1"/>
  <c r="O3148" i="1"/>
  <c r="O2713" i="1"/>
  <c r="O3631" i="1"/>
  <c r="O2714" i="1"/>
  <c r="O2487" i="1"/>
  <c r="O3737" i="1"/>
  <c r="O2186" i="1"/>
  <c r="O3982" i="1"/>
  <c r="O2187" i="1"/>
  <c r="O2715" i="1"/>
  <c r="O2716" i="1"/>
  <c r="O3352" i="1"/>
  <c r="O514" i="1"/>
  <c r="O3632" i="1"/>
  <c r="O3985" i="1"/>
  <c r="O2488" i="1"/>
  <c r="O2389" i="1"/>
  <c r="O3149" i="1"/>
  <c r="O3150" i="1"/>
  <c r="O2188" i="1"/>
  <c r="O2915" i="1"/>
  <c r="O3925" i="1"/>
  <c r="O3353" i="1"/>
  <c r="O2717" i="1"/>
  <c r="O3464" i="1"/>
  <c r="O4016" i="1"/>
  <c r="O2747" i="1"/>
  <c r="O3354" i="1"/>
  <c r="O3633" i="1"/>
  <c r="O3758" i="1"/>
  <c r="O3634" i="1"/>
  <c r="O3393" i="1"/>
  <c r="O3926" i="1"/>
  <c r="O1712" i="1"/>
  <c r="O3151" i="1"/>
  <c r="O1487" i="1"/>
  <c r="O2489" i="1"/>
  <c r="O3704" i="1"/>
  <c r="O2390" i="1"/>
  <c r="O3927" i="1"/>
  <c r="O4062" i="1"/>
  <c r="O2522" i="1"/>
  <c r="O2189" i="1"/>
  <c r="O3355" i="1"/>
  <c r="O2269" i="1"/>
  <c r="O2281" i="1"/>
  <c r="O4017" i="1"/>
  <c r="O3678" i="1"/>
  <c r="O3152" i="1"/>
  <c r="O934" i="1"/>
  <c r="O2190" i="1"/>
  <c r="O3635" i="1"/>
  <c r="O1920" i="1"/>
  <c r="O3679" i="1"/>
  <c r="O3356" i="1"/>
  <c r="O3357" i="1"/>
  <c r="O4073" i="1"/>
  <c r="O3358" i="1"/>
  <c r="O3759" i="1"/>
  <c r="O3359" i="1"/>
  <c r="O2391" i="1"/>
  <c r="O3153" i="1"/>
  <c r="O935" i="1"/>
  <c r="O2191" i="1"/>
  <c r="O2962" i="1"/>
  <c r="O3441" i="1"/>
  <c r="O4091" i="1"/>
  <c r="O1574" i="1"/>
  <c r="O2916" i="1"/>
  <c r="O2192" i="1"/>
  <c r="O3928" i="1"/>
  <c r="O1871" i="1"/>
  <c r="O3636" i="1"/>
  <c r="O3929" i="1"/>
  <c r="O2193" i="1"/>
  <c r="O2917" i="1"/>
  <c r="O3818" i="1"/>
  <c r="O2270" i="1"/>
  <c r="O2490" i="1"/>
  <c r="O3360" i="1"/>
  <c r="O2392" i="1"/>
  <c r="O2194" i="1"/>
  <c r="O3930" i="1"/>
  <c r="O3402" i="1"/>
  <c r="O2195" i="1"/>
  <c r="O3361" i="1"/>
  <c r="O1757" i="1"/>
  <c r="O1488" i="1"/>
  <c r="O3154" i="1"/>
  <c r="O2393" i="1"/>
  <c r="O3461" i="1"/>
  <c r="O3155" i="1"/>
  <c r="O3637" i="1"/>
  <c r="O2196" i="1"/>
  <c r="O2197" i="1"/>
  <c r="O2918" i="1"/>
  <c r="O3156" i="1"/>
  <c r="O1655" i="1"/>
  <c r="O3157" i="1"/>
  <c r="O2941" i="1"/>
  <c r="O1134" i="1"/>
  <c r="O2919" i="1"/>
  <c r="O2271" i="1"/>
  <c r="O3158" i="1"/>
  <c r="O3442" i="1"/>
  <c r="O3638" i="1"/>
  <c r="O3159" i="1"/>
  <c r="O1872" i="1"/>
  <c r="O3983" i="1"/>
  <c r="O277" i="1"/>
  <c r="O2418" i="1"/>
  <c r="O1135" i="1"/>
  <c r="O3362" i="1"/>
  <c r="O1198" i="1"/>
  <c r="O1758" i="1"/>
  <c r="O2198" i="1"/>
  <c r="O3803" i="1"/>
  <c r="O809" i="1"/>
  <c r="O1873" i="1"/>
  <c r="O289" i="1"/>
  <c r="O1489" i="1"/>
  <c r="O823" i="1"/>
  <c r="O2199" i="1"/>
  <c r="O2718" i="1"/>
  <c r="O1255" i="1"/>
  <c r="O1656" i="1"/>
  <c r="O127" i="1"/>
  <c r="O1713" i="1"/>
  <c r="O3363" i="1"/>
  <c r="O3639" i="1"/>
  <c r="O3160" i="1"/>
  <c r="O3364" i="1"/>
  <c r="O4042" i="1"/>
  <c r="O3161" i="1"/>
  <c r="O2969" i="1"/>
  <c r="O3365" i="1"/>
  <c r="O3640" i="1"/>
  <c r="O3366" i="1"/>
  <c r="O3162" i="1"/>
  <c r="O4043" i="1"/>
  <c r="O3641" i="1"/>
  <c r="O4018" i="1"/>
  <c r="O2491" i="1"/>
  <c r="O2200" i="1"/>
  <c r="O2920" i="1"/>
  <c r="O4044" i="1"/>
  <c r="O2201" i="1"/>
  <c r="O3804" i="1"/>
  <c r="O2719" i="1"/>
  <c r="O2202" i="1"/>
  <c r="O3931" i="1"/>
  <c r="O4092" i="1"/>
  <c r="O3932" i="1"/>
  <c r="O3443" i="1"/>
  <c r="O3444" i="1"/>
  <c r="O2720" i="1"/>
  <c r="O4063" i="1"/>
  <c r="O3705" i="1"/>
  <c r="O3163" i="1"/>
  <c r="O218" i="1"/>
  <c r="O3164" i="1"/>
  <c r="O4115" i="1"/>
  <c r="O1490" i="1"/>
  <c r="O2203" i="1"/>
  <c r="O2204" i="1"/>
  <c r="O1513" i="1"/>
  <c r="O515" i="1"/>
  <c r="O1759" i="1"/>
  <c r="O1282" i="1"/>
  <c r="O1183" i="1"/>
  <c r="O648" i="1"/>
  <c r="O3642" i="1"/>
  <c r="O2921" i="1"/>
  <c r="O1491" i="1"/>
  <c r="O219" i="1"/>
  <c r="O1274" i="1"/>
  <c r="O3643" i="1"/>
  <c r="O2205" i="1"/>
  <c r="O2206" i="1"/>
  <c r="O3933" i="1"/>
  <c r="O2922" i="1"/>
  <c r="O1874" i="1"/>
  <c r="O3165" i="1"/>
  <c r="O1714" i="1"/>
  <c r="O1875" i="1"/>
  <c r="O2207" i="1"/>
  <c r="O2936" i="1"/>
  <c r="O3166" i="1"/>
  <c r="O3167" i="1"/>
  <c r="O2208" i="1"/>
  <c r="O1168" i="1"/>
  <c r="O1492" i="1"/>
  <c r="O3367" i="1"/>
  <c r="O1136" i="1"/>
  <c r="O1921" i="1"/>
  <c r="O3774" i="1"/>
  <c r="O649" i="1"/>
  <c r="O2401" i="1"/>
  <c r="O791" i="1"/>
  <c r="O981" i="1"/>
  <c r="O1137" i="1"/>
  <c r="O1715" i="1"/>
  <c r="O3934" i="1"/>
  <c r="O650" i="1"/>
  <c r="O1138" i="1"/>
  <c r="O1493" i="1"/>
  <c r="O54" i="1"/>
  <c r="O1494" i="1"/>
  <c r="O3168" i="1"/>
  <c r="O3169" i="1"/>
  <c r="O1657" i="1"/>
  <c r="O1139" i="1"/>
  <c r="O3706" i="1"/>
  <c r="O3644" i="1"/>
  <c r="O449" i="1"/>
  <c r="O1140" i="1"/>
  <c r="O3645" i="1"/>
  <c r="O3231" i="1"/>
  <c r="O2923" i="1"/>
  <c r="O2924" i="1"/>
  <c r="O1495" i="1"/>
  <c r="O2925" i="1"/>
  <c r="O2721" i="1"/>
  <c r="O2722" i="1"/>
  <c r="O3368" i="1"/>
  <c r="O1496" i="1"/>
  <c r="O3369" i="1"/>
  <c r="O3370" i="1"/>
  <c r="O3646" i="1"/>
  <c r="O3738" i="1"/>
  <c r="O323" i="1"/>
  <c r="O1876" i="1"/>
  <c r="O1658" i="1"/>
  <c r="O1141" i="1"/>
  <c r="O1497" i="1"/>
  <c r="O2926" i="1"/>
  <c r="O3371" i="1"/>
  <c r="O3170" i="1"/>
  <c r="O2492" i="1"/>
  <c r="O324" i="1"/>
  <c r="O2209" i="1"/>
  <c r="O2927" i="1"/>
  <c r="O2723" i="1"/>
  <c r="O3739" i="1"/>
  <c r="O1261" i="1"/>
  <c r="O1142" i="1"/>
  <c r="O4074" i="1"/>
  <c r="O2210" i="1"/>
  <c r="O2928" i="1"/>
  <c r="O2211" i="1"/>
  <c r="O936" i="1"/>
  <c r="O1498" i="1"/>
  <c r="O1659" i="1"/>
  <c r="O1256" i="1"/>
  <c r="O1760" i="1"/>
  <c r="O2212" i="1"/>
  <c r="O2724" i="1"/>
  <c r="O937" i="1"/>
  <c r="O2745" i="1"/>
  <c r="O2525" i="1"/>
  <c r="O2213" i="1"/>
  <c r="O2214" i="1"/>
  <c r="O1922" i="1"/>
  <c r="O3445" i="1"/>
  <c r="O2215" i="1"/>
  <c r="O2216" i="1"/>
  <c r="O3171" i="1"/>
  <c r="O1877" i="1"/>
  <c r="O2725" i="1"/>
  <c r="O651" i="1"/>
  <c r="O1499" i="1"/>
  <c r="O2394" i="1"/>
  <c r="O96" i="1"/>
  <c r="O678" i="1"/>
  <c r="O983" i="1"/>
  <c r="O792" i="1"/>
  <c r="O3215" i="1"/>
  <c r="O1923" i="1"/>
  <c r="O665" i="1"/>
  <c r="O3172" i="1"/>
  <c r="O3446" i="1"/>
  <c r="O2726" i="1"/>
  <c r="O2217" i="1"/>
  <c r="O3382" i="1"/>
  <c r="O1500" i="1"/>
  <c r="O3173" i="1"/>
  <c r="O3174" i="1"/>
  <c r="O1716" i="1"/>
  <c r="O3220" i="1"/>
  <c r="O2218" i="1"/>
  <c r="O2748" i="1"/>
  <c r="O1143" i="1"/>
  <c r="O1165" i="1"/>
  <c r="O3647" i="1"/>
  <c r="O2219" i="1"/>
  <c r="O3648" i="1"/>
  <c r="O3762" i="1"/>
  <c r="O3394" i="1"/>
  <c r="O233" i="1"/>
  <c r="O3175" i="1"/>
  <c r="O1878" i="1"/>
  <c r="O2929" i="1"/>
  <c r="O652" i="1"/>
  <c r="O3680" i="1"/>
  <c r="O1265" i="1"/>
  <c r="O3372" i="1"/>
  <c r="O3176" i="1"/>
  <c r="O2220" i="1"/>
  <c r="O3970" i="1"/>
  <c r="O3373" i="1"/>
  <c r="O2727" i="1"/>
  <c r="O3225" i="1"/>
  <c r="O3935" i="1"/>
  <c r="O1501" i="1"/>
  <c r="O450" i="1"/>
  <c r="O3177" i="1"/>
  <c r="O4064" i="1"/>
  <c r="O2728" i="1"/>
  <c r="O2729" i="1"/>
  <c r="O3403" i="1"/>
  <c r="O1761" i="1"/>
  <c r="O1660" i="1"/>
  <c r="O3447" i="1"/>
  <c r="O3404" i="1"/>
  <c r="O3178" i="1"/>
  <c r="O3936" i="1"/>
  <c r="O2730" i="1"/>
  <c r="O653" i="1"/>
  <c r="O3179" i="1"/>
  <c r="O3649" i="1"/>
  <c r="O3190" i="1"/>
  <c r="O1719" i="1"/>
  <c r="O4045" i="1"/>
  <c r="O3808" i="1"/>
  <c r="O3180" i="1"/>
  <c r="O1549" i="1"/>
  <c r="O1762" i="1"/>
  <c r="O3937" i="1"/>
  <c r="O1502" i="1"/>
  <c r="O3374" i="1"/>
  <c r="O2493" i="1"/>
  <c r="O3805" i="1"/>
  <c r="O1144" i="1"/>
  <c r="O982" i="1"/>
  <c r="O1763" i="1"/>
  <c r="O3707" i="1"/>
  <c r="O2221" i="1"/>
  <c r="O2395" i="1"/>
  <c r="O2731" i="1"/>
  <c r="O3181" i="1"/>
  <c r="O938" i="1"/>
  <c r="O2930" i="1"/>
  <c r="O2222" i="1"/>
  <c r="O1795" i="1"/>
  <c r="O800" i="1"/>
  <c r="O1167" i="1"/>
  <c r="O1503" i="1"/>
  <c r="O1879" i="1"/>
  <c r="O3760" i="1"/>
  <c r="O2931" i="1"/>
  <c r="O3938" i="1"/>
  <c r="O1661" i="1"/>
  <c r="O2223" i="1"/>
  <c r="O1504" i="1"/>
  <c r="O4019" i="1"/>
  <c r="O3806" i="1"/>
  <c r="O2224" i="1"/>
  <c r="O1887" i="1"/>
  <c r="O2225" i="1"/>
  <c r="O998" i="1"/>
  <c r="O939" i="1"/>
  <c r="O3375" i="1"/>
  <c r="O3939" i="1"/>
  <c r="O2732" i="1"/>
  <c r="O3940" i="1"/>
  <c r="O1553" i="1"/>
  <c r="O2226" i="1"/>
  <c r="O3376" i="1"/>
  <c r="O2494" i="1"/>
  <c r="O2413" i="1"/>
  <c r="O1505" i="1"/>
  <c r="O1506" i="1"/>
  <c r="O3820" i="1"/>
  <c r="O940" i="1"/>
  <c r="O1525" i="1"/>
  <c r="O3182" i="1"/>
  <c r="O2396" i="1"/>
  <c r="O1145" i="1"/>
  <c r="O2227" i="1"/>
  <c r="O2499" i="1"/>
  <c r="O3405" i="1"/>
  <c r="O3650" i="1"/>
  <c r="O941" i="1"/>
  <c r="O3651" i="1"/>
  <c r="O2495" i="1"/>
  <c r="O2766" i="1"/>
  <c r="O3183" i="1"/>
  <c r="O3761" i="1"/>
  <c r="O1146" i="1"/>
  <c r="O4046" i="1"/>
  <c r="O2733" i="1"/>
  <c r="O2734" i="1"/>
  <c r="O2949" i="1"/>
  <c r="O4075" i="1"/>
  <c r="O2496" i="1"/>
  <c r="O2735" i="1"/>
  <c r="O2497" i="1"/>
  <c r="O3652" i="1"/>
  <c r="O1516" i="1"/>
  <c r="O3184" i="1"/>
  <c r="O2228" i="1"/>
  <c r="O3653" i="1"/>
  <c r="O3232" i="1"/>
  <c r="O154" i="1"/>
  <c r="O2932" i="1"/>
  <c r="O3185" i="1"/>
  <c r="O654" i="1"/>
  <c r="O2498" i="1"/>
  <c r="O1507" i="1"/>
  <c r="O278" i="1"/>
  <c r="O2272" i="1"/>
  <c r="O4022" i="1"/>
  <c r="O3807" i="1"/>
  <c r="O3941" i="1"/>
  <c r="O3654" i="1"/>
  <c r="O2736" i="1"/>
  <c r="O576" i="1"/>
  <c r="O2229" i="1"/>
  <c r="O3186" i="1"/>
  <c r="O2737" i="1"/>
  <c r="O3942" i="1"/>
  <c r="O4020" i="1"/>
  <c r="O2738" i="1"/>
  <c r="O2933" i="1"/>
  <c r="O3377" i="1"/>
  <c r="O1559" i="1"/>
  <c r="F5" i="16" l="1"/>
  <c r="H5" i="16"/>
  <c r="H6" i="16"/>
  <c r="G2" i="16"/>
  <c r="G8" i="16"/>
  <c r="H13" i="16"/>
  <c r="F7" i="16"/>
  <c r="F8" i="16"/>
  <c r="G7" i="16"/>
  <c r="H2" i="16"/>
  <c r="H12" i="16"/>
  <c r="G3" i="16"/>
  <c r="H9" i="16"/>
  <c r="H4" i="16"/>
  <c r="H3" i="16"/>
  <c r="G4" i="16"/>
  <c r="G12" i="16"/>
  <c r="G10" i="16"/>
  <c r="F10" i="16"/>
  <c r="H10" i="16"/>
  <c r="G9" i="16"/>
  <c r="G11" i="16"/>
  <c r="E14" i="16"/>
  <c r="H11" i="16"/>
</calcChain>
</file>

<file path=xl/sharedStrings.xml><?xml version="1.0" encoding="utf-8"?>
<sst xmlns="http://schemas.openxmlformats.org/spreadsheetml/2006/main" count="33008" uniqueCount="8412">
  <si>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</si>
  <si>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</si>
  <si>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</si>
  <si>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</si>
  <si>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</si>
  <si>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</si>
  <si>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</si>
  <si>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</si>
  <si>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</si>
  <si>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</si>
  <si>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</si>
  <si>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</si>
  <si>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</si>
  <si>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</si>
  <si>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</si>
  <si>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</si>
  <si>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</si>
  <si>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</si>
  <si>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</si>
  <si>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</si>
  <si>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</si>
  <si>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</si>
  <si>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</si>
  <si>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</si>
  <si>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</si>
  <si>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</si>
  <si>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</si>
  <si>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</si>
  <si>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</si>
  <si>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</si>
  <si>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</si>
  <si>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</si>
  <si>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</si>
  <si>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</si>
  <si>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</si>
  <si>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</si>
  <si>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</si>
  <si>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</si>
  <si>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</si>
  <si>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</si>
  <si>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</si>
  <si>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</si>
  <si>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</si>
  <si>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</si>
  <si>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</si>
  <si>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</si>
  <si>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</si>
  <si>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</si>
  <si>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</si>
  <si>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</si>
  <si>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</si>
  <si>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</si>
  <si>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</si>
  <si>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</si>
  <si>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</si>
  <si>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</si>
  <si>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</si>
  <si>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</si>
  <si>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</si>
  <si>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</si>
  <si>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</si>
  <si>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</si>
  <si>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</si>
  <si>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</si>
  <si>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</si>
  <si>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</si>
  <si>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</si>
  <si>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</si>
  <si>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</si>
  <si>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</si>
  <si>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</si>
  <si>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</si>
  <si>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</si>
  <si>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</si>
  <si>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</si>
  <si>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</si>
  <si>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</si>
  <si>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</si>
  <si>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</si>
  <si>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</si>
  <si>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</si>
  <si>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</si>
  <si>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</si>
  <si>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</si>
  <si>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</si>
  <si>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</si>
  <si>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</si>
  <si>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</si>
  <si>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</si>
  <si>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</si>
  <si>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</si>
  <si>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</si>
  <si>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</si>
  <si>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</si>
  <si>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</si>
  <si>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</si>
  <si>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</si>
  <si>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</si>
  <si>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</si>
  <si>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</si>
  <si>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</si>
  <si>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</si>
  <si>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</si>
  <si>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</si>
  <si>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</si>
  <si>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</si>
  <si>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</si>
  <si>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</si>
  <si>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</si>
  <si>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</si>
  <si>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</si>
  <si>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</si>
  <si>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</si>
  <si>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</si>
  <si>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</si>
  <si>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</si>
  <si>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</si>
  <si>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</si>
  <si>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</si>
  <si>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</si>
  <si>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</si>
  <si>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</si>
  <si>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</si>
  <si>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</si>
  <si>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</si>
  <si>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</si>
  <si>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</si>
  <si>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</si>
  <si>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</si>
  <si>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</si>
  <si>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</si>
  <si>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</si>
  <si>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</si>
  <si>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</si>
  <si>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</si>
  <si>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</si>
  <si>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</si>
  <si>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</si>
  <si>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</si>
  <si>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</si>
  <si>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</si>
  <si>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</si>
  <si>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</si>
  <si>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</si>
  <si>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</si>
  <si>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</si>
  <si>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</si>
  <si>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</si>
  <si>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</si>
  <si>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</si>
  <si>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</si>
  <si>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</si>
  <si>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</si>
  <si>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</si>
  <si>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</si>
  <si>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</si>
  <si>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</si>
  <si>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</si>
  <si>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</si>
  <si>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</si>
  <si>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</si>
  <si>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</si>
  <si>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</si>
  <si>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</si>
  <si>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</si>
  <si>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</si>
  <si>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</si>
  <si>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</si>
  <si>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</si>
  <si>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</si>
  <si>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</si>
  <si>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</si>
  <si>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</si>
  <si>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</si>
  <si>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</si>
  <si>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</si>
  <si>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</si>
  <si>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</si>
  <si>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</si>
  <si>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</si>
  <si>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</si>
  <si>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</si>
  <si>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</si>
  <si>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</si>
  <si>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</si>
  <si>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</si>
  <si>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</si>
  <si>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</si>
  <si>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</si>
  <si>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</si>
  <si>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</si>
  <si>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</si>
  <si>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</si>
  <si>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</si>
  <si>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</si>
  <si>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</si>
  <si>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</si>
  <si>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</si>
  <si>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</si>
  <si>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</si>
  <si>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</si>
  <si>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</si>
  <si>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</si>
  <si>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</si>
  <si>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</si>
  <si>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</si>
  <si>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</si>
  <si>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</si>
  <si>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</si>
  <si>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</si>
  <si>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</si>
  <si>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</si>
  <si>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</si>
  <si>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</si>
  <si>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</si>
  <si>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</si>
  <si>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</si>
  <si>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</si>
  <si>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</si>
  <si>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</si>
  <si>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</si>
  <si>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</si>
  <si>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</si>
  <si>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</si>
  <si>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</si>
  <si>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</si>
  <si>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</si>
  <si>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</si>
  <si>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</si>
  <si>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</si>
  <si>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</si>
  <si>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</si>
  <si>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</si>
  <si>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</si>
  <si>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</si>
  <si>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</si>
  <si>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</si>
  <si>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</si>
  <si>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</si>
  <si>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</si>
  <si>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</si>
  <si>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</si>
  <si>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</si>
  <si>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</si>
  <si>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</si>
  <si>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</si>
  <si>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</si>
  <si>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</si>
  <si>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</si>
  <si>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</si>
  <si>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</si>
  <si>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</si>
  <si>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</si>
  <si>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</si>
  <si>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</si>
  <si>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</si>
  <si>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</si>
  <si>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</si>
  <si>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</si>
  <si>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</si>
  <si>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</si>
  <si>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</si>
  <si>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</si>
  <si>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</si>
  <si>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</si>
  <si>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</si>
  <si>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</si>
  <si>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</si>
  <si>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</si>
  <si>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</si>
  <si>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</si>
  <si>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</si>
  <si>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</si>
  <si>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</si>
  <si>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</si>
  <si>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</si>
  <si>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</si>
  <si>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</si>
  <si>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</si>
  <si>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</si>
  <si>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</si>
  <si>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</si>
  <si>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</si>
  <si>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</si>
  <si>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</si>
  <si>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</si>
  <si>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</si>
  <si>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</si>
  <si>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</si>
  <si>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</si>
  <si>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</si>
  <si>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</si>
  <si>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</si>
  <si>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</si>
  <si>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</si>
  <si>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</si>
  <si>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</si>
  <si>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</si>
  <si>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</si>
  <si>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</si>
  <si>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</si>
  <si>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</si>
  <si>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</si>
  <si>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</si>
  <si>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</si>
  <si>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</si>
  <si>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</si>
  <si>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</si>
  <si>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</si>
  <si>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</si>
  <si>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</si>
  <si>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</si>
  <si>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</si>
  <si>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</si>
  <si>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</si>
  <si>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</si>
  <si>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</si>
  <si>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</si>
  <si>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</si>
  <si>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</si>
  <si>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</si>
  <si>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</si>
  <si>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</si>
  <si>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</si>
  <si>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</si>
  <si>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</si>
  <si>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</si>
  <si>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</si>
  <si>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</si>
  <si>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</si>
  <si>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</si>
  <si>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</si>
  <si>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</si>
  <si>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</si>
  <si>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</si>
  <si>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</si>
  <si>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</si>
  <si>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</si>
  <si>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</si>
  <si>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</si>
  <si>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</si>
  <si>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</si>
  <si>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</si>
  <si>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</si>
  <si>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</si>
  <si>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</si>
  <si>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</si>
  <si>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</si>
  <si>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</si>
  <si>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</si>
  <si>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</si>
  <si>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</si>
  <si>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</si>
  <si>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</si>
  <si>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</si>
  <si>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</si>
  <si>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</si>
  <si>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</si>
  <si>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</si>
  <si>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</si>
  <si>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</si>
  <si>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</si>
  <si>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</si>
  <si>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</si>
  <si>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</si>
  <si>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</si>
  <si>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</si>
  <si>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</si>
  <si>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</si>
  <si>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</si>
  <si>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</si>
  <si>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</si>
  <si>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</si>
  <si>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</si>
  <si>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</si>
  <si>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</si>
  <si>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</si>
  <si>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</si>
  <si>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</si>
  <si>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</si>
  <si>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</si>
  <si>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</si>
  <si>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</si>
  <si>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</si>
  <si>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</si>
  <si>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</si>
  <si>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</si>
  <si>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</si>
  <si>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</si>
  <si>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</si>
  <si>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</si>
  <si>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</si>
  <si>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</si>
  <si>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</si>
  <si>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</si>
  <si>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</si>
  <si>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</si>
  <si>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</si>
  <si>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</si>
  <si>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</si>
  <si>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</si>
  <si>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</si>
  <si>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</si>
  <si>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</si>
  <si>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</si>
  <si>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</si>
  <si>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</si>
  <si>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</si>
  <si>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</si>
  <si>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</si>
  <si>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</si>
  <si>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</si>
  <si>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</si>
  <si>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</si>
  <si>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</si>
  <si>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</si>
  <si>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</si>
  <si>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</si>
  <si>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</si>
  <si>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</si>
  <si>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</si>
  <si>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</si>
  <si>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</si>
  <si>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</si>
  <si>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</si>
  <si>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</si>
  <si>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</si>
  <si>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</si>
  <si>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</si>
  <si>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</si>
  <si>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</si>
  <si>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</si>
  <si>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</si>
  <si>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</si>
  <si>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</si>
  <si>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</si>
  <si>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</si>
  <si>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</si>
  <si>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</si>
  <si>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</si>
  <si>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</si>
  <si>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</si>
  <si>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</si>
  <si>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</si>
  <si>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</si>
  <si>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</si>
  <si>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</si>
  <si>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</si>
  <si>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</si>
  <si>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</si>
  <si>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</si>
  <si>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</si>
  <si>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</si>
  <si>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</si>
  <si>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</si>
  <si>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</si>
  <si>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</si>
  <si>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</si>
  <si>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</si>
  <si>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</si>
  <si>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</si>
  <si>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</si>
  <si>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</si>
  <si>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</si>
  <si>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</si>
  <si>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</si>
  <si>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</si>
  <si>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</si>
  <si>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</si>
  <si>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</si>
  <si>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</si>
  <si>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</si>
  <si>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</si>
  <si>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</si>
  <si>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</si>
  <si>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</si>
  <si>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</si>
  <si>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</si>
  <si>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</si>
  <si>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</si>
  <si>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</si>
  <si>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</si>
  <si>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</si>
  <si>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</si>
  <si>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</si>
  <si>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</si>
  <si>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</si>
  <si>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</si>
  <si>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</si>
  <si>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</si>
  <si>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</si>
  <si>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</si>
  <si>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</si>
  <si>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</si>
  <si>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</si>
  <si>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</si>
  <si>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</si>
  <si>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</si>
  <si>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</si>
  <si>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</si>
  <si>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</si>
  <si>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</si>
  <si>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</si>
  <si>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</si>
  <si>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</si>
  <si>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</si>
  <si>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</si>
  <si>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</si>
  <si>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</si>
  <si>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</si>
  <si>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</si>
  <si>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</si>
  <si>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</si>
  <si>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</si>
  <si>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</si>
  <si>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</si>
  <si>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</si>
  <si>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</si>
  <si>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</si>
  <si>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</si>
  <si>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</si>
  <si>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</si>
  <si>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</si>
  <si>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</si>
  <si>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</si>
  <si>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</si>
  <si>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</si>
  <si>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</si>
  <si>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</si>
  <si>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</si>
  <si>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</si>
  <si>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</si>
  <si>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</si>
  <si>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</si>
  <si>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</si>
  <si>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</si>
  <si>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</si>
  <si>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</si>
  <si>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</si>
  <si>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</si>
  <si>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</si>
  <si>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</si>
  <si>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</si>
  <si>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</si>
  <si>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</si>
  <si>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</si>
  <si>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</si>
  <si>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</si>
  <si>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</si>
  <si>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</si>
  <si>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</si>
  <si>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</si>
  <si>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</si>
  <si>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</si>
  <si>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</si>
  <si>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</si>
  <si>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</si>
  <si>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</si>
  <si>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</si>
  <si>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</si>
  <si>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</si>
  <si>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</si>
  <si>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</si>
  <si>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</si>
  <si>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</si>
  <si>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</si>
  <si>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</si>
  <si>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</si>
  <si>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</si>
  <si>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</si>
  <si>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</si>
  <si>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</si>
  <si>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</si>
  <si>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</si>
  <si>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</si>
  <si>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</si>
  <si>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</si>
  <si>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</si>
  <si>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</si>
  <si>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</si>
  <si>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</si>
  <si>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</si>
  <si>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</si>
  <si>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</si>
  <si>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</si>
  <si>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</si>
  <si>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</si>
  <si>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</si>
  <si>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</si>
  <si>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</si>
  <si>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</si>
  <si>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</si>
  <si>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</si>
  <si>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</si>
  <si>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</si>
  <si>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</si>
  <si>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</si>
  <si>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</si>
  <si>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</si>
  <si>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</si>
  <si>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</si>
  <si>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</si>
  <si>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</si>
  <si>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</si>
  <si>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</si>
  <si>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</si>
  <si>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</si>
  <si>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</si>
  <si>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</si>
  <si>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</si>
  <si>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</si>
  <si>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</si>
  <si>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</si>
  <si>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</si>
  <si>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</si>
  <si>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</si>
  <si>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</si>
  <si>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</si>
  <si>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</si>
  <si>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</si>
  <si>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</si>
  <si>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</si>
  <si>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</si>
  <si>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</si>
  <si>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</si>
  <si>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</si>
  <si>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</si>
  <si>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</si>
  <si>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</si>
  <si>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</si>
  <si>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</si>
  <si>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</si>
  <si>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</si>
  <si>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</si>
  <si>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</si>
  <si>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</si>
  <si>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</si>
  <si>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</si>
  <si>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</si>
  <si>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</si>
  <si>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</si>
  <si>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</si>
  <si>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</si>
  <si>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</si>
  <si>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</si>
  <si>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</si>
  <si>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</si>
  <si>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</si>
  <si>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</si>
  <si>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</si>
  <si>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</si>
  <si>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</si>
  <si>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</si>
  <si>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</si>
  <si>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</si>
  <si>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</si>
  <si>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</si>
  <si>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</si>
  <si>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</si>
  <si>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</si>
  <si>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</si>
  <si>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</si>
  <si>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</si>
  <si>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</si>
  <si>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</si>
  <si>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</si>
  <si>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</si>
  <si>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</si>
  <si>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</si>
  <si>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</si>
  <si>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</si>
  <si>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</si>
  <si>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</si>
  <si>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</si>
  <si>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</si>
  <si>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</si>
  <si>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</si>
  <si>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</si>
  <si>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</si>
  <si>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</si>
  <si>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</si>
  <si>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</si>
  <si>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</si>
  <si>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</si>
  <si>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</si>
  <si>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</si>
  <si>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</si>
  <si>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</si>
  <si>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</si>
  <si>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</si>
  <si>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</si>
  <si>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</si>
  <si>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</si>
  <si>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</si>
  <si>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</si>
  <si>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</si>
  <si>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</si>
  <si>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</si>
  <si>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</si>
  <si>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</si>
  <si>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</si>
  <si>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</si>
  <si>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</si>
  <si>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</si>
  <si>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</si>
  <si>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</si>
  <si>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</si>
  <si>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</si>
  <si>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</si>
  <si>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</si>
  <si>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</si>
  <si>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</si>
  <si>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</si>
  <si>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</si>
  <si>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</si>
  <si>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</si>
  <si>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</si>
  <si>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</si>
  <si>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</si>
  <si>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</si>
  <si>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</si>
  <si>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</si>
  <si>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</si>
  <si>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</si>
  <si>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</si>
  <si>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</si>
  <si>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</si>
  <si>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</si>
  <si>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</si>
  <si>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</si>
  <si>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</si>
  <si>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</si>
  <si>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</si>
  <si>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</si>
  <si>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</si>
  <si>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</si>
  <si>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</si>
  <si>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</si>
  <si>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</si>
  <si>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</si>
  <si>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</si>
  <si>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</si>
  <si>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</si>
  <si>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</si>
  <si>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</si>
  <si>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</si>
  <si>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</si>
  <si>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</si>
  <si>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</si>
  <si>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</si>
  <si>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</si>
  <si>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</si>
  <si>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</si>
  <si>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</si>
  <si>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</si>
  <si>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</si>
  <si>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</si>
  <si>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</si>
  <si>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</si>
  <si>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</si>
  <si>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</si>
  <si>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</si>
  <si>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</si>
  <si>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</si>
  <si>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</si>
  <si>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</si>
  <si>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</si>
  <si>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</si>
  <si>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</si>
  <si>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</si>
  <si>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</si>
  <si>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</si>
  <si>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</si>
  <si>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</si>
  <si>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</si>
  <si>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</si>
  <si>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</si>
  <si>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</si>
  <si>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</si>
  <si>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</si>
  <si>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</si>
  <si>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</si>
  <si>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</si>
  <si>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</si>
  <si>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</si>
  <si>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</si>
  <si>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</si>
  <si>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</si>
  <si>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</si>
  <si>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</si>
  <si>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</si>
  <si>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</si>
  <si>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</si>
  <si>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</si>
  <si>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</si>
  <si>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</si>
  <si>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</si>
  <si>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</si>
  <si>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</si>
  <si>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</si>
  <si>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</si>
  <si>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</si>
  <si>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</si>
  <si>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</si>
  <si>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</si>
  <si>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</si>
  <si>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</si>
  <si>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</si>
  <si>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</si>
  <si>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</si>
  <si>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</si>
  <si>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</si>
  <si>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</si>
  <si>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</si>
  <si>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</si>
  <si>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</si>
  <si>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</si>
  <si>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</si>
  <si>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</si>
  <si>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</si>
  <si>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</si>
  <si>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</si>
  <si>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</si>
  <si>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</si>
  <si>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</si>
  <si>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</si>
  <si>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</si>
  <si>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</si>
  <si>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</si>
  <si>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</si>
  <si>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</si>
  <si>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</si>
  <si>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</si>
  <si>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</si>
  <si>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</si>
  <si>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</si>
  <si>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</si>
  <si>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</si>
  <si>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</si>
  <si>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</si>
  <si>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</si>
  <si>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</si>
  <si>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</si>
  <si>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</si>
  <si>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</si>
  <si>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</si>
  <si>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</si>
  <si>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</si>
  <si>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</si>
  <si>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</si>
  <si>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</si>
  <si>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</si>
  <si>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</si>
  <si>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</si>
  <si>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</si>
  <si>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</si>
  <si>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</si>
  <si>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</si>
  <si>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</si>
  <si>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</si>
  <si>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</si>
  <si>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</si>
  <si>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</si>
  <si>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</si>
  <si>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</si>
  <si>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</si>
  <si>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</si>
  <si>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</si>
  <si>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</si>
  <si>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</si>
  <si>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</si>
  <si>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</si>
  <si>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</si>
  <si>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</si>
  <si>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</si>
  <si>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</si>
  <si>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</si>
  <si>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</si>
  <si>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</si>
  <si>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</si>
  <si>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</si>
  <si>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</si>
  <si>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</si>
  <si>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</si>
  <si>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</si>
  <si>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</si>
  <si>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</si>
  <si>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</si>
  <si>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</si>
  <si>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</si>
  <si>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</si>
  <si>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</si>
  <si>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</si>
  <si>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</si>
  <si>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</si>
  <si>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</si>
  <si>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</si>
  <si>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</si>
  <si>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</si>
  <si>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</si>
  <si>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</si>
  <si>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</si>
  <si>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</si>
  <si>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</si>
  <si>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</si>
  <si>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</si>
  <si>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</si>
  <si>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</si>
  <si>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</si>
  <si>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</si>
  <si>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</si>
  <si>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</si>
  <si>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</si>
  <si>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</si>
  <si>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</si>
  <si>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</si>
  <si>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</si>
  <si>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</si>
  <si>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</si>
  <si>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</si>
  <si>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</si>
  <si>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</si>
  <si>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</si>
  <si>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</si>
  <si>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</si>
  <si>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</si>
  <si>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</si>
  <si>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</si>
  <si>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</si>
  <si>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</si>
  <si>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</si>
  <si>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</si>
  <si>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</si>
  <si>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</si>
  <si>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</si>
  <si>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</si>
  <si>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</si>
  <si>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</si>
  <si>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</si>
  <si>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</si>
  <si>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</si>
  <si>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</si>
  <si>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</si>
  <si>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</si>
  <si>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</si>
  <si>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</si>
  <si>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</si>
  <si>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</si>
  <si>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</si>
  <si>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</si>
  <si>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</si>
  <si>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</si>
  <si>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</si>
  <si>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</si>
  <si>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</si>
  <si>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</si>
  <si>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</si>
  <si>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</si>
  <si>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</si>
  <si>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</si>
  <si>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</si>
  <si>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</si>
  <si>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</si>
  <si>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</si>
  <si>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</si>
  <si>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</si>
  <si>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</si>
  <si>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</si>
  <si>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</si>
  <si>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</si>
  <si>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</si>
  <si>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</si>
  <si>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</si>
  <si>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</si>
  <si>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</si>
  <si>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</si>
  <si>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</si>
  <si>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</si>
  <si>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</si>
  <si>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</si>
  <si>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</si>
  <si>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</si>
  <si>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</si>
  <si>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</si>
  <si>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</si>
  <si>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</si>
  <si>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</si>
  <si>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</si>
  <si>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</si>
  <si>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</si>
  <si>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</si>
  <si>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</si>
  <si>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</si>
  <si>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</si>
  <si>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</si>
  <si>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</si>
  <si>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</si>
  <si>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</si>
  <si>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</si>
  <si>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</si>
  <si>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</si>
  <si>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</si>
  <si>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</si>
  <si>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</si>
  <si>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</si>
  <si>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</si>
  <si>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</si>
  <si>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</si>
  <si>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</si>
  <si>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</si>
  <si>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</si>
  <si>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</si>
  <si>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</si>
  <si>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</si>
  <si>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</si>
  <si>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</si>
  <si>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</si>
  <si>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</si>
  <si>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</si>
  <si>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</si>
  <si>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</si>
  <si>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</si>
  <si>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</si>
  <si>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</si>
  <si>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</si>
  <si>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</si>
  <si>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</si>
  <si>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</si>
  <si>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</si>
  <si>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</si>
  <si>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</si>
  <si>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</si>
  <si>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</si>
  <si>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</si>
  <si>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</si>
  <si>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</si>
  <si>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</si>
  <si>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</si>
  <si>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</si>
  <si>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</si>
  <si>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</si>
  <si>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</si>
  <si>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</si>
  <si>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</si>
  <si>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</si>
  <si>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</si>
  <si>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</si>
  <si>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</si>
  <si>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</si>
  <si>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</si>
  <si>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</si>
  <si>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</si>
  <si>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</si>
  <si>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</si>
  <si>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</si>
  <si>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</si>
  <si>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</si>
  <si>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</si>
  <si>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</si>
  <si>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</si>
  <si>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</si>
  <si>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</si>
  <si>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</si>
  <si>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</si>
  <si>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</si>
  <si>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</si>
  <si>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</si>
  <si>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</si>
  <si>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</si>
  <si>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</si>
  <si>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</si>
  <si>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</si>
  <si>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</si>
  <si>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</si>
  <si>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</si>
  <si>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</si>
  <si>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</si>
  <si>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</si>
  <si>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</si>
  <si>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</si>
  <si>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</si>
  <si>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</si>
  <si>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</si>
  <si>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</si>
  <si>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</si>
  <si>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</si>
  <si>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</si>
  <si>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</si>
  <si>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</si>
  <si>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</si>
  <si>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</si>
  <si>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</si>
  <si>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</si>
  <si>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</si>
  <si>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</si>
  <si>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</si>
  <si>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</si>
  <si>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</si>
  <si>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</si>
  <si>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</si>
  <si>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</si>
  <si>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</si>
  <si>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</si>
  <si>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</si>
  <si>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</si>
  <si>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</si>
  <si>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</si>
  <si>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</si>
  <si>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</si>
  <si>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</si>
  <si>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</si>
  <si>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</si>
  <si>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</si>
  <si>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</si>
  <si>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</si>
  <si>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</si>
  <si>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</si>
  <si>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</si>
  <si>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</si>
  <si>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</si>
  <si>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</si>
  <si>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</si>
  <si>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</si>
  <si>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</si>
  <si>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</si>
  <si>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</si>
  <si>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</si>
  <si>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</si>
  <si>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</si>
  <si>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</si>
  <si>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</si>
  <si>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</si>
  <si>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</si>
  <si>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</si>
  <si>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</si>
  <si>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</si>
  <si>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</si>
  <si>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</si>
  <si>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</si>
  <si>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</si>
  <si>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</si>
  <si>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</si>
  <si>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</si>
  <si>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</si>
  <si>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</si>
  <si>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</si>
  <si>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</si>
  <si>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</si>
  <si>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</si>
  <si>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</si>
  <si>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</si>
  <si>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</si>
  <si>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</si>
  <si>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</si>
  <si>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</si>
  <si>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</si>
  <si>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</si>
  <si>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</si>
  <si>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</si>
  <si>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</si>
  <si>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</si>
  <si>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</si>
  <si>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</si>
  <si>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</si>
  <si>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</si>
  <si>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</si>
  <si>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</si>
  <si>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</si>
  <si>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</si>
  <si>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</si>
  <si>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</si>
  <si>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</si>
  <si>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</si>
  <si>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</si>
  <si>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</si>
  <si>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</si>
  <si>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</si>
  <si>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</si>
  <si>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</si>
  <si>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</si>
  <si>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</si>
  <si>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</si>
  <si>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</si>
  <si>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</si>
  <si>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</si>
  <si>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</si>
  <si>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</si>
  <si>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</si>
  <si>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</si>
  <si>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</si>
  <si>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</si>
  <si>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</si>
  <si>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</si>
  <si>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</si>
  <si>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</si>
  <si>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</si>
  <si>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</si>
  <si>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</si>
  <si>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</si>
  <si>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</si>
  <si>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</si>
  <si>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</si>
  <si>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</si>
  <si>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</si>
  <si>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</si>
  <si>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</si>
  <si>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</si>
  <si>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</si>
  <si>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</si>
  <si>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</si>
  <si>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</si>
  <si>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</si>
  <si>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</si>
  <si>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</si>
  <si>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</si>
  <si>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</si>
  <si>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</si>
  <si>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</si>
  <si>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</si>
  <si>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</si>
  <si>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</si>
  <si>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</si>
  <si>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</si>
  <si>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</si>
  <si>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</si>
  <si>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</si>
  <si>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</si>
  <si>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</si>
  <si>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</si>
  <si>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</si>
  <si>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</si>
  <si>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</si>
  <si>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</si>
  <si>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</si>
  <si>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</si>
  <si>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</si>
  <si>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</si>
  <si>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</si>
  <si>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</si>
  <si>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</si>
  <si>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</si>
  <si>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</si>
  <si>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</si>
  <si>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</si>
  <si>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</si>
  <si>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</si>
  <si>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</si>
  <si>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</si>
  <si>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</si>
  <si>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</si>
  <si>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</si>
  <si>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</si>
  <si>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</si>
  <si>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</si>
  <si>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</si>
  <si>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</si>
  <si>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</si>
  <si>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</si>
  <si>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</si>
  <si>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</si>
  <si>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</si>
  <si>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</si>
  <si>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</si>
  <si>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</si>
  <si>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</si>
  <si>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</si>
  <si>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</si>
  <si>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</si>
  <si>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</si>
  <si>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</si>
  <si>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</si>
  <si>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</si>
  <si>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</si>
  <si>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</si>
  <si>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</si>
  <si>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</si>
  <si>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</si>
  <si>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</si>
  <si>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</si>
  <si>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</si>
  <si>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</si>
  <si>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</si>
  <si>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</si>
  <si>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</si>
  <si>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</si>
  <si>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</si>
  <si>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</si>
  <si>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</si>
  <si>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</si>
  <si>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</si>
  <si>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</si>
  <si>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</si>
  <si>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</si>
  <si>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</si>
  <si>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</si>
  <si>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</si>
  <si>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</si>
  <si>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</si>
  <si>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</si>
  <si>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</si>
  <si>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</si>
  <si>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</si>
  <si>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</si>
  <si>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</si>
  <si>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</si>
  <si>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</si>
  <si>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</si>
  <si>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</si>
  <si>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</si>
  <si>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</si>
  <si>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</si>
  <si>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</si>
  <si>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</si>
  <si>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</si>
  <si>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</si>
  <si>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</si>
  <si>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</si>
  <si>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</si>
  <si>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</si>
  <si>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</si>
  <si>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</si>
  <si>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</si>
  <si>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</si>
  <si>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</si>
  <si>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</si>
  <si>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</si>
  <si>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</si>
  <si>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</si>
  <si>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</si>
  <si>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</si>
  <si>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</si>
  <si>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</si>
  <si>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</si>
  <si>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</si>
  <si>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</si>
  <si>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</si>
  <si>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</si>
  <si>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</si>
  <si>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</si>
  <si>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</si>
  <si>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</si>
  <si>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</si>
  <si>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</si>
  <si>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</si>
  <si>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</si>
  <si>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</si>
  <si>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</si>
  <si>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</si>
  <si>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</si>
  <si>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</si>
  <si>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</si>
  <si>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</si>
  <si>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</si>
  <si>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</si>
  <si>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</si>
  <si>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</si>
  <si>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</si>
  <si>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</si>
  <si>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</si>
  <si>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</si>
  <si>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</si>
  <si>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</si>
  <si>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</si>
  <si>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</si>
  <si>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</si>
  <si>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</si>
  <si>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</si>
  <si>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</si>
  <si>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</si>
  <si>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</si>
  <si>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</si>
  <si>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</si>
  <si>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</si>
  <si>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</si>
  <si>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</si>
  <si>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</si>
  <si>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</si>
  <si>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</si>
  <si>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</si>
  <si>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</si>
  <si>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</si>
  <si>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</si>
  <si>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</si>
  <si>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</si>
  <si>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</si>
  <si>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</si>
  <si>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</si>
  <si>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</si>
  <si>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</si>
  <si>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</si>
  <si>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</si>
  <si>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</si>
  <si>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</si>
  <si>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</si>
  <si>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</si>
  <si>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</si>
  <si>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</si>
  <si>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</si>
  <si>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</si>
  <si>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</si>
  <si>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</si>
  <si>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</si>
  <si>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</si>
  <si>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</si>
  <si>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</si>
  <si>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</si>
  <si>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</si>
  <si>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</si>
  <si>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</si>
  <si>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</si>
  <si>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</si>
  <si>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</si>
  <si>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</si>
  <si>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</si>
  <si>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</si>
  <si>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</si>
  <si>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</si>
  <si>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</si>
  <si>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</si>
  <si>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</si>
  <si>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</si>
  <si>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</si>
  <si>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</si>
  <si>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</si>
  <si>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</si>
  <si>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</si>
  <si>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</si>
  <si>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</si>
  <si>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</si>
  <si>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</si>
  <si>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</si>
  <si>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</si>
  <si>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</si>
  <si>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</si>
  <si>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</si>
  <si>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</si>
  <si>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</si>
  <si>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</si>
  <si>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</si>
  <si>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</si>
  <si>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</si>
  <si>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</si>
  <si>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</si>
  <si>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</si>
  <si>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</si>
  <si>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</si>
  <si>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</si>
  <si>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</si>
  <si>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</si>
  <si>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</si>
  <si>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</si>
  <si>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</si>
  <si>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</si>
  <si>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</si>
  <si>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</si>
  <si>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</si>
  <si>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</si>
  <si>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</si>
  <si>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</si>
  <si>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</si>
  <si>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</si>
  <si>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</si>
  <si>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</si>
  <si>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</si>
  <si>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</si>
  <si>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</si>
  <si>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</si>
  <si>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</si>
  <si>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</si>
  <si>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</si>
  <si>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</si>
  <si>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</si>
  <si>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</si>
  <si>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</si>
  <si>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</si>
  <si>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</si>
  <si>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</si>
  <si>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</si>
  <si>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</si>
  <si>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</si>
  <si>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</si>
  <si>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</si>
  <si>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</si>
  <si>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</si>
  <si>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</si>
  <si>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</si>
  <si>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</si>
  <si>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</si>
  <si>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</si>
  <si>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</si>
  <si>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</si>
  <si>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</si>
  <si>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</si>
  <si>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</si>
  <si>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</si>
  <si>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</si>
  <si>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</si>
  <si>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</si>
  <si>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</si>
  <si>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</si>
  <si>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</si>
  <si>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</si>
  <si>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</si>
  <si>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</si>
  <si>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</si>
  <si>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</si>
  <si>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</si>
  <si>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</si>
  <si>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</si>
  <si>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</si>
  <si>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</si>
  <si>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</si>
  <si>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</si>
  <si>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</si>
  <si>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</si>
  <si>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</si>
  <si>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</si>
  <si>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</si>
  <si>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</si>
  <si>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</si>
  <si>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</si>
  <si>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</si>
  <si>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</si>
  <si>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</si>
  <si>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</si>
  <si>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</si>
  <si>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</si>
  <si>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</si>
  <si>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</si>
  <si>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</si>
  <si>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</si>
  <si>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</si>
  <si>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</si>
  <si>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</si>
  <si>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</si>
  <si>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</si>
  <si>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</si>
  <si>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</si>
  <si>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</si>
  <si>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</si>
  <si>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</si>
  <si>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</si>
  <si>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</si>
  <si>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</si>
  <si>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</si>
  <si>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</si>
  <si>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</si>
  <si>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</si>
  <si>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</si>
  <si>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</si>
  <si>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</si>
  <si>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</si>
  <si>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</si>
  <si>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</si>
  <si>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</si>
  <si>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</si>
  <si>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</si>
  <si>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</si>
  <si>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</si>
  <si>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</si>
  <si>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</si>
  <si>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</si>
  <si>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</si>
  <si>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</si>
  <si>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</si>
  <si>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</si>
  <si>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</si>
  <si>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</si>
  <si>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</si>
  <si>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</si>
  <si>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</si>
  <si>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</si>
  <si>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</si>
  <si>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</si>
  <si>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</si>
  <si>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</si>
  <si>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</si>
  <si>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</si>
  <si>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</si>
  <si>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</si>
  <si>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</si>
  <si>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</si>
  <si>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</si>
  <si>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</si>
  <si>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</si>
  <si>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</si>
  <si>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</si>
  <si>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</si>
  <si>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</si>
  <si>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</si>
  <si>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</si>
  <si>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</si>
  <si>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</si>
  <si>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</si>
  <si>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</si>
  <si>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</si>
  <si>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</si>
  <si>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</si>
  <si>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</si>
  <si>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</si>
  <si>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</si>
  <si>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</si>
  <si>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</si>
  <si>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</si>
  <si>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</si>
  <si>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</si>
  <si>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</si>
  <si>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</si>
  <si>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</si>
  <si>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</si>
  <si>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</si>
  <si>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</si>
  <si>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</si>
  <si>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</si>
  <si>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</si>
  <si>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</si>
  <si>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</si>
  <si>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</si>
  <si>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</si>
  <si>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</si>
  <si>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</si>
  <si>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</si>
  <si>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</si>
  <si>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</si>
  <si>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</si>
  <si>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</si>
  <si>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</si>
  <si>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</si>
  <si>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</si>
  <si>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</si>
  <si>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</si>
  <si>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</si>
  <si>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</si>
  <si>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</si>
  <si>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</si>
  <si>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</si>
  <si>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</si>
  <si>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</si>
  <si>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</si>
  <si>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</si>
  <si>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</si>
  <si>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</si>
  <si>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</si>
  <si>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</si>
  <si>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</si>
  <si>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</si>
  <si>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</si>
  <si>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</si>
  <si>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</si>
  <si>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</si>
  <si>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</si>
  <si>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</si>
  <si>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</si>
  <si>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</si>
  <si>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</si>
  <si>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</si>
  <si>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</si>
  <si>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</si>
  <si>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</si>
  <si>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</si>
  <si>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</si>
  <si>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</si>
  <si>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</si>
  <si>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</si>
  <si>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</si>
  <si>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</si>
  <si>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</si>
  <si>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</si>
  <si>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</si>
  <si>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</si>
  <si>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</si>
  <si>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</si>
  <si>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</si>
  <si>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</si>
  <si>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</si>
  <si>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</si>
  <si>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</si>
  <si>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</si>
  <si>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</si>
  <si>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</si>
  <si>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</si>
  <si>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</si>
  <si>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</si>
  <si>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</si>
  <si>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</si>
  <si>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</si>
  <si>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</si>
  <si>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</si>
  <si>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</si>
  <si>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</si>
  <si>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</si>
  <si>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</si>
  <si>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</si>
  <si>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</si>
  <si>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</si>
  <si>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</si>
  <si>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</si>
  <si>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</si>
  <si>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</si>
  <si>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</si>
  <si>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</si>
  <si>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</si>
  <si>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</si>
  <si>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</si>
  <si>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</si>
  <si>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</si>
  <si>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</si>
  <si>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</si>
  <si>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</si>
  <si>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</si>
  <si>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</si>
  <si>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</si>
  <si>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</si>
  <si>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</si>
  <si>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</si>
  <si>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</si>
  <si>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</si>
  <si>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</si>
  <si>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</si>
  <si>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</si>
  <si>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</si>
  <si>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</si>
  <si>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</si>
  <si>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</si>
  <si>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</si>
  <si>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</si>
  <si>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</si>
  <si>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</si>
  <si>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</si>
  <si>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</si>
  <si>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</si>
  <si>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</si>
  <si>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</si>
  <si>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</si>
  <si>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</si>
  <si>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</si>
  <si>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</si>
  <si>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</si>
  <si>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</si>
  <si>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</si>
  <si>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</si>
  <si>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</si>
  <si>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</si>
  <si>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</si>
  <si>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</si>
  <si>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</si>
  <si>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</si>
  <si>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</si>
  <si>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</si>
  <si>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</si>
  <si>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</si>
  <si>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</si>
  <si>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</si>
  <si>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</si>
  <si>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</si>
  <si>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</si>
  <si>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</si>
  <si>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</si>
  <si>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</si>
  <si>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</si>
  <si>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</si>
  <si>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</si>
  <si>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</si>
  <si>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</si>
  <si>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</si>
  <si>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</si>
  <si>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</si>
  <si>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</si>
  <si>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</si>
  <si>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</si>
  <si>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</si>
  <si>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</si>
  <si>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</si>
  <si>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</si>
  <si>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</si>
  <si>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</si>
  <si>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</si>
  <si>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</si>
  <si>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</si>
  <si>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</si>
  <si>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</si>
  <si>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</si>
  <si>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</si>
  <si>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</si>
  <si>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</si>
  <si>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</si>
  <si>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</si>
  <si>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</si>
  <si>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</si>
  <si>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</si>
  <si>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</si>
  <si>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</si>
  <si>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</si>
  <si>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</si>
  <si>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</si>
  <si>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</si>
  <si>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</si>
  <si>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</si>
  <si>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</si>
  <si>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</si>
  <si>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</si>
  <si>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</si>
  <si>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</si>
  <si>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</si>
  <si>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</si>
  <si>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</si>
  <si>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</si>
  <si>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</si>
  <si>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</si>
  <si>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</si>
  <si>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</si>
  <si>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</si>
  <si>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</si>
  <si>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</si>
  <si>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</si>
  <si>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</si>
  <si>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</si>
  <si>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</si>
  <si>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</si>
  <si>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</si>
  <si>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</si>
  <si>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</si>
  <si>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</si>
  <si>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</si>
  <si>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</si>
  <si>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</si>
  <si>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</si>
  <si>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</si>
  <si>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</si>
  <si>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</si>
  <si>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</si>
  <si>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</si>
  <si>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</si>
  <si>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</si>
  <si>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</si>
  <si>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</si>
  <si>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</si>
  <si>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</si>
  <si>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</si>
  <si>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</si>
  <si>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</si>
  <si>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</si>
  <si>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</si>
  <si>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</si>
  <si>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</si>
  <si>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</si>
  <si>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</si>
  <si>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</si>
  <si>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</si>
  <si>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</si>
  <si>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</si>
  <si>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</si>
  <si>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</si>
  <si>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</si>
  <si>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</si>
  <si>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</si>
  <si>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</si>
  <si>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</si>
  <si>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</si>
  <si>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</si>
  <si>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</si>
  <si>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</si>
  <si>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</si>
  <si>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</si>
  <si>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</si>
  <si>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</si>
  <si>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</si>
  <si>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</si>
  <si>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</si>
  <si>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</si>
  <si>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</si>
  <si>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</si>
  <si>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</si>
  <si>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</si>
  <si>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</si>
  <si>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</si>
  <si>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</si>
  <si>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</si>
  <si>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</si>
  <si>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</si>
  <si>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</si>
  <si>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</si>
  <si>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</si>
  <si>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</si>
  <si>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</si>
  <si>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</si>
  <si>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</si>
  <si>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</si>
  <si>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</si>
  <si>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</si>
  <si>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</si>
  <si>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</si>
  <si>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</si>
  <si>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</si>
  <si>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</si>
  <si>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</si>
  <si>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</si>
  <si>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</si>
  <si>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</si>
  <si>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</si>
  <si>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</si>
  <si>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</si>
  <si>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</si>
  <si>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</si>
  <si>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</si>
  <si>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</si>
  <si>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</si>
  <si>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</si>
  <si>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</si>
  <si>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</si>
  <si>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</si>
  <si>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</si>
  <si>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</si>
  <si>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</si>
  <si>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</si>
  <si>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</si>
  <si>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</si>
  <si>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</si>
  <si>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</si>
  <si>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</si>
  <si>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</si>
  <si>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</si>
  <si>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</si>
  <si>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</si>
  <si>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</si>
  <si>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</si>
  <si>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</si>
  <si>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</si>
  <si>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</si>
  <si>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</si>
  <si>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</si>
  <si>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</si>
  <si>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</si>
  <si>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</si>
  <si>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</si>
  <si>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</si>
  <si>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</si>
  <si>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</si>
  <si>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</si>
  <si>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</si>
  <si>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</si>
  <si>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</si>
  <si>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</si>
  <si>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</si>
  <si>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</si>
  <si>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</si>
  <si>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</si>
  <si>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</si>
  <si>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</si>
  <si>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</si>
  <si>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</si>
  <si>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</si>
  <si>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</si>
  <si>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</si>
  <si>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</si>
  <si>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</si>
  <si>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</si>
  <si>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</si>
  <si>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</si>
  <si>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</si>
  <si>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</si>
  <si>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</si>
  <si>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</si>
  <si>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</si>
  <si>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</si>
  <si>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</si>
  <si>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</si>
  <si>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</si>
  <si>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</si>
  <si>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</si>
  <si>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</si>
  <si>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</si>
  <si>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</si>
  <si>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</si>
  <si>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</si>
  <si>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</si>
  <si>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</si>
  <si>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</si>
  <si>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</si>
  <si>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</si>
  <si>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</si>
  <si>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</si>
  <si>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</si>
  <si>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</si>
  <si>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</si>
  <si>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</si>
  <si>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</si>
  <si>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</si>
  <si>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</si>
  <si>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</si>
  <si>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</si>
  <si>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</si>
  <si>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</si>
  <si>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</si>
  <si>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</si>
  <si>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</si>
  <si>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</si>
  <si>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</si>
  <si>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</si>
  <si>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</si>
  <si>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</si>
  <si>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</si>
  <si>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</si>
  <si>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</si>
  <si>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</si>
  <si>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</si>
  <si>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</si>
  <si>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</si>
  <si>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</si>
  <si>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</si>
  <si>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</si>
  <si>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</si>
  <si>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</si>
  <si>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</si>
  <si>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</si>
  <si>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</si>
  <si>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</si>
  <si>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</si>
  <si>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</si>
  <si>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</si>
  <si>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</si>
  <si>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</si>
  <si>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</si>
  <si>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</si>
  <si>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</si>
  <si>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</si>
  <si>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</si>
  <si>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</si>
  <si>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</si>
  <si>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</si>
  <si>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</si>
  <si>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</si>
  <si>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</si>
  <si>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</si>
  <si>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</si>
  <si>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</si>
  <si>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</si>
  <si>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</si>
  <si>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</si>
  <si>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</si>
  <si>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</si>
  <si>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</si>
  <si>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</si>
  <si>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</si>
  <si>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</si>
  <si>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</si>
  <si>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</si>
  <si>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</si>
  <si>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</si>
  <si>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</si>
  <si>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</si>
  <si>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</si>
  <si>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</si>
  <si>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</si>
  <si>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</si>
  <si>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</si>
  <si>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</si>
  <si>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</si>
  <si>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</si>
  <si>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</si>
  <si>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</si>
  <si>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</si>
  <si>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</si>
  <si>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</si>
  <si>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</si>
  <si>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</si>
  <si>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</si>
  <si>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</si>
  <si>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</si>
  <si>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</si>
  <si>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</si>
  <si>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</si>
  <si>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</si>
  <si>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</si>
  <si>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</si>
  <si>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</si>
  <si>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</si>
  <si>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</si>
  <si>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</si>
  <si>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</si>
  <si>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</si>
  <si>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</si>
  <si>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</si>
  <si>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</si>
  <si>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</si>
  <si>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</si>
  <si>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</si>
  <si>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</si>
  <si>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</si>
  <si>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</si>
  <si>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</si>
  <si>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</si>
  <si>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</si>
  <si>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</si>
  <si>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</si>
  <si>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</si>
  <si>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</si>
  <si>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</si>
  <si>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</si>
  <si>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</si>
  <si>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</si>
  <si>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</si>
  <si>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</si>
  <si>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</si>
  <si>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</si>
  <si>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</si>
  <si>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</si>
  <si>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</si>
  <si>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</si>
  <si>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</si>
  <si>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</si>
  <si>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</si>
  <si>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</si>
  <si>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</si>
  <si>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</si>
  <si>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</si>
  <si>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</si>
  <si>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</si>
  <si>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</si>
  <si>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</si>
  <si>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</si>
  <si>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</si>
  <si>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</si>
  <si>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</si>
  <si>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</si>
  <si>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</si>
  <si>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</si>
  <si>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</si>
  <si>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</si>
  <si>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</si>
  <si>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</si>
  <si>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</si>
  <si>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</si>
  <si>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</si>
  <si>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</si>
  <si>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</si>
  <si>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</si>
  <si>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</si>
  <si>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</si>
  <si>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</si>
  <si>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</si>
  <si>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</si>
  <si>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</si>
  <si>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</si>
  <si>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</si>
  <si>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</si>
  <si>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</si>
  <si>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</si>
  <si>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</si>
  <si>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</si>
  <si>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</si>
  <si>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</si>
  <si>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</si>
  <si>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</si>
  <si>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</si>
  <si>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</si>
  <si>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</si>
  <si>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</si>
  <si>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</si>
  <si>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</si>
  <si>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</si>
  <si>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</si>
  <si>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</si>
  <si>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</si>
  <si>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</si>
  <si>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</si>
  <si>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</si>
  <si>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</si>
  <si>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</si>
  <si>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</si>
  <si>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</si>
  <si>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</si>
  <si>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</si>
  <si>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</si>
  <si>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</si>
  <si>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</si>
  <si>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</si>
  <si>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</si>
  <si>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</si>
  <si>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</si>
  <si>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</si>
  <si>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</si>
  <si>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</si>
  <si>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</si>
  <si>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</si>
  <si>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</si>
  <si>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</si>
  <si>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</si>
  <si>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</si>
  <si>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</si>
  <si>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</si>
  <si>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</si>
  <si>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</si>
  <si>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</si>
  <si>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</si>
  <si>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</si>
  <si>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</si>
  <si>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</si>
  <si>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</si>
  <si>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</si>
  <si>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</si>
  <si>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</si>
  <si>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</si>
  <si>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</si>
  <si>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</si>
  <si>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</si>
  <si>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</si>
  <si>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</si>
  <si>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</si>
  <si>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</si>
  <si>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</si>
  <si>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</si>
  <si>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</si>
  <si>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</si>
  <si>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</si>
  <si>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</si>
  <si>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</si>
  <si>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</si>
  <si>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</si>
  <si>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</si>
  <si>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</si>
  <si>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</si>
  <si>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</si>
  <si>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</si>
  <si>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</si>
  <si>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</si>
  <si>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</si>
  <si>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</si>
  <si>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</si>
  <si>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</si>
  <si>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</si>
  <si>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</si>
  <si>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</si>
  <si>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</si>
  <si>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</si>
  <si>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</si>
  <si>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</si>
  <si>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</si>
  <si>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</si>
  <si>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</si>
  <si>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</si>
  <si>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</si>
  <si>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</si>
  <si>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</si>
  <si>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</si>
  <si>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</si>
  <si>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</si>
  <si>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</si>
  <si>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</si>
  <si>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</si>
  <si>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</si>
  <si>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</si>
  <si>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</si>
  <si>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</si>
  <si>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</si>
  <si>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</si>
  <si>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</si>
  <si>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</si>
  <si>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</si>
  <si>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</si>
  <si>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</si>
  <si>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</si>
  <si>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</si>
  <si>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</si>
  <si>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</si>
  <si>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</si>
  <si>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</si>
  <si>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</si>
  <si>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</si>
  <si>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</si>
  <si>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</si>
  <si>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</si>
  <si>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</si>
  <si>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</si>
  <si>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</si>
  <si>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</si>
  <si>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</si>
  <si>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</si>
  <si>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</si>
  <si>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</si>
  <si>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</si>
  <si>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</si>
  <si>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</si>
  <si>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</si>
  <si>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</si>
  <si>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</si>
  <si>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</si>
  <si>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</si>
  <si>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</si>
  <si>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</si>
  <si>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</si>
  <si>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</si>
  <si>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</si>
  <si>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</si>
  <si>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</si>
  <si>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</si>
  <si>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</si>
  <si>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</si>
  <si>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</si>
  <si>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</si>
  <si>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</si>
  <si>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</si>
  <si>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</si>
  <si>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</si>
  <si>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</si>
  <si>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</si>
  <si>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</si>
  <si>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</si>
  <si>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</si>
  <si>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</si>
  <si>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</si>
  <si>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</si>
  <si>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</si>
  <si>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</si>
  <si>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</si>
  <si>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</si>
  <si>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</si>
  <si>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</si>
  <si>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</si>
  <si>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</si>
  <si>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</si>
  <si>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</si>
  <si>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</si>
  <si>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</si>
  <si>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</si>
  <si>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</si>
  <si>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</si>
  <si>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</si>
  <si>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</si>
  <si>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</si>
  <si>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</si>
  <si>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</si>
  <si>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</si>
  <si>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</si>
  <si>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</si>
  <si>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</si>
  <si>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</si>
  <si>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</si>
  <si>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</si>
  <si>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</si>
  <si>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</si>
  <si>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</si>
  <si>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</si>
  <si>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</si>
  <si>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</si>
  <si>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</si>
  <si>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</si>
  <si>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</si>
  <si>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</si>
  <si>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</si>
  <si>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</si>
  <si>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</si>
  <si>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</si>
  <si>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</si>
  <si>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</si>
  <si>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</si>
  <si>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</si>
  <si>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</si>
  <si>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</si>
  <si>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</si>
  <si>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</si>
  <si>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</si>
  <si>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</si>
  <si>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</si>
  <si>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</si>
  <si>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</si>
  <si>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</si>
  <si>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</si>
  <si>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</si>
  <si>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</si>
  <si>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</si>
  <si>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</si>
  <si>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</si>
  <si>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</si>
  <si>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</si>
  <si>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</si>
  <si>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</si>
  <si>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</si>
  <si>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</si>
  <si>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</si>
  <si>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</si>
  <si>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</si>
  <si>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</si>
  <si>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</si>
  <si>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</si>
  <si>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</si>
  <si>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</si>
  <si>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</si>
  <si>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</si>
  <si>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</si>
  <si>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</si>
  <si>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</si>
  <si>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</si>
  <si>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</si>
  <si>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</si>
  <si>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</si>
  <si>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</si>
  <si>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</si>
  <si>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</si>
  <si>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</si>
  <si>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</si>
  <si>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</si>
  <si>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</si>
  <si>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</si>
  <si>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</si>
  <si>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</si>
  <si>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</si>
  <si>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</si>
  <si>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</si>
  <si>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</si>
  <si>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</si>
  <si>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</si>
  <si>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</si>
  <si>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</si>
  <si>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</si>
  <si>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</si>
  <si>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</si>
  <si>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</si>
  <si>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</si>
  <si>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</si>
  <si>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</si>
  <si>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</si>
  <si>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</si>
  <si>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</si>
  <si>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</si>
  <si>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</si>
  <si>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</si>
  <si>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</si>
  <si>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</si>
  <si>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</si>
  <si>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</si>
  <si>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</si>
  <si>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</si>
  <si>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</si>
  <si>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</si>
  <si>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</si>
  <si>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</si>
  <si>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</si>
  <si>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</si>
  <si>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</si>
  <si>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</si>
  <si>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</si>
  <si>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</si>
  <si>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</si>
  <si>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</si>
  <si>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</si>
  <si>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</si>
  <si>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</si>
  <si>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</si>
  <si>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</si>
  <si>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</si>
  <si>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</si>
  <si>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</si>
  <si>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</si>
  <si>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</si>
  <si>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</si>
  <si>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</si>
  <si>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</si>
  <si>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</si>
  <si>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</si>
  <si>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</si>
  <si>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</si>
  <si>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</si>
  <si>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</si>
  <si>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</si>
  <si>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</si>
  <si>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</si>
  <si>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</si>
  <si>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</si>
  <si>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</si>
  <si>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</si>
  <si>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</si>
  <si>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</si>
  <si>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</si>
  <si>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</si>
  <si>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</si>
  <si>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</si>
  <si>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</si>
  <si>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</si>
  <si>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</si>
  <si>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</si>
  <si>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</si>
  <si>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</si>
  <si>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</si>
  <si>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</si>
  <si>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</si>
  <si>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</si>
  <si>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</si>
  <si>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</si>
  <si>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</si>
  <si>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</si>
  <si>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</si>
  <si>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</si>
  <si>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</si>
  <si>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</si>
  <si>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</si>
  <si>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</si>
  <si>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</si>
  <si>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</si>
  <si>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</si>
  <si>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</si>
  <si>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</si>
  <si>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</si>
  <si>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</si>
  <si>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</si>
  <si>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</si>
  <si>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</si>
  <si>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</si>
  <si>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</si>
  <si>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</si>
  <si>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</si>
  <si>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</si>
  <si>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</si>
  <si>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</si>
  <si>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</si>
  <si>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</si>
  <si>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</si>
  <si>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</si>
  <si>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</si>
  <si>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</si>
  <si>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</si>
  <si>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</si>
  <si>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</si>
  <si>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</si>
  <si>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</si>
  <si>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</si>
  <si>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</si>
  <si>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</si>
  <si>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</si>
  <si>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</si>
  <si>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</si>
  <si>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</si>
  <si>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</si>
  <si>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</si>
  <si>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</si>
  <si>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</si>
  <si>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</si>
  <si>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</si>
  <si>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</si>
  <si>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</si>
  <si>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</si>
  <si>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</si>
  <si>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</si>
  <si>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</si>
  <si>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</si>
  <si>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</si>
  <si>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</si>
  <si>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</si>
  <si>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</si>
  <si>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</si>
  <si>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</si>
  <si>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</si>
  <si>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</si>
  <si>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</si>
  <si>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</si>
  <si>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</si>
  <si>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</si>
  <si>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</si>
  <si>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</si>
  <si>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</si>
  <si>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</si>
  <si>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</si>
  <si>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</si>
  <si>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</si>
  <si>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</si>
  <si>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</si>
  <si>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</si>
  <si>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</si>
  <si>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</si>
  <si>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</si>
  <si>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</si>
  <si>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</si>
  <si>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</si>
  <si>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</si>
  <si>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</si>
  <si>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</si>
  <si>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</si>
  <si>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</si>
  <si>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</si>
  <si>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</si>
  <si>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</si>
  <si>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</si>
  <si>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</si>
  <si>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</si>
  <si>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</si>
  <si>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</si>
  <si>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</si>
  <si>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</si>
  <si>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</si>
  <si>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</si>
  <si>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</si>
  <si>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</si>
  <si>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</si>
  <si>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</si>
  <si>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</si>
  <si>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</si>
  <si>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</si>
  <si>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</si>
  <si>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</si>
  <si>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</si>
  <si>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</si>
  <si>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</si>
  <si>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</si>
  <si>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</si>
  <si>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</si>
  <si>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</si>
  <si>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</si>
  <si>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</si>
  <si>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</si>
  <si>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</si>
  <si>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</si>
  <si>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</si>
  <si>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</si>
  <si>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</si>
  <si>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</si>
  <si>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</si>
  <si>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</si>
  <si>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</si>
  <si>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</si>
  <si>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</si>
  <si>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</si>
  <si>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</si>
  <si>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</si>
  <si>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</si>
  <si>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</si>
  <si>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</si>
  <si>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</si>
  <si>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</si>
  <si>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</si>
  <si>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</si>
  <si>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</si>
  <si>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</si>
  <si>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</si>
  <si>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</si>
  <si>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</si>
  <si>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</si>
  <si>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</si>
  <si>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</si>
  <si>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</si>
  <si>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</si>
  <si>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</si>
  <si>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</si>
  <si>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</si>
  <si>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</si>
  <si>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</si>
  <si>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</si>
  <si>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</si>
  <si>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</si>
  <si>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</si>
  <si>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</si>
  <si>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</si>
  <si>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</si>
  <si>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</si>
  <si>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</si>
  <si>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</si>
  <si>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</si>
  <si>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</si>
  <si>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</si>
  <si>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</si>
  <si>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</si>
  <si>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</si>
  <si>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</si>
  <si>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</si>
  <si>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</si>
  <si>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</si>
  <si>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</si>
  <si>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</si>
  <si>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</si>
  <si>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</si>
  <si>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</si>
  <si>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</si>
  <si>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</si>
  <si>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</si>
  <si>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</si>
  <si>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</si>
  <si>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</si>
  <si>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</si>
  <si>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</si>
  <si>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</si>
  <si>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</si>
  <si>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</si>
  <si>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</si>
  <si>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</si>
  <si>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</si>
  <si>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</si>
  <si>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</si>
  <si>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</si>
  <si>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</si>
  <si>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</si>
  <si>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</si>
  <si>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</si>
  <si>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</si>
  <si>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</si>
  <si>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</si>
  <si>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</si>
  <si>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</si>
  <si>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</si>
  <si>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</si>
  <si>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</si>
  <si>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</si>
  <si>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</si>
  <si>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</si>
  <si>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</si>
  <si>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</si>
  <si>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</si>
  <si>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</si>
  <si>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</si>
  <si>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</si>
  <si>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</si>
  <si>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</si>
  <si>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</si>
  <si>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</si>
  <si>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</si>
  <si>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</si>
  <si>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</si>
  <si>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</si>
  <si>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</si>
  <si>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</si>
  <si>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</si>
  <si>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</si>
  <si>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</si>
  <si>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</si>
  <si>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</si>
  <si>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</si>
  <si>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</si>
  <si>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</si>
  <si>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</si>
  <si>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</si>
  <si>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</si>
  <si>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</si>
  <si>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</si>
  <si>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</si>
  <si>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</si>
  <si>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</si>
  <si>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</si>
  <si>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</si>
  <si>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</si>
  <si>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</si>
  <si>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</si>
  <si>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</si>
  <si>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</si>
  <si>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</si>
  <si>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</si>
  <si>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</si>
  <si>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</si>
  <si>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</si>
  <si>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</si>
  <si>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</si>
  <si>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</si>
  <si>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</si>
  <si>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</si>
  <si>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</si>
  <si>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</si>
  <si>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</si>
  <si>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</si>
  <si>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</si>
  <si>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</si>
  <si>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</si>
  <si>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</si>
  <si>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</si>
  <si>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</si>
  <si>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</si>
  <si>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</si>
  <si>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</si>
  <si>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</si>
  <si>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</si>
  <si>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</si>
  <si>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</si>
  <si>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</si>
  <si>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</si>
  <si>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</si>
  <si>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</si>
  <si>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</si>
  <si>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</si>
  <si>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</si>
  <si>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</si>
  <si>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</si>
  <si>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</si>
  <si>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</si>
  <si>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</si>
  <si>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</si>
  <si>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</si>
  <si>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</si>
  <si>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</si>
  <si>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</si>
  <si>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</si>
  <si>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</si>
  <si>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</si>
  <si>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</si>
  <si>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</si>
  <si>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</si>
  <si>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</si>
  <si>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</si>
  <si>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</si>
  <si>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</si>
  <si>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</si>
  <si>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</si>
  <si>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</si>
  <si>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</si>
  <si>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</si>
  <si>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</si>
  <si>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</si>
  <si>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</si>
  <si>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</si>
  <si>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</si>
  <si>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</si>
  <si>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</si>
  <si>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</si>
  <si>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</si>
  <si>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</si>
  <si>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</si>
  <si>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</si>
  <si>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</si>
  <si>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</si>
  <si>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</si>
  <si>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</si>
  <si>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</si>
  <si>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</si>
  <si>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</si>
  <si>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</si>
  <si>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</si>
  <si>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</si>
  <si>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</si>
  <si>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</si>
  <si>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</si>
  <si>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</si>
  <si>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</si>
  <si>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</si>
  <si>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</si>
  <si>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</si>
  <si>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</si>
  <si>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</si>
  <si>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</si>
  <si>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</si>
  <si>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</si>
  <si>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</si>
  <si>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</si>
  <si>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</si>
  <si>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</si>
  <si>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</si>
  <si>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</si>
  <si>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</si>
  <si>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</si>
  <si>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</si>
  <si>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</si>
  <si>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</si>
  <si>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</si>
  <si>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</si>
  <si>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</si>
  <si>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</si>
  <si>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</si>
  <si>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</si>
  <si>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</si>
  <si>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</si>
  <si>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</si>
  <si>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</si>
  <si>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</si>
  <si>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</si>
  <si>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</si>
  <si>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</si>
  <si>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</si>
  <si>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</si>
  <si>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</si>
  <si>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</si>
  <si>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</si>
  <si>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</si>
  <si>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</si>
  <si>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</si>
  <si>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</si>
  <si>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</si>
  <si>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</si>
  <si>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</si>
  <si>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</si>
  <si>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</si>
  <si>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</si>
  <si>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</si>
  <si>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</si>
  <si>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</si>
  <si>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</si>
  <si>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</si>
  <si>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</si>
  <si>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</si>
  <si>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</si>
  <si>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</si>
  <si>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</si>
  <si>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</si>
  <si>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</si>
  <si>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</si>
  <si>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</si>
  <si>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</si>
  <si>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</si>
  <si>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</si>
  <si>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</si>
  <si>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</si>
  <si>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</si>
  <si>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</si>
  <si>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</si>
  <si>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</si>
  <si>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</si>
  <si>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</si>
  <si>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</si>
  <si>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</si>
  <si>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</si>
  <si>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</si>
  <si>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</si>
  <si>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</si>
  <si>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</si>
  <si>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</si>
  <si>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</si>
  <si>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</si>
  <si>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</si>
  <si>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</si>
  <si>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</si>
  <si>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</si>
  <si>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</si>
  <si>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</si>
  <si>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</si>
  <si>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</si>
  <si>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</si>
  <si>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</si>
  <si>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</si>
  <si>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</si>
  <si>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</si>
  <si>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</si>
  <si>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</si>
  <si>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</si>
  <si>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</si>
  <si>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</si>
  <si>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</si>
  <si>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</si>
  <si>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</si>
  <si>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</si>
  <si>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</si>
  <si>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</si>
  <si>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</si>
  <si>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</si>
  <si>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</si>
  <si>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</si>
  <si>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</si>
  <si>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</si>
  <si>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</si>
  <si>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</si>
  <si>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</si>
  <si>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</si>
  <si>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</si>
  <si>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</si>
  <si>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</si>
  <si>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</si>
  <si>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</si>
  <si>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</si>
  <si>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</si>
  <si>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</si>
  <si>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</si>
  <si>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</si>
  <si>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</si>
  <si>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</si>
  <si>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</si>
  <si>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</si>
  <si>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</si>
  <si>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</si>
  <si>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</si>
  <si>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</si>
  <si>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</si>
  <si>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</si>
  <si>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</si>
  <si>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</si>
  <si>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</si>
  <si>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</si>
  <si>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</si>
  <si>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</si>
  <si>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</si>
  <si>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</si>
  <si>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</si>
  <si>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</si>
  <si>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</si>
  <si>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</si>
  <si>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</si>
  <si>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</si>
  <si>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</si>
  <si>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</si>
  <si>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</si>
  <si>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</si>
  <si>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</si>
  <si>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</si>
  <si>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</si>
  <si>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</si>
  <si>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</si>
  <si>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</si>
  <si>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</si>
  <si>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</si>
  <si>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</si>
  <si>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</si>
  <si>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</si>
  <si>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</si>
  <si>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</si>
  <si>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</si>
  <si>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</si>
  <si>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</si>
  <si>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</si>
  <si>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</si>
  <si>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</si>
  <si>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</si>
  <si>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</si>
  <si>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</si>
  <si>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</si>
  <si>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</si>
  <si>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</si>
  <si>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</si>
  <si>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</si>
  <si>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</si>
  <si>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</si>
  <si>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</si>
  <si>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</si>
  <si>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</si>
  <si>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</si>
  <si>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</si>
  <si>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</si>
  <si>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</si>
  <si>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</si>
  <si>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</si>
  <si>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</si>
  <si>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</si>
  <si>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</si>
  <si>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</si>
  <si>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</si>
  <si>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</si>
  <si>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</si>
  <si>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</si>
  <si>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</si>
  <si>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</si>
  <si>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</si>
  <si>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</si>
  <si>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</si>
  <si>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</si>
  <si>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</si>
  <si>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</si>
  <si>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</si>
  <si>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</si>
  <si>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</si>
  <si>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</si>
  <si>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</si>
  <si>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</si>
  <si>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</si>
  <si>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</si>
  <si>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</si>
  <si>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</si>
  <si>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</si>
  <si>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</si>
  <si>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</si>
  <si>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</si>
  <si>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</si>
  <si>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</si>
  <si>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</si>
  <si>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</si>
  <si>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</si>
  <si>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</si>
  <si>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</si>
  <si>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</si>
  <si>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</si>
  <si>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</si>
  <si>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</si>
  <si>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</si>
  <si>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</si>
  <si>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</si>
  <si>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</si>
  <si>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</si>
  <si>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</si>
  <si>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</si>
  <si>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</si>
  <si>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</si>
  <si>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</si>
  <si>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</si>
  <si>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</si>
  <si>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</si>
  <si>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</si>
  <si>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</si>
  <si>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</si>
  <si>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</si>
  <si>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</si>
  <si>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</si>
  <si>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</si>
  <si>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</si>
  <si>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</si>
  <si>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</si>
  <si>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</si>
  <si>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</si>
  <si>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</si>
  <si>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</si>
  <si>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</si>
  <si>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</si>
  <si>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</si>
  <si>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</si>
  <si>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</si>
  <si>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</si>
  <si>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</si>
  <si>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</si>
  <si>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</si>
  <si>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</si>
  <si>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</si>
  <si>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</si>
  <si>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</si>
  <si>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</si>
  <si>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</si>
  <si>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</si>
  <si>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</si>
  <si>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</si>
  <si>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</si>
  <si>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</si>
  <si>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</si>
  <si>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</si>
  <si>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</si>
  <si>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</si>
  <si>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</si>
  <si>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</si>
  <si>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</si>
  <si>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</si>
  <si>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</si>
  <si>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</si>
  <si>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</si>
  <si>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</si>
  <si>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</si>
  <si>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</si>
  <si>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</si>
  <si>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</si>
  <si>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</si>
  <si>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</si>
  <si>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</si>
  <si>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</si>
  <si>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</si>
  <si>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</si>
  <si>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</si>
  <si>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</si>
  <si>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</si>
  <si>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</si>
  <si>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</si>
  <si>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</si>
  <si>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</si>
  <si>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</si>
  <si>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</si>
  <si>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</si>
  <si>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</si>
  <si>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</si>
  <si>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</si>
  <si>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</si>
  <si>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</si>
  <si>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</si>
  <si>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</si>
  <si>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</si>
  <si>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</si>
  <si>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</si>
  <si>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</si>
  <si>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</si>
  <si>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</si>
  <si>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</si>
  <si>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</si>
  <si>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</si>
  <si>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</si>
  <si>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</si>
  <si>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</si>
  <si>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</si>
  <si>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</si>
  <si>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</si>
  <si>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</si>
  <si>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</si>
  <si>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</si>
  <si>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</si>
  <si>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</si>
  <si>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</si>
  <si>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</si>
  <si>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</si>
  <si>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</si>
  <si>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</si>
  <si>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</si>
  <si>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</si>
  <si>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</si>
  <si>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</si>
  <si>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</si>
  <si>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</si>
  <si>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</si>
  <si>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</si>
  <si>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</si>
  <si>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</si>
  <si>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</si>
  <si>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</si>
  <si>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</si>
  <si>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</si>
  <si>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</si>
  <si>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</si>
  <si>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</si>
  <si>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</si>
  <si>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</si>
  <si>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</si>
  <si>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</si>
  <si>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</si>
  <si>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</si>
  <si>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</si>
  <si>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</si>
  <si>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</si>
  <si>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</si>
  <si>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</si>
  <si>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</si>
  <si>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</si>
  <si>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</si>
  <si>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</si>
  <si>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</si>
  <si>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</si>
  <si>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</si>
  <si>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</si>
  <si>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</si>
  <si>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</si>
  <si>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</si>
  <si>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</si>
  <si>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</si>
  <si>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</si>
  <si>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</si>
  <si>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</si>
  <si>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</si>
  <si>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</si>
  <si>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</si>
  <si>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</si>
  <si>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</si>
  <si>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</si>
  <si>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</si>
  <si>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</si>
  <si>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</si>
  <si>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</si>
  <si>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</si>
  <si>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</si>
  <si>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</si>
  <si>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</si>
  <si>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</si>
  <si>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</si>
  <si>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</si>
  <si>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</si>
  <si>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</si>
  <si>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</si>
  <si>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</si>
  <si>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</si>
  <si>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</si>
  <si>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</si>
  <si>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</si>
  <si>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</si>
  <si>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</si>
  <si>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</si>
  <si>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</si>
  <si>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</si>
  <si>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</si>
  <si>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</si>
  <si>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</si>
  <si>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</si>
  <si>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</si>
  <si>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</si>
  <si>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</si>
  <si>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</si>
  <si>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</si>
  <si>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</si>
  <si>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</si>
  <si>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</si>
  <si>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</si>
  <si>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</si>
  <si>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</si>
  <si>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</si>
  <si>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</si>
  <si>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</si>
  <si>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</si>
  <si>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</si>
  <si>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</si>
  <si>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</si>
  <si>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</si>
  <si>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</si>
  <si>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</si>
  <si>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</si>
  <si>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</si>
  <si>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</si>
  <si>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</si>
  <si>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</si>
  <si>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</si>
  <si>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</si>
  <si>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</si>
  <si>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</si>
  <si>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</si>
  <si>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</si>
  <si>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</si>
  <si>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</si>
  <si>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</si>
  <si>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</si>
  <si>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</si>
  <si>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</si>
  <si>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</si>
  <si>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</si>
  <si>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</si>
  <si>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</si>
  <si>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</si>
  <si>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</si>
  <si>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</si>
  <si>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</si>
  <si>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</si>
  <si>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</si>
  <si>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</si>
  <si>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</si>
  <si>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</si>
  <si>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</si>
  <si>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</si>
  <si>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</si>
  <si>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</si>
  <si>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</si>
  <si>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</si>
  <si>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</si>
  <si>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</si>
  <si>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</si>
  <si>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</si>
  <si>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</si>
  <si>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</si>
  <si>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</si>
  <si>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</si>
  <si>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</si>
  <si>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</si>
  <si>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</si>
  <si>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</si>
  <si>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</si>
  <si>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</si>
  <si>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</si>
  <si>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</si>
  <si>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</si>
  <si>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</si>
  <si>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</si>
  <si>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</si>
  <si>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</si>
  <si>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</si>
  <si>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</si>
  <si>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</si>
  <si>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</si>
  <si>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</si>
  <si>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</si>
  <si>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</si>
  <si>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</si>
  <si>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</si>
  <si>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</si>
  <si>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</si>
  <si>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</si>
  <si>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</si>
  <si>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</si>
  <si>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</si>
  <si>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</si>
  <si>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</si>
  <si>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</si>
  <si>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</si>
  <si>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</si>
  <si>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</si>
  <si>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</si>
  <si>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</si>
  <si>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</si>
  <si>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</si>
  <si>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</si>
  <si>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</si>
  <si>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</si>
  <si>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</si>
  <si>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</si>
  <si>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</si>
  <si>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</si>
  <si>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</si>
  <si>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</si>
  <si>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</si>
  <si>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</si>
  <si>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</si>
  <si>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</si>
  <si>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</si>
  <si>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</si>
  <si>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</si>
  <si>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</si>
  <si>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</si>
  <si>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</si>
  <si>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</si>
  <si>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</si>
  <si>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</si>
  <si>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</si>
  <si>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</si>
  <si>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</si>
  <si>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</si>
  <si>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</si>
  <si>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</si>
  <si>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</si>
  <si>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</si>
  <si>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</si>
  <si>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</si>
  <si>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</si>
  <si>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</si>
  <si>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</si>
  <si>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</si>
  <si>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</si>
  <si>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</si>
  <si>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</si>
  <si>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</si>
  <si>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</si>
  <si>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</si>
  <si>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</si>
  <si>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</si>
  <si>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</si>
  <si>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</si>
  <si>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</si>
  <si>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</si>
  <si>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</si>
  <si>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</si>
  <si>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</si>
  <si>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</si>
  <si>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</si>
  <si>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</si>
  <si>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</si>
  <si>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</si>
  <si>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</si>
  <si>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</si>
  <si>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</si>
  <si>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</si>
  <si>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</si>
  <si>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</si>
  <si>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</si>
  <si>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</si>
  <si>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</si>
  <si>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</si>
  <si>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</si>
  <si>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</si>
  <si>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</si>
  <si>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</si>
  <si>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</si>
  <si>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</si>
  <si>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</si>
  <si>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</si>
  <si>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</si>
  <si>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</si>
  <si>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</si>
  <si>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</si>
  <si>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</si>
  <si>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</si>
  <si>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</si>
  <si>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</si>
  <si>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</si>
  <si>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</si>
  <si>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</si>
  <si>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</si>
  <si>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</si>
  <si>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</si>
  <si>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</si>
  <si>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</si>
  <si>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</si>
  <si>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</si>
  <si>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</si>
  <si>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</si>
  <si>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</si>
  <si>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</si>
  <si>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</si>
  <si>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</si>
  <si>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</si>
  <si>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</si>
  <si>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</si>
  <si>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</si>
  <si>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</si>
  <si>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</si>
  <si>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</si>
  <si>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</si>
  <si>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</si>
  <si>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</si>
  <si>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</si>
  <si>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</si>
  <si>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</si>
  <si>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</si>
  <si>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</si>
  <si>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</si>
  <si>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</si>
  <si>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</si>
  <si>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</si>
  <si>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</si>
  <si>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</si>
  <si>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</si>
  <si>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</si>
  <si>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</si>
  <si>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</si>
  <si>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</si>
  <si>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</si>
  <si>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</si>
  <si>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</si>
  <si>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</si>
  <si>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</si>
  <si>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</si>
  <si>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</si>
  <si>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</si>
  <si>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</si>
  <si>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</si>
  <si>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</si>
  <si>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</si>
  <si>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</si>
  <si>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</si>
  <si>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</si>
  <si>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</si>
  <si>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</si>
  <si>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</si>
  <si>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</si>
  <si>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</si>
  <si>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</si>
  <si>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</si>
  <si>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</si>
  <si>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</si>
  <si>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</si>
  <si>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</si>
  <si>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</si>
  <si>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</si>
  <si>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</si>
  <si>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</si>
  <si>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</si>
  <si>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</si>
  <si>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</si>
  <si>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</si>
  <si>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</si>
  <si>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</si>
  <si>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</si>
  <si>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</si>
  <si>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</si>
  <si>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</si>
  <si>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</si>
  <si>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</si>
  <si>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</si>
  <si>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</si>
  <si>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</si>
  <si>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</si>
  <si>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</si>
  <si>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</si>
  <si>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</si>
  <si>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</si>
  <si>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</si>
  <si>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</si>
  <si>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</si>
  <si>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</si>
  <si>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</si>
  <si>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</si>
  <si>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</si>
  <si>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</si>
  <si>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</si>
  <si>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</si>
  <si>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</si>
  <si>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</si>
  <si>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</si>
  <si>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</si>
  <si>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</si>
  <si>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</si>
  <si>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</si>
  <si>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</si>
  <si>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</si>
  <si>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</si>
  <si>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</si>
  <si>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</si>
  <si>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</si>
  <si>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</si>
  <si>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</si>
  <si>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</si>
  <si>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</si>
  <si>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</si>
  <si>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</si>
  <si>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</si>
  <si>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</si>
  <si>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</si>
  <si>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</si>
  <si>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</si>
  <si>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</si>
  <si>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</si>
  <si>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</si>
  <si>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</si>
  <si>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</si>
  <si>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</si>
  <si>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</si>
  <si>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</si>
  <si>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</si>
  <si>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</si>
  <si>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</si>
  <si>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</si>
  <si>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</si>
  <si>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</si>
  <si>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</si>
  <si>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</si>
  <si>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</si>
  <si>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</si>
  <si>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</si>
  <si>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</si>
  <si>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</si>
  <si>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</si>
  <si>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</si>
  <si>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</si>
  <si>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</si>
  <si>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</si>
  <si>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</si>
  <si>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</si>
  <si>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</si>
  <si>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</si>
  <si>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</si>
  <si>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</si>
  <si>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</si>
  <si>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</si>
  <si>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</si>
  <si>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</si>
  <si>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</si>
  <si>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</si>
  <si>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</si>
  <si>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</si>
  <si>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</si>
  <si>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</si>
  <si>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</si>
  <si>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</si>
  <si>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</si>
  <si>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</si>
  <si>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</si>
  <si>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</si>
  <si>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</si>
  <si>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</si>
  <si>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</si>
  <si>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</si>
  <si>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</si>
  <si>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</si>
  <si>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</si>
  <si>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</si>
  <si>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</si>
  <si>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</si>
  <si>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</si>
  <si>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</si>
  <si>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</si>
  <si>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</si>
  <si>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</si>
  <si>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</si>
  <si>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</si>
  <si>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</si>
  <si>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</si>
  <si>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</si>
  <si>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</si>
  <si>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</si>
  <si>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</si>
  <si>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</si>
  <si>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</si>
  <si>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</si>
  <si>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</si>
  <si>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</si>
  <si>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</si>
  <si>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</si>
  <si>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</si>
  <si>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</si>
  <si>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</si>
  <si>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</si>
  <si>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</si>
  <si>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</si>
  <si>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</si>
  <si>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</si>
  <si>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</si>
  <si>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</si>
  <si>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</si>
  <si>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</si>
  <si>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</si>
  <si>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</si>
  <si>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</si>
  <si>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</si>
  <si>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</si>
  <si>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</si>
  <si>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</si>
  <si>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</si>
  <si>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</si>
  <si>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</si>
  <si>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</si>
  <si>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</si>
  <si>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</si>
  <si>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</si>
  <si>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</si>
  <si>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</si>
  <si>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</si>
  <si>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</si>
  <si>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</si>
  <si>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</si>
  <si>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</si>
  <si>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</si>
  <si>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</si>
  <si>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</si>
  <si>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</si>
  <si>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</si>
  <si>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</si>
  <si>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</si>
  <si>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</si>
  <si>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</si>
  <si>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</si>
  <si>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</si>
  <si>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</si>
  <si>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</si>
  <si>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</si>
  <si>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</si>
  <si>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</si>
  <si>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</si>
  <si>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</si>
  <si>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</si>
  <si>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</si>
  <si>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</si>
  <si>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</si>
  <si>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</si>
  <si>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</si>
  <si>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</si>
  <si>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</si>
  <si>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</si>
  <si>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</si>
  <si>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</si>
  <si>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</si>
  <si>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</si>
  <si>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</si>
  <si>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</si>
  <si>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</si>
  <si>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</si>
  <si>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</si>
  <si>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</si>
  <si>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</si>
  <si>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</si>
  <si>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</si>
  <si>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</si>
  <si>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</si>
  <si>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</si>
  <si>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</si>
  <si>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</si>
  <si>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</si>
  <si>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</si>
  <si>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</si>
  <si>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</si>
  <si>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</si>
  <si>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</si>
  <si>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</si>
  <si>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</si>
  <si>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</si>
  <si>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</si>
  <si>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</si>
  <si>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</si>
  <si>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</si>
  <si>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</si>
  <si>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</si>
  <si>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</si>
  <si>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</si>
  <si>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</si>
  <si>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</si>
  <si>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</si>
  <si>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</si>
  <si>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</si>
  <si>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</si>
  <si>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</si>
  <si>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</si>
  <si>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</si>
  <si>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</si>
  <si>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</si>
  <si>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</si>
  <si>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</si>
  <si>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</si>
  <si>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</si>
  <si>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</si>
  <si>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</si>
  <si>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</si>
  <si>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</si>
  <si>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</si>
  <si>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</si>
  <si>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</si>
  <si>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</si>
  <si>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</si>
  <si>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</si>
  <si>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</si>
  <si>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</si>
  <si>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</si>
  <si>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</si>
  <si>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</si>
  <si>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</si>
  <si>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</si>
  <si>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</si>
  <si>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</si>
  <si>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</si>
  <si>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</si>
  <si>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</si>
  <si>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</si>
  <si>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</si>
  <si>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</si>
  <si>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</si>
  <si>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</si>
  <si>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</si>
  <si>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</si>
  <si>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</si>
  <si>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</si>
  <si>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</si>
  <si>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</si>
  <si>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</si>
  <si>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</si>
  <si>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</si>
  <si>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</si>
  <si>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</si>
  <si>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</si>
  <si>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</si>
  <si>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</si>
  <si>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</si>
  <si>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</si>
  <si>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</si>
  <si>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</si>
  <si>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</si>
  <si>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</si>
  <si>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</si>
  <si>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</si>
  <si>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</si>
  <si>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</si>
  <si>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</si>
  <si>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</si>
  <si>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</si>
  <si>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</si>
  <si>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</si>
  <si>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</si>
  <si>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</si>
  <si>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</si>
  <si>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</si>
  <si>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</si>
  <si>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</si>
  <si>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</si>
  <si>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</si>
  <si>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</si>
  <si>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</si>
  <si>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</si>
  <si>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</si>
  <si>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</si>
  <si>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</si>
  <si>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</si>
  <si>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</si>
  <si>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</si>
  <si>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</si>
  <si>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</si>
  <si>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</si>
  <si>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</si>
  <si>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</si>
  <si>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</si>
  <si>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</si>
  <si>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</si>
  <si>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</si>
  <si>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</si>
  <si>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</si>
  <si>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</si>
  <si>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</si>
  <si>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</si>
  <si>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</si>
  <si>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</si>
  <si>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</si>
  <si>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</si>
  <si>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</si>
  <si>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</si>
  <si>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</si>
  <si>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</si>
  <si>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</si>
  <si>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</si>
  <si>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</si>
  <si>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</si>
  <si>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</si>
  <si>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</si>
  <si>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</si>
  <si>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</si>
  <si>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</si>
  <si>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</si>
  <si>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</si>
  <si>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</si>
  <si>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</si>
  <si>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</si>
  <si>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</si>
  <si>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</si>
  <si>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</si>
  <si>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</si>
  <si>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</si>
  <si>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</si>
  <si>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</si>
  <si>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</si>
  <si>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</si>
  <si>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</si>
  <si>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</si>
  <si>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</si>
  <si>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</si>
  <si>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</si>
  <si>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</si>
  <si>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</si>
  <si>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</si>
  <si>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</si>
  <si>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</si>
  <si>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</si>
  <si>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</si>
  <si>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</si>
  <si>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</si>
  <si>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</si>
  <si>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</si>
  <si>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</si>
  <si>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</si>
  <si>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</si>
  <si>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</si>
  <si>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</si>
  <si>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</si>
  <si>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</si>
  <si>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</si>
  <si>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</si>
  <si>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</si>
  <si>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</si>
  <si>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</si>
  <si>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</si>
  <si>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</si>
  <si>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</si>
  <si>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</si>
  <si>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</si>
  <si>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</si>
  <si>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</si>
  <si>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</si>
  <si>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</si>
  <si>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</si>
  <si>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</si>
  <si>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</si>
  <si>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</si>
  <si>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</si>
  <si>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</si>
  <si>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</si>
  <si>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</si>
  <si>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</si>
  <si>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</si>
  <si>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</si>
  <si>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</si>
  <si>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</si>
  <si>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</si>
  <si>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</si>
  <si>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</si>
  <si>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</si>
  <si>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</si>
  <si>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</si>
  <si>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</si>
  <si>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</si>
  <si>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</si>
  <si>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</si>
  <si>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</si>
  <si>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</si>
  <si>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</si>
  <si>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</si>
  <si>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</si>
  <si>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</si>
  <si>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</si>
  <si>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</si>
  <si>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</si>
  <si>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</si>
  <si>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</si>
  <si>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</si>
  <si>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</si>
  <si>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</si>
  <si>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</si>
  <si>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</si>
  <si>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</si>
  <si>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</si>
  <si>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</si>
  <si>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</si>
  <si>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</si>
  <si>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</si>
  <si>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</si>
  <si>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</si>
  <si>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</si>
  <si>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</si>
  <si>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</si>
  <si>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</si>
  <si>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</si>
  <si>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</si>
  <si>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</si>
  <si>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</si>
  <si>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</si>
  <si>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</si>
  <si>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</si>
  <si>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</si>
  <si>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</si>
  <si>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</si>
  <si>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</si>
  <si>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</si>
  <si>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</si>
  <si>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</si>
  <si>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</si>
  <si>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</si>
  <si>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</si>
  <si>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</si>
  <si>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</si>
  <si>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</si>
  <si>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</si>
  <si>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</si>
  <si>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</si>
  <si>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</si>
  <si>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</si>
  <si>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</si>
  <si>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</si>
  <si>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</si>
  <si>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</si>
  <si>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</si>
  <si>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</si>
  <si>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</si>
  <si>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</si>
  <si>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</si>
  <si>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</si>
  <si>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</si>
  <si>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</si>
  <si>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</si>
  <si>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</si>
  <si>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</si>
  <si>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</si>
  <si>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</si>
  <si>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</si>
  <si>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</si>
  <si>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</si>
  <si>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</si>
  <si>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</si>
  <si>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</si>
  <si>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</si>
  <si>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</si>
  <si>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</si>
  <si>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</si>
  <si>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</si>
  <si>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</si>
  <si>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</si>
  <si>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</si>
  <si>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</si>
  <si>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</si>
  <si>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</si>
  <si>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</si>
  <si>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</si>
  <si>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</si>
  <si>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</si>
  <si>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</si>
  <si>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</si>
  <si>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</si>
  <si>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</si>
  <si>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</si>
  <si>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</si>
  <si>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</si>
  <si>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</si>
  <si>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</si>
  <si>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</si>
  <si>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</si>
  <si>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</si>
  <si>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</si>
  <si>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</si>
  <si>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</si>
  <si>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</si>
  <si>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</si>
  <si>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</si>
  <si>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</si>
  <si>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</si>
  <si>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</si>
  <si>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</si>
  <si>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</si>
  <si>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</si>
  <si>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</si>
  <si>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</si>
  <si>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</si>
  <si>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</si>
  <si>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</si>
  <si>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</si>
  <si>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</si>
  <si>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</si>
  <si>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</si>
  <si>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</si>
  <si>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</si>
  <si>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</si>
  <si>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</si>
  <si>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</si>
  <si>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</si>
  <si>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</si>
  <si>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</si>
  <si>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</si>
  <si>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</si>
  <si>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</si>
  <si>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</si>
  <si>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</si>
  <si>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</si>
  <si>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</si>
  <si>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</si>
  <si>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</si>
  <si>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</si>
  <si>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</si>
  <si>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</si>
  <si>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</si>
  <si>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</si>
  <si>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</si>
  <si>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</si>
  <si>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</si>
  <si>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</si>
  <si>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</si>
  <si>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</si>
  <si>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</si>
  <si>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</si>
  <si>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</si>
  <si>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</si>
  <si>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</si>
  <si>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</si>
  <si>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</si>
  <si>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</si>
  <si>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</si>
  <si>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</si>
  <si>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</si>
  <si>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</si>
  <si>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</si>
  <si>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</si>
  <si>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</si>
  <si>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</si>
  <si>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</si>
  <si>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</si>
  <si>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</si>
  <si>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</si>
  <si>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</si>
  <si>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</si>
  <si>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</si>
  <si>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</si>
  <si>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</si>
  <si>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</si>
  <si>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</si>
  <si>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</si>
  <si>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</si>
  <si>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</si>
  <si>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</si>
  <si>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</si>
  <si>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</si>
  <si>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</si>
  <si>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</si>
  <si>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</si>
  <si>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</si>
  <si>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</si>
  <si>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</si>
  <si>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</si>
  <si>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</si>
  <si>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</si>
  <si>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</si>
  <si>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</si>
  <si>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</si>
  <si>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</si>
  <si>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</si>
  <si>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</si>
  <si>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</si>
  <si>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</si>
  <si>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</si>
  <si>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</si>
  <si>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</si>
  <si>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</si>
  <si>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</si>
  <si>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</si>
  <si>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</si>
  <si>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</si>
  <si>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</si>
  <si>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</si>
  <si>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</si>
  <si>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</si>
  <si>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</si>
  <si>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</si>
  <si>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</si>
  <si>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</si>
  <si>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</si>
  <si>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</si>
  <si>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</si>
  <si>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</si>
  <si>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</si>
  <si>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</si>
  <si>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</si>
  <si>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</si>
  <si>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</si>
  <si>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</si>
  <si>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</si>
  <si>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</si>
  <si>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</si>
  <si>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</si>
  <si>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</si>
  <si>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</si>
  <si>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</si>
  <si>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</si>
  <si>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</si>
  <si>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</si>
  <si>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</si>
  <si>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</si>
  <si>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</si>
  <si>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</si>
  <si>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</si>
  <si>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</si>
  <si>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</si>
  <si>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</si>
  <si>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</si>
  <si>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</si>
  <si>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</si>
  <si>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</si>
  <si>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</si>
  <si>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</si>
  <si>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</si>
  <si>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</si>
  <si>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</si>
  <si>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</si>
  <si>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</si>
  <si>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</si>
  <si>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</si>
  <si>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</si>
  <si>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</si>
  <si>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</si>
  <si>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</si>
  <si>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</si>
  <si>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</si>
  <si>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</si>
  <si>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</si>
  <si>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</si>
  <si>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</si>
  <si>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</si>
  <si>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</si>
  <si>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</si>
  <si>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</si>
  <si>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</si>
  <si>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</si>
  <si>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</si>
  <si>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</si>
  <si>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</si>
  <si>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</si>
  <si>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</si>
  <si>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</si>
  <si>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</si>
  <si>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</si>
  <si>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</si>
  <si>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</si>
  <si>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</si>
  <si>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</si>
  <si>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</si>
  <si>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</si>
  <si>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</si>
  <si>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</si>
  <si>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</si>
  <si>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</si>
  <si>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</si>
  <si>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</si>
  <si>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</si>
  <si>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</si>
  <si>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</si>
  <si>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</si>
  <si>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</si>
  <si>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</si>
  <si>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</si>
  <si>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</si>
  <si>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</si>
  <si>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</si>
  <si>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</si>
  <si>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</si>
  <si>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</si>
  <si>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</si>
  <si>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</si>
  <si>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</si>
  <si>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</si>
  <si>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</si>
  <si>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</si>
  <si>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</si>
  <si>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</si>
  <si>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</si>
  <si>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</si>
  <si>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</si>
  <si>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</si>
  <si>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</si>
  <si>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</si>
  <si>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</si>
  <si>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</si>
  <si>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</si>
  <si>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</si>
  <si>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</si>
  <si>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</si>
  <si>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</si>
  <si>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</si>
  <si>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</si>
  <si>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</si>
  <si>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</si>
  <si>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</si>
  <si>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</si>
  <si>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</si>
  <si>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</si>
  <si>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</si>
  <si>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</si>
  <si>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</si>
  <si>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</si>
  <si>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</si>
  <si>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</si>
  <si>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</si>
  <si>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</si>
  <si>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</si>
  <si>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</si>
  <si>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</si>
  <si>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</si>
  <si>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</si>
  <si>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</si>
  <si>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</si>
  <si>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</si>
  <si>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</si>
  <si>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</si>
  <si>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</si>
  <si>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</si>
  <si>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</si>
  <si>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</si>
  <si>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</si>
  <si>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</si>
  <si>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</si>
  <si>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</si>
  <si>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</si>
  <si>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</si>
  <si>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</si>
  <si>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</si>
  <si>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</si>
  <si>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</si>
  <si>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</si>
  <si>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</si>
  <si>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</si>
  <si>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</si>
  <si>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</si>
  <si>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</si>
  <si>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</si>
  <si>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</si>
  <si>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</si>
  <si>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</si>
  <si>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</si>
  <si>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</si>
  <si>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</si>
  <si>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</si>
  <si>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</si>
  <si>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</si>
  <si>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</si>
  <si>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</si>
  <si>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</si>
  <si>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</si>
  <si>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</si>
  <si>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</si>
  <si>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</si>
  <si>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</si>
  <si>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</si>
  <si>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</si>
  <si>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</si>
  <si>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</si>
  <si>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</si>
  <si>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</si>
  <si>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</si>
  <si>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</si>
  <si>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</si>
  <si>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</si>
  <si>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</si>
  <si>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</si>
  <si>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</si>
  <si>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</si>
  <si>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</si>
  <si>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</si>
  <si>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</si>
  <si>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</si>
  <si>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</si>
  <si>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</si>
  <si>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</si>
  <si>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</si>
  <si>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</si>
  <si>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</si>
  <si>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</si>
  <si>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</si>
  <si>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</si>
  <si>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</si>
  <si>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</si>
  <si>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</si>
  <si>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</si>
  <si>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</si>
  <si>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</si>
  <si>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</si>
  <si>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</si>
  <si>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</si>
  <si>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</si>
  <si>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</si>
  <si>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</si>
  <si>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</si>
  <si>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</si>
  <si>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</si>
  <si>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</si>
  <si>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</si>
  <si>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</si>
  <si>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</si>
  <si>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</si>
  <si>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</si>
  <si>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</si>
  <si>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</si>
  <si>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</si>
  <si>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</si>
  <si>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</si>
  <si>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</si>
  <si>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</si>
  <si>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</si>
  <si>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</si>
  <si>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</si>
  <si>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</si>
  <si>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</si>
  <si>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</si>
  <si>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</si>
  <si>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</si>
  <si>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</si>
  <si>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</si>
  <si>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</si>
  <si>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</si>
  <si>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</si>
  <si>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</si>
  <si>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</si>
  <si>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</si>
  <si>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</si>
  <si>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</si>
  <si>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</si>
  <si>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</si>
  <si>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</si>
  <si>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</si>
  <si>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</si>
  <si>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</si>
  <si>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</si>
  <si>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</si>
  <si>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</si>
  <si>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</si>
  <si>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</si>
  <si>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</si>
  <si>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</si>
  <si>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</si>
  <si>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</si>
  <si>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</si>
  <si>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</si>
  <si>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</si>
  <si>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</si>
  <si>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</si>
  <si>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</si>
  <si>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</si>
  <si>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</si>
  <si>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</si>
  <si>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</si>
  <si>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</si>
  <si>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</si>
  <si>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</si>
  <si>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</si>
  <si>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</si>
  <si>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</si>
  <si>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</si>
  <si>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</si>
  <si>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</si>
  <si>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</si>
  <si>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</si>
  <si>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</si>
  <si>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</si>
  <si>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</si>
  <si>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</si>
  <si>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</si>
  <si>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</si>
  <si>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</si>
  <si>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</si>
  <si>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</si>
  <si>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</si>
  <si>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</si>
  <si>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</si>
  <si>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</si>
  <si>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</si>
  <si>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</si>
  <si>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</si>
  <si>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</si>
  <si>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</si>
  <si>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</si>
  <si>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</si>
  <si>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</si>
  <si>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</si>
  <si>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</si>
  <si>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</si>
  <si>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</si>
  <si>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</si>
  <si>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</si>
  <si>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</si>
  <si>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</si>
  <si>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</si>
  <si>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</si>
  <si>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</si>
  <si>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</si>
  <si>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</si>
  <si>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</si>
  <si>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</si>
  <si>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</si>
  <si>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</si>
  <si>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</si>
  <si>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</si>
  <si>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</si>
  <si>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</si>
  <si>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</si>
  <si>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</si>
  <si>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</si>
  <si>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</si>
  <si>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</si>
  <si>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</si>
  <si>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</si>
  <si>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</si>
  <si>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</si>
  <si>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</si>
  <si>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</si>
  <si>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</si>
  <si>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</si>
  <si>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</si>
  <si>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</si>
  <si>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</si>
  <si>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</si>
  <si>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</si>
  <si>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</si>
  <si>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</si>
  <si>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</si>
  <si>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</si>
  <si>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</si>
  <si>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</si>
  <si>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</si>
  <si>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</si>
  <si>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</si>
  <si>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</si>
  <si>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</si>
  <si>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</si>
  <si>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</si>
  <si>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</si>
  <si>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</si>
  <si>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</si>
  <si>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</si>
  <si>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</si>
  <si>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</si>
  <si>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</si>
  <si>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</si>
  <si>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</si>
  <si>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</si>
  <si>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</si>
  <si>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</si>
  <si>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</si>
  <si>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</si>
  <si>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</si>
  <si>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</si>
  <si>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</si>
  <si>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</si>
  <si>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</si>
  <si>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</si>
  <si>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</si>
  <si>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</si>
  <si>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</si>
  <si>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</si>
  <si>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</si>
  <si>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</si>
  <si>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</si>
  <si>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</si>
  <si>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</si>
  <si>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</si>
  <si>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</si>
  <si>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</si>
  <si>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</si>
  <si>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</si>
  <si>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</si>
  <si>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</si>
  <si>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</si>
  <si>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</si>
  <si>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</si>
  <si>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</si>
  <si>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</si>
  <si>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</si>
  <si>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</si>
  <si>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</si>
  <si>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</si>
  <si>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</si>
  <si>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</si>
  <si>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</si>
  <si>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</si>
  <si>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</si>
  <si>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</si>
  <si>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</si>
  <si>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</si>
  <si>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</si>
  <si>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</si>
  <si>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</si>
  <si>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</si>
  <si>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</si>
  <si>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</si>
  <si>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</si>
  <si>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</si>
  <si>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</si>
  <si>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</si>
  <si>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</si>
  <si>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</si>
  <si>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</si>
  <si>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</si>
  <si>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</si>
  <si>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</si>
  <si>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</si>
  <si>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</si>
  <si>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</si>
  <si>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</si>
  <si>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</si>
  <si>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</si>
  <si>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</si>
  <si>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</si>
  <si>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</si>
  <si>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</si>
  <si>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</si>
  <si>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</si>
  <si>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</si>
  <si>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</si>
  <si>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</si>
  <si>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</si>
  <si>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</si>
  <si>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</si>
  <si>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</si>
  <si>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</si>
  <si>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</si>
  <si>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</si>
  <si>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</si>
  <si>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</si>
  <si>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</si>
  <si>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</si>
  <si>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</si>
  <si>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</si>
  <si>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</si>
  <si>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</si>
  <si>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</si>
  <si>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</si>
  <si>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</si>
  <si>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</si>
  <si>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</si>
  <si>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</si>
  <si>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</si>
  <si>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</si>
  <si>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</si>
  <si>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</si>
  <si>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</si>
  <si>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</si>
  <si>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</si>
  <si>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</si>
  <si>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</si>
  <si>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</si>
  <si>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</si>
  <si>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</si>
  <si>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</si>
  <si>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</si>
  <si>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</si>
  <si>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</si>
  <si>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</si>
  <si>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</si>
  <si>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</si>
  <si>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</si>
  <si>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</si>
  <si>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</si>
  <si>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</si>
  <si>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</si>
  <si>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</si>
  <si>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</si>
  <si>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</si>
  <si>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</si>
  <si>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</si>
  <si>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</si>
  <si>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</si>
  <si>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</si>
  <si>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</si>
  <si>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</si>
  <si>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</si>
  <si>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</si>
  <si>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</si>
  <si>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</si>
  <si>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</si>
  <si>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</si>
  <si>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</si>
  <si>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</si>
  <si>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</si>
  <si>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</si>
  <si>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</si>
  <si>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</si>
  <si>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</si>
  <si>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</si>
  <si>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</si>
  <si>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</si>
  <si>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</si>
  <si>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</si>
  <si>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</si>
  <si>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</si>
  <si>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</si>
  <si>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</si>
  <si>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</si>
  <si>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</si>
  <si>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</si>
  <si>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</si>
  <si>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</si>
  <si>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</si>
  <si>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</si>
  <si>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</si>
  <si>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</si>
  <si>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</si>
  <si>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</si>
  <si>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</si>
  <si>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</si>
  <si>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</si>
  <si>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</si>
  <si>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</si>
  <si>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</si>
  <si>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</si>
  <si>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</si>
  <si>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</si>
  <si>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</si>
  <si>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</si>
  <si>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</si>
  <si>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</si>
  <si>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</si>
  <si>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</si>
  <si>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</si>
  <si>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</si>
  <si>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</si>
  <si>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</si>
  <si>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</si>
  <si>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</si>
  <si>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</si>
  <si>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</si>
  <si>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</si>
  <si>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</si>
  <si>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</si>
  <si>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</si>
  <si>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</si>
  <si>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</si>
  <si>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</si>
  <si>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</si>
  <si>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</si>
  <si>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</si>
  <si>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</si>
  <si>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</si>
  <si>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</si>
  <si>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</si>
  <si>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</si>
  <si>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</si>
  <si>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</si>
  <si>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</si>
  <si>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</si>
  <si>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</si>
  <si>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</si>
  <si>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</si>
  <si>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</si>
  <si>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</si>
  <si>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</si>
  <si>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</si>
  <si>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</si>
  <si>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</si>
  <si>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</si>
  <si>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</si>
  <si>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</si>
  <si>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</si>
  <si>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</si>
  <si>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</si>
  <si>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</si>
  <si>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</si>
  <si>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</si>
  <si>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</si>
  <si>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</si>
  <si>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</si>
  <si>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</si>
  <si>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</si>
  <si>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</si>
  <si>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</si>
  <si>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</si>
  <si>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</si>
  <si>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</si>
  <si>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</si>
  <si>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</si>
  <si>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</si>
  <si>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</si>
  <si>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</si>
  <si>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</si>
  <si>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</si>
  <si>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</si>
  <si>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</si>
  <si>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</si>
  <si>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</si>
  <si>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</si>
  <si>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</si>
  <si>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</si>
  <si>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</si>
  <si>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</si>
  <si>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</si>
  <si>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</si>
  <si>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</si>
  <si>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</si>
  <si>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</si>
  <si>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</si>
  <si>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</si>
  <si>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</si>
  <si>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</si>
  <si>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</si>
  <si>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</si>
  <si>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</si>
  <si>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</si>
  <si>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</si>
  <si>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</si>
  <si>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</si>
  <si>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</si>
  <si>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</si>
  <si>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</si>
  <si>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</si>
  <si>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</si>
  <si>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</si>
  <si>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</si>
  <si>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</si>
  <si>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</si>
  <si>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</si>
  <si>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</si>
  <si>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</si>
  <si>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</si>
  <si>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</si>
  <si>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</si>
  <si>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</si>
  <si>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</si>
  <si>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</si>
  <si>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</si>
  <si>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</si>
  <si>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</si>
  <si>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</si>
  <si>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</si>
  <si>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</si>
  <si>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</si>
  <si>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</si>
  <si>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</si>
  <si>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</si>
  <si>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</si>
  <si>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</si>
  <si>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</si>
  <si>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</si>
  <si>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</si>
  <si>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</si>
  <si>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</si>
  <si>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</si>
  <si>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</si>
  <si>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</si>
  <si>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</si>
  <si>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</si>
  <si>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</si>
  <si>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</si>
  <si>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</si>
  <si>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</si>
  <si>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</si>
  <si>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</si>
  <si>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</si>
  <si>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</si>
  <si>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</si>
  <si>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</si>
  <si>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</si>
  <si>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</si>
  <si>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</si>
  <si>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</si>
  <si>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</si>
  <si>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</si>
  <si>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</si>
  <si>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</si>
  <si>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</si>
  <si>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</si>
  <si>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</si>
  <si>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</si>
  <si>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</si>
  <si>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</si>
  <si>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</si>
  <si>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</si>
  <si>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</si>
  <si>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</si>
  <si>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</si>
  <si>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</si>
  <si>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</si>
  <si>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</si>
  <si>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</si>
  <si>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</si>
  <si>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</si>
  <si>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</si>
  <si>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</si>
  <si>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</si>
  <si>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</si>
  <si>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</si>
  <si>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</si>
  <si>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</si>
  <si>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</si>
  <si>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</si>
  <si>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</si>
  <si>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</si>
  <si>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</si>
  <si>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</si>
  <si>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</si>
  <si>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</si>
  <si>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</si>
  <si>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</si>
  <si>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</si>
  <si>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</si>
  <si>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</si>
  <si>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</si>
  <si>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</si>
  <si>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</si>
  <si>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</si>
  <si>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</si>
  <si>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</si>
  <si>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</si>
  <si>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</si>
  <si>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</si>
  <si>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</si>
  <si>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</si>
  <si>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</si>
  <si>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</si>
  <si>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</si>
  <si>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</si>
  <si>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</si>
  <si>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</si>
  <si>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</si>
  <si>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</si>
  <si>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</si>
  <si>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</si>
  <si>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</si>
  <si>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</si>
  <si>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</si>
  <si>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</si>
  <si>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</si>
  <si>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</si>
  <si>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</si>
  <si>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</si>
  <si>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</si>
  <si>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</si>
  <si>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</si>
  <si>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</si>
  <si>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</si>
  <si>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</si>
  <si>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</si>
  <si>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</si>
  <si>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</si>
  <si>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</si>
  <si>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</si>
  <si>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</si>
  <si>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</si>
  <si>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</si>
  <si>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</si>
  <si>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</si>
  <si>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</si>
  <si>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</si>
  <si>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</si>
  <si>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</si>
  <si>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</si>
  <si>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</si>
  <si>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</si>
  <si>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</si>
  <si>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</si>
  <si>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</si>
  <si>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</si>
  <si>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</si>
  <si>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</si>
  <si>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</si>
  <si>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</si>
  <si>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</si>
  <si>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</si>
  <si>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</si>
  <si>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</si>
  <si>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</si>
  <si>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</si>
  <si>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</si>
  <si>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</si>
  <si>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</si>
  <si>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</si>
  <si>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</si>
  <si>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</si>
  <si>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</si>
  <si>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</si>
  <si>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</si>
  <si>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</si>
  <si>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</si>
  <si>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</si>
  <si>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</si>
  <si>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</si>
  <si>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</si>
  <si>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</si>
  <si>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</si>
  <si>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</si>
  <si>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</si>
  <si>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</si>
  <si>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</si>
  <si>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</si>
  <si>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</si>
  <si>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</si>
  <si>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</si>
  <si>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</si>
  <si>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</si>
  <si>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</si>
  <si>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</si>
  <si>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</si>
  <si>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</si>
  <si>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</si>
  <si>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</si>
  <si>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</si>
  <si>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</si>
  <si>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</si>
  <si>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</si>
  <si>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</si>
  <si>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</si>
  <si>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</si>
  <si>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</si>
  <si>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</si>
  <si>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</si>
  <si>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</si>
  <si>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</si>
  <si>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</si>
  <si>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</si>
  <si>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</si>
  <si>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</si>
  <si>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</si>
  <si>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</si>
  <si>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</si>
  <si>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</si>
  <si>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</si>
  <si>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</si>
  <si>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</si>
  <si>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</si>
  <si>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</si>
  <si>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</si>
  <si>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</si>
  <si>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</si>
  <si>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</si>
  <si>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</si>
  <si>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</si>
  <si>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</si>
  <si>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</si>
  <si>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</si>
  <si>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</si>
  <si>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</si>
  <si>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</si>
  <si>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</si>
  <si>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</si>
  <si>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</si>
  <si>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</si>
  <si>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</si>
  <si>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</si>
  <si>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</si>
  <si>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</si>
  <si>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</si>
  <si>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</si>
  <si>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</si>
  <si>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</si>
  <si>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</si>
  <si>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</si>
  <si>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</si>
  <si>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</si>
  <si>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</si>
  <si>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</si>
  <si>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</si>
  <si>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</si>
  <si>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</si>
  <si>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</si>
  <si>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</si>
  <si>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</si>
  <si>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</si>
  <si>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</si>
  <si>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</si>
  <si>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</si>
  <si>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</si>
  <si>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</si>
  <si>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</si>
  <si>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</si>
  <si>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</si>
  <si>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</si>
  <si>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</si>
  <si>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</si>
  <si>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</si>
  <si>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</si>
  <si>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</si>
  <si>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</si>
  <si>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</si>
  <si>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</si>
  <si>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</si>
  <si>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</si>
  <si>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</si>
  <si>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</si>
  <si>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</si>
  <si>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</si>
  <si>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</si>
  <si>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</si>
  <si>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</si>
  <si>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</si>
  <si>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</si>
  <si>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</si>
  <si>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</si>
  <si>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</si>
  <si>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</si>
  <si>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</si>
  <si>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</si>
  <si>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</si>
  <si>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</si>
  <si>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</si>
  <si>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</si>
  <si>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</si>
  <si>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</si>
  <si>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</si>
  <si>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</si>
  <si>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</si>
  <si>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</si>
  <si>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</si>
  <si>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</si>
  <si>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</si>
  <si>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</si>
  <si>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</si>
  <si>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</si>
  <si>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</si>
  <si>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</si>
  <si>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</si>
  <si>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</si>
  <si>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</si>
  <si>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</si>
  <si>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</si>
  <si>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</si>
  <si>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</si>
  <si>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</si>
  <si>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</si>
  <si>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</si>
  <si>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</si>
  <si>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</si>
  <si>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</si>
  <si>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</si>
  <si>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</si>
  <si>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</si>
  <si>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</si>
  <si>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</si>
  <si>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</si>
  <si>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</si>
  <si>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</si>
  <si>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</si>
  <si>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</si>
  <si>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</si>
  <si>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</si>
  <si>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</si>
  <si>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</si>
  <si>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</si>
  <si>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</si>
  <si>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</si>
  <si>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</si>
  <si>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</si>
  <si>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</si>
  <si>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</si>
  <si>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</si>
  <si>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</si>
  <si>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</si>
  <si>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</si>
  <si>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</si>
  <si>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</si>
  <si>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</si>
  <si>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</si>
  <si>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</si>
  <si>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</si>
  <si>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</si>
  <si>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</si>
  <si>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</si>
  <si>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</si>
  <si>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</si>
  <si>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</si>
  <si>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</si>
  <si>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</si>
  <si>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</si>
  <si>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</si>
  <si>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</si>
  <si>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</si>
  <si>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</si>
  <si>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</si>
  <si>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</si>
  <si>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</si>
  <si>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</si>
  <si>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</si>
  <si>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</si>
  <si>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</si>
  <si>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</si>
  <si>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</si>
  <si>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</si>
  <si>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</si>
  <si>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</si>
  <si>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</si>
  <si>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</si>
  <si>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</si>
  <si>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</si>
  <si>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</si>
  <si>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</si>
  <si>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</si>
  <si>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</si>
  <si>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</si>
  <si>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</si>
  <si>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</si>
  <si>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</si>
  <si>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</si>
  <si>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</si>
  <si>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</si>
  <si>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</si>
  <si>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</si>
  <si>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</si>
  <si>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</si>
  <si>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</si>
  <si>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</si>
  <si>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</si>
  <si>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</si>
  <si>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</si>
  <si>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</si>
  <si>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</si>
  <si>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</si>
  <si>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</si>
  <si>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</si>
  <si>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</si>
  <si>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</si>
  <si>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</si>
  <si>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</si>
  <si>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</si>
  <si>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</si>
  <si>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</si>
  <si>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</si>
  <si>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</si>
  <si>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</si>
  <si>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</si>
  <si>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</si>
  <si>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</si>
  <si>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</si>
  <si>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</si>
  <si>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</si>
  <si>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</si>
  <si>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</si>
  <si>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</si>
  <si>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</si>
  <si>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</si>
  <si>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</si>
  <si>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</si>
  <si>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</si>
  <si>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</si>
  <si>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</si>
  <si>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</si>
  <si>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</si>
  <si>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</si>
  <si>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</si>
  <si>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</si>
  <si>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</si>
  <si>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</si>
  <si>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</si>
  <si>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</si>
  <si>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</si>
  <si>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</si>
  <si>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</si>
  <si>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</si>
  <si>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</si>
  <si>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</si>
  <si>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</si>
  <si>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</si>
  <si>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</si>
  <si>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</si>
  <si>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</si>
  <si>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</si>
  <si>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</si>
  <si>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</si>
  <si>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</si>
  <si>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</si>
  <si>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</si>
  <si>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</si>
  <si>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</si>
  <si>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</si>
  <si>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</si>
  <si>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</si>
  <si>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</si>
  <si>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</si>
  <si>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</si>
  <si>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</si>
  <si>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</si>
  <si>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</si>
  <si>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</si>
  <si>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</si>
  <si>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</si>
  <si>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</si>
  <si>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</si>
  <si>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</si>
  <si>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</si>
  <si>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</si>
  <si>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</si>
  <si>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</si>
  <si>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</si>
  <si>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</si>
  <si>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</si>
  <si>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</si>
  <si>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</si>
  <si>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</si>
  <si>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</si>
  <si>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</si>
  <si>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</si>
  <si>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</si>
  <si>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</si>
  <si>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</si>
  <si>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</si>
  <si>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</si>
  <si>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</si>
  <si>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</si>
  <si>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</si>
  <si>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</si>
  <si>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</si>
  <si>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</si>
  <si>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</si>
  <si>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</si>
  <si>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</si>
  <si>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</si>
  <si>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</si>
  <si>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</si>
  <si>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</si>
  <si>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</si>
  <si>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</si>
  <si>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</si>
  <si>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</si>
  <si>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</si>
  <si>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</si>
  <si>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</si>
  <si>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</si>
  <si>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</si>
  <si>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</si>
  <si>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</si>
  <si>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</si>
  <si>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</si>
  <si>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</si>
  <si>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</si>
  <si>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</si>
  <si>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</si>
  <si>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</si>
  <si>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</si>
  <si>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</si>
  <si>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</si>
  <si>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</si>
  <si>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</si>
  <si>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</si>
  <si>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</si>
  <si>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</si>
  <si>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</si>
  <si>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</si>
  <si>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</si>
  <si>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</si>
  <si>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</si>
  <si>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</si>
  <si>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</si>
  <si>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</si>
  <si>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</si>
  <si>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</si>
  <si>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</si>
  <si>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</si>
  <si>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</si>
  <si>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</si>
  <si>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</si>
  <si>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</si>
  <si>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</si>
  <si>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</si>
  <si>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</si>
  <si>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</si>
  <si>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</si>
  <si>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</si>
  <si>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</si>
  <si>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</si>
  <si>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</si>
  <si>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</si>
  <si>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</si>
  <si>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</si>
  <si>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</si>
  <si>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</si>
  <si>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</si>
  <si>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</si>
  <si>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</si>
  <si>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</si>
  <si>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</si>
  <si>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</si>
  <si>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</si>
  <si>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</si>
  <si>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</si>
  <si>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</si>
  <si>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</si>
  <si>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</si>
  <si>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</si>
  <si>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</si>
  <si>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</si>
  <si>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</si>
  <si>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</si>
  <si>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</si>
  <si>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</si>
  <si>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</si>
  <si>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</si>
  <si>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</si>
  <si>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</si>
  <si>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</si>
  <si>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</si>
  <si>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</si>
  <si>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</si>
  <si>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</si>
  <si>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</si>
  <si>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</si>
  <si>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</si>
  <si>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</si>
  <si>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</si>
  <si>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</si>
  <si>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</si>
  <si>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</si>
  <si>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</si>
  <si>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</si>
  <si>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</si>
  <si>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</si>
  <si>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</si>
  <si>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</si>
  <si>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</si>
  <si>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</si>
  <si>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</si>
  <si>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</si>
  <si>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</si>
  <si>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</si>
  <si>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</si>
  <si>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</si>
  <si>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</si>
  <si>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</si>
  <si>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</si>
  <si>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</si>
  <si>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</si>
  <si>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</si>
  <si>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</si>
  <si>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</si>
  <si>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</si>
  <si>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</si>
  <si>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</si>
  <si>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</si>
  <si>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</si>
  <si>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</si>
  <si>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</si>
  <si>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</si>
  <si>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</si>
  <si>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</si>
  <si>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</si>
  <si>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</si>
  <si>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</si>
  <si>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</si>
  <si>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</si>
  <si>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</si>
  <si>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</si>
  <si>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</si>
  <si>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</si>
  <si>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</si>
  <si>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</si>
  <si>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</si>
  <si>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</si>
  <si>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</si>
  <si>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</si>
  <si>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</si>
  <si>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</si>
  <si>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</si>
  <si>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</si>
  <si>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</si>
  <si>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</si>
  <si>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</si>
  <si>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</si>
  <si>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</si>
  <si>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</si>
  <si>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</si>
  <si>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</si>
  <si>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</si>
  <si>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</si>
  <si>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</si>
  <si>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</si>
  <si>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</si>
  <si>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</si>
  <si>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</si>
  <si>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</si>
  <si>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</si>
  <si>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</si>
  <si>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</si>
  <si>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</si>
  <si>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</si>
  <si>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</si>
  <si>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</si>
  <si>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</si>
  <si>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</si>
  <si>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</si>
  <si>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</si>
  <si>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</si>
  <si>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</si>
  <si>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</si>
  <si>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</si>
  <si>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</si>
  <si>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</si>
  <si>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</si>
  <si>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</si>
  <si>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</si>
  <si>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</si>
  <si>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</si>
  <si>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</si>
  <si>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</si>
  <si>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</si>
  <si>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</si>
  <si>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</si>
  <si>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</si>
  <si>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</si>
  <si>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</si>
  <si>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</si>
  <si>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</si>
  <si>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</si>
  <si>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</si>
  <si>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</si>
  <si>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</si>
  <si>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</si>
  <si>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</si>
  <si>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</si>
  <si>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</si>
  <si>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</si>
  <si>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</si>
  <si>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</si>
  <si>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</si>
  <si>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</si>
  <si>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</si>
  <si>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</si>
  <si>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</si>
  <si>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</si>
  <si>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</si>
  <si>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</si>
  <si>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</si>
  <si>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</si>
  <si>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</si>
  <si>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</si>
  <si>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</si>
  <si>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</si>
  <si>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</si>
  <si>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</si>
  <si>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</si>
  <si>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</si>
  <si>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</si>
  <si>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</si>
  <si>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</si>
  <si>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</si>
  <si>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</si>
  <si>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</si>
  <si>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</si>
  <si>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</si>
  <si>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</si>
  <si>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</si>
  <si>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</si>
  <si>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</si>
  <si>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</si>
  <si>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</si>
  <si>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</si>
  <si>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</si>
  <si>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</si>
  <si>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</si>
  <si>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</si>
  <si>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</si>
  <si>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</si>
  <si>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</si>
  <si>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</si>
  <si>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</si>
  <si>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</si>
  <si>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</si>
  <si>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</si>
  <si>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</si>
  <si>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</si>
  <si>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</si>
  <si>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</si>
  <si>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</si>
  <si>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</si>
  <si>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</si>
  <si>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</si>
  <si>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</si>
  <si>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</si>
  <si>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</si>
  <si>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</si>
  <si>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</si>
  <si>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</si>
  <si>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</si>
  <si>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</si>
  <si>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</si>
  <si>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</si>
  <si>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</si>
  <si>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</si>
  <si>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</si>
  <si>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</si>
  <si>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</si>
  <si>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</si>
  <si>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</si>
  <si>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</si>
  <si>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</si>
  <si>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</si>
  <si>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</si>
  <si>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</si>
  <si>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</si>
  <si>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</si>
  <si>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</si>
  <si>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</si>
  <si>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</si>
  <si>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</si>
  <si>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</si>
  <si>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</si>
  <si>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</si>
  <si>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</si>
  <si>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</si>
  <si>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</si>
  <si>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</si>
  <si>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</si>
  <si>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</si>
  <si>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</si>
  <si>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</si>
  <si>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</si>
  <si>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</si>
  <si>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</si>
  <si>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</si>
  <si>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</si>
  <si>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</si>
  <si>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</si>
  <si>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</si>
  <si>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</si>
  <si>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</si>
  <si>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</si>
  <si>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</si>
  <si>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</si>
  <si>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</si>
  <si>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</si>
  <si>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</si>
  <si>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</si>
  <si>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</si>
  <si>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</si>
  <si>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</si>
  <si>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</si>
  <si>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</si>
  <si>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</si>
  <si>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</si>
  <si>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</si>
  <si>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</si>
  <si>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</si>
  <si>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</si>
  <si>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</si>
  <si>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</si>
  <si>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</si>
  <si>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</si>
  <si>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</si>
  <si>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</si>
  <si>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</si>
  <si>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</si>
  <si>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</si>
  <si>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</si>
  <si>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</si>
  <si>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</si>
  <si>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</si>
  <si>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</si>
  <si>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</si>
  <si>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</si>
  <si>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</si>
  <si>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</si>
  <si>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</si>
  <si>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</si>
  <si>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</si>
  <si>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</si>
  <si>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</si>
  <si>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</si>
  <si>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</si>
  <si>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</si>
  <si>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</si>
  <si>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</si>
  <si>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</si>
  <si>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</si>
  <si>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</si>
  <si>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</si>
  <si>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</si>
  <si>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</si>
  <si>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</si>
  <si>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</si>
  <si>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</si>
  <si>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</si>
  <si>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</si>
  <si>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</si>
  <si>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</si>
  <si>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</si>
  <si>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</si>
  <si>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</si>
  <si>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</si>
  <si>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</si>
  <si>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</si>
  <si>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</si>
  <si>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</si>
  <si>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</si>
  <si>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</si>
  <si>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</si>
  <si>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</si>
  <si>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</si>
  <si>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</si>
  <si>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</si>
  <si>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</si>
  <si>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</si>
  <si>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</si>
  <si>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</si>
  <si>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</si>
  <si>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</si>
  <si>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</si>
  <si>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</si>
  <si>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</si>
  <si>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</si>
  <si>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</si>
  <si>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</si>
  <si>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</si>
  <si>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</si>
  <si>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</si>
  <si>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</si>
  <si>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</si>
  <si>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</si>
  <si>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</si>
  <si>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</si>
  <si>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</si>
  <si>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</si>
  <si>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</si>
  <si>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</si>
  <si>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</si>
  <si>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</si>
  <si>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</si>
  <si>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</si>
  <si>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</si>
  <si>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</si>
  <si>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</si>
  <si>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</si>
  <si>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</si>
  <si>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</si>
  <si>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</si>
  <si>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</si>
  <si>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</si>
  <si>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</si>
  <si>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</si>
  <si>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</si>
  <si>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</si>
  <si>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</si>
  <si>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</si>
  <si>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</si>
  <si>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</si>
  <si>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</si>
  <si>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</si>
  <si>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</si>
  <si>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</si>
  <si>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</si>
  <si>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</si>
  <si>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</si>
  <si>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</si>
  <si>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</si>
  <si>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</si>
  <si>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</si>
  <si>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</si>
  <si>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</si>
  <si>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</si>
  <si>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</si>
  <si>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</si>
  <si>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</si>
  <si>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</si>
  <si>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</si>
  <si>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</si>
  <si>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</si>
  <si>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</si>
  <si>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</si>
  <si>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</si>
  <si>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</si>
  <si>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</si>
  <si>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</si>
  <si>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</si>
  <si>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</si>
  <si>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</si>
  <si>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</si>
  <si>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</si>
  <si>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</si>
  <si>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</si>
  <si>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</si>
  <si>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</si>
  <si>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</si>
  <si>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</si>
  <si>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</si>
  <si>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</si>
  <si>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</si>
  <si>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</si>
  <si>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</si>
  <si>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</si>
  <si>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</si>
  <si>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</si>
  <si>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</si>
  <si>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</si>
  <si>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</si>
  <si>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</si>
  <si>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</si>
  <si>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</si>
  <si>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</si>
  <si>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</si>
  <si>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</si>
  <si>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</si>
  <si>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</si>
  <si>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</si>
  <si>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</si>
  <si>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</si>
  <si>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</si>
  <si>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</si>
  <si>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</si>
  <si>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</si>
  <si>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</si>
  <si>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</si>
  <si>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</si>
  <si>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</si>
  <si>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</si>
  <si>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</si>
  <si>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</si>
  <si>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</si>
  <si>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</si>
  <si>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</si>
  <si>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</si>
  <si>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</si>
  <si>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</si>
  <si>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</si>
  <si>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</si>
  <si>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</si>
  <si>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</si>
  <si>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</si>
  <si>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</si>
  <si>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</si>
  <si>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</si>
  <si>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</si>
  <si>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</si>
  <si>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</si>
  <si>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</si>
  <si>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</si>
  <si>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</si>
  <si>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</si>
  <si>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</si>
  <si>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</si>
  <si>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</si>
  <si>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</si>
  <si>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</si>
  <si>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</si>
  <si>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</si>
  <si>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</si>
  <si>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</si>
  <si>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</si>
  <si>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</si>
  <si>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</si>
  <si>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</si>
  <si>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</si>
  <si>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</si>
  <si>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</si>
  <si>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</si>
  <si>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</si>
  <si>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</si>
  <si>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</si>
  <si>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</si>
  <si>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</si>
  <si>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</si>
  <si>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</si>
  <si>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</si>
  <si>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</si>
  <si>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</si>
  <si>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</si>
  <si>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</si>
  <si>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</si>
  <si>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</si>
  <si>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</si>
  <si>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</si>
  <si>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</si>
  <si>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</si>
  <si>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</si>
  <si>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</si>
  <si>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</si>
  <si>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</si>
  <si>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</si>
  <si>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</si>
  <si>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</si>
  <si>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</si>
  <si>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</si>
  <si>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</si>
  <si>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</si>
  <si>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</si>
  <si>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</si>
  <si>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</si>
  <si>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</si>
  <si>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</si>
  <si>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</si>
  <si>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</si>
  <si>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</si>
  <si>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</si>
  <si>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</si>
  <si>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</si>
  <si>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</si>
  <si>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</si>
  <si>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</si>
  <si>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</si>
  <si>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</si>
  <si>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</si>
  <si>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</si>
  <si>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</si>
  <si>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</si>
  <si>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</si>
  <si>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</si>
  <si>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</si>
  <si>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</si>
  <si>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</si>
  <si>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</si>
  <si>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</si>
  <si>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</si>
  <si>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</si>
  <si>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</si>
  <si>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</si>
  <si>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</si>
  <si>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</si>
  <si>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</si>
  <si>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</si>
  <si>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</si>
  <si>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</si>
  <si>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</si>
  <si>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</si>
  <si>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</si>
  <si>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</si>
  <si>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</si>
  <si>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</si>
  <si>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</si>
  <si>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</si>
  <si>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</si>
  <si>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</si>
  <si>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</si>
  <si>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</si>
  <si>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</si>
  <si>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</si>
  <si>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</si>
  <si>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</si>
  <si>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</si>
  <si>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</si>
  <si>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</si>
  <si>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</si>
  <si>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</si>
  <si>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</si>
  <si>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</si>
  <si>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</si>
  <si>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</si>
  <si>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</si>
  <si>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</si>
  <si>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</si>
  <si>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</si>
  <si>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</si>
  <si>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</si>
  <si>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</si>
  <si>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</si>
  <si>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</si>
  <si>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</si>
  <si>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</si>
  <si>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</si>
  <si>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</si>
  <si>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</si>
  <si>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</si>
  <si>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</si>
  <si>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</si>
  <si>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</si>
  <si>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</si>
  <si>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</si>
  <si>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</si>
  <si>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</si>
  <si>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</si>
  <si>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</si>
  <si>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</si>
  <si>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</si>
  <si>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</si>
  <si>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</si>
  <si>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</si>
  <si>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</si>
  <si>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</si>
  <si>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</si>
  <si>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</si>
  <si>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</si>
  <si>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</si>
  <si>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</si>
  <si>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</si>
  <si>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</si>
  <si>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</si>
  <si>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</si>
  <si>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</si>
  <si>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</si>
  <si>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</si>
  <si>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</si>
  <si>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</si>
  <si>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</si>
  <si>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</si>
  <si>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</si>
  <si>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</si>
  <si>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</si>
  <si>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</si>
  <si>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</si>
  <si>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</si>
  <si>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</si>
  <si>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</si>
  <si>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</si>
  <si>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</si>
  <si>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</si>
  <si>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</si>
  <si>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</si>
  <si>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</si>
  <si>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</si>
  <si>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</si>
  <si>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</si>
  <si>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</si>
  <si>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</si>
  <si>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</si>
  <si>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</si>
  <si>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</si>
  <si>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</si>
  <si>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</si>
  <si>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</si>
  <si>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</si>
  <si>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</si>
  <si>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</si>
  <si>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</si>
  <si>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</si>
  <si>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</si>
  <si>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</si>
  <si>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</si>
  <si>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</si>
  <si>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</si>
  <si>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</si>
  <si>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</si>
  <si>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</si>
  <si>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</si>
  <si>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</si>
  <si>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</si>
  <si>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</si>
  <si>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</si>
  <si>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</si>
  <si>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</si>
  <si>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</si>
  <si>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</si>
  <si>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</si>
  <si>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</si>
  <si>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</si>
  <si>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</si>
  <si>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</si>
  <si>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</si>
  <si>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</si>
  <si>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</si>
  <si>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</si>
  <si>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</si>
  <si>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</si>
  <si>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</si>
  <si>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</si>
  <si>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</si>
  <si>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</si>
  <si>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</si>
  <si>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</si>
  <si>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</si>
  <si>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</si>
  <si>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</si>
  <si>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</si>
  <si>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</si>
  <si>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</si>
  <si>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</si>
  <si>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</si>
  <si>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</si>
  <si>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</si>
  <si>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</si>
  <si>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</si>
  <si>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</si>
  <si>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</si>
  <si>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</si>
  <si>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</si>
  <si>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</si>
  <si>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</si>
  <si>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</si>
  <si>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</si>
  <si>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</si>
  <si>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</si>
  <si>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</si>
  <si>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</si>
  <si>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</si>
  <si>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</si>
  <si>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</si>
  <si>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</si>
  <si>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</si>
  <si>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</si>
  <si>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</si>
  <si>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</si>
  <si>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</si>
  <si>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</si>
  <si>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</si>
  <si>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</si>
  <si>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</si>
  <si>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</si>
  <si>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</si>
  <si>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</si>
  <si>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</si>
  <si>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</si>
  <si>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</si>
  <si>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</si>
  <si>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</si>
  <si>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</si>
  <si>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</si>
  <si>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</si>
  <si>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</si>
  <si>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</si>
  <si>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</si>
  <si>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</si>
  <si>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</si>
  <si>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</si>
  <si>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</si>
  <si>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</si>
  <si>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</si>
  <si>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</si>
  <si>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</si>
  <si>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</si>
  <si>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</si>
  <si>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</si>
  <si>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</si>
  <si>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</si>
  <si>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</si>
  <si>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</si>
  <si>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</si>
  <si>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</si>
  <si>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</si>
  <si>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</si>
  <si>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</si>
  <si>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</si>
  <si>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</si>
  <si>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</si>
  <si>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</si>
  <si>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</si>
  <si>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</si>
  <si>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</si>
  <si>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</si>
  <si>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</si>
  <si>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</si>
  <si>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</si>
  <si>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</si>
  <si>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</si>
  <si>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</si>
  <si>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</si>
  <si>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</si>
  <si>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</si>
  <si>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</si>
  <si>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</si>
  <si>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</si>
  <si>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</si>
  <si>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</si>
  <si>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</si>
  <si>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</si>
  <si>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</si>
  <si>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</si>
  <si>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</si>
  <si>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</si>
  <si>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</si>
  <si>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</si>
  <si>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</si>
  <si>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</si>
  <si>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</si>
  <si>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</si>
  <si>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</si>
  <si>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</si>
  <si>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</si>
  <si>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</si>
  <si>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</si>
  <si>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</si>
  <si>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</si>
  <si>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</si>
  <si>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</si>
  <si>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</si>
  <si>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</si>
  <si>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</si>
  <si>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</si>
  <si>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</si>
  <si>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</si>
  <si>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</si>
  <si>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</si>
  <si>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</si>
  <si>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</si>
  <si>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</si>
  <si>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</si>
  <si>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</si>
  <si>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</si>
  <si>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</si>
  <si>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</si>
  <si>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</si>
  <si>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</si>
  <si>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</si>
  <si>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</si>
  <si>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</si>
  <si>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</si>
  <si>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</si>
  <si>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</si>
  <si>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</si>
  <si>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</si>
  <si>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</si>
  <si>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</si>
  <si>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</si>
  <si>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</si>
  <si>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</si>
  <si>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</si>
  <si>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</si>
  <si>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</si>
  <si>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</si>
  <si>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</si>
  <si>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</si>
  <si>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</si>
  <si>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</si>
  <si>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</si>
  <si>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</si>
  <si>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</si>
  <si>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</si>
  <si>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</si>
  <si>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</si>
  <si>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</si>
  <si>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</si>
  <si>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</si>
  <si>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</si>
  <si>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</si>
  <si>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</si>
  <si>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</si>
  <si>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</si>
  <si>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</si>
  <si>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</si>
  <si>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</si>
  <si>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</si>
  <si>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</si>
  <si>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</si>
  <si>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</si>
  <si>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</si>
  <si>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</si>
  <si>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</si>
  <si>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</si>
  <si>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</si>
  <si>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</si>
  <si>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</si>
  <si>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</si>
  <si>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</si>
  <si>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</si>
  <si>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</si>
  <si>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</si>
  <si>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</si>
  <si>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</si>
  <si>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</si>
  <si>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</si>
  <si>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</si>
  <si>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</si>
  <si>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</si>
  <si>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</si>
  <si>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</si>
  <si>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</si>
  <si>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</si>
  <si>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</si>
  <si>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</si>
  <si>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</si>
  <si>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</si>
  <si>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</si>
  <si>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</si>
  <si>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</si>
  <si>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</si>
  <si>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</si>
  <si>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</si>
  <si>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</si>
  <si>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</si>
  <si>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</si>
  <si>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</si>
  <si>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</si>
  <si>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</si>
  <si>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</si>
  <si>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</si>
  <si>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</si>
  <si>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</si>
  <si>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</si>
  <si>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</si>
  <si>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</si>
  <si>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</si>
  <si>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</si>
  <si>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</si>
  <si>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</si>
  <si>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</si>
  <si>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</si>
  <si>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</si>
  <si>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</si>
  <si>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</si>
  <si>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</si>
  <si>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</si>
  <si>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</si>
  <si>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</si>
  <si>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</si>
  <si>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</si>
  <si>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</si>
  <si>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</si>
  <si>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</si>
  <si>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</si>
  <si>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</si>
  <si>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</si>
  <si>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</si>
  <si>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</si>
  <si>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</si>
  <si>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</si>
  <si>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</si>
  <si>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</si>
  <si>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</si>
  <si>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</si>
  <si>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</si>
  <si>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</si>
  <si>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</si>
  <si>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</si>
  <si>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</si>
  <si>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</si>
  <si>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</si>
  <si>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</si>
  <si>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</si>
  <si>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</si>
  <si>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</si>
  <si>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</si>
  <si>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</si>
  <si>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</si>
  <si>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</si>
  <si>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</si>
  <si>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</si>
  <si>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</si>
  <si>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</si>
  <si>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</si>
  <si>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</si>
  <si>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</si>
  <si>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</si>
  <si>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</si>
  <si>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</si>
  <si>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</si>
  <si>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</si>
  <si>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</si>
  <si>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</si>
  <si>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</si>
  <si>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</si>
  <si>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</si>
  <si>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</si>
  <si>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</si>
  <si>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</si>
  <si>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</si>
  <si>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</si>
  <si>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</si>
  <si>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</si>
  <si>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</si>
  <si>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</si>
  <si>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</si>
  <si>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</si>
  <si>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</si>
  <si>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</si>
  <si>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</si>
  <si>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</si>
  <si>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</si>
  <si>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</si>
  <si>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</si>
  <si>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</si>
  <si>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</si>
  <si>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</si>
  <si>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</si>
  <si>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</si>
  <si>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</si>
  <si>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</si>
  <si>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</si>
  <si>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</si>
  <si>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</si>
  <si>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</si>
  <si>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</si>
  <si>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</si>
  <si>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</si>
  <si>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</si>
  <si>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</si>
  <si>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</si>
  <si>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</si>
  <si>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</si>
  <si>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</si>
  <si>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</si>
  <si>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</si>
  <si>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</si>
  <si>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</si>
  <si>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</si>
  <si>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</si>
  <si>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</si>
  <si>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</si>
  <si>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</si>
  <si>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</si>
  <si>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</si>
  <si>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</si>
  <si>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</si>
  <si>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</si>
  <si>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</si>
  <si>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</si>
  <si>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</si>
  <si>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</si>
  <si>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</si>
  <si>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</si>
  <si>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</si>
  <si>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</si>
  <si>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</si>
  <si>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</si>
  <si>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</si>
  <si>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</si>
  <si>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</si>
  <si>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</si>
  <si>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</si>
  <si>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</si>
  <si>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</si>
  <si>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</si>
  <si>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</si>
  <si>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</si>
  <si>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</si>
  <si>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</si>
  <si>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</si>
  <si>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</si>
  <si>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</si>
  <si>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</si>
  <si>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</si>
  <si>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</si>
  <si>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</si>
  <si>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</si>
  <si>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</si>
  <si>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</si>
  <si>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</si>
  <si>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</si>
  <si>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</si>
  <si>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</si>
  <si>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</si>
  <si>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</si>
  <si>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</si>
  <si>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</si>
  <si>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</si>
  <si>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</si>
  <si>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</si>
  <si>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</si>
  <si>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</si>
  <si>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</si>
  <si>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</si>
  <si>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</si>
  <si>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</si>
  <si>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</si>
  <si>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</si>
  <si>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</si>
  <si>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</si>
  <si>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</si>
  <si>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</si>
  <si>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</si>
  <si>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</si>
  <si>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</si>
  <si>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</si>
  <si>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</si>
  <si>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</si>
  <si>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</si>
  <si>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</si>
  <si>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</si>
  <si>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</si>
  <si>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</si>
  <si>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</si>
  <si>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</si>
  <si>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</si>
  <si>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</si>
  <si>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</si>
  <si>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</si>
  <si>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</si>
  <si>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</si>
  <si>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</si>
  <si>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</si>
  <si>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</si>
  <si>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</si>
  <si>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</si>
  <si>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</si>
  <si>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</si>
  <si>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</si>
  <si>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</si>
  <si>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</si>
  <si>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</si>
  <si>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</si>
  <si>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</si>
  <si>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</si>
  <si>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</si>
  <si>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</si>
  <si>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</si>
  <si>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</si>
  <si>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</si>
  <si>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</si>
  <si>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</si>
  <si>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</si>
  <si>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</si>
  <si>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</si>
  <si>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</si>
  <si>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</si>
  <si>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</si>
  <si>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</si>
  <si>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</si>
  <si>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</si>
  <si>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</si>
  <si>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</si>
  <si>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</si>
  <si>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</si>
  <si>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</si>
  <si>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</si>
  <si>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</si>
  <si>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</si>
  <si>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</si>
  <si>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</si>
  <si>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</si>
  <si>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</si>
  <si>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</si>
  <si>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</si>
  <si>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</si>
  <si>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</si>
  <si>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</si>
  <si>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</si>
  <si>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</si>
  <si>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</si>
  <si>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</si>
  <si>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</si>
  <si>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</si>
  <si>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</si>
  <si>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</si>
  <si>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</si>
  <si>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</si>
  <si>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</si>
  <si>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</si>
  <si>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</si>
  <si>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</si>
  <si>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</si>
  <si>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</si>
  <si>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</si>
  <si>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</si>
  <si>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</si>
  <si>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</si>
  <si>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</si>
  <si>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</si>
  <si>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</si>
  <si>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</si>
  <si>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</si>
  <si>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</si>
  <si>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</si>
  <si>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</si>
  <si>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</si>
  <si>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</si>
  <si>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</si>
  <si>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</si>
  <si>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</si>
  <si>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</si>
  <si>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</si>
  <si>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</si>
  <si>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</si>
  <si>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</si>
  <si>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</si>
  <si>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</si>
  <si>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</si>
  <si>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</si>
  <si>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</si>
  <si>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</si>
  <si>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</si>
  <si>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</si>
  <si>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</si>
  <si>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</si>
  <si>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</si>
  <si>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</si>
  <si>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</si>
  <si>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</si>
  <si>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</si>
  <si>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</si>
  <si>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</si>
  <si>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</si>
  <si>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</si>
  <si>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</si>
  <si>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</si>
  <si>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</si>
  <si>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</si>
  <si>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</si>
  <si>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</si>
  <si>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</si>
  <si>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</si>
  <si>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</si>
  <si>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</si>
  <si>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</si>
  <si>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</si>
  <si>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</si>
  <si>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</si>
  <si>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</si>
  <si>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</si>
  <si>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</si>
  <si>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</si>
  <si>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</si>
  <si>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</si>
  <si>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</si>
  <si>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</si>
  <si>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</si>
  <si>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</si>
  <si>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</si>
  <si>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</si>
  <si>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</si>
  <si>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</si>
  <si>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</si>
  <si>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</si>
  <si>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</si>
  <si>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</si>
  <si>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</si>
  <si>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</si>
  <si>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</si>
  <si>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</si>
  <si>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</si>
  <si>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</si>
  <si>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</si>
  <si>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</si>
  <si>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</si>
  <si>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</si>
  <si>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</si>
  <si>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</si>
  <si>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</si>
  <si>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</si>
  <si>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</si>
  <si>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</si>
  <si>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</si>
  <si>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</si>
  <si>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</si>
  <si>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</si>
  <si>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</si>
  <si>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</si>
  <si>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</si>
  <si>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</si>
  <si>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</si>
  <si>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</si>
  <si>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</si>
  <si>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</si>
  <si>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</si>
  <si>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</si>
  <si>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</si>
  <si>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</si>
  <si>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</si>
  <si>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</si>
  <si>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</si>
  <si>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</si>
  <si>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</si>
  <si>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</si>
  <si>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</si>
  <si>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</si>
  <si>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</si>
  <si>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</si>
  <si>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</si>
  <si>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</si>
  <si>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</si>
  <si>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</si>
  <si>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</si>
  <si>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</si>
  <si>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</si>
  <si>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</si>
  <si>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</si>
  <si>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</si>
  <si>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</si>
  <si>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</si>
  <si>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</si>
  <si>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</si>
  <si>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</si>
  <si>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</si>
  <si>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</si>
  <si>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</si>
  <si>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</si>
  <si>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</si>
  <si>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</si>
  <si>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</si>
  <si>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</si>
  <si>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</si>
  <si>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</si>
  <si>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</si>
  <si>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</si>
  <si>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</si>
  <si>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</si>
  <si>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</si>
  <si>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</si>
  <si>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</si>
  <si>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</si>
  <si>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</si>
  <si>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</si>
  <si>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</si>
  <si>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</si>
  <si>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</si>
  <si>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</si>
  <si>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</si>
  <si>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</si>
  <si>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</si>
  <si>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</si>
  <si>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</si>
  <si>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</si>
  <si>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</si>
  <si>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</si>
  <si>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</si>
  <si>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</si>
  <si>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</si>
  <si>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</si>
  <si>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</si>
  <si>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</si>
  <si>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</si>
  <si>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</si>
  <si>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</si>
  <si>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</si>
  <si>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</si>
  <si>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</si>
  <si>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</si>
  <si>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</si>
  <si>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</si>
  <si>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</si>
  <si>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</si>
  <si>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</si>
  <si>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</si>
  <si>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</si>
  <si>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</si>
  <si>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</si>
  <si>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</si>
  <si>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</si>
  <si>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</si>
  <si>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</si>
  <si>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</si>
  <si>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</si>
  <si>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</si>
  <si>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</si>
  <si>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</si>
  <si>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</si>
  <si>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</si>
  <si>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</si>
  <si>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</si>
  <si>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</si>
  <si>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</si>
  <si>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</si>
  <si>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</si>
  <si>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</si>
  <si>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</si>
  <si>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</si>
  <si>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</si>
  <si>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</si>
  <si>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</si>
  <si>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</si>
  <si>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</si>
  <si>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</si>
  <si>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</si>
  <si>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</si>
  <si>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</si>
  <si>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</si>
  <si>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</si>
  <si>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</si>
  <si>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</si>
  <si>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</si>
  <si>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</si>
  <si>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</si>
  <si>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</si>
  <si>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</si>
  <si>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</si>
  <si>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</si>
  <si>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</si>
  <si>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</si>
  <si>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</si>
  <si>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</si>
  <si>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</si>
  <si>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</si>
  <si>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</si>
  <si>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</si>
  <si>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</si>
  <si>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</si>
  <si>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</si>
  <si>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</si>
  <si>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</si>
  <si>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</si>
  <si>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</si>
  <si>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</si>
  <si>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</si>
  <si>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</si>
  <si>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</si>
  <si>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</si>
  <si>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</si>
  <si>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</si>
  <si>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</si>
  <si>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</si>
  <si>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</si>
  <si>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</si>
  <si>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</si>
  <si>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</si>
  <si>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</si>
  <si>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</si>
  <si>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</si>
  <si>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</si>
  <si>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</si>
  <si>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</si>
  <si>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</si>
  <si>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</si>
  <si>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</si>
  <si>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</si>
  <si>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</si>
  <si>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</si>
  <si>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</si>
  <si>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</si>
  <si>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</si>
  <si>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</si>
  <si>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</si>
  <si>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</si>
  <si>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</si>
  <si>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</si>
  <si>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</si>
  <si>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</si>
  <si>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</si>
  <si>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</si>
  <si>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</si>
  <si>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</si>
  <si>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</si>
  <si>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</si>
  <si>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</si>
  <si>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</si>
  <si>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</si>
  <si>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</si>
  <si>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</si>
  <si>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</si>
  <si>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</si>
  <si>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</si>
  <si>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</si>
  <si>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</si>
  <si>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</si>
  <si>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</si>
  <si>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</si>
  <si>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</si>
  <si>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</si>
  <si>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</si>
  <si>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</si>
  <si>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</si>
  <si>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</si>
  <si>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</si>
  <si>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</si>
  <si>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</si>
  <si>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</si>
  <si>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</si>
  <si>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</si>
  <si>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</si>
  <si>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</si>
  <si>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</si>
  <si>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</si>
  <si>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</si>
  <si>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</si>
  <si>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</si>
  <si>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</si>
  <si>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</si>
  <si>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</si>
  <si>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</si>
  <si>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</si>
  <si>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</si>
  <si>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</si>
  <si>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</si>
  <si>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</si>
  <si>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</si>
  <si>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</si>
  <si>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</si>
  <si>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</si>
  <si>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</si>
  <si>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</si>
  <si>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</si>
  <si>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</si>
  <si>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</si>
  <si>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</si>
  <si>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</si>
  <si>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</si>
  <si>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</si>
  <si>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</si>
  <si>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</si>
  <si>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</si>
  <si>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</si>
  <si>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</si>
  <si>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</si>
  <si>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</si>
  <si>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</si>
  <si>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</si>
  <si>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</si>
  <si>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</si>
  <si>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</si>
  <si>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</si>
  <si>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</si>
  <si>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</si>
  <si>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</si>
  <si>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</si>
  <si>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</si>
  <si>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</si>
  <si>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</si>
  <si>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</si>
  <si>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</si>
  <si>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</si>
  <si>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</si>
  <si>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</si>
  <si>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</si>
  <si>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</si>
  <si>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</si>
  <si>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</si>
  <si>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</si>
  <si>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</si>
  <si>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</si>
  <si>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</si>
  <si>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</si>
  <si>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</si>
  <si>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</si>
  <si>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</si>
  <si>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</si>
  <si>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</si>
  <si>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</si>
  <si>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</si>
  <si>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</si>
  <si>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</si>
  <si>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</si>
  <si>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</si>
  <si>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</si>
  <si>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</si>
  <si>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</si>
  <si>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</si>
  <si>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</si>
  <si>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</si>
  <si>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</si>
  <si>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</si>
  <si>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</si>
  <si>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</si>
  <si>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</si>
  <si>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</si>
  <si>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</si>
  <si>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</si>
  <si>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</si>
  <si>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</si>
  <si>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</si>
  <si>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</si>
  <si>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</si>
  <si>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</si>
  <si>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</si>
  <si>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</si>
  <si>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</si>
  <si>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</si>
  <si>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</si>
  <si>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</si>
  <si>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</si>
  <si>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</si>
  <si>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</si>
  <si>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</si>
  <si>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</si>
  <si>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</si>
  <si>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</si>
  <si>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</si>
  <si>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</si>
  <si>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</si>
  <si>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</si>
  <si>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</si>
  <si>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</si>
  <si>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</si>
  <si>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</si>
  <si>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</si>
  <si>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</si>
  <si>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</si>
  <si>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</si>
  <si>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</si>
  <si>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</si>
  <si>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</si>
  <si>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</si>
  <si>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</si>
  <si>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</si>
  <si>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</si>
  <si>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</si>
  <si>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</si>
  <si>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</si>
  <si>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</si>
  <si>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</si>
  <si>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</si>
  <si>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</si>
  <si>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</si>
  <si>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</si>
  <si>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</si>
  <si>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</si>
  <si>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</si>
  <si>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</si>
  <si>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</si>
  <si>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</si>
  <si>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</si>
  <si>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</si>
  <si>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</si>
  <si>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</si>
  <si>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</si>
  <si>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</si>
  <si>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</si>
  <si>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</si>
  <si>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</si>
  <si>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</si>
  <si>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</si>
  <si>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</si>
  <si>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</si>
  <si>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</si>
  <si>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</si>
  <si>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</si>
  <si>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</si>
  <si>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</si>
  <si>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</si>
  <si>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</si>
  <si>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</si>
  <si>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</si>
  <si>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</si>
  <si>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</si>
  <si>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</si>
  <si>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</si>
  <si>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</si>
  <si>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</si>
  <si>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</si>
  <si>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</si>
  <si>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</si>
  <si>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</si>
  <si>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</si>
  <si>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</si>
  <si>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</si>
  <si>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</si>
  <si>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</si>
  <si>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</si>
  <si>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</si>
  <si>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</si>
  <si>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</si>
  <si>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</si>
  <si>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</si>
  <si>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</si>
  <si>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</si>
  <si>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</si>
  <si>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</si>
  <si>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</si>
  <si>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</si>
  <si>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</si>
  <si>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</si>
  <si>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</si>
  <si>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</si>
  <si>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</si>
  <si>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</si>
  <si>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</si>
  <si>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</si>
  <si>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</si>
  <si>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</si>
  <si>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</si>
  <si>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</si>
  <si>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</si>
  <si>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</si>
  <si>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</si>
  <si>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</si>
  <si>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</si>
  <si>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</si>
  <si>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</si>
  <si>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</si>
  <si>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</si>
  <si>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</si>
  <si>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</si>
  <si>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</si>
  <si>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</si>
  <si>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</si>
  <si>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</si>
  <si>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</si>
  <si>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</si>
  <si>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</si>
  <si>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</si>
  <si>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</si>
  <si>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</si>
  <si>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</si>
  <si>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</si>
  <si>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</si>
  <si>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</si>
  <si>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</si>
  <si>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</si>
  <si>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</si>
  <si>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</si>
  <si>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</si>
  <si>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</si>
  <si>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</si>
  <si>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</si>
  <si>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</si>
  <si>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</si>
  <si>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</si>
  <si>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</si>
  <si>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</si>
  <si>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</si>
  <si>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</si>
  <si>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</si>
  <si>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</si>
  <si>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</si>
  <si>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</si>
  <si>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</si>
  <si>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</si>
  <si>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</si>
  <si>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</si>
  <si>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</si>
  <si>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</si>
  <si>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</si>
  <si>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</si>
  <si>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</si>
  <si>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</si>
  <si>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</si>
  <si>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</si>
  <si>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</si>
  <si>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</si>
  <si>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</si>
  <si>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</si>
  <si>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</si>
  <si>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</si>
  <si>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</si>
  <si>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</si>
  <si>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</si>
  <si>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</si>
  <si>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</si>
  <si>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</si>
  <si>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</si>
  <si>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</si>
  <si>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</si>
  <si>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</si>
  <si>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</si>
  <si>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</si>
  <si>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</si>
  <si>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</si>
  <si>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</si>
  <si>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</si>
  <si>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</si>
  <si>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</si>
  <si>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</si>
  <si>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</si>
  <si>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</si>
  <si>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</si>
  <si>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</si>
  <si>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</si>
  <si>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</si>
  <si>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</si>
  <si>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</si>
  <si>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</si>
  <si>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</si>
  <si>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</si>
  <si>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</si>
  <si>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</si>
  <si>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</si>
  <si>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</si>
  <si>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</si>
  <si>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</si>
  <si>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</si>
  <si>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</si>
  <si>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</si>
  <si>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</si>
  <si>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</si>
  <si>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</si>
  <si>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</si>
  <si>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</si>
  <si>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</si>
  <si>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</si>
  <si>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</si>
  <si>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</si>
  <si>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</si>
  <si>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</si>
  <si>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</si>
  <si>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</si>
  <si>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</si>
  <si>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</si>
  <si>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</si>
  <si>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</si>
  <si>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</si>
  <si>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</si>
  <si>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</si>
  <si>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</si>
  <si>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</si>
  <si>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</si>
  <si>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</si>
  <si>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</si>
  <si>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</si>
  <si>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</si>
  <si>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</si>
  <si>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</si>
  <si>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</si>
  <si>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</si>
  <si>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</si>
  <si>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</si>
  <si>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</si>
  <si>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</si>
  <si>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</si>
  <si>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</si>
  <si>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</si>
  <si>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</si>
  <si>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</si>
  <si>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</si>
  <si>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</si>
  <si>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</si>
  <si>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</si>
  <si>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</si>
  <si>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</si>
  <si>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</si>
  <si>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</si>
  <si>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</si>
  <si>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</si>
  <si>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</si>
  <si>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</si>
  <si>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</si>
  <si>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</si>
  <si>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</si>
  <si>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</si>
  <si>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</si>
  <si>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</si>
  <si>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</si>
  <si>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</si>
  <si>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</si>
  <si>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</si>
  <si>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</si>
  <si>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</si>
  <si>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</si>
  <si>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</si>
  <si>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</si>
  <si>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</si>
  <si>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</si>
  <si>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</si>
  <si>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</si>
  <si>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</si>
  <si>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</si>
  <si>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</si>
  <si>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</si>
  <si>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</si>
  <si>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</si>
  <si>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</si>
  <si>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</si>
  <si>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</si>
  <si>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</si>
  <si>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</si>
  <si>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</si>
  <si>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</si>
  <si>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</si>
  <si>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</si>
  <si>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</si>
  <si>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</si>
  <si>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</si>
  <si>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</si>
  <si>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</si>
  <si>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</si>
  <si>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</si>
  <si>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</si>
  <si>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</si>
  <si>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</si>
  <si>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</si>
  <si>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</si>
  <si>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</si>
  <si>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</si>
  <si>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</si>
  <si>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</si>
  <si>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</si>
  <si>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</si>
  <si>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</si>
  <si>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</si>
  <si>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</si>
  <si>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</si>
  <si>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</si>
  <si>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</si>
  <si>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</si>
  <si>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</si>
  <si>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</si>
  <si>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</si>
  <si>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</si>
  <si>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</si>
  <si>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</si>
  <si>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</si>
  <si>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</si>
  <si>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</si>
  <si>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</si>
  <si>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</si>
  <si>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</si>
  <si>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</si>
  <si>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</si>
  <si>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</si>
  <si>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</si>
  <si>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</si>
  <si>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</si>
  <si>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</si>
  <si>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</si>
  <si>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</si>
  <si>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</si>
  <si>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</si>
  <si>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</si>
  <si>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</si>
  <si>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</si>
  <si>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</si>
  <si>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</si>
  <si>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</si>
  <si>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</si>
  <si>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</si>
  <si>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</si>
  <si>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</si>
  <si>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</si>
  <si>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</si>
  <si>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</si>
  <si>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</si>
  <si>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</si>
  <si>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</si>
  <si>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</si>
  <si>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</si>
  <si>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</si>
  <si>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</si>
  <si>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</si>
  <si>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</si>
  <si>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</si>
  <si>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</si>
  <si>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</si>
  <si>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</si>
  <si>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</si>
  <si>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</si>
  <si>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</si>
  <si>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</si>
  <si>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</si>
  <si>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</si>
  <si>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</si>
  <si>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</si>
  <si>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</si>
  <si>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</si>
  <si>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</si>
  <si>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</si>
  <si>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</si>
  <si>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</si>
  <si>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</si>
  <si>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</si>
  <si>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</si>
  <si>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</si>
  <si>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</si>
  <si>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</si>
  <si>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</si>
  <si>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</si>
  <si>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</si>
  <si>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</si>
  <si>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</si>
  <si>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</si>
  <si>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</si>
  <si>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</si>
  <si>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</si>
  <si>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</si>
  <si>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</si>
  <si>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</si>
  <si>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</si>
  <si>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</si>
  <si>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</si>
  <si>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</si>
  <si>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</si>
  <si>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</si>
  <si>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</si>
  <si>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</si>
  <si>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</si>
  <si>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</si>
  <si>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</si>
  <si>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</si>
  <si>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</si>
  <si>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</si>
  <si>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</si>
  <si>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</si>
  <si>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</si>
  <si>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</si>
  <si>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</si>
  <si>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</si>
  <si>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</si>
  <si>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</si>
  <si>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</si>
  <si>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</si>
  <si>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</si>
  <si>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</si>
  <si>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</si>
  <si>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</si>
  <si>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</si>
  <si>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</si>
  <si>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</si>
  <si>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</si>
  <si>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</si>
  <si>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</si>
  <si>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</si>
  <si>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</si>
  <si>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</si>
  <si>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</si>
  <si>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</si>
  <si>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</si>
  <si>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</si>
  <si>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</si>
  <si>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</si>
  <si>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</si>
  <si>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</si>
  <si>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</si>
  <si>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</si>
  <si>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</si>
  <si>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</si>
  <si>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</si>
  <si>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</si>
  <si>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</si>
  <si>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</si>
  <si>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</si>
  <si>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</si>
  <si>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</si>
  <si>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</si>
  <si>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</si>
  <si>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</si>
  <si>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</si>
  <si>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</si>
  <si>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</si>
  <si>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</si>
  <si>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</si>
  <si>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</si>
  <si>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</si>
  <si>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</si>
  <si>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</si>
  <si>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</si>
  <si>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</si>
  <si>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</si>
  <si>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</si>
  <si>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</si>
  <si>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</si>
  <si>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</si>
  <si>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</si>
  <si>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</si>
  <si>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</si>
  <si>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</si>
  <si>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</si>
  <si>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</si>
  <si>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</si>
  <si>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</si>
  <si>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</si>
  <si>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</si>
  <si>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</si>
  <si>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</si>
  <si>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</si>
  <si>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</si>
  <si>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</si>
  <si>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</si>
  <si>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</si>
  <si>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</si>
  <si>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</si>
  <si>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</si>
  <si>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</si>
  <si>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</si>
  <si>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</si>
  <si>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</si>
  <si>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</si>
  <si>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</si>
  <si>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</si>
  <si>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</si>
  <si>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</si>
  <si>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</si>
  <si>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</si>
  <si>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</si>
  <si>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</si>
  <si>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</si>
  <si>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</si>
  <si>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</si>
  <si>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</si>
  <si>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</si>
  <si>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</si>
  <si>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</si>
  <si>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</si>
  <si>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</si>
  <si>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</si>
  <si>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</si>
  <si>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</si>
  <si>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</si>
  <si>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</si>
  <si>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</si>
  <si>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</si>
  <si>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</si>
  <si>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</si>
  <si>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</si>
  <si>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</si>
  <si>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</si>
  <si>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</si>
  <si>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</si>
  <si>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</si>
  <si>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</si>
  <si>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</si>
  <si>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</si>
  <si>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</si>
  <si>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</si>
  <si>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</si>
  <si>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</si>
  <si>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</si>
  <si>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</si>
  <si>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</si>
  <si>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</si>
  <si>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</si>
  <si>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</si>
  <si>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</si>
  <si>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</si>
  <si>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</si>
  <si>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</si>
  <si>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</si>
  <si>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</si>
  <si>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</si>
  <si>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</si>
  <si>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</si>
  <si>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</si>
  <si>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</si>
  <si>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</si>
  <si>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</si>
  <si>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</si>
  <si>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</si>
  <si>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</si>
  <si>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</si>
  <si>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</si>
  <si>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</si>
  <si>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</si>
  <si>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</si>
  <si>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</si>
  <si>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</si>
  <si>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</si>
  <si>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</si>
  <si>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</si>
  <si>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</si>
  <si>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</si>
  <si>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</si>
  <si>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</si>
  <si>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</si>
  <si>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</si>
  <si>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</si>
  <si>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</si>
  <si>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</si>
  <si>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</si>
  <si>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</si>
  <si>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</si>
  <si>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</si>
  <si>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</si>
  <si>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</si>
  <si>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</si>
  <si>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</si>
  <si>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</si>
  <si>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</si>
  <si>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</si>
  <si>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</si>
  <si>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</si>
  <si>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</si>
  <si>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</si>
  <si>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</si>
  <si>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</si>
  <si>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</si>
  <si>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</si>
  <si>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</si>
  <si>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</si>
  <si>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</si>
  <si>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</si>
  <si>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</si>
  <si>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</si>
  <si>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</si>
  <si>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</si>
  <si>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</si>
  <si>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</si>
  <si>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</si>
  <si>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</si>
  <si>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</si>
  <si>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</si>
  <si>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</si>
  <si>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</si>
  <si>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</si>
  <si>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</si>
  <si>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</si>
  <si>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</si>
  <si>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</si>
  <si>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</si>
  <si>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</si>
  <si>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</si>
  <si>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</si>
  <si>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</si>
  <si>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</si>
  <si>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</si>
  <si>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</si>
  <si>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</si>
  <si>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</si>
  <si>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</si>
  <si>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</si>
  <si>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</si>
  <si>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</si>
  <si>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</si>
  <si>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</si>
  <si>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</si>
  <si>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</si>
  <si>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</si>
  <si>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</si>
  <si>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</si>
  <si>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</si>
  <si>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</si>
  <si>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</si>
  <si>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</si>
  <si>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</si>
  <si>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</si>
  <si>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</si>
  <si>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</si>
  <si>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</si>
  <si>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</si>
  <si>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</si>
  <si>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</si>
  <si>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</si>
  <si>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</si>
  <si>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</si>
  <si>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</si>
  <si>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</si>
  <si>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</si>
  <si>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</si>
  <si>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</si>
  <si>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</si>
  <si>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</si>
  <si>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</si>
  <si>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</si>
  <si>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</si>
  <si>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</si>
  <si>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</si>
  <si>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</si>
  <si>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</si>
  <si>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</si>
  <si>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</si>
  <si>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</si>
  <si>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</si>
  <si>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</si>
  <si>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</si>
  <si>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</si>
  <si>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</si>
  <si>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</si>
  <si>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</si>
  <si>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</si>
  <si>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</si>
  <si>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</si>
  <si>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</si>
  <si>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</si>
  <si>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</si>
  <si>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</si>
  <si>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</si>
  <si>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</si>
  <si>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</si>
  <si>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</si>
  <si>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</si>
  <si>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</si>
  <si>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</si>
  <si>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</si>
  <si>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</si>
  <si>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</si>
  <si>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</si>
  <si>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</si>
  <si>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</si>
  <si>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</si>
  <si>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</si>
  <si>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</si>
  <si>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</si>
  <si>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</si>
  <si>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</si>
  <si>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</si>
  <si>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</si>
  <si>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</si>
  <si>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</si>
  <si>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</si>
  <si>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</si>
  <si>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</si>
  <si>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</si>
  <si>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</si>
  <si>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</si>
  <si>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</si>
  <si>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</si>
  <si>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</si>
  <si>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</si>
  <si>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</si>
  <si>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</si>
  <si>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</si>
  <si>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</si>
  <si>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</si>
  <si>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</si>
  <si>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</si>
  <si>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</si>
  <si>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</si>
  <si>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</si>
  <si>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</si>
  <si>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</si>
  <si>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</si>
  <si>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</si>
  <si>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</si>
  <si>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</si>
  <si>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</si>
  <si>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</si>
  <si>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</si>
  <si>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</si>
  <si>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</si>
  <si>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</si>
  <si>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</si>
  <si>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</si>
  <si>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</si>
  <si>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</si>
  <si>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</si>
  <si>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</si>
  <si>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</si>
  <si>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</si>
  <si>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</si>
  <si>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</si>
  <si>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</si>
  <si>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</si>
  <si>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</si>
  <si>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</si>
  <si>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</si>
  <si>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</si>
  <si>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</si>
  <si>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</si>
  <si>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</si>
  <si>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</si>
  <si>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</si>
  <si>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</si>
  <si>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</si>
  <si>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</si>
  <si>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</si>
  <si>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</si>
  <si>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</si>
  <si>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</si>
  <si>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</si>
  <si>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</si>
  <si>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</si>
  <si>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</si>
  <si>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</si>
  <si>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</si>
  <si>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</si>
  <si>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</si>
  <si>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</si>
  <si>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</si>
  <si>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</si>
  <si>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</si>
  <si>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</si>
  <si>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</si>
  <si>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</si>
  <si>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</si>
  <si>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</si>
  <si>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</si>
  <si>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</si>
  <si>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</si>
  <si>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</si>
  <si>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</si>
  <si>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</si>
  <si>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</si>
  <si>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</si>
  <si>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</si>
  <si>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</si>
  <si>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</si>
  <si>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</si>
  <si>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</si>
  <si>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</si>
  <si>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</si>
  <si>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</si>
  <si>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</si>
  <si>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</si>
  <si>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</si>
  <si>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</si>
  <si>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</si>
  <si>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</si>
  <si>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</si>
  <si>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</si>
  <si>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</si>
  <si>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</si>
  <si>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</si>
  <si>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</si>
  <si>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</si>
  <si>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</si>
  <si>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</si>
  <si>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</si>
  <si>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</si>
  <si>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</si>
  <si>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</si>
  <si>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</si>
  <si>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</si>
  <si>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</si>
  <si>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</si>
  <si>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</si>
  <si>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</si>
  <si>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</si>
  <si>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</si>
  <si>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</si>
  <si>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</si>
  <si>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</si>
  <si>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</si>
  <si>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</si>
  <si>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</si>
  <si>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</si>
  <si>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</si>
  <si>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</si>
  <si>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</si>
  <si>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</si>
  <si>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</si>
  <si>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</si>
  <si>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</si>
  <si>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</si>
  <si>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</si>
  <si>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</si>
  <si>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</si>
  <si>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</si>
  <si>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</si>
  <si>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</si>
  <si>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</si>
  <si>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</si>
  <si>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</si>
  <si>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</si>
  <si>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</si>
  <si>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</si>
  <si>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</si>
  <si>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</si>
  <si>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</si>
  <si>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</si>
  <si>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</si>
  <si>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</si>
  <si>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</si>
  <si>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</si>
  <si>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</si>
  <si>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</si>
  <si>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</si>
  <si>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</si>
  <si>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</si>
  <si>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</si>
  <si>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</si>
  <si>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</si>
  <si>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</si>
  <si>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</si>
  <si>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</si>
  <si>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</si>
  <si>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</si>
  <si>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</si>
  <si>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</si>
  <si>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</si>
  <si>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</si>
  <si>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</si>
  <si>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</si>
  <si>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</si>
  <si>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</si>
  <si>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</si>
  <si>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</si>
  <si>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</si>
  <si>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</si>
  <si>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</si>
  <si>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</si>
  <si>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</si>
  <si>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</si>
  <si>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</si>
  <si>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</si>
  <si>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</si>
  <si>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</si>
  <si>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</si>
  <si>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</si>
  <si>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</si>
  <si>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</si>
  <si>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</si>
  <si>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</si>
  <si>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</si>
  <si>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</si>
  <si>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</si>
  <si>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</si>
  <si>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</si>
  <si>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</si>
  <si>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</si>
  <si>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</si>
  <si>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</si>
  <si>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</si>
  <si>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</si>
  <si>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</si>
  <si>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</si>
  <si>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</si>
  <si>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</si>
  <si>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</si>
  <si>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</si>
  <si>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</si>
  <si>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</si>
  <si>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</si>
  <si>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</si>
  <si>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</si>
  <si>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</si>
  <si>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</si>
  <si>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</si>
  <si>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</si>
  <si>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</si>
  <si>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</si>
  <si>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</si>
  <si>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</si>
  <si>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</si>
  <si>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</si>
  <si>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</si>
  <si>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</si>
  <si>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</si>
  <si>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</si>
  <si>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</si>
  <si>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</si>
  <si>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</si>
  <si>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</si>
  <si>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</si>
  <si>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</si>
  <si>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</si>
  <si>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</si>
  <si>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</si>
  <si>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</si>
  <si>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</si>
  <si>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</si>
  <si>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</si>
  <si>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</si>
  <si>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</si>
  <si>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</si>
  <si>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</si>
  <si>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</si>
  <si>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</si>
  <si>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</si>
  <si>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</si>
  <si>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</si>
  <si>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</si>
  <si>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</si>
  <si>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</si>
  <si>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</si>
  <si>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</si>
  <si>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</si>
  <si>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</si>
  <si>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</si>
  <si>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</si>
  <si>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</si>
  <si>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</si>
  <si>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</si>
  <si>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</si>
  <si>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</si>
  <si>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</si>
  <si>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</si>
  <si>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</si>
  <si>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</si>
  <si>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</si>
  <si>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</si>
  <si>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</si>
  <si>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</si>
  <si>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</si>
  <si>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</si>
  <si>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</si>
  <si>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</si>
  <si>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</si>
  <si>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</si>
  <si>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</si>
  <si>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</si>
  <si>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</si>
  <si>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</si>
  <si>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</si>
  <si>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</si>
  <si>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</si>
  <si>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</si>
  <si>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</si>
  <si>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</si>
  <si>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</si>
  <si>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</si>
  <si>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</si>
  <si>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</si>
  <si>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</si>
  <si>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</si>
  <si>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</si>
  <si>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</si>
  <si>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</si>
  <si>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</si>
  <si>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</si>
  <si>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</si>
  <si>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</si>
  <si>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</si>
  <si>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</si>
  <si>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</si>
  <si>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</si>
  <si>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</si>
  <si>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</si>
  <si>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</si>
  <si>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</si>
  <si>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</si>
  <si>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</si>
  <si>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</si>
  <si>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</si>
  <si>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</si>
  <si>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</si>
  <si>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</si>
  <si>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</si>
  <si>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</si>
  <si>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</si>
  <si>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</si>
  <si>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</si>
  <si>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</si>
  <si>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</si>
  <si>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</si>
  <si>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</si>
  <si>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</si>
  <si>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</si>
  <si>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</si>
  <si>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</si>
  <si>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</si>
  <si>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</si>
  <si>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</si>
  <si>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</si>
  <si>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</si>
  <si>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</si>
  <si>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</si>
  <si>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</si>
  <si>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</si>
  <si>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</si>
  <si>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</si>
  <si>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</si>
  <si>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</si>
  <si>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</si>
  <si>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</si>
  <si>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</si>
  <si>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</si>
  <si>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</si>
  <si>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</si>
  <si>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</si>
  <si>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</si>
  <si>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</si>
  <si>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</si>
  <si>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</si>
  <si>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</si>
  <si>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</si>
  <si>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</si>
  <si>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</si>
  <si>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</si>
  <si>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</si>
  <si>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</si>
  <si>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</si>
  <si>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</si>
  <si>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</si>
  <si>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</si>
  <si>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</si>
  <si>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</si>
  <si>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</si>
  <si>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</si>
  <si>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</si>
  <si>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</si>
  <si>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</si>
  <si>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</si>
  <si>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</si>
  <si>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</si>
  <si>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</si>
  <si>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</si>
  <si>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</si>
  <si>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</si>
  <si>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</si>
  <si>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</si>
  <si>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</si>
  <si>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</si>
  <si>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</si>
  <si>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</si>
  <si>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</si>
  <si>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</si>
  <si>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</si>
  <si>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</si>
  <si>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</si>
  <si>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</si>
  <si>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</si>
  <si>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</si>
  <si>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</si>
  <si>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</si>
  <si>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</si>
  <si>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</si>
  <si>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</si>
  <si>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</si>
  <si>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</si>
  <si>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</si>
  <si>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</si>
  <si>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</si>
  <si>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</si>
  <si>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</si>
  <si>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</si>
  <si>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</si>
  <si>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</si>
  <si>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</si>
  <si>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</si>
  <si>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</si>
  <si>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</si>
  <si>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</si>
  <si>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</si>
  <si>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</si>
  <si>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</si>
  <si>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</si>
  <si>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</si>
  <si>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</si>
  <si>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</si>
  <si>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</si>
  <si>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</si>
  <si>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</si>
  <si>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</si>
  <si>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</si>
  <si>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</si>
  <si>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</si>
  <si>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</si>
  <si>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</si>
  <si>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</si>
  <si>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</si>
  <si>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</si>
  <si>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</si>
  <si>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</si>
  <si>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</si>
  <si>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</si>
  <si>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</si>
  <si>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</si>
  <si>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</si>
  <si>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</si>
  <si>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</si>
  <si>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</si>
  <si>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</si>
  <si>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</si>
  <si>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</si>
  <si>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</si>
  <si>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</si>
  <si>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</si>
  <si>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</si>
  <si>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</si>
  <si>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</si>
  <si>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</si>
  <si>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</si>
  <si>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</si>
  <si>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</si>
  <si>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</si>
  <si>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</si>
  <si>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</si>
  <si>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</si>
  <si>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</si>
  <si>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</si>
  <si>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</si>
  <si>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</si>
  <si>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</si>
  <si>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</si>
  <si>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</si>
  <si>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</si>
  <si>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</si>
  <si>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</si>
  <si>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</si>
  <si>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</si>
  <si>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</si>
  <si>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</si>
  <si>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</si>
  <si>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</si>
  <si>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</si>
  <si>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</si>
  <si>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</si>
  <si>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</si>
  <si>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</si>
  <si>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</si>
  <si>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</si>
  <si>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</si>
  <si>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</si>
  <si>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</si>
  <si>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</si>
  <si>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</si>
  <si>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</si>
  <si>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</si>
  <si>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</si>
  <si>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</si>
  <si>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</si>
  <si>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</si>
  <si>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</si>
  <si>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</si>
  <si>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</si>
  <si>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</si>
  <si>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</si>
  <si>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</si>
  <si>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</si>
  <si>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</si>
  <si>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</si>
  <si>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</si>
  <si>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</si>
  <si>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</si>
  <si>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</si>
  <si>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</si>
  <si>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</si>
  <si>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</si>
  <si>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</si>
  <si>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</si>
  <si>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</si>
  <si>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</si>
  <si>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</si>
  <si>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</si>
  <si>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</si>
  <si>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</si>
  <si>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</si>
  <si>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</si>
  <si>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</si>
  <si>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</si>
  <si>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</si>
  <si>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</si>
  <si>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</si>
  <si>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</si>
  <si>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</si>
  <si>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</si>
  <si>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</si>
  <si>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</si>
  <si>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</si>
  <si>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</si>
  <si>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</si>
  <si>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</si>
  <si>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</si>
  <si>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</si>
  <si>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</si>
  <si>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</si>
  <si>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</si>
  <si>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</si>
  <si>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</si>
  <si>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</si>
  <si>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</si>
  <si>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</si>
  <si>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</si>
  <si>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</si>
  <si>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</si>
  <si>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</si>
  <si>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</si>
  <si>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</si>
  <si>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</si>
  <si>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</si>
  <si>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</si>
  <si>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</si>
  <si>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</si>
  <si>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</si>
  <si>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</si>
  <si>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</si>
  <si>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</si>
  <si>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</si>
  <si>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</si>
  <si>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</si>
  <si>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</si>
  <si>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</si>
  <si>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</si>
  <si>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</si>
  <si>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</si>
  <si>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</si>
  <si>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</si>
  <si>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</si>
  <si>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</si>
  <si>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</si>
  <si>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</si>
  <si>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</si>
  <si>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</si>
  <si>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</si>
  <si>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</si>
  <si>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</si>
  <si>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</si>
  <si>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</si>
  <si>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</si>
  <si>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</si>
  <si>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</si>
  <si>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</si>
  <si>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</si>
  <si>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</si>
  <si>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</si>
  <si>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</si>
  <si>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</si>
  <si>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</si>
  <si>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</si>
  <si>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</si>
  <si>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</si>
  <si>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</si>
  <si>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</si>
  <si>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</si>
  <si>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</si>
  <si>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</si>
  <si>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</si>
  <si>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</si>
  <si>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</si>
  <si>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</si>
  <si>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</si>
  <si>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</si>
  <si>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</si>
  <si>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</si>
  <si>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</si>
  <si>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</si>
  <si>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</si>
  <si>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</si>
  <si>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</si>
  <si>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</si>
  <si>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</si>
  <si>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</si>
  <si>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</si>
  <si>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</si>
  <si>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</si>
  <si>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</si>
  <si>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</si>
  <si>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</si>
  <si>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</si>
  <si>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</si>
  <si>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</si>
  <si>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</si>
  <si>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</si>
  <si>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</si>
  <si>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</si>
  <si>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</si>
  <si>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</si>
  <si>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</si>
  <si>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</si>
  <si>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</si>
  <si>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</si>
  <si>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</si>
  <si>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</si>
  <si>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</si>
  <si>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</si>
  <si>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</si>
  <si>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</si>
  <si>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</si>
  <si>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</si>
  <si>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</si>
  <si>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</si>
  <si>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</si>
  <si>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</si>
  <si>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</si>
  <si>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</si>
  <si>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</si>
  <si>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</si>
  <si>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</si>
  <si>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</si>
  <si>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</si>
  <si>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</si>
  <si>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</si>
  <si>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</si>
  <si>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</si>
  <si>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</si>
  <si>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</si>
  <si>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</si>
  <si>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</si>
  <si>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</si>
  <si>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</si>
  <si>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</si>
  <si>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</si>
  <si>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</si>
  <si>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</si>
  <si>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</si>
  <si>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</si>
  <si>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</si>
  <si>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</si>
  <si>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</si>
  <si>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</si>
  <si>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</si>
  <si>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</si>
  <si>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</si>
  <si>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</si>
  <si>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</si>
  <si>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</si>
  <si>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</si>
  <si>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</si>
  <si>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</si>
  <si>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</si>
  <si>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</si>
  <si>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</si>
  <si>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</si>
  <si>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</si>
  <si>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</si>
  <si>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</si>
  <si>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</si>
  <si>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</si>
  <si>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</si>
  <si>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</si>
  <si>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</si>
  <si>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</si>
  <si>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</si>
  <si>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</si>
  <si>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</si>
  <si>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</si>
  <si>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</si>
  <si>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</si>
  <si>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</si>
  <si>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</si>
  <si>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</si>
  <si>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</si>
  <si>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</si>
  <si>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</si>
  <si>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</si>
  <si>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</si>
  <si>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</si>
  <si>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</si>
  <si>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</si>
  <si>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</si>
  <si>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</si>
  <si>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</si>
  <si>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</si>
  <si>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games</t>
  </si>
  <si>
    <t>tabletop games</t>
  </si>
  <si>
    <t>music</t>
  </si>
  <si>
    <t>metal</t>
  </si>
  <si>
    <t>rock</t>
  </si>
  <si>
    <t>technology</t>
  </si>
  <si>
    <t>hardware</t>
  </si>
  <si>
    <t>publishing</t>
  </si>
  <si>
    <t>nonfiction</t>
  </si>
  <si>
    <t>electronic music</t>
  </si>
  <si>
    <t>food</t>
  </si>
  <si>
    <t>food trucks</t>
  </si>
  <si>
    <t>drama</t>
  </si>
  <si>
    <t>wearables</t>
  </si>
  <si>
    <t>photography</t>
  </si>
  <si>
    <t>nature</t>
  </si>
  <si>
    <t>science fiction</t>
  </si>
  <si>
    <t>places</t>
  </si>
  <si>
    <t>journalism</t>
  </si>
  <si>
    <t>audio</t>
  </si>
  <si>
    <t>photobooks</t>
  </si>
  <si>
    <t>documentary</t>
  </si>
  <si>
    <t>video games</t>
  </si>
  <si>
    <t>web</t>
  </si>
  <si>
    <t>animation</t>
  </si>
  <si>
    <t>mobile games</t>
  </si>
  <si>
    <t>pop</t>
  </si>
  <si>
    <t>translations</t>
  </si>
  <si>
    <t>theater</t>
  </si>
  <si>
    <t>plays</t>
  </si>
  <si>
    <t>classical music</t>
  </si>
  <si>
    <t>fiction</t>
  </si>
  <si>
    <t>indie rock</t>
  </si>
  <si>
    <t>jazz</t>
  </si>
  <si>
    <t>faith</t>
  </si>
  <si>
    <t>radio &amp; podcasts</t>
  </si>
  <si>
    <t>world music</t>
  </si>
  <si>
    <t>small batch</t>
  </si>
  <si>
    <t>gadgets</t>
  </si>
  <si>
    <t>space exploration</t>
  </si>
  <si>
    <t>musical</t>
  </si>
  <si>
    <t>people</t>
  </si>
  <si>
    <t>art books</t>
  </si>
  <si>
    <t>children's books</t>
  </si>
  <si>
    <t>makerspaces</t>
  </si>
  <si>
    <t>restaurants</t>
  </si>
  <si>
    <t>spaces</t>
  </si>
  <si>
    <t>Subcategory</t>
  </si>
  <si>
    <t>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</si>
  <si>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</si>
  <si>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</si>
  <si>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</si>
  <si>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</si>
  <si>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</si>
  <si>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</si>
  <si>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</si>
  <si>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Oct</t>
  </si>
  <si>
    <t>Nov</t>
  </si>
  <si>
    <t>Jan</t>
  </si>
  <si>
    <t>Feb</t>
  </si>
  <si>
    <t>Apr</t>
  </si>
  <si>
    <t>May</t>
  </si>
  <si>
    <t>Jun</t>
  </si>
  <si>
    <t>Jul</t>
  </si>
  <si>
    <t>Aug</t>
  </si>
  <si>
    <t>Sep</t>
  </si>
  <si>
    <t>Mar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</si>
  <si>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</si>
  <si>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</si>
  <si>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</si>
  <si>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</si>
  <si>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</si>
  <si>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</si>
  <si>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</si>
  <si>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</si>
  <si>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</si>
  <si>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</si>
  <si>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</si>
  <si>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</si>
  <si>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</si>
  <si>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</si>
  <si>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</si>
  <si>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</si>
  <si>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</si>
  <si>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</si>
  <si>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$1000</t>
  </si>
  <si>
    <t>Total</t>
  </si>
  <si>
    <t>"thea</t>
  </si>
  <si>
    <t>Max Goal</t>
  </si>
  <si>
    <t>Min Goal</t>
  </si>
  <si>
    <t>Average Goal</t>
  </si>
  <si>
    <t>Standard Deviation</t>
  </si>
  <si>
    <t>Quartile 1</t>
  </si>
  <si>
    <t>Quartile 3</t>
  </si>
  <si>
    <t>IQR</t>
  </si>
  <si>
    <t>Median Goal</t>
  </si>
  <si>
    <t>Pct Higher</t>
  </si>
  <si>
    <t>% Canceled</t>
  </si>
  <si>
    <t>% Failed</t>
  </si>
  <si>
    <t>% Successful</t>
  </si>
  <si>
    <t>IQR Top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</si>
</sst>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0"/>
      <color rgb="FF2B2B2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2" fillId="0" borderId="0" xfId="0" applyNumberFormat="1" applyFont="1"/>
    <xf numFmtId="14" fontId="3" fillId="0" borderId="0" xfId="0" applyNumberFormat="1" applyFon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9" fontId="0" fillId="0" borderId="0" xfId="1" applyFont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15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Consolas"/>
        <family val="3"/>
        <scheme val="none"/>
      </font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1).xlsb.xlsx]New Look @ Outcomes!PivotTable26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without Outliers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Look @ Outcomes'!$B$3:$B$4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Outcomes'!$B$5:$B$17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40BA-A774-0FABBD67A59C}"/>
            </c:ext>
          </c:extLst>
        </c:ser>
        <c:ser>
          <c:idx val="1"/>
          <c:order val="1"/>
          <c:tx>
            <c:strRef>
              <c:f>'New Look @ Outcomes'!$C$3:$C$4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Outcomes'!$C$5:$C$17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5-40BA-A774-0FABBD67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41487"/>
        <c:axId val="1401142319"/>
      </c:lineChart>
      <c:catAx>
        <c:axId val="14011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2319"/>
        <c:crosses val="autoZero"/>
        <c:auto val="1"/>
        <c:lblAlgn val="ctr"/>
        <c:lblOffset val="100"/>
        <c:noMultiLvlLbl val="0"/>
      </c:catAx>
      <c:valAx>
        <c:axId val="14011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1).xlsb.xlsx]New Look @ Outcomes!PivotTable26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'New Look @ Outcomes'!$B$3:$B$4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Outcomes'!$B$5:$B$17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34A-89B6-8263ED9F40D6}"/>
            </c:ext>
          </c:extLst>
        </c:ser>
        <c:ser>
          <c:idx val="1"/>
          <c:order val="1"/>
          <c:tx>
            <c:strRef>
              <c:f>'New Look @ Outcomes'!$C$3:$C$4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Outcomes'!$C$5:$C$17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E-434A-89B6-8263ED9F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623615"/>
        <c:axId val="557619039"/>
      </c:barChart>
      <c:catAx>
        <c:axId val="55762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9039"/>
        <c:crosses val="autoZero"/>
        <c:auto val="1"/>
        <c:lblAlgn val="ctr"/>
        <c:lblOffset val="100"/>
        <c:noMultiLvlLbl val="0"/>
      </c:catAx>
      <c:valAx>
        <c:axId val="5576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7C5-B890-CA8DBF85252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47C5-B890-CA8DBF85252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7C5-B890-CA8DBF85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51472"/>
        <c:axId val="1922371856"/>
      </c:lineChart>
      <c:catAx>
        <c:axId val="1590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71856"/>
        <c:crosses val="autoZero"/>
        <c:auto val="1"/>
        <c:lblAlgn val="ctr"/>
        <c:lblOffset val="100"/>
        <c:noMultiLvlLbl val="0"/>
      </c:catAx>
      <c:valAx>
        <c:axId val="19223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Higher Success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'Theater Outcomes by Launch Date'!$F$6:$F$17</c:f>
              <c:numCache>
                <c:formatCode>0%</c:formatCode>
                <c:ptCount val="12"/>
                <c:pt idx="0">
                  <c:v>0.69696969696969702</c:v>
                </c:pt>
                <c:pt idx="1">
                  <c:v>0.82051282051282048</c:v>
                </c:pt>
                <c:pt idx="2">
                  <c:v>0.69696969696969702</c:v>
                </c:pt>
                <c:pt idx="3">
                  <c:v>0.77500000000000002</c:v>
                </c:pt>
                <c:pt idx="4">
                  <c:v>1.1346153846153846</c:v>
                </c:pt>
                <c:pt idx="5">
                  <c:v>1.0408163265306123</c:v>
                </c:pt>
                <c:pt idx="6">
                  <c:v>0.74</c:v>
                </c:pt>
                <c:pt idx="7">
                  <c:v>0.53191489361702127</c:v>
                </c:pt>
                <c:pt idx="8">
                  <c:v>0.73529411764705888</c:v>
                </c:pt>
                <c:pt idx="9">
                  <c:v>0.3</c:v>
                </c:pt>
                <c:pt idx="10">
                  <c:v>0.74193548387096775</c:v>
                </c:pt>
                <c:pt idx="11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84B-B7E4-55062662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797416863"/>
        <c:axId val="797417279"/>
        <c:axId val="0"/>
      </c:bar3DChart>
      <c:catAx>
        <c:axId val="7974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7279"/>
        <c:crosses val="autoZero"/>
        <c:auto val="1"/>
        <c:lblAlgn val="ctr"/>
        <c:lblOffset val="100"/>
        <c:noMultiLvlLbl val="0"/>
      </c:catAx>
      <c:valAx>
        <c:axId val="7974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Kickstarter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27D1-4DDD-A3A4-C61F77077FBB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27D1-4DDD-A3A4-C61F77077FBB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27D1-4DDD-A3A4-C61F77077FBB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27D1-4DDD-A3A4-C61F77077FBB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1-4DDD-A3A4-C61F77077FB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1-4DDD-A3A4-C61F77077FBB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1-4DDD-A3A4-C61F7707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8255"/>
        <c:axId val="558480335"/>
      </c:lineChart>
      <c:catAx>
        <c:axId val="5584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0335"/>
        <c:crosses val="autoZero"/>
        <c:auto val="1"/>
        <c:lblAlgn val="ctr"/>
        <c:lblOffset val="100"/>
        <c:noMultiLvlLbl val="0"/>
      </c:catAx>
      <c:valAx>
        <c:axId val="5584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101600</xdr:rowOff>
    </xdr:from>
    <xdr:to>
      <xdr:col>15</xdr:col>
      <xdr:colOff>6350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B33D7-C1D5-4592-AE08-4E6F2DAE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396875</xdr:colOff>
      <xdr:row>1</xdr:row>
      <xdr:rowOff>117475</xdr:rowOff>
    </xdr:from>
    <xdr:to>
      <xdr:col>15</xdr:col>
      <xdr:colOff>92075</xdr:colOff>
      <xdr:row>16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A2025-B538-4EA7-A884-A100A8965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171450</xdr:rowOff>
    </xdr:from>
    <xdr:to>
      <xdr:col>17</xdr:col>
      <xdr:colOff>438150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DF9C-10CB-4156-BC66-95D8D325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168275</xdr:colOff>
      <xdr:row>1</xdr:row>
      <xdr:rowOff>60325</xdr:rowOff>
    </xdr:from>
    <xdr:to>
      <xdr:col>15</xdr:col>
      <xdr:colOff>66675</xdr:colOff>
      <xdr:row>16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CC800-C19C-4C8C-810A-5CAD37EB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149225</xdr:colOff>
      <xdr:row>0</xdr:row>
      <xdr:rowOff>85725</xdr:rowOff>
    </xdr:from>
    <xdr:to>
      <xdr:col>15</xdr:col>
      <xdr:colOff>454025</xdr:colOff>
      <xdr:row>15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7A1819-C421-4906-8BC9-D1634836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ittes" refreshedDate="44539.681743518522" createdVersion="7" refreshedVersion="7" minRefreshableVersion="3" recordCount="4114" xr:uid="{3F356B00-B205-4A54-ABE6-93F99EB8101D}">
  <cacheSource type="worksheet">
    <worksheetSource name="KS_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164">
      <sharedItems containsSemiMixedTypes="0" containsString="0" containsNumber="1" minValue="0" maxValue="193963.9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6"/>
        <n v="2014"/>
        <n v="2015"/>
        <n v="2017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</sharedItems>
      <fieldGroup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65313"/>
    <x v="0"/>
    <s v="US"/>
    <s v="USD"/>
    <n v="1476094907"/>
    <n v="1470910907"/>
    <b v="0"/>
    <n v="0"/>
    <b v="0"/>
    <s v="film &amp; video/science fiction"/>
    <n v="0"/>
    <n v="0"/>
    <x v="0"/>
    <s v="science fiction"/>
    <x v="0"/>
    <x v="0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205"/>
    <x v="0"/>
    <s v="US"/>
    <s v="USD"/>
    <n v="1410459023"/>
    <n v="1407867023"/>
    <b v="0"/>
    <n v="0"/>
    <b v="0"/>
    <s v="theater/spaces"/>
    <n v="0"/>
    <n v="0"/>
    <x v="1"/>
    <s v="spaces"/>
    <x v="1"/>
    <x v="1"/>
    <d v="2014-09-11T18:10:23"/>
  </r>
  <r>
    <n v="1460"/>
    <s v="KJV2015 (Canceled)"/>
    <s v="KJV2015 Easier to understand for our kids and family not leaving out one verse or changing a meaning one bit."/>
    <n v="25000000"/>
    <n v="3289"/>
    <x v="0"/>
    <s v="US"/>
    <s v="USD"/>
    <n v="1417391100"/>
    <n v="1412371898"/>
    <b v="0"/>
    <n v="0"/>
    <b v="0"/>
    <s v="publishing/translations"/>
    <n v="0"/>
    <n v="0"/>
    <x v="2"/>
    <s v="translations"/>
    <x v="1"/>
    <x v="2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1"/>
    <s v="SE"/>
    <s v="SEK"/>
    <n v="1476319830"/>
    <n v="1471135830"/>
    <b v="0"/>
    <n v="0"/>
    <b v="0"/>
    <s v="film &amp; video/animation"/>
    <n v="0"/>
    <n v="0"/>
    <x v="0"/>
    <s v="animation"/>
    <x v="0"/>
    <x v="3"/>
    <d v="2016-10-13T00:50:3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1"/>
    <s v="ES"/>
    <s v="EUR"/>
    <n v="1443121765"/>
    <n v="1440529765"/>
    <b v="0"/>
    <n v="2"/>
    <b v="0"/>
    <s v="technology/makerspaces"/>
    <n v="0"/>
    <n v="250"/>
    <x v="3"/>
    <s v="makerspaces"/>
    <x v="2"/>
    <x v="4"/>
    <d v="2015-09-24T19:09:25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1"/>
    <s v="AU"/>
    <s v="AUD"/>
    <n v="1436506726"/>
    <n v="1431322726"/>
    <b v="0"/>
    <n v="0"/>
    <b v="0"/>
    <s v="film &amp; video/drama"/>
    <n v="1"/>
    <n v="0"/>
    <x v="0"/>
    <s v="drama"/>
    <x v="2"/>
    <x v="5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1"/>
    <s v="US"/>
    <s v="USD"/>
    <n v="1453538752"/>
    <n v="1450946752"/>
    <b v="0"/>
    <n v="0"/>
    <b v="0"/>
    <s v="theater/spaces"/>
    <n v="0"/>
    <n v="0"/>
    <x v="1"/>
    <s v="spaces"/>
    <x v="2"/>
    <x v="6"/>
    <d v="2016-01-23T08:45:52"/>
  </r>
  <r>
    <n v="3196"/>
    <s v="Our Modern Lives"/>
    <s v="Help five college students as they journey to bring their groundbreaking new musical &quot;Our Modern Lives&quot; to Broadway!"/>
    <n v="3000000"/>
    <n v="75"/>
    <x v="1"/>
    <s v="US"/>
    <s v="USD"/>
    <n v="1438437600"/>
    <n v="1433254875"/>
    <b v="0"/>
    <n v="6"/>
    <b v="0"/>
    <s v="theater/musical"/>
    <n v="0"/>
    <n v="12.5"/>
    <x v="1"/>
    <s v="musical"/>
    <x v="2"/>
    <x v="7"/>
    <d v="2015-08-01T14:00:00"/>
  </r>
  <r>
    <n v="3073"/>
    <s v="Performing and Visual Arts Center, Rochester, NY"/>
    <s v="Conversion of a long dormant synagogue into a Performing and Visual Arts Center, revitalizing Rochester's inner city."/>
    <n v="2800000"/>
    <n v="125"/>
    <x v="1"/>
    <s v="US"/>
    <s v="USD"/>
    <n v="1434309540"/>
    <n v="1429287900"/>
    <b v="0"/>
    <n v="7"/>
    <b v="0"/>
    <s v="theater/spaces"/>
    <n v="0"/>
    <n v="17.86"/>
    <x v="1"/>
    <s v="spaces"/>
    <x v="2"/>
    <x v="8"/>
    <d v="2015-06-14T19:19:00"/>
  </r>
  <r>
    <n v="619"/>
    <s v="Big Data (Canceled)"/>
    <s v="Big Data Sets for researchers interested in improving the quality of life."/>
    <n v="2500000"/>
    <n v="11727"/>
    <x v="0"/>
    <s v="US"/>
    <s v="USD"/>
    <n v="1416933390"/>
    <n v="1411745790"/>
    <b v="0"/>
    <n v="1"/>
    <b v="0"/>
    <s v="technology/web"/>
    <n v="0"/>
    <n v="11727"/>
    <x v="3"/>
    <s v="web"/>
    <x v="1"/>
    <x v="9"/>
    <d v="2014-11-25T16:36:30"/>
  </r>
  <r>
    <n v="163"/>
    <s v="UNDIVIDED (Working Title)"/>
    <s v="Over 2.5 million Black men registered for the draft in World War II. _x000a_This will be the most comprehensive portrayal EVER of US. THEN."/>
    <n v="2000000"/>
    <n v="49830"/>
    <x v="1"/>
    <s v="US"/>
    <s v="USD"/>
    <n v="1443657600"/>
    <n v="1440716654"/>
    <b v="0"/>
    <n v="0"/>
    <b v="0"/>
    <s v="film &amp; video/drama"/>
    <n v="2"/>
    <n v="0"/>
    <x v="0"/>
    <s v="drama"/>
    <x v="2"/>
    <x v="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1"/>
    <s v="US"/>
    <s v="USD"/>
    <n v="1436544332"/>
    <n v="1431360332"/>
    <b v="0"/>
    <n v="0"/>
    <b v="0"/>
    <s v="film &amp; video/drama"/>
    <n v="2"/>
    <n v="0"/>
    <x v="0"/>
    <s v="drama"/>
    <x v="2"/>
    <x v="11"/>
    <d v="2015-07-10T16:05:32"/>
  </r>
  <r>
    <n v="3080"/>
    <s v="Global Community Theater One."/>
    <s v="Sustainable, fire-proof, carbon-negative, and all-season recreation of the Globe Theater made famous by Shakespeare, with gardens."/>
    <n v="2000000"/>
    <n v="120"/>
    <x v="1"/>
    <s v="US"/>
    <s v="USD"/>
    <n v="1419644444"/>
    <n v="1414456844"/>
    <b v="0"/>
    <n v="7"/>
    <b v="0"/>
    <s v="theater/spaces"/>
    <n v="0"/>
    <n v="17.14"/>
    <x v="1"/>
    <s v="spaces"/>
    <x v="1"/>
    <x v="12"/>
    <d v="2014-12-27T01:40:44"/>
  </r>
  <r>
    <n v="223"/>
    <s v="The Pass"/>
    <s v="An old man, a U.S Marine Corps veteran remembers his combat experience in the battle of Toktong Pass 1950, during the Korean War."/>
    <n v="1500000"/>
    <n v="35932"/>
    <x v="1"/>
    <s v="US"/>
    <s v="USD"/>
    <n v="1463879100"/>
    <n v="1461287350"/>
    <b v="0"/>
    <n v="0"/>
    <b v="0"/>
    <s v="film &amp; video/drama"/>
    <n v="2"/>
    <n v="0"/>
    <x v="0"/>
    <s v="drama"/>
    <x v="0"/>
    <x v="13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1"/>
    <s v="US"/>
    <s v="USD"/>
    <n v="1451775651"/>
    <n v="1449183651"/>
    <b v="0"/>
    <n v="0"/>
    <b v="0"/>
    <s v="film &amp; video/drama"/>
    <n v="2"/>
    <n v="0"/>
    <x v="0"/>
    <s v="drama"/>
    <x v="2"/>
    <x v="14"/>
    <d v="2016-01-02T23:00:51"/>
  </r>
  <r>
    <n v="3125"/>
    <s v="N/A (Canceled)"/>
    <s v="N/A"/>
    <n v="1500000"/>
    <n v="100"/>
    <x v="0"/>
    <s v="US"/>
    <s v="USD"/>
    <n v="1452142672"/>
    <n v="1449550672"/>
    <b v="0"/>
    <n v="0"/>
    <b v="0"/>
    <s v="theater/spaces"/>
    <n v="0"/>
    <n v="0"/>
    <x v="1"/>
    <s v="spaces"/>
    <x v="2"/>
    <x v="15"/>
    <d v="2016-01-07T04:57:52"/>
  </r>
  <r>
    <n v="155"/>
    <s v="The Last Armada (Canceled)"/>
    <s v="While a shadow of peace was on the horizon,humankind was being threatened by its past.Whispers of threat was being heard from the North"/>
    <n v="1350000"/>
    <n v="51514.5"/>
    <x v="0"/>
    <s v="US"/>
    <s v="USD"/>
    <n v="1437657935"/>
    <n v="1434201935"/>
    <b v="0"/>
    <n v="4"/>
    <b v="0"/>
    <s v="film &amp; video/science fiction"/>
    <n v="4"/>
    <n v="12878.63"/>
    <x v="0"/>
    <s v="science fiction"/>
    <x v="2"/>
    <x v="16"/>
    <d v="2015-07-23T13:25:35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1"/>
    <s v="US"/>
    <s v="USD"/>
    <n v="1427040435"/>
    <n v="1424452035"/>
    <b v="0"/>
    <n v="27"/>
    <b v="0"/>
    <s v="theater/spaces"/>
    <n v="0"/>
    <n v="4.4400000000000004"/>
    <x v="1"/>
    <s v="spaces"/>
    <x v="2"/>
    <x v="17"/>
    <d v="2015-03-22T16:07:15"/>
  </r>
  <r>
    <n v="3120"/>
    <s v="Subtropisch zwemparadijs Tropicana"/>
    <s v="Wij willen Tropicana het subtropisch zwemparadijs van Rotterdam op een nieuwe locatie gaan bouwen."/>
    <n v="1300000"/>
    <n v="102"/>
    <x v="1"/>
    <s v="NL"/>
    <s v="EUR"/>
    <n v="1462484196"/>
    <n v="1457303796"/>
    <b v="0"/>
    <n v="10"/>
    <b v="0"/>
    <s v="theater/spaces"/>
    <n v="0"/>
    <n v="10.199999999999999"/>
    <x v="1"/>
    <s v="spaces"/>
    <x v="0"/>
    <x v="18"/>
    <d v="2016-05-05T21:36:3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1"/>
    <s v="US"/>
    <s v="USD"/>
    <n v="1413572432"/>
    <n v="1410980432"/>
    <b v="0"/>
    <n v="3"/>
    <b v="0"/>
    <s v="film &amp; video/drama"/>
    <n v="4"/>
    <n v="13950.15"/>
    <x v="0"/>
    <s v="drama"/>
    <x v="1"/>
    <x v="19"/>
    <d v="2014-10-17T19:00:32"/>
  </r>
  <r>
    <n v="639"/>
    <s v="Kids Educational Social Media Site (Canceled)"/>
    <s v="Development of a Safe and Educational Social Media site for kids."/>
    <n v="1000000"/>
    <n v="11353"/>
    <x v="0"/>
    <s v="US"/>
    <s v="USD"/>
    <n v="1413208795"/>
    <n v="1408024795"/>
    <b v="0"/>
    <n v="1"/>
    <b v="0"/>
    <s v="technology/web"/>
    <n v="1"/>
    <n v="11353"/>
    <x v="3"/>
    <s v="web"/>
    <x v="1"/>
    <x v="20"/>
    <d v="2014-10-13T13:59:5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0"/>
    <s v="US"/>
    <s v="USD"/>
    <n v="1482307140"/>
    <n v="1479218315"/>
    <b v="1"/>
    <n v="1501"/>
    <b v="0"/>
    <s v="technology/space exploration"/>
    <n v="0"/>
    <n v="0.36"/>
    <x v="3"/>
    <s v="space exploration"/>
    <x v="0"/>
    <x v="21"/>
    <d v="2016-12-21T07:59:00"/>
  </r>
  <r>
    <n v="3061"/>
    <s v="Help Save Parkway Cinemas!"/>
    <s v="Save a historic Local theater."/>
    <n v="1000000"/>
    <n v="128"/>
    <x v="1"/>
    <s v="US"/>
    <s v="USD"/>
    <n v="1407955748"/>
    <n v="1405363748"/>
    <b v="0"/>
    <n v="0"/>
    <b v="0"/>
    <s v="theater/spaces"/>
    <n v="0"/>
    <n v="0"/>
    <x v="1"/>
    <s v="spaces"/>
    <x v="1"/>
    <x v="22"/>
    <d v="2014-08-13T18:49:08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1"/>
    <s v="US"/>
    <s v="USD"/>
    <n v="1442722891"/>
    <n v="1440130891"/>
    <b v="0"/>
    <n v="5"/>
    <b v="0"/>
    <s v="theater/spaces"/>
    <n v="0"/>
    <n v="24"/>
    <x v="1"/>
    <s v="spaces"/>
    <x v="2"/>
    <x v="23"/>
    <d v="2015-09-20T04:21:3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s v="musical"/>
    <x v="0"/>
    <x v="24"/>
    <d v="2016-05-05T17:00:00"/>
  </r>
  <r>
    <n v="1105"/>
    <s v="Nightmare Zombies"/>
    <s v="Nightmare Zombies is the first Oculus Rift Only immersive zombie simulator in the Post-Apocalypse urban environment of New York City."/>
    <n v="900000"/>
    <n v="5343"/>
    <x v="1"/>
    <s v="US"/>
    <s v="USD"/>
    <n v="1395627327"/>
    <n v="1393038927"/>
    <b v="0"/>
    <n v="20"/>
    <b v="0"/>
    <s v="games/video games"/>
    <n v="1"/>
    <n v="267.14999999999998"/>
    <x v="4"/>
    <s v="video games"/>
    <x v="1"/>
    <x v="25"/>
    <d v="2014-03-24T02:15:27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0"/>
    <s v="US"/>
    <s v="USD"/>
    <n v="1489537560"/>
    <n v="1484357160"/>
    <b v="0"/>
    <n v="6"/>
    <b v="0"/>
    <s v="technology/wearables"/>
    <n v="1"/>
    <n v="1006.93"/>
    <x v="3"/>
    <s v="wearables"/>
    <x v="3"/>
    <x v="26"/>
    <d v="2017-03-15T00:26:00"/>
  </r>
  <r>
    <n v="2373"/>
    <s v="Cykelauktion.com (Canceled)"/>
    <s v="We want to create a safe marketplace for buying and selling bicycles."/>
    <n v="850000"/>
    <n v="997"/>
    <x v="0"/>
    <s v="SE"/>
    <s v="SEK"/>
    <n v="1440863624"/>
    <n v="1438271624"/>
    <b v="0"/>
    <n v="1"/>
    <b v="0"/>
    <s v="technology/web"/>
    <n v="0"/>
    <n v="997"/>
    <x v="3"/>
    <s v="web"/>
    <x v="2"/>
    <x v="27"/>
    <d v="2015-08-29T15:53:44"/>
  </r>
  <r>
    <n v="3124"/>
    <s v="Theater &amp; Arts &amp; Day Care (Canceled)"/>
    <s v="A place where kids/ teens' dreams come true, and one finds there home without sparkly red shoes!"/>
    <n v="800000"/>
    <n v="101"/>
    <x v="0"/>
    <s v="US"/>
    <s v="USD"/>
    <n v="1422902601"/>
    <n v="1417718601"/>
    <b v="0"/>
    <n v="4"/>
    <b v="0"/>
    <s v="theater/spaces"/>
    <n v="0"/>
    <n v="25.25"/>
    <x v="1"/>
    <s v="spaces"/>
    <x v="1"/>
    <x v="28"/>
    <d v="2015-02-02T18:43:2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1"/>
    <s v="AU"/>
    <s v="AUD"/>
    <n v="1401662239"/>
    <n v="1399070239"/>
    <b v="0"/>
    <n v="1"/>
    <b v="0"/>
    <s v="film &amp; video/animation"/>
    <n v="3"/>
    <n v="15903.5"/>
    <x v="0"/>
    <s v="animation"/>
    <x v="1"/>
    <x v="29"/>
    <d v="2014-06-01T22:37:1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0"/>
    <s v="AU"/>
    <s v="AUD"/>
    <n v="1420352264"/>
    <n v="1416896264"/>
    <b v="0"/>
    <n v="0"/>
    <b v="0"/>
    <s v="technology/web"/>
    <n v="0"/>
    <n v="0"/>
    <x v="3"/>
    <s v="web"/>
    <x v="1"/>
    <x v="30"/>
    <d v="2015-01-04T06:17:4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0"/>
    <s v="US"/>
    <s v="USD"/>
    <n v="1467541545"/>
    <n v="1464085545"/>
    <b v="0"/>
    <n v="1"/>
    <b v="0"/>
    <s v="film &amp; video/science fiction"/>
    <n v="10"/>
    <n v="50803"/>
    <x v="0"/>
    <s v="science fiction"/>
    <x v="0"/>
    <x v="31"/>
    <d v="2016-07-03T10:25:45"/>
  </r>
  <r>
    <n v="178"/>
    <s v="El viaje de LucÃ­a"/>
    <s v="El viaje de LucÃ­a es un largometraje de ficciÃ³n con temÃ¡tica sobre el cÃ¡ncer infantil."/>
    <n v="500000"/>
    <n v="45535"/>
    <x v="1"/>
    <s v="ES"/>
    <s v="EUR"/>
    <n v="1448582145"/>
    <n v="1445986545"/>
    <b v="0"/>
    <n v="0"/>
    <b v="0"/>
    <s v="film &amp; video/drama"/>
    <n v="9"/>
    <n v="0"/>
    <x v="0"/>
    <s v="drama"/>
    <x v="2"/>
    <x v="32"/>
    <d v="2015-11-26T23:55:45"/>
  </r>
  <r>
    <n v="189"/>
    <s v="A GOOD MAN'S DECISION"/>
    <s v="Jack Barlow's wife and daughter shot in cold blood at a gun confiscation station in Texas, he sets out to save his family &amp; neighbors."/>
    <n v="500000"/>
    <n v="42311"/>
    <x v="1"/>
    <s v="US"/>
    <s v="USD"/>
    <n v="1472920477"/>
    <n v="1467736477"/>
    <b v="0"/>
    <n v="5"/>
    <b v="0"/>
    <s v="film &amp; video/drama"/>
    <n v="8"/>
    <n v="8462.2000000000007"/>
    <x v="0"/>
    <s v="drama"/>
    <x v="0"/>
    <x v="33"/>
    <d v="2016-09-03T16:34:37"/>
  </r>
  <r>
    <n v="686"/>
    <s v="Vivi di Cuore - Heart Rate Watch"/>
    <s v="La tua giornata sportiva monitorata nel tuo polso??!!!_x000a_Rendiamolo possibile... VIVI DI CUORE --- All MADE in ITALY"/>
    <n v="500000"/>
    <n v="10420"/>
    <x v="1"/>
    <s v="IT"/>
    <s v="EUR"/>
    <n v="1438618170"/>
    <n v="1436026170"/>
    <b v="0"/>
    <n v="0"/>
    <b v="0"/>
    <s v="technology/wearables"/>
    <n v="2"/>
    <n v="0"/>
    <x v="3"/>
    <s v="wearables"/>
    <x v="2"/>
    <x v="34"/>
    <d v="2015-08-03T16:09:30"/>
  </r>
  <r>
    <n v="1095"/>
    <s v="Project Snowstorm"/>
    <s v="MMORPG with Real-Time Pet Battles, Expansive 3D World and Ranked Individual &amp; Guild PvP arenas all on your mobile device!"/>
    <n v="500000"/>
    <n v="5390"/>
    <x v="1"/>
    <s v="US"/>
    <s v="USD"/>
    <n v="1377867220"/>
    <n v="1375275220"/>
    <b v="0"/>
    <n v="94"/>
    <b v="0"/>
    <s v="games/video games"/>
    <n v="1"/>
    <n v="57.34"/>
    <x v="4"/>
    <s v="video games"/>
    <x v="4"/>
    <x v="35"/>
    <d v="2013-08-30T12:53:40"/>
  </r>
  <r>
    <n v="1116"/>
    <s v="Quest Remnants of Chaos"/>
    <s v="A medieval, post apocolyptic, Online, MMORPG. Class morphing, character customization game."/>
    <n v="500000"/>
    <n v="5285"/>
    <x v="1"/>
    <s v="US"/>
    <s v="USD"/>
    <n v="1339273208"/>
    <n v="1334089208"/>
    <b v="0"/>
    <n v="10"/>
    <b v="0"/>
    <s v="games/video games"/>
    <n v="1"/>
    <n v="528.5"/>
    <x v="4"/>
    <s v="video games"/>
    <x v="5"/>
    <x v="36"/>
    <d v="2012-06-09T20:20:0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0"/>
    <s v="US"/>
    <s v="USD"/>
    <n v="1298589630"/>
    <n v="1295997630"/>
    <b v="0"/>
    <n v="0"/>
    <b v="0"/>
    <s v="music/world music"/>
    <n v="1"/>
    <n v="0"/>
    <x v="5"/>
    <s v="world music"/>
    <x v="6"/>
    <x v="37"/>
    <d v="2011-02-24T23:20:30"/>
  </r>
  <r>
    <n v="1447"/>
    <s v="Indian Language Dictionary"/>
    <s v="I'm creating a dictionary of multiple Indian languages."/>
    <n v="500000"/>
    <n v="3330"/>
    <x v="1"/>
    <s v="US"/>
    <s v="USD"/>
    <n v="1467999134"/>
    <n v="1465407134"/>
    <b v="0"/>
    <n v="3"/>
    <b v="0"/>
    <s v="publishing/translations"/>
    <n v="1"/>
    <n v="1110"/>
    <x v="2"/>
    <s v="translations"/>
    <x v="0"/>
    <x v="38"/>
    <d v="2016-07-08T17:32: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1"/>
    <s v="US"/>
    <s v="USD"/>
    <n v="1357934424"/>
    <n v="1355342424"/>
    <b v="0"/>
    <n v="11"/>
    <b v="0"/>
    <s v="games/video games"/>
    <n v="0"/>
    <n v="125.64"/>
    <x v="4"/>
    <s v="video games"/>
    <x v="5"/>
    <x v="39"/>
    <d v="2013-01-11T20:00:24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1"/>
    <s v="DE"/>
    <s v="EUR"/>
    <n v="1468565820"/>
    <n v="1465970108"/>
    <b v="0"/>
    <n v="0"/>
    <b v="0"/>
    <s v="technology/space exploration"/>
    <n v="0"/>
    <n v="0"/>
    <x v="3"/>
    <s v="space exploration"/>
    <x v="0"/>
    <x v="40"/>
    <d v="2016-07-15T06:57:00"/>
  </r>
  <r>
    <n v="2646"/>
    <s v="SpaceVR: Your Ticket to Space (Canceled)"/>
    <s v="We're a small group with a big mission: making it possible for everyone to explore space using the power of virtual reality."/>
    <n v="500000"/>
    <n v="537"/>
    <x v="0"/>
    <s v="US"/>
    <s v="USD"/>
    <n v="1441783869"/>
    <n v="1439191869"/>
    <b v="1"/>
    <n v="535"/>
    <b v="0"/>
    <s v="technology/space exploration"/>
    <n v="0"/>
    <n v="1"/>
    <x v="3"/>
    <s v="space exploration"/>
    <x v="2"/>
    <x v="41"/>
    <d v="2015-09-09T07:31:09"/>
  </r>
  <r>
    <n v="2948"/>
    <s v="Xenu's Space Opera"/>
    <s v="The Space Opera is an action packed reenactment of Xenu's story, a sacred teaching thats considered a secret of the Scientology church"/>
    <n v="500000"/>
    <n v="214"/>
    <x v="1"/>
    <s v="US"/>
    <s v="USD"/>
    <n v="1433259293"/>
    <n v="1428075293"/>
    <b v="0"/>
    <n v="9"/>
    <b v="0"/>
    <s v="theater/spaces"/>
    <n v="0"/>
    <n v="23.78"/>
    <x v="1"/>
    <s v="spaces"/>
    <x v="2"/>
    <x v="42"/>
    <d v="2015-06-02T15:34:53"/>
  </r>
  <r>
    <n v="3118"/>
    <s v="Garden Eden, theatre, meeting, culture, music, art"/>
    <s v="a magical place for all kind of people, like a fairytaile in all colours"/>
    <n v="500000"/>
    <n v="104"/>
    <x v="1"/>
    <s v="SE"/>
    <s v="SEK"/>
    <n v="1467473723"/>
    <n v="1465832123"/>
    <b v="0"/>
    <n v="2"/>
    <b v="0"/>
    <s v="theater/spaces"/>
    <n v="0"/>
    <n v="52"/>
    <x v="1"/>
    <s v="spaces"/>
    <x v="0"/>
    <x v="43"/>
    <d v="2016-07-02T15:35: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0"/>
    <s v="SE"/>
    <s v="SEK"/>
    <n v="1439318228"/>
    <n v="1436812628"/>
    <b v="0"/>
    <n v="0"/>
    <b v="0"/>
    <s v="technology/web"/>
    <n v="0"/>
    <n v="0"/>
    <x v="3"/>
    <s v="web"/>
    <x v="2"/>
    <x v="44"/>
    <d v="2015-08-11T18:37:0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0"/>
    <s v="SE"/>
    <s v="SEK"/>
    <n v="1482515937"/>
    <n v="1479923937"/>
    <b v="0"/>
    <n v="7"/>
    <b v="0"/>
    <s v="technology/wearables"/>
    <n v="1"/>
    <n v="574"/>
    <x v="3"/>
    <s v="wearables"/>
    <x v="0"/>
    <x v="45"/>
    <d v="2016-12-23T17:58:57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0"/>
    <s v="SE"/>
    <s v="SEK"/>
    <n v="1457996400"/>
    <n v="1452842511"/>
    <b v="0"/>
    <n v="1"/>
    <b v="0"/>
    <s v="technology/web"/>
    <n v="3"/>
    <n v="11545.1"/>
    <x v="3"/>
    <s v="web"/>
    <x v="0"/>
    <x v="46"/>
    <d v="2016-03-14T23:00:0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2"/>
    <s v="US"/>
    <s v="USD"/>
    <n v="1384488000"/>
    <n v="1381752061"/>
    <b v="1"/>
    <n v="3863"/>
    <b v="1"/>
    <s v="technology/hardware"/>
    <n v="0"/>
    <n v="0.46"/>
    <x v="3"/>
    <s v="hardware"/>
    <x v="4"/>
    <x v="47"/>
    <d v="2013-11-15T04:00:00"/>
  </r>
  <r>
    <n v="2953"/>
    <s v="Pueblo Underground Theater (Canceled)"/>
    <s v="I want to purchase the former Bread Of Life Church and convert it into a multipurpose theater space for local talent."/>
    <n v="400000"/>
    <n v="211"/>
    <x v="0"/>
    <s v="US"/>
    <s v="USD"/>
    <n v="1444330821"/>
    <n v="1441738821"/>
    <b v="0"/>
    <n v="3"/>
    <b v="0"/>
    <s v="theater/spaces"/>
    <n v="0"/>
    <n v="70.33"/>
    <x v="1"/>
    <s v="spaces"/>
    <x v="2"/>
    <x v="48"/>
    <d v="2015-10-08T19:00:21"/>
  </r>
  <r>
    <n v="1917"/>
    <s v="Chronovisor:The MOST innovative watch for night time reading"/>
    <s v="Let's build a legendary brand altogether"/>
    <n v="390000"/>
    <n v="2000"/>
    <x v="1"/>
    <s v="HK"/>
    <s v="HKD"/>
    <n v="1486708133"/>
    <n v="1484116133"/>
    <b v="0"/>
    <n v="70"/>
    <b v="0"/>
    <s v="technology/gadgets"/>
    <n v="1"/>
    <n v="28.57"/>
    <x v="3"/>
    <s v="gadgets"/>
    <x v="3"/>
    <x v="49"/>
    <d v="2017-02-10T06:28:53"/>
  </r>
  <r>
    <n v="2147"/>
    <s v="Johnny Rocketfingers 3"/>
    <s v="A Point and Click Adventure on Steroids."/>
    <n v="390000"/>
    <n v="1366"/>
    <x v="1"/>
    <s v="US"/>
    <s v="USD"/>
    <n v="1416125148"/>
    <n v="1413356748"/>
    <b v="0"/>
    <n v="55"/>
    <b v="0"/>
    <s v="games/video games"/>
    <n v="0"/>
    <n v="24.84"/>
    <x v="4"/>
    <s v="video games"/>
    <x v="1"/>
    <x v="50"/>
    <d v="2014-11-16T08:05:48"/>
  </r>
  <r>
    <n v="152"/>
    <s v="The Great Dark (Canceled)"/>
    <s v="The Great Dark is a journey through the unimaginable...and un foreseeable..."/>
    <n v="380000"/>
    <n v="51906"/>
    <x v="0"/>
    <s v="US"/>
    <s v="USD"/>
    <n v="1411437100"/>
    <n v="1408845100"/>
    <b v="0"/>
    <n v="2"/>
    <b v="0"/>
    <s v="film &amp; video/science fiction"/>
    <n v="14"/>
    <n v="25953"/>
    <x v="0"/>
    <s v="science fiction"/>
    <x v="1"/>
    <x v="51"/>
    <d v="2014-09-23T01:51:4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1"/>
    <s v="musical"/>
    <x v="0"/>
    <x v="52"/>
    <d v="2016-05-09T22:49:51"/>
  </r>
  <r>
    <n v="2153"/>
    <s v="It's The GOD Complex"/>
    <s v="Crowdfunding the Gamers Way. An online game with real world consequences.Do you dare to play? Can you turn the world around?"/>
    <n v="372625"/>
    <n v="1360"/>
    <x v="1"/>
    <s v="US"/>
    <s v="USD"/>
    <n v="1420876740"/>
    <n v="1417470718"/>
    <b v="0"/>
    <n v="4"/>
    <b v="0"/>
    <s v="games/video games"/>
    <n v="0"/>
    <n v="340"/>
    <x v="4"/>
    <s v="video games"/>
    <x v="1"/>
    <x v="53"/>
    <d v="2015-01-10T07:59:00"/>
  </r>
  <r>
    <n v="233"/>
    <s v="Area 4 - The Film"/>
    <s v="â€œArea 4â€ revolves around Frank Hammond, a counselor at a high school, who discovers the scandals that took place."/>
    <n v="350000"/>
    <n v="35076"/>
    <x v="1"/>
    <s v="US"/>
    <s v="USD"/>
    <n v="1475185972"/>
    <n v="1472593972"/>
    <b v="0"/>
    <n v="0"/>
    <b v="0"/>
    <s v="film &amp; video/drama"/>
    <n v="10"/>
    <n v="0"/>
    <x v="0"/>
    <s v="drama"/>
    <x v="0"/>
    <x v="54"/>
    <d v="2016-09-29T21:52:52"/>
  </r>
  <r>
    <n v="3066"/>
    <s v="Gold Coast Wake Park"/>
    <s v="Our mission is to offer an innovative family watersports attraction that is fun, safe, economical and a leader in its field."/>
    <n v="350000"/>
    <n v="125"/>
    <x v="1"/>
    <s v="AU"/>
    <s v="AUD"/>
    <n v="1468128537"/>
    <n v="1465536537"/>
    <b v="0"/>
    <n v="15"/>
    <b v="0"/>
    <s v="theater/spaces"/>
    <n v="0"/>
    <n v="8.33"/>
    <x v="1"/>
    <s v="spaces"/>
    <x v="0"/>
    <x v="55"/>
    <d v="2016-07-10T05:28:57"/>
  </r>
  <r>
    <n v="684"/>
    <s v="Arcus Motion Analyzer | The Versatile Smart Ring"/>
    <s v="Arcus gives your fingers super powers."/>
    <n v="320000"/>
    <n v="10435"/>
    <x v="1"/>
    <s v="US"/>
    <s v="USD"/>
    <n v="1406257200"/>
    <n v="1403176891"/>
    <b v="0"/>
    <n v="135"/>
    <b v="0"/>
    <s v="technology/wearables"/>
    <n v="3"/>
    <n v="77.3"/>
    <x v="3"/>
    <s v="wearables"/>
    <x v="1"/>
    <x v="56"/>
    <d v="2014-07-25T03:00:00"/>
  </r>
  <r>
    <n v="204"/>
    <s v="WHERE IS DANIEL? The feature film"/>
    <s v="A feature film based on the true story of Bruce and Denise Morcombe and their battle for justice for their missing son Daniel."/>
    <n v="300000"/>
    <n v="40079"/>
    <x v="1"/>
    <s v="AU"/>
    <s v="AUD"/>
    <n v="1470319203"/>
    <n v="1467727203"/>
    <b v="0"/>
    <n v="1293"/>
    <b v="0"/>
    <s v="film &amp; video/drama"/>
    <n v="13"/>
    <n v="31"/>
    <x v="0"/>
    <s v="drama"/>
    <x v="0"/>
    <x v="57"/>
    <d v="2016-08-04T14:00: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1"/>
    <s v="US"/>
    <s v="USD"/>
    <n v="1473750300"/>
    <n v="1470294300"/>
    <b v="0"/>
    <n v="93"/>
    <b v="0"/>
    <s v="technology/wearables"/>
    <n v="2"/>
    <n v="69.23"/>
    <x v="3"/>
    <s v="wearables"/>
    <x v="0"/>
    <x v="58"/>
    <d v="2016-09-13T07:05:00"/>
  </r>
  <r>
    <n v="1515"/>
    <s v="Eyes as Big as Plates"/>
    <s v="Eyes as Big as Plates - The book! Featuring over 50 portraits, field notes and behind the scenes stories from seniors around the world."/>
    <n v="300000"/>
    <n v="3095.11"/>
    <x v="2"/>
    <s v="NO"/>
    <s v="NOK"/>
    <n v="1458104697"/>
    <n v="1455516297"/>
    <b v="1"/>
    <n v="555"/>
    <b v="1"/>
    <s v="photography/photobooks"/>
    <n v="1"/>
    <n v="5.58"/>
    <x v="6"/>
    <s v="photobooks"/>
    <x v="0"/>
    <x v="59"/>
    <d v="2016-03-16T05:04:57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s v="music/faith"/>
    <n v="1"/>
    <n v="0"/>
    <x v="5"/>
    <s v="faith"/>
    <x v="3"/>
    <x v="60"/>
    <d v="2017-04-01T00:40:11"/>
  </r>
  <r>
    <n v="2158"/>
    <s v="PerfectGolf"/>
    <s v="A next generation golf game with a course designer and a massively multiplayer online tour. Join the fun and help us create it"/>
    <n v="300000"/>
    <n v="1345"/>
    <x v="1"/>
    <s v="US"/>
    <s v="USD"/>
    <n v="1360009774"/>
    <n v="1356121774"/>
    <b v="0"/>
    <n v="311"/>
    <b v="0"/>
    <s v="games/video games"/>
    <n v="0"/>
    <n v="4.32"/>
    <x v="4"/>
    <s v="video games"/>
    <x v="5"/>
    <x v="61"/>
    <d v="2013-02-04T20:29:3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0"/>
    <s v="US"/>
    <s v="USD"/>
    <n v="1450380009"/>
    <n v="1447960809"/>
    <b v="0"/>
    <n v="17"/>
    <b v="0"/>
    <s v="technology/space exploration"/>
    <n v="0"/>
    <n v="31.03"/>
    <x v="3"/>
    <s v="space exploration"/>
    <x v="2"/>
    <x v="62"/>
    <d v="2015-12-17T19:20:09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2"/>
    <s v="US"/>
    <s v="USD"/>
    <n v="1370001600"/>
    <n v="1366879523"/>
    <b v="0"/>
    <n v="5812"/>
    <b v="1"/>
    <s v="technology/hardware"/>
    <n v="1"/>
    <n v="0.27"/>
    <x v="3"/>
    <s v="hardware"/>
    <x v="4"/>
    <x v="63"/>
    <d v="2013-05-31T12:00:0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0"/>
    <s v="AU"/>
    <s v="AUD"/>
    <n v="1434633191"/>
    <n v="1429449191"/>
    <b v="0"/>
    <n v="5"/>
    <b v="0"/>
    <s v="film &amp; video/science fiction"/>
    <n v="21"/>
    <n v="10439.6"/>
    <x v="0"/>
    <s v="science fiction"/>
    <x v="2"/>
    <x v="64"/>
    <d v="2015-06-18T13:13:11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1"/>
    <s v="US"/>
    <s v="USD"/>
    <n v="1462293716"/>
    <n v="1457113316"/>
    <b v="0"/>
    <n v="1"/>
    <b v="0"/>
    <s v="technology/web"/>
    <n v="6"/>
    <n v="13864.17"/>
    <x v="3"/>
    <s v="web"/>
    <x v="0"/>
    <x v="65"/>
    <d v="2016-05-03T16:41:56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0"/>
    <s v="US"/>
    <s v="USD"/>
    <n v="1448125935"/>
    <n v="1444666335"/>
    <b v="0"/>
    <n v="355"/>
    <b v="0"/>
    <s v="technology/wearables"/>
    <n v="2"/>
    <n v="16.899999999999999"/>
    <x v="3"/>
    <s v="wearables"/>
    <x v="2"/>
    <x v="66"/>
    <d v="2015-11-21T17:12:15"/>
  </r>
  <r>
    <n v="1121"/>
    <s v="Pwincess"/>
    <s v="An action packed, side scrolling, platform jumping, laser shooting ADVENTURE that will be fun for everyone."/>
    <n v="250000"/>
    <n v="5259"/>
    <x v="1"/>
    <s v="US"/>
    <s v="USD"/>
    <n v="1457904316"/>
    <n v="1455315916"/>
    <b v="0"/>
    <n v="5"/>
    <b v="0"/>
    <s v="games/video games"/>
    <n v="2"/>
    <n v="1051.8"/>
    <x v="4"/>
    <s v="video games"/>
    <x v="0"/>
    <x v="67"/>
    <d v="2016-03-13T21:25:16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0"/>
    <s v="US"/>
    <s v="USD"/>
    <n v="1480536919"/>
    <n v="1477509319"/>
    <b v="0"/>
    <n v="100"/>
    <b v="0"/>
    <s v="technology/wearables"/>
    <n v="2"/>
    <n v="40.5"/>
    <x v="3"/>
    <s v="wearables"/>
    <x v="0"/>
    <x v="68"/>
    <d v="2016-11-30T20:15:19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0"/>
    <s v="US"/>
    <s v="USD"/>
    <n v="1471435554"/>
    <n v="1468843554"/>
    <b v="0"/>
    <n v="34"/>
    <b v="0"/>
    <s v="technology/wearables"/>
    <n v="2"/>
    <n v="117.65"/>
    <x v="3"/>
    <s v="wearables"/>
    <x v="0"/>
    <x v="69"/>
    <d v="2016-08-17T12:05:54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1"/>
    <s v="GB"/>
    <s v="GBP"/>
    <n v="1422256341"/>
    <n v="1419664341"/>
    <b v="0"/>
    <n v="0"/>
    <b v="0"/>
    <s v="games/mobile games"/>
    <n v="1"/>
    <n v="0"/>
    <x v="4"/>
    <s v="mobile games"/>
    <x v="1"/>
    <x v="70"/>
    <d v="2015-01-26T07:12:21"/>
  </r>
  <r>
    <n v="1941"/>
    <s v="Gramofon: Modern Cloud Jukebox"/>
    <s v="Gramofon streams cloud music to your sound system. A modern jukebox: smartphones are the remotes + WiFi brings everyone together."/>
    <n v="250000"/>
    <n v="1876"/>
    <x v="2"/>
    <s v="US"/>
    <s v="USD"/>
    <n v="1400137131"/>
    <n v="1397545131"/>
    <b v="1"/>
    <n v="4883"/>
    <b v="1"/>
    <s v="technology/hardware"/>
    <n v="1"/>
    <n v="0.38"/>
    <x v="3"/>
    <s v="hardware"/>
    <x v="1"/>
    <x v="71"/>
    <d v="2014-05-15T06:58:5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1"/>
    <s v="SE"/>
    <s v="SEK"/>
    <n v="1444027186"/>
    <n v="1441435186"/>
    <b v="0"/>
    <n v="4"/>
    <b v="0"/>
    <s v="food/food trucks"/>
    <n v="0"/>
    <n v="212.5"/>
    <x v="7"/>
    <s v="food trucks"/>
    <x v="2"/>
    <x v="72"/>
    <d v="2015-10-05T06:39:4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1"/>
    <s v="US"/>
    <s v="USD"/>
    <n v="1445013352"/>
    <n v="1442421352"/>
    <b v="0"/>
    <n v="2"/>
    <b v="0"/>
    <s v="theater/spaces"/>
    <n v="0"/>
    <n v="62.5"/>
    <x v="1"/>
    <s v="spaces"/>
    <x v="2"/>
    <x v="73"/>
    <d v="2015-10-16T16:35:5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1"/>
    <s v="US"/>
    <s v="USD"/>
    <n v="1449989260"/>
    <n v="1447397260"/>
    <b v="0"/>
    <n v="1"/>
    <b v="0"/>
    <s v="technology/web"/>
    <n v="6"/>
    <n v="13279"/>
    <x v="3"/>
    <s v="web"/>
    <x v="2"/>
    <x v="74"/>
    <d v="2015-12-13T06:47:40"/>
  </r>
  <r>
    <n v="3090"/>
    <s v="Save the Stage"/>
    <s v="To create a space by restoring a historic church in Burlington, Ky where community theater, dance and music and art can be performed."/>
    <n v="225000"/>
    <n v="115"/>
    <x v="1"/>
    <s v="US"/>
    <s v="USD"/>
    <n v="1430505545"/>
    <n v="1425325145"/>
    <b v="0"/>
    <n v="9"/>
    <b v="0"/>
    <s v="theater/spaces"/>
    <n v="0"/>
    <n v="12.78"/>
    <x v="1"/>
    <s v="spaces"/>
    <x v="2"/>
    <x v="75"/>
    <d v="2015-05-01T18:39:05"/>
  </r>
  <r>
    <n v="476"/>
    <s v="Sight Word Music Videos"/>
    <s v="Animated Music Videos that teach kids how to read."/>
    <n v="220000"/>
    <n v="16291"/>
    <x v="1"/>
    <s v="US"/>
    <s v="USD"/>
    <n v="1401767940"/>
    <n v="1398727441"/>
    <b v="0"/>
    <n v="124"/>
    <b v="0"/>
    <s v="film &amp; video/animation"/>
    <n v="7"/>
    <n v="131.38"/>
    <x v="0"/>
    <s v="animation"/>
    <x v="1"/>
    <x v="76"/>
    <d v="2014-06-03T03:59:00"/>
  </r>
  <r>
    <n v="3060"/>
    <s v="Save the Roxy Theatre in Bremerton WA"/>
    <s v="Save the historic Roxy theatre in Bremerton WA from being repurposed as office space."/>
    <n v="220000"/>
    <n v="129"/>
    <x v="1"/>
    <s v="US"/>
    <s v="USD"/>
    <n v="1443422134"/>
    <n v="1440830134"/>
    <b v="0"/>
    <n v="6"/>
    <b v="0"/>
    <s v="theater/spaces"/>
    <n v="0"/>
    <n v="21.5"/>
    <x v="1"/>
    <s v="spaces"/>
    <x v="2"/>
    <x v="77"/>
    <d v="2015-09-28T06:35:34"/>
  </r>
  <r>
    <n v="140"/>
    <s v="Rome of the Dead (Canceled)"/>
    <s v="A Gladiator fights for his freedom to be reunited with his Family, he's one fight away, when Rome is infected with a Zombie Virus"/>
    <n v="200000"/>
    <n v="56079.83"/>
    <x v="0"/>
    <s v="US"/>
    <s v="USD"/>
    <n v="1426823132"/>
    <n v="1424234732"/>
    <b v="0"/>
    <n v="0"/>
    <b v="0"/>
    <s v="film &amp; video/science fiction"/>
    <n v="28"/>
    <n v="0"/>
    <x v="0"/>
    <s v="science fiction"/>
    <x v="2"/>
    <x v="78"/>
    <d v="2015-03-20T03:45:32"/>
  </r>
  <r>
    <n v="506"/>
    <s v="Age of Spirit: The Battle in Heaven"/>
    <s v="A feature-length 3D animation that depicts what happened when the Son of the Morning rebelled against God."/>
    <n v="200000"/>
    <n v="15505"/>
    <x v="1"/>
    <s v="US"/>
    <s v="USD"/>
    <n v="1376140520"/>
    <n v="1373548520"/>
    <b v="0"/>
    <n v="1"/>
    <b v="0"/>
    <s v="film &amp; video/animation"/>
    <n v="8"/>
    <n v="15505"/>
    <x v="0"/>
    <s v="animation"/>
    <x v="4"/>
    <x v="79"/>
    <d v="2013-08-10T13:15:2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0"/>
    <s v="AU"/>
    <s v="AUD"/>
    <n v="1463239108"/>
    <n v="1460647108"/>
    <b v="0"/>
    <n v="3"/>
    <b v="0"/>
    <s v="technology/web"/>
    <n v="6"/>
    <n v="3843.33"/>
    <x v="3"/>
    <s v="web"/>
    <x v="0"/>
    <x v="80"/>
    <d v="2016-05-14T15:18:28"/>
  </r>
  <r>
    <n v="638"/>
    <s v="W (Canceled)"/>
    <s v="O0"/>
    <n v="200000"/>
    <n v="11363"/>
    <x v="0"/>
    <s v="DE"/>
    <s v="EUR"/>
    <n v="1490447662"/>
    <n v="1485267262"/>
    <b v="0"/>
    <n v="6"/>
    <b v="0"/>
    <s v="technology/web"/>
    <n v="6"/>
    <n v="1893.83"/>
    <x v="3"/>
    <s v="web"/>
    <x v="3"/>
    <x v="81"/>
    <d v="2017-03-25T13:14:22"/>
  </r>
  <r>
    <n v="663"/>
    <s v="MouseFighter invisible AIR mouse"/>
    <s v="Imagine a mouse that automatically moves your pointer to where your head is facing. Its an air mouse hidden inside a standard headset."/>
    <n v="200000"/>
    <n v="10802"/>
    <x v="1"/>
    <s v="DK"/>
    <s v="DKK"/>
    <n v="1437250456"/>
    <n v="1434658456"/>
    <b v="0"/>
    <n v="7"/>
    <b v="0"/>
    <s v="technology/wearables"/>
    <n v="5"/>
    <n v="1543.14"/>
    <x v="3"/>
    <s v="wearables"/>
    <x v="2"/>
    <x v="82"/>
    <d v="2015-07-18T20:14:16"/>
  </r>
  <r>
    <n v="666"/>
    <s v="Ducky Diapers"/>
    <s v="Have you ever dreamed of having a pet duckling, but concerned about all the pooping, here is a a solution to help solve that issue."/>
    <n v="200000"/>
    <n v="10740"/>
    <x v="1"/>
    <s v="US"/>
    <s v="USD"/>
    <n v="1408305498"/>
    <n v="1405713498"/>
    <b v="0"/>
    <n v="4"/>
    <b v="0"/>
    <s v="technology/wearables"/>
    <n v="5"/>
    <n v="2685"/>
    <x v="3"/>
    <s v="wearables"/>
    <x v="1"/>
    <x v="83"/>
    <d v="2014-08-17T19:58:18"/>
  </r>
  <r>
    <n v="669"/>
    <s v="Christian DiLusso Watches"/>
    <s v="Beautiful automatic watches, made for every moment._x000a_Sports, business, casual.....it fits every moment of your life."/>
    <n v="200000"/>
    <n v="10685"/>
    <x v="1"/>
    <s v="SE"/>
    <s v="SEK"/>
    <n v="1467817258"/>
    <n v="1465225258"/>
    <b v="0"/>
    <n v="28"/>
    <b v="0"/>
    <s v="technology/wearables"/>
    <n v="5"/>
    <n v="381.61"/>
    <x v="3"/>
    <s v="wearables"/>
    <x v="0"/>
    <x v="84"/>
    <d v="2016-07-06T15:00:5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1"/>
    <s v="US"/>
    <s v="USD"/>
    <n v="1481173140"/>
    <n v="1478016097"/>
    <b v="0"/>
    <n v="336"/>
    <b v="0"/>
    <s v="technology/wearables"/>
    <n v="5"/>
    <n v="30.79"/>
    <x v="3"/>
    <s v="wearables"/>
    <x v="0"/>
    <x v="85"/>
    <d v="2016-12-08T04:59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1"/>
    <s v="US"/>
    <s v="USD"/>
    <n v="1417388340"/>
    <n v="1412835530"/>
    <b v="0"/>
    <n v="11"/>
    <b v="0"/>
    <s v="technology/wearables"/>
    <n v="3"/>
    <n v="551.91"/>
    <x v="3"/>
    <s v="wearables"/>
    <x v="1"/>
    <x v="86"/>
    <d v="2014-11-30T22:59:00"/>
  </r>
  <r>
    <n v="1005"/>
    <s v="Forcite Alpine - World's First smart helmet for snow sports"/>
    <s v="The Forcite Alpine helmet records 4K footage and keeps you connected all in one sleek design."/>
    <n v="200000"/>
    <n v="6027"/>
    <x v="0"/>
    <s v="US"/>
    <s v="USD"/>
    <n v="1446217183"/>
    <n v="1443538783"/>
    <b v="0"/>
    <n v="161"/>
    <b v="0"/>
    <s v="technology/wearables"/>
    <n v="3"/>
    <n v="37.43"/>
    <x v="3"/>
    <s v="wearables"/>
    <x v="2"/>
    <x v="87"/>
    <d v="2015-10-30T14:59:4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0"/>
    <s v="DK"/>
    <s v="DKK"/>
    <n v="1469109600"/>
    <n v="1464586746"/>
    <b v="0"/>
    <n v="19"/>
    <b v="0"/>
    <s v="technology/wearables"/>
    <n v="2"/>
    <n v="212.11"/>
    <x v="3"/>
    <s v="wearables"/>
    <x v="0"/>
    <x v="88"/>
    <d v="2016-07-21T14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1"/>
    <s v="SE"/>
    <s v="SEK"/>
    <n v="1423432709"/>
    <n v="1420840709"/>
    <b v="0"/>
    <n v="2"/>
    <b v="0"/>
    <s v="publishing/translations"/>
    <n v="2"/>
    <n v="1707.5"/>
    <x v="2"/>
    <s v="translations"/>
    <x v="2"/>
    <x v="89"/>
    <d v="2015-02-08T21:58:29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1"/>
    <s v="AU"/>
    <s v="AUD"/>
    <n v="1432272300"/>
    <n v="1429655318"/>
    <b v="0"/>
    <n v="0"/>
    <b v="0"/>
    <s v="publishing/translations"/>
    <n v="2"/>
    <n v="0"/>
    <x v="2"/>
    <s v="translations"/>
    <x v="2"/>
    <x v="90"/>
    <d v="2015-05-22T05:25:00"/>
  </r>
  <r>
    <n v="1979"/>
    <s v="Skybuds - truly wireless earbuds and smartphone case"/>
    <s v="Truly wireless premium earbuds with a battery-boosting smartphone case for charging and storage"/>
    <n v="200000"/>
    <n v="1773"/>
    <x v="2"/>
    <s v="US"/>
    <s v="USD"/>
    <n v="1447909140"/>
    <n v="1444734146"/>
    <b v="1"/>
    <n v="813"/>
    <b v="1"/>
    <s v="technology/hardware"/>
    <n v="1"/>
    <n v="2.1800000000000002"/>
    <x v="3"/>
    <s v="hardware"/>
    <x v="2"/>
    <x v="91"/>
    <d v="2015-11-19T04:59:0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0"/>
    <s v="US"/>
    <s v="USD"/>
    <n v="1410810903"/>
    <n v="1405626903"/>
    <b v="0"/>
    <n v="12"/>
    <b v="0"/>
    <s v="food/food trucks"/>
    <n v="0"/>
    <n v="51.67"/>
    <x v="7"/>
    <s v="food trucks"/>
    <x v="1"/>
    <x v="92"/>
    <d v="2014-09-15T19:55:03"/>
  </r>
  <r>
    <n v="2942"/>
    <s v="Penmar Community Arts Society"/>
    <s v="YOUR community theatre:  provide a facility that is usable for presentation of movies, live music, live theatre and community events"/>
    <n v="200000"/>
    <n v="216"/>
    <x v="1"/>
    <s v="CA"/>
    <s v="CAD"/>
    <n v="1450297080"/>
    <n v="1448565459"/>
    <b v="0"/>
    <n v="202"/>
    <b v="0"/>
    <s v="theater/spaces"/>
    <n v="0"/>
    <n v="1.07"/>
    <x v="1"/>
    <s v="spaces"/>
    <x v="2"/>
    <x v="93"/>
    <d v="2015-12-16T20:18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1"/>
    <s v="IE"/>
    <s v="EUR"/>
    <n v="1462301342"/>
    <n v="1457120942"/>
    <b v="0"/>
    <n v="1"/>
    <b v="0"/>
    <s v="theater/plays"/>
    <n v="0"/>
    <n v="0"/>
    <x v="1"/>
    <s v="plays"/>
    <x v="0"/>
    <x v="94"/>
    <d v="2016-05-03T18:49:0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2"/>
    <s v="US"/>
    <s v="USD"/>
    <n v="1470466800"/>
    <n v="1467134464"/>
    <b v="1"/>
    <n v="2051"/>
    <b v="1"/>
    <s v="technology/hardware"/>
    <n v="1"/>
    <n v="0.87"/>
    <x v="3"/>
    <s v="hardware"/>
    <x v="0"/>
    <x v="95"/>
    <d v="2016-08-06T07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0"/>
    <s v="US"/>
    <s v="USD"/>
    <n v="1477065860"/>
    <n v="1471881860"/>
    <b v="0"/>
    <n v="11"/>
    <b v="0"/>
    <s v="technology/wearables"/>
    <n v="2"/>
    <n v="367.27"/>
    <x v="3"/>
    <s v="wearables"/>
    <x v="0"/>
    <x v="96"/>
    <d v="2016-10-21T16:04:20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1"/>
    <s v="GB"/>
    <s v="GBP"/>
    <n v="1441995769"/>
    <n v="1436811769"/>
    <b v="0"/>
    <n v="3"/>
    <b v="0"/>
    <s v="publishing/translations"/>
    <n v="2"/>
    <n v="1120.24"/>
    <x v="2"/>
    <s v="translations"/>
    <x v="2"/>
    <x v="97"/>
    <d v="2015-09-11T18:22:49"/>
  </r>
  <r>
    <n v="1982"/>
    <s v="Lonely Boy: 55 male models 200s sensual expression"/>
    <s v="Express a very dark place in my childhood. Release my emotions through photography in a form of Art."/>
    <n v="180000"/>
    <n v="1766"/>
    <x v="1"/>
    <s v="HK"/>
    <s v="HKD"/>
    <n v="1480863887"/>
    <n v="1478268287"/>
    <b v="0"/>
    <n v="0"/>
    <b v="0"/>
    <s v="photography/people"/>
    <n v="1"/>
    <n v="0"/>
    <x v="6"/>
    <s v="people"/>
    <x v="0"/>
    <x v="9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714"/>
    <x v="1"/>
    <s v="DE"/>
    <s v="EUR"/>
    <n v="1488067789"/>
    <n v="1482883789"/>
    <b v="0"/>
    <n v="0"/>
    <b v="0"/>
    <s v="food/restaurants"/>
    <n v="0"/>
    <n v="0"/>
    <x v="7"/>
    <s v="restaurants"/>
    <x v="0"/>
    <x v="99"/>
    <d v="2017-02-26T00:09:49"/>
  </r>
  <r>
    <n v="2909"/>
    <s v="CONVERSATIONS WITH AN AVERAGE JOE"/>
    <s v="CONVERSATIONS WITH AN AVERAGE JOE tells our stories exposing those in charge of our lives and tells how to take control of country back"/>
    <n v="180000"/>
    <n v="250"/>
    <x v="1"/>
    <s v="US"/>
    <s v="USD"/>
    <n v="1416944760"/>
    <n v="1413527001"/>
    <b v="0"/>
    <n v="1"/>
    <b v="0"/>
    <s v="theater/plays"/>
    <n v="0"/>
    <n v="250"/>
    <x v="1"/>
    <s v="plays"/>
    <x v="1"/>
    <x v="100"/>
    <d v="2014-11-25T19:46:00"/>
  </r>
  <r>
    <n v="2076"/>
    <s v="Earin - The Worlds Smallest Wireless Earbuds"/>
    <s v="Wireless earbuds filled with sound, yet so small they are almost invisible!"/>
    <n v="179000"/>
    <n v="1527.5"/>
    <x v="2"/>
    <s v="GB"/>
    <s v="GBP"/>
    <n v="1406149689"/>
    <n v="1402693689"/>
    <b v="0"/>
    <n v="8359"/>
    <b v="1"/>
    <s v="technology/hardware"/>
    <n v="1"/>
    <n v="0.18"/>
    <x v="3"/>
    <s v="hardware"/>
    <x v="1"/>
    <x v="101"/>
    <d v="2014-07-23T21:08:09"/>
  </r>
  <r>
    <n v="696"/>
    <s v="trustee"/>
    <s v="Show your fidelity by wearing the Trustee rings! Show where you are (at)!"/>
    <n v="175000"/>
    <n v="10290"/>
    <x v="1"/>
    <s v="NL"/>
    <s v="EUR"/>
    <n v="1406326502"/>
    <n v="1403734502"/>
    <b v="0"/>
    <n v="1"/>
    <b v="0"/>
    <s v="technology/wearables"/>
    <n v="6"/>
    <n v="10290"/>
    <x v="3"/>
    <s v="wearables"/>
    <x v="1"/>
    <x v="102"/>
    <d v="2014-07-25T22:15:02"/>
  </r>
  <r>
    <n v="1176"/>
    <s v="Mirlin's Sushi"/>
    <s v="Mirlins Sushi!_x000a_Find us on Facebook!_x000a_(Gives backers a voice, and a direct link to us! No kickstarter disappearing act here!)"/>
    <n v="175000"/>
    <n v="5012.25"/>
    <x v="1"/>
    <s v="AU"/>
    <s v="AUD"/>
    <n v="1488805200"/>
    <n v="1484094498"/>
    <b v="0"/>
    <n v="1"/>
    <b v="0"/>
    <s v="food/food trucks"/>
    <n v="3"/>
    <n v="5012.25"/>
    <x v="7"/>
    <s v="food trucks"/>
    <x v="3"/>
    <x v="103"/>
    <d v="2017-03-06T13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0"/>
    <s v="US"/>
    <s v="USD"/>
    <n v="1451348200"/>
    <n v="1447460200"/>
    <b v="0"/>
    <n v="0"/>
    <b v="0"/>
    <s v="technology/web"/>
    <n v="1"/>
    <n v="0"/>
    <x v="3"/>
    <s v="web"/>
    <x v="2"/>
    <x v="104"/>
    <d v="2015-12-29T00:16:40"/>
  </r>
  <r>
    <n v="978"/>
    <s v="hidn tempo - a wearable stress coach"/>
    <s v="hidn tempo is an intelligent watch band that allows you to monitor your stress and manage it anywhere, anytime."/>
    <n v="172889"/>
    <n v="6207"/>
    <x v="1"/>
    <s v="SE"/>
    <s v="SEK"/>
    <n v="1456385101"/>
    <n v="1453793101"/>
    <b v="0"/>
    <n v="123"/>
    <b v="0"/>
    <s v="technology/wearables"/>
    <n v="4"/>
    <n v="50.46"/>
    <x v="3"/>
    <s v="wearables"/>
    <x v="0"/>
    <x v="105"/>
    <d v="2016-02-25T07:25:01"/>
  </r>
  <r>
    <n v="1874"/>
    <s v="PATH to Reading Brain Training"/>
    <s v="PATH to Reading (PATH) is a patented break-through technology  that dramatically and permanently improves attention, reading, memory"/>
    <n v="160000"/>
    <n v="2028"/>
    <x v="1"/>
    <s v="US"/>
    <s v="USD"/>
    <n v="1467155733"/>
    <n v="1465427733"/>
    <b v="0"/>
    <n v="2"/>
    <b v="0"/>
    <s v="games/mobile games"/>
    <n v="1"/>
    <n v="1014"/>
    <x v="4"/>
    <s v="mobile games"/>
    <x v="0"/>
    <x v="106"/>
    <d v="2016-06-28T23:15:33"/>
  </r>
  <r>
    <n v="2013"/>
    <s v="Portal: Turbocharged WiFi"/>
    <s v="Crowds can slow WiFi to a crawl, but not Portal. Stream ultraHD videos without buffering and play Internet games without lagging."/>
    <n v="160000"/>
    <n v="1661"/>
    <x v="2"/>
    <s v="US"/>
    <s v="USD"/>
    <n v="1468019014"/>
    <n v="1462835014"/>
    <b v="1"/>
    <n v="4562"/>
    <b v="1"/>
    <s v="technology/hardware"/>
    <n v="1"/>
    <n v="0.36"/>
    <x v="3"/>
    <s v="hardware"/>
    <x v="0"/>
    <x v="107"/>
    <d v="2016-07-08T23:03:34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0"/>
    <s v="US"/>
    <s v="USD"/>
    <n v="1438405140"/>
    <n v="1435731041"/>
    <b v="0"/>
    <n v="58"/>
    <b v="0"/>
    <s v="film &amp; video/science fiction"/>
    <n v="38"/>
    <n v="975.69"/>
    <x v="0"/>
    <s v="science fiction"/>
    <x v="2"/>
    <x v="108"/>
    <d v="2015-08-01T04:59:00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1"/>
    <s v="US"/>
    <s v="USD"/>
    <n v="1451952000"/>
    <n v="1447380099"/>
    <b v="0"/>
    <n v="0"/>
    <b v="0"/>
    <s v="film &amp; video/drama"/>
    <n v="23"/>
    <n v="0"/>
    <x v="0"/>
    <s v="drama"/>
    <x v="2"/>
    <x v="109"/>
    <d v="2016-01-05T00:00:00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2"/>
    <s v="US"/>
    <s v="USD"/>
    <n v="1489532220"/>
    <n v="1486625606"/>
    <b v="1"/>
    <n v="1151"/>
    <b v="1"/>
    <s v="film &amp; video/documentary"/>
    <n v="17"/>
    <n v="22.68"/>
    <x v="0"/>
    <s v="documentary"/>
    <x v="3"/>
    <x v="110"/>
    <d v="2017-03-14T22:57:00"/>
  </r>
  <r>
    <n v="371"/>
    <s v="Unbranded"/>
    <s v="3,000 Miles. 18 Wild Horses. 6 Months. 5 States. 4 men. A documentary about Conservation, Exploration, and Wild Mustangs."/>
    <n v="150000"/>
    <n v="22197"/>
    <x v="2"/>
    <s v="US"/>
    <s v="USD"/>
    <n v="1359743139"/>
    <n v="1355855139"/>
    <b v="0"/>
    <n v="1062"/>
    <b v="1"/>
    <s v="film &amp; video/documentary"/>
    <n v="15"/>
    <n v="20.9"/>
    <x v="0"/>
    <s v="documentary"/>
    <x v="5"/>
    <x v="111"/>
    <d v="2013-02-01T18:25:39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1"/>
    <s v="DE"/>
    <s v="EUR"/>
    <n v="1480721803"/>
    <n v="1478126203"/>
    <b v="0"/>
    <n v="20"/>
    <b v="0"/>
    <s v="technology/web"/>
    <n v="9"/>
    <n v="664.8"/>
    <x v="3"/>
    <s v="web"/>
    <x v="0"/>
    <x v="112"/>
    <d v="2016-12-02T23:36:43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0"/>
    <s v="US"/>
    <s v="USD"/>
    <n v="1434405980"/>
    <n v="1431813980"/>
    <b v="0"/>
    <n v="5"/>
    <b v="0"/>
    <s v="technology/web"/>
    <n v="8"/>
    <n v="2399.6"/>
    <x v="3"/>
    <s v="web"/>
    <x v="2"/>
    <x v="113"/>
    <d v="2015-06-15T22:06:20"/>
  </r>
  <r>
    <n v="694"/>
    <s v="Airlock bike helmet"/>
    <s v="You can control how much air enters the helmet by opening or closing the vents. This is very useful in bad weather, or for competition."/>
    <n v="150000"/>
    <n v="10299"/>
    <x v="1"/>
    <s v="US"/>
    <s v="USD"/>
    <n v="1485964559"/>
    <n v="1483372559"/>
    <b v="0"/>
    <n v="7"/>
    <b v="0"/>
    <s v="technology/wearables"/>
    <n v="7"/>
    <n v="1471.29"/>
    <x v="3"/>
    <s v="wearables"/>
    <x v="3"/>
    <x v="114"/>
    <d v="2017-02-01T15:55:59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1"/>
    <s v="AU"/>
    <s v="AUD"/>
    <n v="1439515497"/>
    <n v="1435627497"/>
    <b v="0"/>
    <n v="18"/>
    <b v="0"/>
    <s v="technology/wearables"/>
    <n v="4"/>
    <n v="345"/>
    <x v="3"/>
    <s v="wearables"/>
    <x v="2"/>
    <x v="115"/>
    <d v="2015-08-14T01:24:57"/>
  </r>
  <r>
    <n v="999"/>
    <s v="Avid Watch: Multi-Sport Smart Watch with Activity Tracking"/>
    <s v="Built in running, cycling, pedometer, and golf features for the edge you need to perform at your very best!"/>
    <n v="150000"/>
    <n v="6042.02"/>
    <x v="1"/>
    <s v="CA"/>
    <s v="CAD"/>
    <n v="1415865720"/>
    <n v="1413270690"/>
    <b v="0"/>
    <n v="40"/>
    <b v="0"/>
    <s v="technology/wearables"/>
    <n v="4"/>
    <n v="151.05000000000001"/>
    <x v="3"/>
    <s v="wearables"/>
    <x v="1"/>
    <x v="116"/>
    <d v="2014-11-13T08:02:00"/>
  </r>
  <r>
    <n v="1066"/>
    <s v="So I'm A Dark Lord"/>
    <s v="A parody of old school RPGs where you are a new Dark Lord on a quest to amass monsters and allies on your side."/>
    <n v="150000"/>
    <n v="5535"/>
    <x v="1"/>
    <s v="US"/>
    <s v="USD"/>
    <n v="1375657582"/>
    <n v="1371769582"/>
    <b v="0"/>
    <n v="148"/>
    <b v="0"/>
    <s v="games/video games"/>
    <n v="4"/>
    <n v="37.4"/>
    <x v="4"/>
    <s v="video games"/>
    <x v="4"/>
    <x v="117"/>
    <d v="2013-08-04T23:06:22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0"/>
    <s v="US"/>
    <s v="USD"/>
    <n v="1469199740"/>
    <n v="1465311740"/>
    <b v="0"/>
    <n v="3"/>
    <b v="0"/>
    <s v="technology/web"/>
    <n v="1"/>
    <n v="308.67"/>
    <x v="3"/>
    <s v="web"/>
    <x v="0"/>
    <x v="118"/>
    <d v="2016-07-22T15:02:20"/>
  </r>
  <r>
    <n v="2519"/>
    <s v="Kelli's Kitchen"/>
    <s v="Better than your mom's, better than Cracker Barrel, only at Kelli's Kitchen (all from scratch)."/>
    <n v="150000"/>
    <n v="700"/>
    <x v="1"/>
    <s v="US"/>
    <s v="USD"/>
    <n v="1405741404"/>
    <n v="1403149404"/>
    <b v="0"/>
    <n v="4"/>
    <b v="0"/>
    <s v="food/restaurants"/>
    <n v="0"/>
    <n v="175"/>
    <x v="7"/>
    <s v="restaurants"/>
    <x v="1"/>
    <x v="119"/>
    <d v="2014-07-19T03:43:24"/>
  </r>
  <r>
    <n v="2656"/>
    <s v="MoonWatcher: A 24/7 Live Video of the Moon for Everyone (Canceled)"/>
    <s v="MoonWatcher will be bringing the Moon closer to all of us."/>
    <n v="150000"/>
    <n v="521"/>
    <x v="0"/>
    <s v="US"/>
    <s v="USD"/>
    <n v="1489345200"/>
    <n v="1485966688"/>
    <b v="0"/>
    <n v="152"/>
    <b v="0"/>
    <s v="technology/space exploration"/>
    <n v="0"/>
    <n v="3.43"/>
    <x v="3"/>
    <s v="space exploration"/>
    <x v="3"/>
    <x v="120"/>
    <d v="2017-03-12T19:00:0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2"/>
    <s v="US"/>
    <s v="USD"/>
    <n v="1450971684"/>
    <n v="1447515684"/>
    <b v="1"/>
    <n v="1420"/>
    <b v="1"/>
    <s v="theater/spaces"/>
    <n v="0"/>
    <n v="0.32"/>
    <x v="1"/>
    <s v="spaces"/>
    <x v="2"/>
    <x v="121"/>
    <d v="2015-12-24T15:41:24"/>
  </r>
  <r>
    <n v="2876"/>
    <s v="The Sins of Bad People  Urban Stage Play"/>
    <s v="Charlotte NC playwright looking to showcase a series of three stage plays.  Plays are funny, completed and ready to run!"/>
    <n v="150000"/>
    <n v="272"/>
    <x v="1"/>
    <s v="US"/>
    <s v="USD"/>
    <n v="1437069079"/>
    <n v="1434477079"/>
    <b v="0"/>
    <n v="0"/>
    <b v="0"/>
    <s v="theater/plays"/>
    <n v="0"/>
    <n v="0"/>
    <x v="1"/>
    <s v="plays"/>
    <x v="2"/>
    <x v="122"/>
    <d v="2015-07-16T17:51:19"/>
  </r>
  <r>
    <n v="2902"/>
    <s v="Bring the iconic story of Leontyne Price to the stage."/>
    <s v="Help me honor and bring &quot;The American Soprano&quot; Leontyne Price back to the stage one more time."/>
    <n v="150000"/>
    <n v="250"/>
    <x v="1"/>
    <s v="US"/>
    <s v="USD"/>
    <n v="1440412396"/>
    <n v="1437820396"/>
    <b v="0"/>
    <n v="1"/>
    <b v="0"/>
    <s v="theater/plays"/>
    <n v="0"/>
    <n v="250"/>
    <x v="1"/>
    <s v="plays"/>
    <x v="2"/>
    <x v="123"/>
    <d v="2015-08-24T10:33:16"/>
  </r>
  <r>
    <n v="3636"/>
    <s v="The Brother's of B-Block"/>
    <s v="The Brotherâ€™s of B-block is a musical play. A new take on &quot;OZ&quot; _x000a_The Wizard of OZ meets HBO's OZ."/>
    <n v="150000"/>
    <n v="1"/>
    <x v="1"/>
    <s v="US"/>
    <s v="USD"/>
    <n v="1442248829"/>
    <n v="1439224829"/>
    <b v="0"/>
    <n v="0"/>
    <b v="0"/>
    <s v="theater/musical"/>
    <n v="0"/>
    <n v="0"/>
    <x v="1"/>
    <s v="musical"/>
    <x v="2"/>
    <x v="124"/>
    <d v="2015-09-14T16:40:29"/>
  </r>
  <r>
    <n v="3805"/>
    <s v="&quot;Sounds By The River&quot; ( Original Musical)"/>
    <s v="&quot;Sounds By The River&quot; tells the story of a Detroit composer through_x000a_his music, poetry, and dance."/>
    <n v="150000"/>
    <n v="0"/>
    <x v="1"/>
    <s v="US"/>
    <s v="USD"/>
    <n v="1411852640"/>
    <n v="1406668640"/>
    <b v="0"/>
    <n v="2"/>
    <b v="0"/>
    <s v="theater/musical"/>
    <n v="0"/>
    <n v="0"/>
    <x v="1"/>
    <s v="musical"/>
    <x v="1"/>
    <x v="125"/>
    <d v="2014-09-27T21:17:2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1"/>
    <s v="NO"/>
    <s v="NOK"/>
    <n v="1486313040"/>
    <n v="1483131966"/>
    <b v="0"/>
    <n v="4"/>
    <b v="0"/>
    <s v="food/food trucks"/>
    <n v="1"/>
    <n v="213.75"/>
    <x v="7"/>
    <s v="food trucks"/>
    <x v="0"/>
    <x v="126"/>
    <d v="2017-02-05T16:44:00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1"/>
    <s v="US"/>
    <s v="USD"/>
    <n v="1405021211"/>
    <n v="1402429211"/>
    <b v="0"/>
    <n v="0"/>
    <b v="0"/>
    <s v="photography/people"/>
    <n v="1"/>
    <n v="0"/>
    <x v="6"/>
    <s v="people"/>
    <x v="1"/>
    <x v="127"/>
    <d v="2014-07-10T19:40:11"/>
  </r>
  <r>
    <n v="1334"/>
    <s v="My TUSK â„¢ (Telephone Utility Support Kit!) (Canceled)"/>
    <s v="A wearable device that allows you to dock and operate your phone hands-free anywhere and everywhere!"/>
    <n v="133000"/>
    <n v="3978"/>
    <x v="0"/>
    <s v="US"/>
    <s v="USD"/>
    <n v="1457721287"/>
    <n v="1455129287"/>
    <b v="0"/>
    <n v="276"/>
    <b v="0"/>
    <s v="technology/wearables"/>
    <n v="3"/>
    <n v="14.41"/>
    <x v="3"/>
    <s v="wearables"/>
    <x v="0"/>
    <x v="128"/>
    <d v="2016-03-11T18:34:47"/>
  </r>
  <r>
    <n v="150"/>
    <s v="Star Trek First Frontier (Canceled)"/>
    <s v="The untold story of Captain Robert April and the first launching of the starship U.S.S. Enterprise,  NCC-1701"/>
    <n v="130000"/>
    <n v="52576"/>
    <x v="0"/>
    <s v="US"/>
    <s v="USD"/>
    <n v="1432612382"/>
    <n v="1427428382"/>
    <b v="0"/>
    <n v="67"/>
    <b v="0"/>
    <s v="film &amp; video/science fiction"/>
    <n v="40"/>
    <n v="784.72"/>
    <x v="0"/>
    <s v="science fiction"/>
    <x v="2"/>
    <x v="129"/>
    <d v="2015-05-26T03:53:02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1"/>
    <s v="US"/>
    <s v="USD"/>
    <n v="1385136000"/>
    <n v="1381923548"/>
    <b v="0"/>
    <n v="890"/>
    <b v="0"/>
    <s v="technology/wearables"/>
    <n v="8"/>
    <n v="11.5"/>
    <x v="3"/>
    <s v="wearables"/>
    <x v="4"/>
    <x v="130"/>
    <d v="2013-11-22T16:00:0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1"/>
    <s v="DE"/>
    <s v="EUR"/>
    <n v="1434286855"/>
    <n v="1431694855"/>
    <b v="0"/>
    <n v="0"/>
    <b v="0"/>
    <s v="publishing/translations"/>
    <n v="3"/>
    <n v="0"/>
    <x v="2"/>
    <s v="translations"/>
    <x v="2"/>
    <x v="131"/>
    <d v="2015-06-14T13:00:55"/>
  </r>
  <r>
    <n v="298"/>
    <s v="DisHonesty - A Documentary Feature Film"/>
    <s v="The truth is, we all lie - and by &quot;we,&quot; we mean everyone!"/>
    <n v="126000"/>
    <n v="28474"/>
    <x v="2"/>
    <s v="US"/>
    <s v="USD"/>
    <n v="1399669200"/>
    <n v="1394536048"/>
    <b v="1"/>
    <n v="2436"/>
    <b v="1"/>
    <s v="film &amp; video/documentary"/>
    <n v="23"/>
    <n v="11.69"/>
    <x v="0"/>
    <s v="documentary"/>
    <x v="1"/>
    <x v="132"/>
    <d v="2014-05-09T21:00:00"/>
  </r>
  <r>
    <n v="578"/>
    <s v="weBuy Crowdsourced Shopping"/>
    <s v="weBuy trade built on technology and Crowd Sourced Power"/>
    <n v="125000"/>
    <n v="12668"/>
    <x v="1"/>
    <s v="GB"/>
    <s v="GBP"/>
    <n v="1441633993"/>
    <n v="1439560393"/>
    <b v="0"/>
    <n v="7"/>
    <b v="0"/>
    <s v="technology/web"/>
    <n v="10"/>
    <n v="1809.71"/>
    <x v="3"/>
    <s v="web"/>
    <x v="2"/>
    <x v="133"/>
    <d v="2015-09-07T13:53:1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1"/>
    <s v="US"/>
    <s v="USD"/>
    <n v="1438576057"/>
    <n v="1435552057"/>
    <b v="0"/>
    <n v="1"/>
    <b v="0"/>
    <s v="food/food trucks"/>
    <n v="4"/>
    <n v="5025"/>
    <x v="7"/>
    <s v="food trucks"/>
    <x v="2"/>
    <x v="134"/>
    <d v="2015-08-03T04:27:3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s v="music/faith"/>
    <n v="2"/>
    <n v="0"/>
    <x v="5"/>
    <s v="faith"/>
    <x v="3"/>
    <x v="135"/>
    <d v="2017-03-26T03:33:00"/>
  </r>
  <r>
    <n v="2039"/>
    <s v="ODIN2: Smart Projector for movies, video calls, and apps"/>
    <s v="Open up your digital worlds with the most sophisticated, intuitive android smart projector."/>
    <n v="125000"/>
    <n v="1594"/>
    <x v="2"/>
    <s v="US"/>
    <s v="USD"/>
    <n v="1480568340"/>
    <n v="1477996325"/>
    <b v="1"/>
    <n v="379"/>
    <b v="1"/>
    <s v="technology/hardware"/>
    <n v="1"/>
    <n v="4.21"/>
    <x v="3"/>
    <s v="hardware"/>
    <x v="0"/>
    <x v="136"/>
    <d v="2016-12-01T04:59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2"/>
    <s v="DE"/>
    <s v="EUR"/>
    <n v="1467128723"/>
    <n v="1464536723"/>
    <b v="0"/>
    <n v="1530"/>
    <b v="1"/>
    <s v="technology/hardware"/>
    <n v="1"/>
    <n v="1"/>
    <x v="3"/>
    <s v="hardware"/>
    <x v="0"/>
    <x v="137"/>
    <d v="2016-06-28T15:45:23"/>
  </r>
  <r>
    <n v="2649"/>
    <s v="The Mission - Please Check Back Soon (Canceled)"/>
    <s v="They have launched a Kickstarter."/>
    <n v="125000"/>
    <n v="530"/>
    <x v="0"/>
    <s v="US"/>
    <s v="USD"/>
    <n v="1454370941"/>
    <n v="1449186941"/>
    <b v="0"/>
    <n v="3"/>
    <b v="0"/>
    <s v="technology/space exploration"/>
    <n v="0"/>
    <n v="176.67"/>
    <x v="3"/>
    <s v="space exploration"/>
    <x v="2"/>
    <x v="138"/>
    <d v="2016-02-01T23:55:41"/>
  </r>
  <r>
    <n v="3123"/>
    <s v="Save the Larchmont Playhouse! (Canceled)"/>
    <s v="The Larchmont Playhouse is threatened! Help save the theater by becoming a Preservation Member of The Larchmont Playhouse."/>
    <n v="125000"/>
    <n v="101"/>
    <x v="0"/>
    <s v="US"/>
    <s v="USD"/>
    <n v="1468108198"/>
    <n v="1465516198"/>
    <b v="0"/>
    <n v="348"/>
    <b v="0"/>
    <s v="theater/spaces"/>
    <n v="0"/>
    <n v="0.28999999999999998"/>
    <x v="1"/>
    <s v="spaces"/>
    <x v="0"/>
    <x v="139"/>
    <d v="2016-07-09T23:49:58"/>
  </r>
  <r>
    <n v="2397"/>
    <s v="#ADOPTROHINGYA PROJECT (Canceled)"/>
    <s v="Matching refugees with sponsors in the US for 5 years. Our goal is to assist 300 Rohingya refugee families with supportive communities."/>
    <n v="124000"/>
    <n v="909"/>
    <x v="0"/>
    <s v="US"/>
    <s v="USD"/>
    <n v="1420233256"/>
    <n v="1417641256"/>
    <b v="0"/>
    <n v="0"/>
    <b v="0"/>
    <s v="technology/web"/>
    <n v="1"/>
    <n v="0"/>
    <x v="3"/>
    <s v="web"/>
    <x v="1"/>
    <x v="140"/>
    <d v="2015-01-02T21:14:16"/>
  </r>
  <r>
    <n v="164"/>
    <s v="Angelix"/>
    <s v="Two cousins are caught up in the private war between warrior class angels and demons. You may be caught up too and not realize it yet."/>
    <n v="120000"/>
    <n v="49811"/>
    <x v="1"/>
    <s v="US"/>
    <s v="USD"/>
    <n v="1411150701"/>
    <n v="1405966701"/>
    <b v="0"/>
    <n v="7"/>
    <b v="0"/>
    <s v="film &amp; video/drama"/>
    <n v="42"/>
    <n v="7115.86"/>
    <x v="0"/>
    <s v="drama"/>
    <x v="1"/>
    <x v="141"/>
    <d v="2014-09-19T18:18:2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1"/>
    <s v="CA"/>
    <s v="CAD"/>
    <n v="1454078770"/>
    <n v="1448894770"/>
    <b v="0"/>
    <n v="2"/>
    <b v="0"/>
    <s v="food/food trucks"/>
    <n v="1"/>
    <n v="425"/>
    <x v="7"/>
    <s v="food trucks"/>
    <x v="2"/>
    <x v="142"/>
    <d v="2016-01-29T14:46:10"/>
  </r>
  <r>
    <n v="2983"/>
    <s v="Build the House of Dad's!"/>
    <s v="Dad's Garage Theatre Company needs your help buying our new, forever home by hitting our $150,000 STRETCH GOAL!"/>
    <n v="116000"/>
    <n v="194"/>
    <x v="2"/>
    <s v="US"/>
    <s v="USD"/>
    <n v="1415722236"/>
    <n v="1410534636"/>
    <b v="1"/>
    <n v="1095"/>
    <b v="1"/>
    <s v="theater/spaces"/>
    <n v="0"/>
    <n v="0.18"/>
    <x v="1"/>
    <s v="spaces"/>
    <x v="1"/>
    <x v="143"/>
    <d v="2014-11-11T16:10:3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0"/>
    <s v="US"/>
    <s v="USD"/>
    <n v="1473044340"/>
    <n v="1468180462"/>
    <b v="0"/>
    <n v="4"/>
    <b v="0"/>
    <s v="technology/wearables"/>
    <n v="5"/>
    <n v="1504.75"/>
    <x v="3"/>
    <s v="wearables"/>
    <x v="0"/>
    <x v="144"/>
    <d v="2016-09-05T02:59:00"/>
  </r>
  <r>
    <n v="167"/>
    <s v="Past"/>
    <s v="A young man experiences a tragedy and has the opportunity to go back and learn from his mistakes and find out his true self."/>
    <n v="110000"/>
    <n v="49100"/>
    <x v="1"/>
    <s v="US"/>
    <s v="USD"/>
    <n v="1438726535"/>
    <n v="1433542535"/>
    <b v="0"/>
    <n v="2"/>
    <b v="0"/>
    <s v="film &amp; video/drama"/>
    <n v="45"/>
    <n v="24550"/>
    <x v="0"/>
    <s v="drama"/>
    <x v="2"/>
    <x v="145"/>
    <d v="2015-08-04T22:15:35"/>
  </r>
  <r>
    <n v="435"/>
    <s v="Planet Earth Superheroes"/>
    <s v="Be a part of the Planet Earth Superheroes legacy by supporting the project. Mike and friends gain powers to save endangered animals."/>
    <n v="110000"/>
    <n v="18645"/>
    <x v="1"/>
    <s v="US"/>
    <s v="USD"/>
    <n v="1379094980"/>
    <n v="1376502980"/>
    <b v="0"/>
    <n v="3"/>
    <b v="0"/>
    <s v="film &amp; video/animation"/>
    <n v="17"/>
    <n v="6215"/>
    <x v="0"/>
    <s v="animation"/>
    <x v="4"/>
    <x v="146"/>
    <d v="2013-09-13T17:56:20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1"/>
    <s v="CA"/>
    <s v="CAD"/>
    <n v="1441119919"/>
    <n v="1437663919"/>
    <b v="0"/>
    <n v="29"/>
    <b v="0"/>
    <s v="technology/wearables"/>
    <n v="6"/>
    <n v="217.52"/>
    <x v="3"/>
    <s v="wearables"/>
    <x v="2"/>
    <x v="147"/>
    <d v="2015-09-01T15:05:1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0"/>
    <s v="US"/>
    <s v="USD"/>
    <n v="1417690734"/>
    <n v="1415098734"/>
    <b v="0"/>
    <n v="356"/>
    <b v="0"/>
    <s v="technology/wearables"/>
    <n v="4"/>
    <n v="11.42"/>
    <x v="3"/>
    <s v="wearables"/>
    <x v="1"/>
    <x v="148"/>
    <d v="2014-12-04T10:58:54"/>
  </r>
  <r>
    <n v="1865"/>
    <s v="THE RUNNING GAME"/>
    <s v="This game is an alternative to the boring morning jogs This game will make you excited to workout Following elite footballer movements!"/>
    <n v="110000"/>
    <n v="2042"/>
    <x v="1"/>
    <s v="GB"/>
    <s v="GBP"/>
    <n v="1478425747"/>
    <n v="1475398147"/>
    <b v="0"/>
    <n v="2"/>
    <b v="0"/>
    <s v="games/mobile games"/>
    <n v="2"/>
    <n v="1021"/>
    <x v="4"/>
    <s v="mobile games"/>
    <x v="0"/>
    <x v="149"/>
    <d v="2016-11-06T09:49:07"/>
  </r>
  <r>
    <n v="2378"/>
    <s v="KEEPUP INC (Canceled)"/>
    <s v="KEEPUP allows you to extend your social circle by introducing you to new people via your friends."/>
    <n v="110000"/>
    <n v="980"/>
    <x v="0"/>
    <s v="US"/>
    <s v="USD"/>
    <n v="1440548330"/>
    <n v="1438042730"/>
    <b v="0"/>
    <n v="0"/>
    <b v="0"/>
    <s v="technology/web"/>
    <n v="1"/>
    <n v="0"/>
    <x v="3"/>
    <s v="web"/>
    <x v="2"/>
    <x v="150"/>
    <d v="2015-08-26T00:18:50"/>
  </r>
  <r>
    <n v="2502"/>
    <s v="Cupcake Chaos"/>
    <s v="A small sweet shop featuring the cupcake variety offered by Cupcake Chaos, candy, cotton candy, shakes and malts, located in Dalhart,TX"/>
    <n v="110000"/>
    <n v="727"/>
    <x v="1"/>
    <s v="US"/>
    <s v="USD"/>
    <n v="1411328918"/>
    <n v="1407440918"/>
    <b v="0"/>
    <n v="5"/>
    <b v="0"/>
    <s v="food/restaurants"/>
    <n v="1"/>
    <n v="145.4"/>
    <x v="7"/>
    <s v="restaurants"/>
    <x v="1"/>
    <x v="151"/>
    <d v="2014-09-21T19:48:38"/>
  </r>
  <r>
    <n v="4092"/>
    <s v="A CRY FOR HELP"/>
    <s v="&quot;A Cry for Help is Riveting, Inspiring, and Mesmerizing. You will laugh, cry, and be thinking about your own Cry for Help&quot;"/>
    <n v="110000"/>
    <n v="0"/>
    <x v="1"/>
    <s v="US"/>
    <s v="USD"/>
    <n v="1428205247"/>
    <n v="1423024847"/>
    <b v="0"/>
    <n v="1"/>
    <b v="0"/>
    <s v="theater/plays"/>
    <n v="0"/>
    <n v="0"/>
    <x v="1"/>
    <s v="plays"/>
    <x v="2"/>
    <x v="152"/>
    <d v="2015-04-05T03:40:47"/>
  </r>
  <r>
    <n v="3113"/>
    <s v="The Shamrock Drafthouse Theater"/>
    <s v="An arts and craft beer theater showcasing local talent, locally crafted beer and providing performance and rehearsal space."/>
    <n v="109225"/>
    <n v="105"/>
    <x v="1"/>
    <s v="US"/>
    <s v="USD"/>
    <n v="1429291982"/>
    <n v="1426699982"/>
    <b v="0"/>
    <n v="37"/>
    <b v="0"/>
    <s v="theater/spaces"/>
    <n v="0"/>
    <n v="2.84"/>
    <x v="1"/>
    <s v="spaces"/>
    <x v="2"/>
    <x v="153"/>
    <d v="2015-04-17T17:33:02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1"/>
    <s v="ES"/>
    <s v="EUR"/>
    <n v="1471985640"/>
    <n v="1469289685"/>
    <b v="0"/>
    <n v="179"/>
    <b v="0"/>
    <s v="technology/wearables"/>
    <n v="6"/>
    <n v="34.25"/>
    <x v="3"/>
    <s v="wearables"/>
    <x v="0"/>
    <x v="154"/>
    <d v="2016-08-23T20:54:00"/>
  </r>
  <r>
    <n v="128"/>
    <s v="Ralphi3 (Canceled)"/>
    <s v="A Science Fiction film filled with entertainment and Excitement"/>
    <n v="100000"/>
    <n v="60180"/>
    <x v="0"/>
    <s v="US"/>
    <s v="USD"/>
    <n v="1476941293"/>
    <n v="1473917293"/>
    <b v="0"/>
    <n v="6"/>
    <b v="0"/>
    <s v="film &amp; video/science fiction"/>
    <n v="60"/>
    <n v="10030"/>
    <x v="0"/>
    <s v="science fiction"/>
    <x v="0"/>
    <x v="155"/>
    <d v="2016-10-20T05:28:13"/>
  </r>
  <r>
    <n v="217"/>
    <s v="Bitch"/>
    <s v="A roadmovie by paw"/>
    <n v="100000"/>
    <n v="38500"/>
    <x v="1"/>
    <s v="SE"/>
    <s v="SEK"/>
    <n v="1419780149"/>
    <n v="1417101749"/>
    <b v="0"/>
    <n v="38"/>
    <b v="0"/>
    <s v="film &amp; video/drama"/>
    <n v="39"/>
    <n v="1013.16"/>
    <x v="0"/>
    <s v="drama"/>
    <x v="1"/>
    <x v="156"/>
    <d v="2014-12-28T15:22:29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2"/>
    <s v="AU"/>
    <s v="AUD"/>
    <n v="1487738622"/>
    <n v="1485146622"/>
    <b v="1"/>
    <n v="1596"/>
    <b v="1"/>
    <s v="film &amp; video/documentary"/>
    <n v="31"/>
    <n v="19.27"/>
    <x v="0"/>
    <s v="documentary"/>
    <x v="3"/>
    <x v="157"/>
    <d v="2017-02-22T04:43:42"/>
  </r>
  <r>
    <n v="332"/>
    <s v="Changing of the Gods"/>
    <s v="A groundbreaking new film by Kenny Ausubel &amp; Louie Schwartzberg, featuring John Cleese, based on the work of Richard Tarnas."/>
    <n v="100000"/>
    <n v="25577.56"/>
    <x v="2"/>
    <s v="US"/>
    <s v="USD"/>
    <n v="1446019200"/>
    <n v="1442420377"/>
    <b v="1"/>
    <n v="555"/>
    <b v="1"/>
    <s v="film &amp; video/documentary"/>
    <n v="26"/>
    <n v="46.09"/>
    <x v="0"/>
    <s v="documentary"/>
    <x v="2"/>
    <x v="158"/>
    <d v="2015-10-28T08:00:00"/>
  </r>
  <r>
    <n v="462"/>
    <s v="THE FORGOTTEN LAND"/>
    <s v="A prince who becomes a slave, suffers of amnesia far away from his land. Slowly he recovers memory and returns where all started."/>
    <n v="100000"/>
    <n v="17170"/>
    <x v="1"/>
    <s v="US"/>
    <s v="USD"/>
    <n v="1312945341"/>
    <n v="1307761341"/>
    <b v="0"/>
    <n v="0"/>
    <b v="0"/>
    <s v="film &amp; video/animation"/>
    <n v="17"/>
    <n v="0"/>
    <x v="0"/>
    <s v="animation"/>
    <x v="6"/>
    <x v="159"/>
    <d v="2011-08-10T03:02:21"/>
  </r>
  <r>
    <n v="560"/>
    <s v="DOWNLOAD THE INTERNET,...."/>
    <s v="In the future the possibility exists that the internet it's self could be felled, we have world seed banks, it's time for a net bank,.."/>
    <n v="100000"/>
    <n v="13228"/>
    <x v="1"/>
    <s v="CA"/>
    <s v="CAD"/>
    <n v="1418841045"/>
    <n v="1416249045"/>
    <b v="0"/>
    <n v="3"/>
    <b v="0"/>
    <s v="technology/web"/>
    <n v="13"/>
    <n v="4409.33"/>
    <x v="3"/>
    <s v="web"/>
    <x v="1"/>
    <x v="160"/>
    <d v="2014-12-17T18:30:45"/>
  </r>
  <r>
    <n v="582"/>
    <s v="&quot;We the People...&quot;"/>
    <s v="A community-driven online system which promotes self-governance.  Level up by adding content; civic agendas and private associations."/>
    <n v="100000"/>
    <n v="12521"/>
    <x v="1"/>
    <s v="US"/>
    <s v="USD"/>
    <n v="1426442400"/>
    <n v="1424454319"/>
    <b v="0"/>
    <n v="0"/>
    <b v="0"/>
    <s v="technology/web"/>
    <n v="13"/>
    <n v="0"/>
    <x v="3"/>
    <s v="web"/>
    <x v="2"/>
    <x v="161"/>
    <d v="2015-03-15T18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1"/>
    <s v="US"/>
    <s v="USD"/>
    <n v="1437570130"/>
    <n v="1434978130"/>
    <b v="0"/>
    <n v="2"/>
    <b v="0"/>
    <s v="technology/web"/>
    <n v="12"/>
    <n v="6128"/>
    <x v="3"/>
    <s v="web"/>
    <x v="2"/>
    <x v="162"/>
    <d v="2015-07-22T13:02:10"/>
  </r>
  <r>
    <n v="595"/>
    <s v="MyBestInterest.org"/>
    <s v="MyBestInterest.org elminates election research by quickly identifying the candidates that will best represent your interests."/>
    <n v="100000"/>
    <n v="12165"/>
    <x v="1"/>
    <s v="US"/>
    <s v="USD"/>
    <n v="1430703638"/>
    <n v="1426815638"/>
    <b v="0"/>
    <n v="8"/>
    <b v="0"/>
    <s v="technology/web"/>
    <n v="12"/>
    <n v="1520.63"/>
    <x v="3"/>
    <s v="web"/>
    <x v="2"/>
    <x v="163"/>
    <d v="2015-05-04T01:40: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0"/>
    <s v="GB"/>
    <s v="GBP"/>
    <n v="1488063840"/>
    <n v="1485558318"/>
    <b v="0"/>
    <n v="0"/>
    <b v="0"/>
    <s v="technology/web"/>
    <n v="11"/>
    <n v="0"/>
    <x v="3"/>
    <s v="web"/>
    <x v="3"/>
    <x v="164"/>
    <d v="2017-02-25T23:04:00"/>
  </r>
  <r>
    <n v="673"/>
    <s v="HORIZON: LIFE ENHANCED GLASSWARE"/>
    <s v="Will assist the deaf to have better communication and safety through the use of LCD glassware with audio &amp; sensory components."/>
    <n v="100000"/>
    <n v="10640"/>
    <x v="1"/>
    <s v="US"/>
    <s v="USD"/>
    <n v="1409602217"/>
    <n v="1405714217"/>
    <b v="0"/>
    <n v="3"/>
    <b v="0"/>
    <s v="technology/wearables"/>
    <n v="11"/>
    <n v="3546.67"/>
    <x v="3"/>
    <s v="wearables"/>
    <x v="1"/>
    <x v="165"/>
    <d v="2014-09-01T20:10:1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1"/>
    <s v="CA"/>
    <s v="CAD"/>
    <n v="1423333581"/>
    <n v="1420741581"/>
    <b v="0"/>
    <n v="24"/>
    <b v="0"/>
    <s v="technology/wearables"/>
    <n v="11"/>
    <n v="439.83"/>
    <x v="3"/>
    <s v="wearables"/>
    <x v="2"/>
    <x v="166"/>
    <d v="2015-02-07T18:26:21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1"/>
    <s v="MX"/>
    <s v="MXN"/>
    <n v="1486317653"/>
    <n v="1481133653"/>
    <b v="0"/>
    <n v="6"/>
    <b v="0"/>
    <s v="technology/wearables"/>
    <n v="10"/>
    <n v="1731.67"/>
    <x v="3"/>
    <s v="wearables"/>
    <x v="0"/>
    <x v="167"/>
    <d v="2017-02-05T18:00:53"/>
  </r>
  <r>
    <n v="693"/>
    <s v="Prana: Wearable for Breathing and Posture"/>
    <s v="Prana is the first wearable combining breath and posture tracking to make your sitting time count."/>
    <n v="100000"/>
    <n v="10300"/>
    <x v="1"/>
    <s v="US"/>
    <s v="USD"/>
    <n v="1430421827"/>
    <n v="1427829827"/>
    <b v="0"/>
    <n v="296"/>
    <b v="0"/>
    <s v="technology/wearables"/>
    <n v="10"/>
    <n v="34.799999999999997"/>
    <x v="3"/>
    <s v="wearables"/>
    <x v="2"/>
    <x v="168"/>
    <d v="2015-04-30T19:23:47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1"/>
    <s v="US"/>
    <s v="USD"/>
    <n v="1411005600"/>
    <n v="1408141245"/>
    <b v="0"/>
    <n v="29"/>
    <b v="0"/>
    <s v="technology/wearables"/>
    <n v="10"/>
    <n v="352.93"/>
    <x v="3"/>
    <s v="wearables"/>
    <x v="1"/>
    <x v="169"/>
    <d v="2014-09-18T02:00:00"/>
  </r>
  <r>
    <n v="705"/>
    <s v="SomnoScope"/>
    <s v="The closest thing ever to the Holy Grail of wearables technology"/>
    <n v="100000"/>
    <n v="10156"/>
    <x v="1"/>
    <s v="NL"/>
    <s v="EUR"/>
    <n v="1484999278"/>
    <n v="1482407278"/>
    <b v="0"/>
    <n v="5"/>
    <b v="0"/>
    <s v="technology/wearables"/>
    <n v="10"/>
    <n v="2031.2"/>
    <x v="3"/>
    <s v="wearables"/>
    <x v="0"/>
    <x v="170"/>
    <d v="2017-01-21T11:47:58"/>
  </r>
  <r>
    <n v="706"/>
    <s v="Driver Alert System"/>
    <s v="Driver Alert System es un sistema de seguridad para el conductor, que le avisa en caso de perder la posicion vertical mientras conduce."/>
    <n v="100000"/>
    <n v="10135"/>
    <x v="1"/>
    <s v="ES"/>
    <s v="EUR"/>
    <n v="1481740740"/>
    <n v="1478130783"/>
    <b v="0"/>
    <n v="0"/>
    <b v="0"/>
    <s v="technology/wearables"/>
    <n v="10"/>
    <n v="0"/>
    <x v="3"/>
    <s v="wearables"/>
    <x v="0"/>
    <x v="171"/>
    <d v="2016-12-14T18:39:00"/>
  </r>
  <r>
    <n v="711"/>
    <s v="Anti Snore Wearable"/>
    <s v="Our wearable and app automates the poke you normally get from your bedpartner to make you stop snoring and making you turn to the side."/>
    <n v="100000"/>
    <n v="10092"/>
    <x v="1"/>
    <s v="NL"/>
    <s v="EUR"/>
    <n v="1481716868"/>
    <n v="1478257268"/>
    <b v="0"/>
    <n v="338"/>
    <b v="0"/>
    <s v="technology/wearables"/>
    <n v="10"/>
    <n v="29.86"/>
    <x v="3"/>
    <s v="wearables"/>
    <x v="0"/>
    <x v="172"/>
    <d v="2016-12-14T12:01:08"/>
  </r>
  <r>
    <n v="717"/>
    <s v="cool air belt"/>
    <s v="Cool air flowing under clothing keeps you cool."/>
    <n v="100000"/>
    <n v="10067.5"/>
    <x v="1"/>
    <s v="US"/>
    <s v="USD"/>
    <n v="1409949002"/>
    <n v="1407357002"/>
    <b v="0"/>
    <n v="4"/>
    <b v="0"/>
    <s v="technology/wearables"/>
    <n v="10"/>
    <n v="2516.88"/>
    <x v="3"/>
    <s v="wearables"/>
    <x v="1"/>
    <x v="173"/>
    <d v="2014-09-05T20:30:02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1"/>
    <s v="US"/>
    <s v="USD"/>
    <n v="1390522045"/>
    <n v="1388707645"/>
    <b v="0"/>
    <n v="0"/>
    <b v="0"/>
    <s v="music/jazz"/>
    <n v="7"/>
    <n v="0"/>
    <x v="5"/>
    <s v="jazz"/>
    <x v="1"/>
    <x v="174"/>
    <d v="2014-01-24T00:07:25"/>
  </r>
  <r>
    <n v="945"/>
    <s v="CT BAND"/>
    <s v="Make your watch Smart ! CT Band is an ultra-thin, high-tech smart watch-strap awarded twice at CES 2017 las vegas"/>
    <n v="100000"/>
    <n v="6555"/>
    <x v="1"/>
    <s v="FR"/>
    <s v="EUR"/>
    <n v="1487462340"/>
    <n v="1482958626"/>
    <b v="0"/>
    <n v="16"/>
    <b v="0"/>
    <s v="technology/wearables"/>
    <n v="7"/>
    <n v="409.69"/>
    <x v="3"/>
    <s v="wearables"/>
    <x v="0"/>
    <x v="175"/>
    <d v="2017-02-18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1"/>
    <s v="US"/>
    <s v="USD"/>
    <n v="1433178060"/>
    <n v="1429290060"/>
    <b v="0"/>
    <n v="5"/>
    <b v="0"/>
    <s v="technology/wearables"/>
    <n v="6"/>
    <n v="1248"/>
    <x v="3"/>
    <s v="wearables"/>
    <x v="2"/>
    <x v="176"/>
    <d v="2015-06-01T17:01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1"/>
    <s v="US"/>
    <s v="USD"/>
    <n v="1467132185"/>
    <n v="1461948185"/>
    <b v="0"/>
    <n v="24"/>
    <b v="0"/>
    <s v="technology/wearables"/>
    <n v="6"/>
    <n v="258.95999999999998"/>
    <x v="3"/>
    <s v="wearables"/>
    <x v="0"/>
    <x v="177"/>
    <d v="2016-06-28T16:43:05"/>
  </r>
  <r>
    <n v="992"/>
    <s v="WairConditioning"/>
    <s v="The HOTTEST and COOLEST thing yet! WairConditioning... an entirely new level of comfortability!"/>
    <n v="100000"/>
    <n v="6080"/>
    <x v="1"/>
    <s v="US"/>
    <s v="USD"/>
    <n v="1462655519"/>
    <n v="1457475119"/>
    <b v="0"/>
    <n v="4"/>
    <b v="0"/>
    <s v="technology/wearables"/>
    <n v="6"/>
    <n v="1520"/>
    <x v="3"/>
    <s v="wearables"/>
    <x v="0"/>
    <x v="178"/>
    <d v="2016-05-07T21:11:59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0"/>
    <s v="US"/>
    <s v="USD"/>
    <n v="1459992856"/>
    <n v="1456108456"/>
    <b v="0"/>
    <n v="38"/>
    <b v="0"/>
    <s v="technology/wearables"/>
    <n v="6"/>
    <n v="157.88999999999999"/>
    <x v="3"/>
    <s v="wearables"/>
    <x v="0"/>
    <x v="179"/>
    <d v="2016-04-07T01:34:16"/>
  </r>
  <r>
    <n v="1043"/>
    <s v="Printing TONE Audio 10th Anniversary Edition! (Canceled)"/>
    <s v="We're seeking funding for a special 10th Anniversary PRINT EDITION! Receive your own copy for only $8"/>
    <n v="100000"/>
    <n v="5673"/>
    <x v="0"/>
    <s v="US"/>
    <s v="USD"/>
    <n v="1432101855"/>
    <n v="1429509855"/>
    <b v="0"/>
    <n v="292"/>
    <b v="0"/>
    <s v="journalism/audio"/>
    <n v="6"/>
    <n v="19.43"/>
    <x v="8"/>
    <s v="audio"/>
    <x v="2"/>
    <x v="180"/>
    <d v="2015-05-20T06:04:15"/>
  </r>
  <r>
    <n v="1097"/>
    <s v="Rabbly"/>
    <s v="Rabbly is action-adventure game. Is about a scientist going on an adventure, to find rare materials in another galaxy."/>
    <n v="100000"/>
    <n v="5380.55"/>
    <x v="1"/>
    <s v="US"/>
    <s v="USD"/>
    <n v="1393786877"/>
    <n v="1390330877"/>
    <b v="0"/>
    <n v="7"/>
    <b v="0"/>
    <s v="games/video games"/>
    <n v="5"/>
    <n v="768.65"/>
    <x v="4"/>
    <s v="video games"/>
    <x v="1"/>
    <x v="181"/>
    <d v="2014-03-02T19:01:17"/>
  </r>
  <r>
    <n v="1101"/>
    <s v="Strain Wars"/>
    <s v="Different strains of marijuana leafs battling to the death to see which one is the top strain."/>
    <n v="100000"/>
    <n v="5360"/>
    <x v="1"/>
    <s v="US"/>
    <s v="USD"/>
    <n v="1468519920"/>
    <n v="1466188338"/>
    <b v="0"/>
    <n v="6"/>
    <b v="0"/>
    <s v="games/video games"/>
    <n v="5"/>
    <n v="893.33"/>
    <x v="4"/>
    <s v="video games"/>
    <x v="0"/>
    <x v="182"/>
    <d v="2016-07-14T18:12:00"/>
  </r>
  <r>
    <n v="1315"/>
    <s v="World's First Amphibious Heart Rate &amp; Fitness Wearable"/>
    <s v="Zoom will happen - THANK YOU! Received outside funding due amazing early success!"/>
    <n v="100000"/>
    <n v="4037"/>
    <x v="0"/>
    <s v="US"/>
    <s v="USD"/>
    <n v="1446771600"/>
    <n v="1443700648"/>
    <b v="0"/>
    <n v="248"/>
    <b v="0"/>
    <s v="technology/wearables"/>
    <n v="4"/>
    <n v="16.28"/>
    <x v="3"/>
    <s v="wearables"/>
    <x v="2"/>
    <x v="183"/>
    <d v="2015-11-06T0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0"/>
    <s v="NL"/>
    <s v="EUR"/>
    <n v="1483138800"/>
    <n v="1480610046"/>
    <b v="0"/>
    <n v="3"/>
    <b v="0"/>
    <s v="technology/wearables"/>
    <n v="4"/>
    <n v="1340.33"/>
    <x v="3"/>
    <s v="wearables"/>
    <x v="0"/>
    <x v="184"/>
    <d v="2016-12-30T23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0"/>
    <s v="US"/>
    <s v="USD"/>
    <n v="1421348428"/>
    <n v="1417460428"/>
    <b v="0"/>
    <n v="11"/>
    <b v="0"/>
    <s v="technology/wearables"/>
    <n v="4"/>
    <n v="363.82"/>
    <x v="3"/>
    <s v="wearables"/>
    <x v="1"/>
    <x v="185"/>
    <d v="2015-01-15T19:00:2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0"/>
    <s v="US"/>
    <s v="USD"/>
    <n v="1418849028"/>
    <n v="1415825028"/>
    <b v="0"/>
    <n v="224"/>
    <b v="0"/>
    <s v="technology/wearables"/>
    <n v="4"/>
    <n v="17.73"/>
    <x v="3"/>
    <s v="wearables"/>
    <x v="1"/>
    <x v="186"/>
    <d v="2014-12-17T20:43:48"/>
  </r>
  <r>
    <n v="1450"/>
    <s v="The Art of the Dill"/>
    <s v="A book of pickle recipes narrated by a mama grizzly speaking in incomplete and run-on sentences and her orangutan friend. #Artofthedill"/>
    <n v="100000"/>
    <n v="3319"/>
    <x v="1"/>
    <s v="US"/>
    <s v="USD"/>
    <n v="1455941197"/>
    <n v="1453349197"/>
    <b v="0"/>
    <n v="1"/>
    <b v="0"/>
    <s v="publishing/translations"/>
    <n v="3"/>
    <n v="3319"/>
    <x v="2"/>
    <s v="translations"/>
    <x v="0"/>
    <x v="187"/>
    <d v="2016-02-20T04:06:37"/>
  </r>
  <r>
    <n v="1595"/>
    <s v="Civil war battlefields and forts"/>
    <s v="To make a coffee table book,  displaying civil war battlefields and forts,  taken at the same time of year the battles were fought."/>
    <n v="100000"/>
    <n v="2841"/>
    <x v="1"/>
    <s v="US"/>
    <s v="USD"/>
    <n v="1403122380"/>
    <n v="1400634728"/>
    <b v="0"/>
    <n v="7"/>
    <b v="0"/>
    <s v="photography/places"/>
    <n v="3"/>
    <n v="405.86"/>
    <x v="6"/>
    <s v="places"/>
    <x v="1"/>
    <x v="188"/>
    <d v="2014-06-18T20:13:00"/>
  </r>
  <r>
    <n v="1945"/>
    <s v="Oval - The First Digital HandPan"/>
    <s v="A new electronic musical instrument which allows you to play, learn and perform music using any sound you can imagine."/>
    <n v="100000"/>
    <n v="1870"/>
    <x v="2"/>
    <s v="ES"/>
    <s v="EUR"/>
    <n v="1436680958"/>
    <n v="1433224958"/>
    <b v="1"/>
    <n v="680"/>
    <b v="1"/>
    <s v="technology/hardware"/>
    <n v="2"/>
    <n v="2.75"/>
    <x v="3"/>
    <s v="hardware"/>
    <x v="2"/>
    <x v="189"/>
    <d v="2015-07-12T06:02:38"/>
  </r>
  <r>
    <n v="1948"/>
    <s v="UDOO X86: The Most Powerful Maker Board Ever"/>
    <s v="10 times more powerful than Raspberry Pi 3, x86 64-bit architecture"/>
    <n v="100000"/>
    <n v="1864"/>
    <x v="2"/>
    <s v="US"/>
    <s v="USD"/>
    <n v="1465232520"/>
    <n v="1460557809"/>
    <b v="1"/>
    <n v="4245"/>
    <b v="1"/>
    <s v="technology/hardware"/>
    <n v="2"/>
    <n v="0.44"/>
    <x v="3"/>
    <s v="hardware"/>
    <x v="0"/>
    <x v="190"/>
    <d v="2016-06-06T17:02:00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2"/>
    <s v="US"/>
    <s v="USD"/>
    <n v="1408021098"/>
    <n v="1405429098"/>
    <b v="1"/>
    <n v="1513"/>
    <b v="1"/>
    <s v="technology/hardware"/>
    <n v="2"/>
    <n v="1.19"/>
    <x v="3"/>
    <s v="hardware"/>
    <x v="1"/>
    <x v="191"/>
    <d v="2014-08-14T12:58:18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2"/>
    <s v="US"/>
    <s v="USD"/>
    <n v="1465652372"/>
    <n v="1463060372"/>
    <b v="1"/>
    <n v="325"/>
    <b v="1"/>
    <s v="technology/hardware"/>
    <n v="2"/>
    <n v="5.08"/>
    <x v="3"/>
    <s v="hardware"/>
    <x v="0"/>
    <x v="19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2"/>
    <s v="US"/>
    <s v="USD"/>
    <n v="1434017153"/>
    <n v="1431425153"/>
    <b v="1"/>
    <n v="353"/>
    <b v="1"/>
    <s v="technology/hardware"/>
    <n v="2"/>
    <n v="4.67"/>
    <x v="3"/>
    <s v="hardware"/>
    <x v="2"/>
    <x v="193"/>
    <d v="2015-06-11T10:05:5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2"/>
    <s v="US"/>
    <s v="USD"/>
    <n v="1427740319"/>
    <n v="1423855919"/>
    <b v="1"/>
    <n v="539"/>
    <b v="1"/>
    <s v="technology/hardware"/>
    <n v="2"/>
    <n v="3.01"/>
    <x v="3"/>
    <s v="hardware"/>
    <x v="2"/>
    <x v="194"/>
    <d v="2015-03-30T18:31:59"/>
  </r>
  <r>
    <n v="2062"/>
    <s v="Rho Board"/>
    <s v="4K HEVC Android TV Media Player with optional DIY electronics, ideal for app development, home control, software developement, learning"/>
    <n v="100000"/>
    <n v="1553"/>
    <x v="2"/>
    <s v="DK"/>
    <s v="DKK"/>
    <n v="1458807098"/>
    <n v="1456218698"/>
    <b v="0"/>
    <n v="203"/>
    <b v="1"/>
    <s v="technology/hardware"/>
    <n v="2"/>
    <n v="7.65"/>
    <x v="3"/>
    <s v="hardware"/>
    <x v="0"/>
    <x v="195"/>
    <d v="2016-03-24T08:11:38"/>
  </r>
  <r>
    <n v="2073"/>
    <s v="abode - The Future of Home Security."/>
    <s v="abode is a home security and automation company that offers a self-installed, professional-grade solution with no contracts."/>
    <n v="100000"/>
    <n v="1533"/>
    <x v="2"/>
    <s v="US"/>
    <s v="USD"/>
    <n v="1431100918"/>
    <n v="1427212918"/>
    <b v="0"/>
    <n v="470"/>
    <b v="1"/>
    <s v="technology/hardware"/>
    <n v="2"/>
    <n v="3.26"/>
    <x v="3"/>
    <s v="hardware"/>
    <x v="2"/>
    <x v="196"/>
    <d v="2015-05-08T16:01:58"/>
  </r>
  <r>
    <n v="2132"/>
    <s v="Universe Rush"/>
    <s v="Fight your way to dominate the universe. Be the first to try our engaging cross-platform mmo-strategy and bring it closer to reality."/>
    <n v="100000"/>
    <n v="1398"/>
    <x v="1"/>
    <s v="US"/>
    <s v="USD"/>
    <n v="1391427692"/>
    <n v="1388835692"/>
    <b v="0"/>
    <n v="99"/>
    <b v="0"/>
    <s v="games/video games"/>
    <n v="1"/>
    <n v="14.12"/>
    <x v="4"/>
    <s v="video games"/>
    <x v="1"/>
    <x v="197"/>
    <d v="2014-02-03T11:41:32"/>
  </r>
  <r>
    <n v="2393"/>
    <s v="Game Swapper (Canceled)"/>
    <s v="Imagine a world where you can swap a video game you're tired of playing for a video game you actually want to play for just $1.50!"/>
    <n v="100000"/>
    <n v="911"/>
    <x v="0"/>
    <s v="US"/>
    <s v="USD"/>
    <n v="1439048017"/>
    <n v="1436456017"/>
    <b v="0"/>
    <n v="1"/>
    <b v="0"/>
    <s v="technology/web"/>
    <n v="1"/>
    <n v="911"/>
    <x v="3"/>
    <s v="web"/>
    <x v="2"/>
    <x v="198"/>
    <d v="2015-08-08T15:33:37"/>
  </r>
  <r>
    <n v="2431"/>
    <s v="Murphy's good eatin'"/>
    <s v="Go to Colorado and run a food truck with homemade food of all kinds."/>
    <n v="100000"/>
    <n v="852"/>
    <x v="1"/>
    <s v="US"/>
    <s v="USD"/>
    <n v="1467080613"/>
    <n v="1461896613"/>
    <b v="0"/>
    <n v="2"/>
    <b v="0"/>
    <s v="food/food trucks"/>
    <n v="1"/>
    <n v="426"/>
    <x v="7"/>
    <s v="food trucks"/>
    <x v="0"/>
    <x v="199"/>
    <d v="2016-06-28T02:23:33"/>
  </r>
  <r>
    <n v="2511"/>
    <s v="loluli's"/>
    <s v="Fresh Fast Food. A bbq ramen bar thats healthy, tasty and made to order right in front of your eyes....... From flame to bowl"/>
    <n v="100000"/>
    <n v="715"/>
    <x v="1"/>
    <s v="GB"/>
    <s v="GBP"/>
    <n v="1454323413"/>
    <n v="1451731413"/>
    <b v="0"/>
    <n v="0"/>
    <b v="0"/>
    <s v="food/restaurants"/>
    <n v="1"/>
    <n v="0"/>
    <x v="7"/>
    <s v="restaurants"/>
    <x v="0"/>
    <x v="200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1"/>
    <s v="US"/>
    <s v="USD"/>
    <n v="1476559260"/>
    <n v="1472567085"/>
    <b v="0"/>
    <n v="0"/>
    <b v="0"/>
    <s v="food/restaurants"/>
    <n v="1"/>
    <n v="0"/>
    <x v="7"/>
    <s v="restaurants"/>
    <x v="0"/>
    <x v="201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637"/>
    <x v="0"/>
    <s v="CA"/>
    <s v="CAD"/>
    <n v="1444740089"/>
    <n v="1442148089"/>
    <b v="0"/>
    <n v="0"/>
    <b v="0"/>
    <s v="food/food trucks"/>
    <n v="1"/>
    <n v="0"/>
    <x v="7"/>
    <s v="food trucks"/>
    <x v="2"/>
    <x v="202"/>
    <d v="2015-10-13T12:41:29"/>
  </r>
  <r>
    <n v="2571"/>
    <s v="Coco Bowls (Canceled)"/>
    <s v="Perth locals who dream of opening a health food van, and serving treats that not only taste amazing but also benefit your body."/>
    <n v="100000"/>
    <n v="629.99"/>
    <x v="0"/>
    <s v="AU"/>
    <s v="AUD"/>
    <n v="1463645521"/>
    <n v="1458461521"/>
    <b v="0"/>
    <n v="4"/>
    <b v="0"/>
    <s v="food/food trucks"/>
    <n v="1"/>
    <n v="157.5"/>
    <x v="7"/>
    <s v="food trucks"/>
    <x v="0"/>
    <x v="203"/>
    <d v="2016-05-19T08:12:01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2"/>
    <s v="US"/>
    <s v="USD"/>
    <n v="1466168390"/>
    <n v="1463576390"/>
    <b v="1"/>
    <n v="1762"/>
    <b v="1"/>
    <s v="technology/space exploration"/>
    <n v="1"/>
    <n v="0.33"/>
    <x v="3"/>
    <s v="space exploration"/>
    <x v="0"/>
    <x v="204"/>
    <d v="2016-06-17T12:59:5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0"/>
    <s v="US"/>
    <s v="USD"/>
    <n v="1489172435"/>
    <n v="1486580435"/>
    <b v="1"/>
    <n v="52"/>
    <b v="0"/>
    <s v="technology/space exploration"/>
    <n v="1"/>
    <n v="10.38"/>
    <x v="3"/>
    <s v="space exploration"/>
    <x v="3"/>
    <x v="205"/>
    <d v="2017-03-10T19:00:35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0"/>
    <s v="AU"/>
    <s v="AUD"/>
    <n v="1418183325"/>
    <n v="1415591325"/>
    <b v="0"/>
    <n v="11"/>
    <b v="0"/>
    <s v="technology/space exploration"/>
    <n v="1"/>
    <n v="47.91"/>
    <x v="3"/>
    <s v="space exploration"/>
    <x v="1"/>
    <x v="206"/>
    <d v="2014-12-10T03:48: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0"/>
    <s v="US"/>
    <s v="USD"/>
    <n v="1429622726"/>
    <n v="1424442326"/>
    <b v="0"/>
    <n v="6"/>
    <b v="0"/>
    <s v="technology/space exploration"/>
    <n v="1"/>
    <n v="87.5"/>
    <x v="3"/>
    <s v="space exploration"/>
    <x v="2"/>
    <x v="207"/>
    <d v="2015-04-21T13:25:26"/>
  </r>
  <r>
    <n v="2726"/>
    <s v="Krimston TWO - Dual SIM case for iPhone"/>
    <s v="Krimston TWO: iPhone Dual SIM Case"/>
    <n v="100000"/>
    <n v="433"/>
    <x v="2"/>
    <s v="US"/>
    <s v="USD"/>
    <n v="1461333311"/>
    <n v="1458741311"/>
    <b v="0"/>
    <n v="404"/>
    <b v="1"/>
    <s v="technology/hardware"/>
    <n v="0"/>
    <n v="1.07"/>
    <x v="3"/>
    <s v="hardware"/>
    <x v="0"/>
    <x v="208"/>
    <d v="2016-04-22T13:55:11"/>
  </r>
  <r>
    <n v="2780"/>
    <s v="Travel with baby"/>
    <s v="Turn the World with my kids, and then write a book with the advice for traveling with baby"/>
    <n v="100000"/>
    <n v="375"/>
    <x v="1"/>
    <s v="IT"/>
    <s v="EUR"/>
    <n v="1489142688"/>
    <n v="1486550688"/>
    <b v="0"/>
    <n v="0"/>
    <b v="0"/>
    <s v="publishing/children's books"/>
    <n v="0"/>
    <n v="0"/>
    <x v="2"/>
    <s v="children's books"/>
    <x v="3"/>
    <x v="209"/>
    <d v="2017-03-10T10:44:48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2"/>
    <s v="US"/>
    <s v="USD"/>
    <n v="1477972740"/>
    <n v="1475326255"/>
    <b v="0"/>
    <n v="1260"/>
    <b v="1"/>
    <s v="theater/spaces"/>
    <n v="0"/>
    <n v="0.12"/>
    <x v="1"/>
    <s v="spaces"/>
    <x v="0"/>
    <x v="210"/>
    <d v="2016-11-01T03:59:0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1"/>
    <s v="US"/>
    <s v="USD"/>
    <n v="1444946400"/>
    <n v="1441723912"/>
    <b v="0"/>
    <n v="21"/>
    <b v="0"/>
    <s v="theater/spaces"/>
    <n v="0"/>
    <n v="5.48"/>
    <x v="1"/>
    <s v="spaces"/>
    <x v="2"/>
    <x v="211"/>
    <d v="2015-10-15T22:00:00"/>
  </r>
  <r>
    <n v="3094"/>
    <s v="Nothing Up My Sleeves Tour: Summer 2016"/>
    <s v="This is a Kickstarter to help with the start up costs for Illusionist, Chris Lengyel's Summer 2016 Tour!"/>
    <n v="100000"/>
    <n v="113"/>
    <x v="1"/>
    <s v="US"/>
    <s v="USD"/>
    <n v="1442775956"/>
    <n v="1437591956"/>
    <b v="0"/>
    <n v="1"/>
    <b v="0"/>
    <s v="theater/spaces"/>
    <n v="0"/>
    <n v="113"/>
    <x v="1"/>
    <s v="spaces"/>
    <x v="2"/>
    <x v="212"/>
    <d v="2015-09-20T19:05:56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0"/>
    <s v="US"/>
    <s v="USD"/>
    <n v="1425242029"/>
    <n v="1422650029"/>
    <b v="0"/>
    <n v="0"/>
    <b v="0"/>
    <s v="theater/spaces"/>
    <n v="0"/>
    <n v="0"/>
    <x v="1"/>
    <s v="spaces"/>
    <x v="2"/>
    <x v="213"/>
    <d v="2015-03-01T20:33:49"/>
  </r>
  <r>
    <n v="3557"/>
    <s v="Good Bread Alley"/>
    <s v="A play by April Yvette Thompson. A Gullah Healer Woman and an Afro-Cuban Priest forge a new world of magic &amp; dreams in Jim Crow Miami."/>
    <n v="100000"/>
    <n v="8"/>
    <x v="2"/>
    <s v="US"/>
    <s v="USD"/>
    <n v="1399271911"/>
    <n v="1396334311"/>
    <b v="0"/>
    <n v="558"/>
    <b v="1"/>
    <s v="theater/plays"/>
    <n v="0"/>
    <n v="0.01"/>
    <x v="1"/>
    <s v="plays"/>
    <x v="1"/>
    <x v="214"/>
    <d v="2014-05-05T06:38:31"/>
  </r>
  <r>
    <n v="3628"/>
    <s v="Blast From the Past"/>
    <s v="I am asking for public funding to help put together a musical tribute titled &quot;Blast From The Past&quot; reenacting famous HipHop, RnB acts."/>
    <n v="100000"/>
    <n v="2"/>
    <x v="1"/>
    <s v="US"/>
    <s v="USD"/>
    <n v="1450040396"/>
    <n v="1444852796"/>
    <b v="0"/>
    <n v="0"/>
    <b v="0"/>
    <s v="theater/musical"/>
    <n v="0"/>
    <n v="0"/>
    <x v="1"/>
    <s v="musical"/>
    <x v="2"/>
    <x v="215"/>
    <d v="2015-12-13T20:59:5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2"/>
    <s v="SE"/>
    <s v="SEK"/>
    <n v="1432314209"/>
    <n v="1429722209"/>
    <b v="0"/>
    <n v="100"/>
    <b v="1"/>
    <s v="theater/plays"/>
    <n v="0"/>
    <n v="0"/>
    <x v="1"/>
    <s v="plays"/>
    <x v="2"/>
    <x v="216"/>
    <d v="2015-05-22T17:03:29"/>
  </r>
  <r>
    <n v="3853"/>
    <s v="The Original Laughter Therapist"/>
    <s v="A dose of One-woman &quot;Dramedy&quot; to cure those daily blues is just what the doctor ordered!"/>
    <n v="100000"/>
    <n v="0"/>
    <x v="1"/>
    <s v="US"/>
    <s v="USD"/>
    <n v="1409602178"/>
    <n v="1406578178"/>
    <b v="0"/>
    <n v="2"/>
    <b v="0"/>
    <s v="theater/plays"/>
    <n v="0"/>
    <n v="0"/>
    <x v="1"/>
    <s v="plays"/>
    <x v="1"/>
    <x v="217"/>
    <d v="2014-09-01T20:09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1"/>
    <s v="GB"/>
    <s v="GBP"/>
    <n v="1432299600"/>
    <n v="1429707729"/>
    <b v="0"/>
    <n v="25"/>
    <b v="0"/>
    <s v="technology/gadgets"/>
    <n v="2"/>
    <n v="80.16"/>
    <x v="3"/>
    <s v="gadgets"/>
    <x v="2"/>
    <x v="218"/>
    <d v="2015-05-22T13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2"/>
    <s v="AU"/>
    <s v="AUD"/>
    <n v="1429228800"/>
    <n v="1426714870"/>
    <b v="0"/>
    <n v="443"/>
    <b v="1"/>
    <s v="technology/hardware"/>
    <n v="2"/>
    <n v="3.56"/>
    <x v="3"/>
    <s v="hardware"/>
    <x v="2"/>
    <x v="219"/>
    <d v="2015-04-17T00:00:00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0"/>
    <s v="US"/>
    <s v="USD"/>
    <n v="1469913194"/>
    <n v="1467321194"/>
    <b v="0"/>
    <n v="4"/>
    <b v="0"/>
    <s v="technology/space exploration"/>
    <n v="1"/>
    <n v="130"/>
    <x v="3"/>
    <s v="space exploration"/>
    <x v="0"/>
    <x v="220"/>
    <d v="2016-07-30T21:13:14"/>
  </r>
  <r>
    <n v="515"/>
    <s v="A Tale of Faith - An Animated Short Film"/>
    <s v="A Tale of Faith is an animated short film based on the heartwarming tale by Rebbe Nachman of Breslov."/>
    <n v="97000"/>
    <n v="15285"/>
    <x v="1"/>
    <s v="US"/>
    <s v="USD"/>
    <n v="1451389601"/>
    <n v="1447933601"/>
    <b v="0"/>
    <n v="34"/>
    <b v="0"/>
    <s v="film &amp; video/animation"/>
    <n v="16"/>
    <n v="449.56"/>
    <x v="0"/>
    <s v="animation"/>
    <x v="2"/>
    <x v="221"/>
    <d v="2015-12-29T11:46:41"/>
  </r>
  <r>
    <n v="172"/>
    <s v="The Blind Dolphin Story"/>
    <s v="A short film on the rarest mammal and the second most endangered freshwater river dolphin, in Pakistan."/>
    <n v="95000"/>
    <n v="47189"/>
    <x v="1"/>
    <s v="US"/>
    <s v="USD"/>
    <n v="1426753723"/>
    <n v="1423733323"/>
    <b v="0"/>
    <n v="0"/>
    <b v="0"/>
    <s v="film &amp; video/drama"/>
    <n v="50"/>
    <n v="0"/>
    <x v="0"/>
    <s v="drama"/>
    <x v="2"/>
    <x v="222"/>
    <d v="2015-03-19T08:28:43"/>
  </r>
  <r>
    <n v="961"/>
    <s v="The first personal trainer and diet coach for your dog!"/>
    <s v="Active, happy &amp; healthy together! _x000a_Thatâ€™s our mission for all dogs and their parents."/>
    <n v="95000"/>
    <n v="6373.27"/>
    <x v="1"/>
    <s v="US"/>
    <s v="USD"/>
    <n v="1487617200"/>
    <n v="1483634335"/>
    <b v="0"/>
    <n v="110"/>
    <b v="0"/>
    <s v="technology/wearables"/>
    <n v="7"/>
    <n v="57.94"/>
    <x v="3"/>
    <s v="wearables"/>
    <x v="3"/>
    <x v="223"/>
    <d v="2017-02-20T19:00:00"/>
  </r>
  <r>
    <n v="2509"/>
    <s v="&quot;Chuck J. Brubecker&quot;"/>
    <s v="Relax in a new Cheesecake Lounge in London, serving freshly made cheesecakes, all day and all night, along with great coffees and teas."/>
    <n v="95000"/>
    <n v="715"/>
    <x v="1"/>
    <s v="GB"/>
    <s v="GBP"/>
    <n v="1429554349"/>
    <n v="1424719549"/>
    <b v="0"/>
    <n v="28"/>
    <b v="0"/>
    <s v="food/restaurants"/>
    <n v="1"/>
    <n v="25.54"/>
    <x v="7"/>
    <s v="restaurants"/>
    <x v="2"/>
    <x v="224"/>
    <d v="2015-04-20T18:25:49"/>
  </r>
  <r>
    <n v="453"/>
    <s v="Jamboni Brothers Pizza Pilot"/>
    <s v="A 7 minute broadcast-quality web pilot (in 3D animation) of Jamboni Brothers Pizza {the ultimate goal being a cartoon TV series}."/>
    <n v="94875"/>
    <n v="17482"/>
    <x v="1"/>
    <s v="US"/>
    <s v="USD"/>
    <n v="1424375279"/>
    <n v="1422992879"/>
    <b v="0"/>
    <n v="2"/>
    <b v="0"/>
    <s v="film &amp; video/animation"/>
    <n v="18"/>
    <n v="8741"/>
    <x v="0"/>
    <s v="animation"/>
    <x v="2"/>
    <x v="225"/>
    <d v="2015-02-19T19:47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0"/>
    <s v="MX"/>
    <s v="MXN"/>
    <n v="1482953115"/>
    <n v="1480361115"/>
    <b v="0"/>
    <n v="1"/>
    <b v="0"/>
    <s v="technology/wearables"/>
    <n v="6"/>
    <n v="6020"/>
    <x v="3"/>
    <s v="wearables"/>
    <x v="0"/>
    <x v="226"/>
    <d v="2016-12-28T19:25:1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1"/>
    <s v="IT"/>
    <s v="EUR"/>
    <n v="1466323800"/>
    <n v="1463418120"/>
    <b v="0"/>
    <n v="310"/>
    <b v="0"/>
    <s v="technology/wearables"/>
    <n v="12"/>
    <n v="34.450000000000003"/>
    <x v="3"/>
    <s v="wearables"/>
    <x v="0"/>
    <x v="227"/>
    <d v="2016-06-19T08:10:00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1"/>
    <s v="US"/>
    <s v="USD"/>
    <n v="1373174903"/>
    <n v="1369286903"/>
    <b v="0"/>
    <n v="123"/>
    <b v="0"/>
    <s v="games/video games"/>
    <n v="6"/>
    <n v="45.16"/>
    <x v="4"/>
    <s v="video games"/>
    <x v="4"/>
    <x v="228"/>
    <d v="2013-07-07T05:28: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1"/>
    <s v="US"/>
    <s v="USD"/>
    <n v="1430409651"/>
    <n v="1427817651"/>
    <b v="0"/>
    <n v="7"/>
    <b v="0"/>
    <s v="games/mobile games"/>
    <n v="6"/>
    <n v="748.57"/>
    <x v="4"/>
    <s v="mobile games"/>
    <x v="2"/>
    <x v="229"/>
    <d v="2015-04-30T16:00:51"/>
  </r>
  <r>
    <n v="2582"/>
    <s v="Drunken Wings"/>
    <s v="The place where chicken meets liquor for the first time!"/>
    <n v="90000"/>
    <n v="615"/>
    <x v="1"/>
    <s v="US"/>
    <s v="USD"/>
    <n v="1477784634"/>
    <n v="1475192634"/>
    <b v="0"/>
    <n v="1"/>
    <b v="0"/>
    <s v="food/food trucks"/>
    <n v="1"/>
    <n v="615"/>
    <x v="7"/>
    <s v="food trucks"/>
    <x v="0"/>
    <x v="230"/>
    <d v="2016-10-29T23:43:54"/>
  </r>
  <r>
    <n v="3977"/>
    <s v="Tales of a Dragon KNIGHT"/>
    <s v="Created for the greatest stages of the world, will captivate the hearts of its audience with a Powerful Story Line &amp; Magical creatures!"/>
    <n v="90000"/>
    <n v="0"/>
    <x v="1"/>
    <s v="US"/>
    <s v="USD"/>
    <n v="1469213732"/>
    <n v="1466621732"/>
    <b v="0"/>
    <n v="6"/>
    <b v="0"/>
    <s v="theater/plays"/>
    <n v="0"/>
    <n v="0"/>
    <x v="1"/>
    <s v="plays"/>
    <x v="0"/>
    <x v="231"/>
    <d v="2016-07-22T18:55:32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2"/>
    <s v="IT"/>
    <s v="EUR"/>
    <n v="1461306772"/>
    <n v="1458714772"/>
    <b v="1"/>
    <n v="1281"/>
    <b v="1"/>
    <s v="technology/hardware"/>
    <n v="2"/>
    <n v="1.41"/>
    <x v="3"/>
    <s v="hardware"/>
    <x v="0"/>
    <x v="232"/>
    <d v="2016-04-22T06:32:5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1"/>
    <s v="US"/>
    <s v="USD"/>
    <n v="1421543520"/>
    <n v="1416445931"/>
    <b v="0"/>
    <n v="9"/>
    <b v="0"/>
    <s v="technology/web"/>
    <n v="14"/>
    <n v="1422.22"/>
    <x v="3"/>
    <s v="web"/>
    <x v="1"/>
    <x v="233"/>
    <d v="2015-01-18T01:12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1"/>
    <s v="US"/>
    <s v="USD"/>
    <n v="1407624222"/>
    <n v="1405032222"/>
    <b v="0"/>
    <n v="4"/>
    <b v="0"/>
    <s v="technology/wearables"/>
    <n v="7"/>
    <n v="1536.57"/>
    <x v="3"/>
    <s v="wearables"/>
    <x v="1"/>
    <x v="234"/>
    <d v="2014-08-09T22:43:42"/>
  </r>
  <r>
    <n v="1112"/>
    <s v="Johnny Rocketfingers: Violent Point &amp; Click Adventure!"/>
    <s v="Tarantino-esque Adventure Game on Steroids Inspired by LucasArts, Gritty Action Movies and 1940's Animation"/>
    <n v="88000"/>
    <n v="5300"/>
    <x v="1"/>
    <s v="US"/>
    <s v="USD"/>
    <n v="1421656200"/>
    <n v="1416507211"/>
    <b v="0"/>
    <n v="312"/>
    <b v="0"/>
    <s v="games/video games"/>
    <n v="6"/>
    <n v="16.989999999999998"/>
    <x v="4"/>
    <s v="video games"/>
    <x v="1"/>
    <x v="235"/>
    <d v="2015-01-19T08:30:00"/>
  </r>
  <r>
    <n v="2381"/>
    <s v="Cannabis Connection (Canceled)"/>
    <s v="Social Media Platform for the Marijuana Industry to create professionalism and a stable lasting market."/>
    <n v="86350"/>
    <n v="971"/>
    <x v="0"/>
    <s v="US"/>
    <s v="USD"/>
    <n v="1428704848"/>
    <n v="1426112848"/>
    <b v="0"/>
    <n v="7"/>
    <b v="0"/>
    <s v="technology/web"/>
    <n v="1"/>
    <n v="138.71"/>
    <x v="3"/>
    <s v="web"/>
    <x v="2"/>
    <x v="236"/>
    <d v="2015-04-10T22:27:28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2"/>
    <s v="US"/>
    <s v="USD"/>
    <n v="1325961309"/>
    <n v="1322073309"/>
    <b v="1"/>
    <n v="146"/>
    <b v="1"/>
    <s v="film &amp; video/documentary"/>
    <n v="39"/>
    <n v="225.1"/>
    <x v="0"/>
    <s v="documentary"/>
    <x v="6"/>
    <x v="237"/>
    <d v="2012-01-07T18:35:09"/>
  </r>
  <r>
    <n v="570"/>
    <s v="Relaunching in May"/>
    <s v="Humans have AM/FM/Satellite radio, kids have radio Disney, pets have DogCatRadio."/>
    <n v="85000"/>
    <n v="12870"/>
    <x v="1"/>
    <s v="US"/>
    <s v="USD"/>
    <n v="1455822569"/>
    <n v="1453230569"/>
    <b v="0"/>
    <n v="1"/>
    <b v="0"/>
    <s v="technology/web"/>
    <n v="15"/>
    <n v="12870"/>
    <x v="3"/>
    <s v="web"/>
    <x v="0"/>
    <x v="238"/>
    <d v="2016-02-18T19:09:29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0"/>
    <s v="US"/>
    <s v="USD"/>
    <n v="1472317209"/>
    <n v="1469725209"/>
    <b v="0"/>
    <n v="1"/>
    <b v="0"/>
    <s v="journalism/audio"/>
    <n v="7"/>
    <n v="5700"/>
    <x v="8"/>
    <s v="audio"/>
    <x v="0"/>
    <x v="239"/>
    <d v="2016-08-27T17:00:09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1"/>
    <s v="NL"/>
    <s v="EUR"/>
    <n v="1446331500"/>
    <n v="1442531217"/>
    <b v="0"/>
    <n v="285"/>
    <b v="0"/>
    <s v="technology/gadgets"/>
    <n v="2"/>
    <n v="7.02"/>
    <x v="3"/>
    <s v="gadgets"/>
    <x v="2"/>
    <x v="240"/>
    <d v="2015-10-31T22:45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2"/>
    <s v="US"/>
    <s v="USD"/>
    <n v="1369323491"/>
    <n v="1366731491"/>
    <b v="0"/>
    <n v="1373"/>
    <b v="1"/>
    <s v="technology/hardware"/>
    <n v="2"/>
    <n v="1.1499999999999999"/>
    <x v="3"/>
    <s v="hardware"/>
    <x v="4"/>
    <x v="241"/>
    <d v="2013-05-23T15:38:11"/>
  </r>
  <r>
    <n v="2575"/>
    <s v="Vdub dogs (Canceled)"/>
    <s v="Hello everyone, Iv'e decided to put my love for old Volkswagen buses and my love for cooking together! Support vdub dogs hot dog bus!"/>
    <n v="85000"/>
    <n v="622"/>
    <x v="0"/>
    <s v="US"/>
    <s v="USD"/>
    <n v="1421030194"/>
    <n v="1418438194"/>
    <b v="0"/>
    <n v="0"/>
    <b v="0"/>
    <s v="food/food trucks"/>
    <n v="1"/>
    <n v="0"/>
    <x v="7"/>
    <s v="food trucks"/>
    <x v="1"/>
    <x v="242"/>
    <d v="2015-01-12T02:36:34"/>
  </r>
  <r>
    <n v="1434"/>
    <s v="Translation of 'SOCIALCAPITALISM' (2014)"/>
    <s v="Interest from abroad to publish my book SOCIALCAPITALISM. Need translation to English master. Help appreciated."/>
    <n v="82000"/>
    <n v="3385"/>
    <x v="1"/>
    <s v="DK"/>
    <s v="DKK"/>
    <n v="1433775600"/>
    <n v="1431973478"/>
    <b v="0"/>
    <n v="11"/>
    <b v="0"/>
    <s v="publishing/translations"/>
    <n v="4"/>
    <n v="307.73"/>
    <x v="2"/>
    <s v="translations"/>
    <x v="2"/>
    <x v="243"/>
    <d v="2015-06-08T15:00:00"/>
  </r>
  <r>
    <n v="132"/>
    <s v="The Message (Canceled)"/>
    <s v="An anime inspired sci-fi action short set in Tokyo, Japan by VFX veterans, Gerald Abraham, Kim Tran and sound engineer, Jeremy Corby."/>
    <n v="80000"/>
    <n v="58520.2"/>
    <x v="0"/>
    <s v="US"/>
    <s v="USD"/>
    <n v="1415392207"/>
    <n v="1411500607"/>
    <b v="0"/>
    <n v="81"/>
    <b v="0"/>
    <s v="film &amp; video/science fiction"/>
    <n v="73"/>
    <n v="722.47"/>
    <x v="0"/>
    <s v="science fiction"/>
    <x v="1"/>
    <x v="244"/>
    <d v="2014-11-07T20:30:07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1"/>
    <s v="GB"/>
    <s v="GBP"/>
    <n v="1446766372"/>
    <n v="1443220372"/>
    <b v="0"/>
    <n v="11"/>
    <b v="0"/>
    <s v="film &amp; video/animation"/>
    <n v="20"/>
    <n v="1448.14"/>
    <x v="0"/>
    <s v="animation"/>
    <x v="2"/>
    <x v="245"/>
    <d v="2015-11-05T23:32:52"/>
  </r>
  <r>
    <n v="576"/>
    <s v="Uthtopia"/>
    <s v="UthTopia Is a social media organization that believes in positive online usage, youth mentorship, and youth empowerment."/>
    <n v="80000"/>
    <n v="12772.6"/>
    <x v="1"/>
    <s v="US"/>
    <s v="USD"/>
    <n v="1427537952"/>
    <n v="1422357552"/>
    <b v="0"/>
    <n v="1"/>
    <b v="0"/>
    <s v="technology/web"/>
    <n v="16"/>
    <n v="12772.6"/>
    <x v="3"/>
    <s v="web"/>
    <x v="2"/>
    <x v="246"/>
    <d v="2015-03-28T10:19:12"/>
  </r>
  <r>
    <n v="611"/>
    <s v="Securivente (Canceled)"/>
    <s v="Finie la peur de vendre ou acheter d'occasion Ã  un inconnu ! Colis ouverts, photographiÃ©s et testÃ©s. Paiements en ligne sÃ©curisÃ©s."/>
    <n v="80000"/>
    <n v="11923"/>
    <x v="0"/>
    <s v="FR"/>
    <s v="EUR"/>
    <n v="1453210037"/>
    <n v="1448026037"/>
    <b v="0"/>
    <n v="0"/>
    <b v="0"/>
    <s v="technology/web"/>
    <n v="15"/>
    <n v="0"/>
    <x v="3"/>
    <s v="web"/>
    <x v="2"/>
    <x v="247"/>
    <d v="2016-01-19T13:27:17"/>
  </r>
  <r>
    <n v="1145"/>
    <s v="A FORK IN THE ROAD food truck"/>
    <s v="Emphasizing locally and responsibly raised ingredients, serving delicious food! I need your help."/>
    <n v="80000"/>
    <n v="5145"/>
    <x v="1"/>
    <s v="US"/>
    <s v="USD"/>
    <n v="1412272592"/>
    <n v="1407088592"/>
    <b v="0"/>
    <n v="1"/>
    <b v="0"/>
    <s v="food/food trucks"/>
    <n v="6"/>
    <n v="5145"/>
    <x v="7"/>
    <s v="food trucks"/>
    <x v="1"/>
    <x v="248"/>
    <d v="2014-10-02T17:56:32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2"/>
    <s v="DE"/>
    <s v="EUR"/>
    <n v="1433996746"/>
    <n v="1431404746"/>
    <b v="1"/>
    <n v="729"/>
    <b v="1"/>
    <s v="technology/hardware"/>
    <n v="2"/>
    <n v="2.2400000000000002"/>
    <x v="3"/>
    <s v="hardware"/>
    <x v="2"/>
    <x v="249"/>
    <d v="2015-06-11T04:25:46"/>
  </r>
  <r>
    <n v="2035"/>
    <s v="OpenBCI: Biosensing for Everybody"/>
    <s v="Announcing the GANGLION and the ULTRACORTEXâ€”a $99 biodata acquisition device and a 3D-printed, brain-sensing headset."/>
    <n v="80000"/>
    <n v="1610"/>
    <x v="2"/>
    <s v="US"/>
    <s v="USD"/>
    <n v="1450486800"/>
    <n v="1446562807"/>
    <b v="1"/>
    <n v="644"/>
    <b v="1"/>
    <s v="technology/hardware"/>
    <n v="2"/>
    <n v="2.5"/>
    <x v="3"/>
    <s v="hardware"/>
    <x v="2"/>
    <x v="250"/>
    <d v="2015-12-19T01:00:00"/>
  </r>
  <r>
    <n v="2122"/>
    <s v="CapitÃ¡n Kalani y el sindicato robÃ³tico"/>
    <s v="Captain Kalani it's a retro game full of nostalgia for the old gamers but interesting for the new ones"/>
    <n v="80000"/>
    <n v="1431"/>
    <x v="1"/>
    <s v="MX"/>
    <s v="MXN"/>
    <n v="1483773169"/>
    <n v="1481181169"/>
    <b v="0"/>
    <n v="3"/>
    <b v="0"/>
    <s v="games/video games"/>
    <n v="2"/>
    <n v="477"/>
    <x v="4"/>
    <s v="video games"/>
    <x v="0"/>
    <x v="251"/>
    <d v="2017-01-07T07:12:49"/>
  </r>
  <r>
    <n v="2136"/>
    <s v="Dark Paradise"/>
    <s v="A dark and twisted game with physiological madness and corruption as a man becomes the ultimate bio weapon."/>
    <n v="80000"/>
    <n v="1390"/>
    <x v="1"/>
    <s v="US"/>
    <s v="USD"/>
    <n v="1382184786"/>
    <n v="1379592786"/>
    <b v="0"/>
    <n v="4"/>
    <b v="0"/>
    <s v="games/video games"/>
    <n v="2"/>
    <n v="347.5"/>
    <x v="4"/>
    <s v="video games"/>
    <x v="4"/>
    <x v="252"/>
    <d v="2013-10-19T12:13:06"/>
  </r>
  <r>
    <n v="2594"/>
    <s v="The Shirley Delicious Treats Food Truck Project"/>
    <s v="New, small home business, looking to take some Granny's old recipes along with some of my own creations to the streets!"/>
    <n v="80000"/>
    <n v="601"/>
    <x v="1"/>
    <s v="US"/>
    <s v="USD"/>
    <n v="1407453228"/>
    <n v="1404861228"/>
    <b v="0"/>
    <n v="1"/>
    <b v="0"/>
    <s v="food/food trucks"/>
    <n v="1"/>
    <n v="601"/>
    <x v="7"/>
    <s v="food trucks"/>
    <x v="1"/>
    <x v="253"/>
    <d v="2014-08-07T23:13:48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1"/>
    <s v="US"/>
    <s v="USD"/>
    <n v="1433298676"/>
    <n v="1429410676"/>
    <b v="0"/>
    <n v="118"/>
    <b v="0"/>
    <s v="food/food trucks"/>
    <n v="1"/>
    <n v="4.13"/>
    <x v="7"/>
    <s v="food trucks"/>
    <x v="2"/>
    <x v="254"/>
    <d v="2015-06-03T02:31:16"/>
  </r>
  <r>
    <n v="2958"/>
    <s v="Uprising Theater (Canceled)"/>
    <s v="Chicago Based Theater Company and Venue Dedicated to Social Justice and Mainstreaming the Palestinian Narrative"/>
    <n v="80000"/>
    <n v="205"/>
    <x v="0"/>
    <s v="US"/>
    <s v="USD"/>
    <n v="1462729317"/>
    <n v="1457548917"/>
    <b v="0"/>
    <n v="0"/>
    <b v="0"/>
    <s v="theater/spaces"/>
    <n v="0"/>
    <n v="0"/>
    <x v="1"/>
    <s v="spaces"/>
    <x v="0"/>
    <x v="255"/>
    <d v="2016-05-08T17:41:5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2"/>
    <s v="US"/>
    <s v="USD"/>
    <n v="1430981880"/>
    <n v="1426216033"/>
    <b v="1"/>
    <n v="508"/>
    <b v="1"/>
    <s v="technology/hardware"/>
    <n v="2"/>
    <n v="3.17"/>
    <x v="3"/>
    <s v="hardware"/>
    <x v="2"/>
    <x v="256"/>
    <d v="2015-05-07T06:58:00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2"/>
    <s v="US"/>
    <s v="USD"/>
    <n v="1428514969"/>
    <n v="1425922969"/>
    <b v="1"/>
    <n v="942"/>
    <b v="1"/>
    <s v="film &amp; video/documentary"/>
    <n v="42"/>
    <n v="33.630000000000003"/>
    <x v="0"/>
    <s v="documentary"/>
    <x v="2"/>
    <x v="257"/>
    <d v="2015-04-08T17:42:49"/>
  </r>
  <r>
    <n v="280"/>
    <s v="Korengal Theatrical Release"/>
    <s v="My latest film Korengal, takes us back to the same valley with the same troops as in my Academy AwardÂ® nominated film Restrepo."/>
    <n v="75000"/>
    <n v="30226"/>
    <x v="2"/>
    <s v="US"/>
    <s v="USD"/>
    <n v="1401459035"/>
    <n v="1397571035"/>
    <b v="1"/>
    <n v="2139"/>
    <b v="1"/>
    <s v="film &amp; video/documentary"/>
    <n v="40"/>
    <n v="14.13"/>
    <x v="0"/>
    <s v="documentary"/>
    <x v="1"/>
    <x v="258"/>
    <d v="2014-05-30T14:10:35"/>
  </r>
  <r>
    <n v="292"/>
    <s v="The Undocumented"/>
    <s v="THE UNDOCUMENTED is a 90 cinema verite documentary that exposes a little known consequence of current U. S. immigration policy."/>
    <n v="75000"/>
    <n v="28986.16"/>
    <x v="2"/>
    <s v="US"/>
    <s v="USD"/>
    <n v="1319860740"/>
    <n v="1317064599"/>
    <b v="1"/>
    <n v="493"/>
    <b v="1"/>
    <s v="film &amp; video/documentary"/>
    <n v="39"/>
    <n v="58.8"/>
    <x v="0"/>
    <s v="documentary"/>
    <x v="6"/>
    <x v="259"/>
    <d v="2011-10-29T03:59:00"/>
  </r>
  <r>
    <n v="328"/>
    <s v="Edgar Allan Poe: Buried Alive"/>
    <s v="A documentary that tells the real story of the misunderstood author, and explores the iconic status he still commands today."/>
    <n v="75000"/>
    <n v="25800"/>
    <x v="2"/>
    <s v="US"/>
    <s v="USD"/>
    <n v="1446350400"/>
    <n v="1443739388"/>
    <b v="1"/>
    <n v="498"/>
    <b v="1"/>
    <s v="film &amp; video/documentary"/>
    <n v="34"/>
    <n v="51.81"/>
    <x v="0"/>
    <s v="documentary"/>
    <x v="2"/>
    <x v="260"/>
    <d v="2015-11-01T04:00:00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1"/>
    <s v="US"/>
    <s v="USD"/>
    <n v="1438451580"/>
    <n v="1434609424"/>
    <b v="0"/>
    <n v="28"/>
    <b v="0"/>
    <s v="technology/web"/>
    <n v="18"/>
    <n v="483.36"/>
    <x v="3"/>
    <s v="web"/>
    <x v="2"/>
    <x v="261"/>
    <d v="2015-08-01T17:53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1"/>
    <s v="AU"/>
    <s v="AUD"/>
    <n v="1424137247"/>
    <n v="1421545247"/>
    <b v="0"/>
    <n v="2"/>
    <b v="0"/>
    <s v="technology/web"/>
    <n v="17"/>
    <n v="6560.5"/>
    <x v="3"/>
    <s v="web"/>
    <x v="2"/>
    <x v="262"/>
    <d v="2015-02-17T01:40:4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0"/>
    <s v="AU"/>
    <s v="AUD"/>
    <n v="1432771997"/>
    <n v="1430179997"/>
    <b v="0"/>
    <n v="0"/>
    <b v="0"/>
    <s v="technology/web"/>
    <n v="16"/>
    <n v="0"/>
    <x v="3"/>
    <s v="web"/>
    <x v="2"/>
    <x v="263"/>
    <d v="2015-05-28T00:13:1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2"/>
    <s v="US"/>
    <s v="USD"/>
    <n v="1440082240"/>
    <n v="1436885440"/>
    <b v="0"/>
    <n v="1107"/>
    <b v="1"/>
    <s v="technology/wearables"/>
    <n v="15"/>
    <n v="10"/>
    <x v="3"/>
    <s v="wearables"/>
    <x v="2"/>
    <x v="264"/>
    <d v="2015-08-20T14:50:4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1"/>
    <s v="US"/>
    <s v="USD"/>
    <n v="1410955331"/>
    <n v="1407931331"/>
    <b v="0"/>
    <n v="129"/>
    <b v="0"/>
    <s v="technology/wearables"/>
    <n v="14"/>
    <n v="81.78"/>
    <x v="3"/>
    <s v="wearables"/>
    <x v="1"/>
    <x v="265"/>
    <d v="2014-09-17T12:02:11"/>
  </r>
  <r>
    <n v="1072"/>
    <s v="World Defense : Tower Defense"/>
    <s v="A tower defense game that is played anywhere on the earth's surface!  This project is to expand it to be multiplayer and mod support."/>
    <n v="75000"/>
    <n v="5509"/>
    <x v="1"/>
    <s v="US"/>
    <s v="USD"/>
    <n v="1391630297"/>
    <n v="1389038297"/>
    <b v="0"/>
    <n v="4"/>
    <b v="0"/>
    <s v="games/video games"/>
    <n v="7"/>
    <n v="1377.25"/>
    <x v="4"/>
    <s v="video games"/>
    <x v="1"/>
    <x v="266"/>
    <d v="2014-02-05T19:58:17"/>
  </r>
  <r>
    <n v="1076"/>
    <s v="Kaptain Brawe 2: A Space Travesty"/>
    <s v="A comical point and click adventure by veteran team of Broken Sword and Monkey Island fame - Steve Ince and Bill Tiller"/>
    <n v="75000"/>
    <n v="5496"/>
    <x v="1"/>
    <s v="US"/>
    <s v="USD"/>
    <n v="1410426250"/>
    <n v="1405674250"/>
    <b v="0"/>
    <n v="975"/>
    <b v="0"/>
    <s v="games/video games"/>
    <n v="7"/>
    <n v="5.64"/>
    <x v="4"/>
    <s v="video games"/>
    <x v="1"/>
    <x v="267"/>
    <d v="2014-09-11T09:04:10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1"/>
    <s v="US"/>
    <s v="USD"/>
    <n v="1408225452"/>
    <n v="1405633452"/>
    <b v="0"/>
    <n v="1"/>
    <b v="0"/>
    <s v="food/food trucks"/>
    <n v="7"/>
    <n v="5003"/>
    <x v="7"/>
    <s v="food trucks"/>
    <x v="1"/>
    <x v="268"/>
    <d v="2014-08-16T21:44:12"/>
  </r>
  <r>
    <n v="1316"/>
    <s v="Future Belt (Canceled)"/>
    <s v="Future Belt comes in just 3 sizes, but yet, is designed to fit waists ranging from 25-55 inches. No batteries, no gimmicks."/>
    <n v="75000"/>
    <n v="4035"/>
    <x v="0"/>
    <s v="US"/>
    <s v="USD"/>
    <n v="1456700709"/>
    <n v="1453676709"/>
    <b v="0"/>
    <n v="1"/>
    <b v="0"/>
    <s v="technology/wearables"/>
    <n v="5"/>
    <n v="4035"/>
    <x v="3"/>
    <s v="wearables"/>
    <x v="0"/>
    <x v="269"/>
    <d v="2016-02-28T23:05:09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0"/>
    <s v="US"/>
    <s v="USD"/>
    <n v="1476458734"/>
    <n v="1472570734"/>
    <b v="0"/>
    <n v="15"/>
    <b v="0"/>
    <s v="technology/wearables"/>
    <n v="5"/>
    <n v="266.68"/>
    <x v="3"/>
    <s v="wearables"/>
    <x v="0"/>
    <x v="270"/>
    <d v="2016-10-14T15:25:34"/>
  </r>
  <r>
    <n v="2157"/>
    <s v="Nin"/>
    <s v="Gamers and 90's fans unite in this small tale of epic proportions!"/>
    <n v="75000"/>
    <n v="1346.11"/>
    <x v="1"/>
    <s v="US"/>
    <s v="USD"/>
    <n v="1482479940"/>
    <n v="1479684783"/>
    <b v="0"/>
    <n v="57"/>
    <b v="0"/>
    <s v="games/video games"/>
    <n v="2"/>
    <n v="23.62"/>
    <x v="4"/>
    <s v="video games"/>
    <x v="0"/>
    <x v="271"/>
    <d v="2016-12-23T07:59:00"/>
  </r>
  <r>
    <n v="3064"/>
    <s v="Kickstart the Crossroads Community"/>
    <s v="An epicenter for connection, creation and expression of the community."/>
    <n v="75000"/>
    <n v="126"/>
    <x v="1"/>
    <s v="US"/>
    <s v="USD"/>
    <n v="1448175540"/>
    <n v="1445483246"/>
    <b v="0"/>
    <n v="72"/>
    <b v="0"/>
    <s v="theater/spaces"/>
    <n v="0"/>
    <n v="1.75"/>
    <x v="1"/>
    <s v="spaces"/>
    <x v="2"/>
    <x v="272"/>
    <d v="2015-11-22T06:59:0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1"/>
    <s v="US"/>
    <s v="USD"/>
    <n v="1411312250"/>
    <n v="1406128250"/>
    <b v="0"/>
    <n v="0"/>
    <b v="0"/>
    <s v="theater/spaces"/>
    <n v="0"/>
    <n v="0"/>
    <x v="1"/>
    <s v="spaces"/>
    <x v="1"/>
    <x v="273"/>
    <d v="2014-09-21T15:10:50"/>
  </r>
  <r>
    <n v="3634"/>
    <s v="Alice - A New Musical"/>
    <s v="Alice is an original musical for all ages with a unique new story based on Alice's Adventures in Wonderland, premiering in summer 2017."/>
    <n v="75000"/>
    <n v="1"/>
    <x v="1"/>
    <s v="CA"/>
    <s v="CAD"/>
    <n v="1484366340"/>
    <n v="1480219174"/>
    <b v="0"/>
    <n v="18"/>
    <b v="0"/>
    <s v="theater/musical"/>
    <n v="0"/>
    <n v="0.06"/>
    <x v="1"/>
    <s v="musical"/>
    <x v="0"/>
    <x v="274"/>
    <d v="2017-01-14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1"/>
    <s v="US"/>
    <s v="USD"/>
    <n v="1450887480"/>
    <n v="1448469719"/>
    <b v="0"/>
    <n v="1"/>
    <b v="0"/>
    <s v="theater/musical"/>
    <n v="0"/>
    <n v="0"/>
    <x v="1"/>
    <s v="musical"/>
    <x v="2"/>
    <x v="275"/>
    <d v="2015-12-23T16:18: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s v="plays"/>
    <x v="0"/>
    <x v="276"/>
    <d v="2016-06-04T17:19:57"/>
  </r>
  <r>
    <n v="489"/>
    <s v="THE GUINEAS SHOW"/>
    <s v="Help America's favorite dysfunctional immigrant family THE GUINEAS launch the first season of their animated web series."/>
    <n v="74997"/>
    <n v="15744"/>
    <x v="1"/>
    <s v="US"/>
    <s v="USD"/>
    <n v="1325763180"/>
    <n v="1323084816"/>
    <b v="0"/>
    <n v="3"/>
    <b v="0"/>
    <s v="film &amp; video/animation"/>
    <n v="21"/>
    <n v="5248"/>
    <x v="0"/>
    <s v="animation"/>
    <x v="6"/>
    <x v="277"/>
    <d v="2012-01-05T11:33:00"/>
  </r>
  <r>
    <n v="133"/>
    <s v="Demon Women from outer space (Canceled)"/>
    <s v="Invasion from outer space sights, to weird to imagine destruction too monstrous to escape"/>
    <n v="71764"/>
    <n v="57817"/>
    <x v="0"/>
    <s v="US"/>
    <s v="USD"/>
    <n v="1464715860"/>
    <n v="1462130584"/>
    <b v="0"/>
    <n v="0"/>
    <b v="0"/>
    <s v="film &amp; video/science fiction"/>
    <n v="81"/>
    <n v="0"/>
    <x v="0"/>
    <s v="science fiction"/>
    <x v="0"/>
    <x v="278"/>
    <d v="2016-05-31T17:31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2"/>
    <s v="US"/>
    <s v="USD"/>
    <n v="1462629432"/>
    <n v="1460037432"/>
    <b v="0"/>
    <n v="350"/>
    <b v="1"/>
    <s v="technology/hardware"/>
    <n v="2"/>
    <n v="4.38"/>
    <x v="3"/>
    <s v="hardware"/>
    <x v="0"/>
    <x v="279"/>
    <d v="2016-05-07T13:57:12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0"/>
    <s v="HK"/>
    <s v="HKD"/>
    <n v="1475457107"/>
    <n v="1472865107"/>
    <b v="0"/>
    <n v="1"/>
    <b v="0"/>
    <s v="film &amp; video/science fiction"/>
    <n v="95"/>
    <n v="66458.23"/>
    <x v="0"/>
    <s v="science fiction"/>
    <x v="0"/>
    <x v="280"/>
    <d v="2016-10-03T01:11:4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0"/>
    <s v="US"/>
    <s v="USD"/>
    <n v="1434654215"/>
    <n v="1432062215"/>
    <b v="0"/>
    <n v="0"/>
    <b v="0"/>
    <s v="technology/web"/>
    <n v="17"/>
    <n v="0"/>
    <x v="3"/>
    <s v="web"/>
    <x v="2"/>
    <x v="281"/>
    <d v="2015-06-18T19:03:35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1"/>
    <s v="US"/>
    <s v="USD"/>
    <n v="1478926800"/>
    <n v="1476054568"/>
    <b v="0"/>
    <n v="196"/>
    <b v="0"/>
    <s v="technology/wearables"/>
    <n v="9"/>
    <n v="31.01"/>
    <x v="3"/>
    <s v="wearables"/>
    <x v="0"/>
    <x v="282"/>
    <d v="2016-11-12T05:00:00"/>
  </r>
  <r>
    <n v="1025"/>
    <s v="[NUREN] The New Renaissance"/>
    <s v="Jake Kaufman and Jessie Seely present THE WORLD'S FIRST VIRTUAL REALITY ROCK OPERA."/>
    <n v="70000"/>
    <n v="5902"/>
    <x v="2"/>
    <s v="US"/>
    <s v="USD"/>
    <n v="1426532437"/>
    <n v="1423944037"/>
    <b v="1"/>
    <n v="1071"/>
    <b v="1"/>
    <s v="music/electronic music"/>
    <n v="8"/>
    <n v="5.51"/>
    <x v="5"/>
    <s v="electronic music"/>
    <x v="2"/>
    <x v="283"/>
    <d v="2015-03-16T19:00:37"/>
  </r>
  <r>
    <n v="1960"/>
    <s v="TREKKAYAK"/>
    <s v="Trekkayak is an ultralight, durable and inflatable boat to be carried in your backpack to cross a lake or paddle down a river."/>
    <n v="70000"/>
    <n v="1826"/>
    <x v="2"/>
    <s v="SE"/>
    <s v="SEK"/>
    <n v="1419151341"/>
    <n v="1416559341"/>
    <b v="1"/>
    <n v="33"/>
    <b v="1"/>
    <s v="technology/hardware"/>
    <n v="3"/>
    <n v="55.33"/>
    <x v="3"/>
    <s v="hardware"/>
    <x v="1"/>
    <x v="284"/>
    <d v="2014-12-21T08:42:21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0"/>
    <s v="US"/>
    <s v="USD"/>
    <n v="1456006938"/>
    <n v="1450822938"/>
    <b v="0"/>
    <n v="5"/>
    <b v="0"/>
    <s v="technology/web"/>
    <n v="1"/>
    <n v="201"/>
    <x v="3"/>
    <s v="web"/>
    <x v="2"/>
    <x v="285"/>
    <d v="2016-02-20T22:22:18"/>
  </r>
  <r>
    <n v="2684"/>
    <s v="Ain't No Thang..."/>
    <s v="Not all wings are created equal. We believe ours take flight above the rest. Come judge for yourself. To us it Ain't No Thang..."/>
    <n v="70000"/>
    <n v="500"/>
    <x v="1"/>
    <s v="US"/>
    <s v="USD"/>
    <n v="1407621425"/>
    <n v="1404165425"/>
    <b v="0"/>
    <n v="4"/>
    <b v="0"/>
    <s v="food/food trucks"/>
    <n v="1"/>
    <n v="125"/>
    <x v="7"/>
    <s v="food trucks"/>
    <x v="1"/>
    <x v="286"/>
    <d v="2014-08-09T21:57:0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1"/>
    <s v="US"/>
    <s v="USD"/>
    <n v="1407691248"/>
    <n v="1405099248"/>
    <b v="0"/>
    <n v="5"/>
    <b v="0"/>
    <s v="theater/musical"/>
    <n v="0"/>
    <n v="0"/>
    <x v="1"/>
    <s v="musical"/>
    <x v="1"/>
    <x v="287"/>
    <d v="2014-08-10T17:20:48"/>
  </r>
  <r>
    <n v="389"/>
    <s v="The Food Cure"/>
    <s v="What difference can food really make? A documentary film about six people who make the radical choice to face cancer with their plates."/>
    <n v="68000"/>
    <n v="21360"/>
    <x v="2"/>
    <s v="US"/>
    <s v="USD"/>
    <n v="1394233140"/>
    <n v="1391477450"/>
    <b v="0"/>
    <n v="1510"/>
    <b v="1"/>
    <s v="film &amp; video/documentary"/>
    <n v="31"/>
    <n v="14.15"/>
    <x v="0"/>
    <s v="documentary"/>
    <x v="1"/>
    <x v="288"/>
    <d v="2014-03-07T22:5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1"/>
    <s v="GB"/>
    <s v="GBP"/>
    <n v="1483286127"/>
    <n v="1479830127"/>
    <b v="0"/>
    <n v="456"/>
    <b v="0"/>
    <s v="technology/wearables"/>
    <n v="15"/>
    <n v="22.22"/>
    <x v="3"/>
    <s v="wearables"/>
    <x v="0"/>
    <x v="289"/>
    <d v="2017-01-01T15:55:27"/>
  </r>
  <r>
    <n v="1081"/>
    <s v="The Creature"/>
    <s v="Finishing your last job before you retire until a disaster strikes the cargo ship can you survive The Creature?"/>
    <n v="68000"/>
    <n v="5462"/>
    <x v="1"/>
    <s v="US"/>
    <s v="USD"/>
    <n v="1422483292"/>
    <n v="1419891292"/>
    <b v="0"/>
    <n v="4"/>
    <b v="0"/>
    <s v="games/video games"/>
    <n v="8"/>
    <n v="1365.5"/>
    <x v="4"/>
    <s v="video games"/>
    <x v="1"/>
    <x v="290"/>
    <d v="2015-01-28T22:14:52"/>
  </r>
  <r>
    <n v="498"/>
    <s v="ANGAL TENTARA and The Root of All Evil"/>
    <s v="AT is an Interactive Animation made for the iPad where the user becomes part of the story. It's a fantastic journey of discovery!"/>
    <n v="65108"/>
    <n v="15650"/>
    <x v="1"/>
    <s v="US"/>
    <s v="USD"/>
    <n v="1324664249"/>
    <n v="1321035449"/>
    <b v="0"/>
    <n v="22"/>
    <b v="0"/>
    <s v="film &amp; video/animation"/>
    <n v="24"/>
    <n v="711.36"/>
    <x v="0"/>
    <s v="animation"/>
    <x v="6"/>
    <x v="291"/>
    <d v="2011-12-23T18:17:29"/>
  </r>
  <r>
    <n v="277"/>
    <s v="Pressing On: The Letterpress Film"/>
    <s v="A documentary about the survival of letterpress and the remarkable printers who preserve the history and knowledge of the craft."/>
    <n v="65000"/>
    <n v="30303.24"/>
    <x v="2"/>
    <s v="US"/>
    <s v="USD"/>
    <n v="1432416219"/>
    <n v="1429824219"/>
    <b v="1"/>
    <n v="951"/>
    <b v="1"/>
    <s v="film &amp; video/documentary"/>
    <n v="47"/>
    <n v="31.86"/>
    <x v="0"/>
    <s v="documentary"/>
    <x v="2"/>
    <x v="292"/>
    <d v="2015-05-23T21:23:39"/>
  </r>
  <r>
    <n v="455"/>
    <s v="The FunBunch Cartoon!!!"/>
    <s v="Goal The FunBunch characters animated on TV: Fun entertainment for kids just like other authors before us (ex.Arthur,Clifford,Dr Seuss)"/>
    <n v="65000"/>
    <n v="17412"/>
    <x v="1"/>
    <s v="US"/>
    <s v="USD"/>
    <n v="1334622660"/>
    <n v="1330733022"/>
    <b v="0"/>
    <n v="2"/>
    <b v="0"/>
    <s v="film &amp; video/animation"/>
    <n v="27"/>
    <n v="8706"/>
    <x v="0"/>
    <s v="animation"/>
    <x v="5"/>
    <x v="293"/>
    <d v="2012-04-17T00:31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s v="music/faith"/>
    <n v="4"/>
    <n v="2.88"/>
    <x v="5"/>
    <s v="faith"/>
    <x v="3"/>
    <x v="294"/>
    <d v="2017-03-29T02:00:00"/>
  </r>
  <r>
    <n v="2018"/>
    <s v="Scriba - the stylus reinvented"/>
    <s v="Scriba puts creative control back in your hands. Its flexible body and dynamic squeeze motion responding beautifully to your touch."/>
    <n v="65000"/>
    <n v="1655"/>
    <x v="2"/>
    <s v="IE"/>
    <s v="EUR"/>
    <n v="1439455609"/>
    <n v="1436863609"/>
    <b v="1"/>
    <n v="450"/>
    <b v="1"/>
    <s v="technology/hardware"/>
    <n v="3"/>
    <n v="3.68"/>
    <x v="3"/>
    <s v="hardware"/>
    <x v="2"/>
    <x v="295"/>
    <d v="2015-08-13T08:46:4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0"/>
    <s v="US"/>
    <s v="USD"/>
    <n v="1438793432"/>
    <n v="1436201432"/>
    <b v="0"/>
    <n v="7"/>
    <b v="0"/>
    <s v="technology/web"/>
    <n v="1"/>
    <n v="135.71"/>
    <x v="3"/>
    <s v="web"/>
    <x v="2"/>
    <x v="296"/>
    <d v="2015-08-05T16:50:3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2"/>
    <s v="AU"/>
    <s v="AUD"/>
    <n v="1444525200"/>
    <n v="1441339242"/>
    <b v="1"/>
    <n v="1251"/>
    <b v="1"/>
    <s v="technology/space exploration"/>
    <n v="1"/>
    <n v="0.45"/>
    <x v="3"/>
    <s v="space exploration"/>
    <x v="2"/>
    <x v="297"/>
    <d v="2015-10-11T01:00:00"/>
  </r>
  <r>
    <n v="2691"/>
    <s v="Cook"/>
    <s v="A Great New local Food Truck serving up ethnic fusion inspired eats in Ottawa."/>
    <n v="65000"/>
    <n v="486"/>
    <x v="1"/>
    <s v="CA"/>
    <s v="CAD"/>
    <n v="1431278557"/>
    <n v="1427390557"/>
    <b v="0"/>
    <n v="2"/>
    <b v="0"/>
    <s v="food/food trucks"/>
    <n v="1"/>
    <n v="243"/>
    <x v="7"/>
    <s v="food trucks"/>
    <x v="2"/>
    <x v="298"/>
    <d v="2015-05-10T17:22:37"/>
  </r>
  <r>
    <n v="3088"/>
    <s v="Destination Small Town &quot;Visitor Center&quot; To The Midwest"/>
    <s v="We believe it's time to open a visitor's center that highlights the small towns of the upper Midwest."/>
    <n v="65000"/>
    <n v="116"/>
    <x v="1"/>
    <s v="US"/>
    <s v="USD"/>
    <n v="1420724460"/>
    <n v="1418046247"/>
    <b v="0"/>
    <n v="3"/>
    <b v="0"/>
    <s v="theater/spaces"/>
    <n v="0"/>
    <n v="38.67"/>
    <x v="1"/>
    <s v="spaces"/>
    <x v="1"/>
    <x v="299"/>
    <d v="2015-01-08T13:41:00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1"/>
    <s v="US"/>
    <s v="USD"/>
    <n v="1432195375"/>
    <n v="1430899375"/>
    <b v="0"/>
    <n v="2"/>
    <b v="0"/>
    <s v="film &amp; video/animation"/>
    <n v="30"/>
    <n v="8947.6299999999992"/>
    <x v="0"/>
    <s v="animation"/>
    <x v="2"/>
    <x v="300"/>
    <d v="2015-05-21T08:02:55"/>
  </r>
  <r>
    <n v="496"/>
    <s v="Airships and Anatasia: The Movie"/>
    <s v="The movie is about the adventures of Ethan, Danna, The mysterious inventor and more."/>
    <n v="60000"/>
    <n v="15673.44"/>
    <x v="1"/>
    <s v="US"/>
    <s v="USD"/>
    <n v="1392070874"/>
    <n v="1386886874"/>
    <b v="0"/>
    <n v="1"/>
    <b v="0"/>
    <s v="film &amp; video/animation"/>
    <n v="26"/>
    <n v="15673.44"/>
    <x v="0"/>
    <s v="animation"/>
    <x v="4"/>
    <x v="301"/>
    <d v="2014-02-10T22:21:14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1"/>
    <s v="US"/>
    <s v="USD"/>
    <n v="1445097715"/>
    <n v="1441209715"/>
    <b v="0"/>
    <n v="2"/>
    <b v="0"/>
    <s v="technology/web"/>
    <n v="23"/>
    <n v="6852.17"/>
    <x v="3"/>
    <s v="web"/>
    <x v="2"/>
    <x v="302"/>
    <d v="2015-10-17T16:01:5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1"/>
    <s v="DE"/>
    <s v="EUR"/>
    <n v="1434213443"/>
    <n v="1431621443"/>
    <b v="0"/>
    <n v="4"/>
    <b v="0"/>
    <s v="technology/web"/>
    <n v="21"/>
    <n v="3198"/>
    <x v="3"/>
    <s v="web"/>
    <x v="2"/>
    <x v="303"/>
    <d v="2015-06-13T16:37:2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0"/>
    <s v="US"/>
    <s v="USD"/>
    <n v="1443675540"/>
    <n v="1441022120"/>
    <b v="0"/>
    <n v="121"/>
    <b v="0"/>
    <s v="technology/web"/>
    <n v="20"/>
    <n v="97.75"/>
    <x v="3"/>
    <s v="web"/>
    <x v="2"/>
    <x v="304"/>
    <d v="2015-10-01T04:59:00"/>
  </r>
  <r>
    <n v="695"/>
    <s v="mini air- personal air conditioner"/>
    <s v="Unique small wearable personal air conditioning device that provides the user a 10-15 degree environmental difference on his person."/>
    <n v="60000"/>
    <n v="10291"/>
    <x v="1"/>
    <s v="US"/>
    <s v="USD"/>
    <n v="1414758620"/>
    <n v="1412166620"/>
    <b v="0"/>
    <n v="7"/>
    <b v="0"/>
    <s v="technology/wearables"/>
    <n v="17"/>
    <n v="1470.14"/>
    <x v="3"/>
    <s v="wearables"/>
    <x v="1"/>
    <x v="305"/>
    <d v="2014-10-31T12:30:20"/>
  </r>
  <r>
    <n v="998"/>
    <s v="Ollinfit: The Wearable Personal Trainer"/>
    <s v="Ollinfit is the first wearable fitness trainer with 3 sensors for superior accuracy, feedback and results."/>
    <n v="60000"/>
    <n v="6053"/>
    <x v="1"/>
    <s v="CA"/>
    <s v="CAD"/>
    <n v="1447909401"/>
    <n v="1444017801"/>
    <b v="0"/>
    <n v="229"/>
    <b v="0"/>
    <s v="technology/wearables"/>
    <n v="10"/>
    <n v="26.43"/>
    <x v="3"/>
    <s v="wearables"/>
    <x v="2"/>
    <x v="306"/>
    <d v="2015-11-19T05:03:21"/>
  </r>
  <r>
    <n v="1104"/>
    <s v="Street Heroes - A Facebook Beat 'em Up"/>
    <s v="Street Heroes is a retro 2D side-scrolling multiplayer beat 'em up for Facebook that brings classic arcade fun to a social platform"/>
    <n v="60000"/>
    <n v="5355"/>
    <x v="1"/>
    <s v="GB"/>
    <s v="GBP"/>
    <n v="1402480221"/>
    <n v="1399888221"/>
    <b v="0"/>
    <n v="37"/>
    <b v="0"/>
    <s v="games/video games"/>
    <n v="9"/>
    <n v="144.72999999999999"/>
    <x v="4"/>
    <s v="video games"/>
    <x v="1"/>
    <x v="307"/>
    <d v="2014-06-11T09:50:21"/>
  </r>
  <r>
    <n v="1162"/>
    <s v="Super Natural Kooking"/>
    <s v="Solar Powered, Recycled Fryer Oil for Truck Fuel, Locally Grown Organic &amp; Hormone Free Foods, Pop-up Bands, Private Party and Functions"/>
    <n v="60000"/>
    <n v="5055"/>
    <x v="1"/>
    <s v="US"/>
    <s v="USD"/>
    <n v="1411662264"/>
    <n v="1408983864"/>
    <b v="0"/>
    <n v="2"/>
    <b v="0"/>
    <s v="food/food trucks"/>
    <n v="8"/>
    <n v="2527.5"/>
    <x v="7"/>
    <s v="food trucks"/>
    <x v="1"/>
    <x v="308"/>
    <d v="2014-09-25T16:24:24"/>
  </r>
  <r>
    <n v="1167"/>
    <s v="Empanada Express Food Truck"/>
    <s v="A mobile food truck serving up a Latino-inspired fusion cuisine using fresh, local, &amp; organic ingredients!"/>
    <n v="60000"/>
    <n v="5050"/>
    <x v="1"/>
    <s v="US"/>
    <s v="USD"/>
    <n v="1410543495"/>
    <n v="1407865095"/>
    <b v="0"/>
    <n v="16"/>
    <b v="0"/>
    <s v="food/food trucks"/>
    <n v="8"/>
    <n v="315.63"/>
    <x v="7"/>
    <s v="food trucks"/>
    <x v="1"/>
    <x v="309"/>
    <d v="2014-09-12T17:38:15"/>
  </r>
  <r>
    <n v="1179"/>
    <s v="El Camion Roja"/>
    <s v="Mexican Style Food Truck, run by a Red Seal Chef, in a town with NO MEXICAN FOOD! That is a culinary emergency situation!"/>
    <n v="60000"/>
    <n v="5001"/>
    <x v="1"/>
    <s v="CA"/>
    <s v="CAD"/>
    <n v="1446052627"/>
    <n v="1443460627"/>
    <b v="0"/>
    <n v="5"/>
    <b v="0"/>
    <s v="food/food trucks"/>
    <n v="8"/>
    <n v="1000.2"/>
    <x v="7"/>
    <s v="food trucks"/>
    <x v="2"/>
    <x v="310"/>
    <d v="2015-10-28T17:17:07"/>
  </r>
  <r>
    <n v="1590"/>
    <s v="An Italian Adventure"/>
    <s v="Discover Italy through photography."/>
    <n v="60000"/>
    <n v="2864"/>
    <x v="1"/>
    <s v="IT"/>
    <s v="EUR"/>
    <n v="1443040464"/>
    <n v="1440448464"/>
    <b v="0"/>
    <n v="2"/>
    <b v="0"/>
    <s v="photography/places"/>
    <n v="5"/>
    <n v="1432"/>
    <x v="6"/>
    <s v="places"/>
    <x v="2"/>
    <x v="311"/>
    <d v="2015-09-23T20:34:24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2"/>
    <s v="US"/>
    <s v="USD"/>
    <n v="1429391405"/>
    <n v="1425507005"/>
    <b v="1"/>
    <n v="365"/>
    <b v="1"/>
    <s v="technology/hardware"/>
    <n v="3"/>
    <n v="5.0199999999999996"/>
    <x v="3"/>
    <s v="hardware"/>
    <x v="2"/>
    <x v="312"/>
    <d v="2015-04-18T21:10:05"/>
  </r>
  <r>
    <n v="2125"/>
    <s v="Becoming - A Metaphysical Game About Mental Illness"/>
    <s v="Becoming is a video game that aims to portray mental illness through a metaphysical and emotional story."/>
    <n v="60000"/>
    <n v="1417"/>
    <x v="1"/>
    <s v="US"/>
    <s v="USD"/>
    <n v="1438734833"/>
    <n v="1436142833"/>
    <b v="0"/>
    <n v="27"/>
    <b v="0"/>
    <s v="games/video games"/>
    <n v="2"/>
    <n v="52.48"/>
    <x v="4"/>
    <s v="video games"/>
    <x v="2"/>
    <x v="313"/>
    <d v="2015-08-05T00:33:53"/>
  </r>
  <r>
    <n v="2346"/>
    <s v="Ez 2c 3D Viewers (Canceled)"/>
    <s v="Watch and Make FREE 3D Videos &amp; Pics - No Viewer needed. To Help Learn we have Training and Instant 3D viewers."/>
    <n v="60000"/>
    <n v="1006"/>
    <x v="0"/>
    <s v="US"/>
    <s v="USD"/>
    <n v="1476731431"/>
    <n v="1472843431"/>
    <b v="0"/>
    <n v="3"/>
    <b v="0"/>
    <s v="technology/web"/>
    <n v="2"/>
    <n v="335.33"/>
    <x v="3"/>
    <s v="web"/>
    <x v="0"/>
    <x v="314"/>
    <d v="2016-10-17T19:10:31"/>
  </r>
  <r>
    <n v="2415"/>
    <s v="Local Food Truck is Off the Hoof!"/>
    <s v="It will be ridiculously easy to become addicted to the full, rich flavor of locally raised beef, pork, and more..."/>
    <n v="60000"/>
    <n v="881"/>
    <x v="1"/>
    <s v="US"/>
    <s v="USD"/>
    <n v="1468615346"/>
    <n v="1466023346"/>
    <b v="0"/>
    <n v="6"/>
    <b v="0"/>
    <s v="food/food trucks"/>
    <n v="1"/>
    <n v="146.83000000000001"/>
    <x v="7"/>
    <s v="food trucks"/>
    <x v="0"/>
    <x v="315"/>
    <d v="2016-07-15T20:42:26"/>
  </r>
  <r>
    <n v="2423"/>
    <s v="FBTR BBQ"/>
    <s v="FBTR is a Texas-style, North Carolina based, homemade BBQ company looking to bring good meat to the masses."/>
    <n v="60000"/>
    <n v="867"/>
    <x v="1"/>
    <s v="US"/>
    <s v="USD"/>
    <n v="1420044890"/>
    <n v="1417452890"/>
    <b v="0"/>
    <n v="1"/>
    <b v="0"/>
    <s v="food/food trucks"/>
    <n v="1"/>
    <n v="867"/>
    <x v="7"/>
    <s v="food trucks"/>
    <x v="1"/>
    <x v="316"/>
    <d v="2014-12-31T16:54:50"/>
  </r>
  <r>
    <n v="2650"/>
    <s v="The Observer Project 2016 (Canceled)"/>
    <s v="A fully stabilized, mobile, research grade telescope/media platform, used to bring outreach astronomy to those who don't have access."/>
    <n v="60000"/>
    <n v="530"/>
    <x v="0"/>
    <s v="US"/>
    <s v="USD"/>
    <n v="1482332343"/>
    <n v="1479740343"/>
    <b v="0"/>
    <n v="5"/>
    <b v="0"/>
    <s v="technology/space exploration"/>
    <n v="1"/>
    <n v="106"/>
    <x v="3"/>
    <s v="space exploration"/>
    <x v="0"/>
    <x v="317"/>
    <d v="2016-12-21T14:59:03"/>
  </r>
  <r>
    <n v="2696"/>
    <s v="The Military Moms Food Truck"/>
    <s v="The dream to own a food truck, rolling wherever the army sends me, hiring other military spouses and veterans alike! Giving back!"/>
    <n v="60000"/>
    <n v="480"/>
    <x v="1"/>
    <s v="US"/>
    <s v="USD"/>
    <n v="1419538560"/>
    <n v="1416600960"/>
    <b v="0"/>
    <n v="38"/>
    <b v="0"/>
    <s v="food/food trucks"/>
    <n v="1"/>
    <n v="12.63"/>
    <x v="7"/>
    <s v="food trucks"/>
    <x v="1"/>
    <x v="318"/>
    <d v="2014-12-25T20:16:00"/>
  </r>
  <r>
    <n v="2710"/>
    <s v="House of Yes"/>
    <s v="Building Brooklyn's own creative venue for circus, theater and events of all types."/>
    <n v="60000"/>
    <n v="460"/>
    <x v="2"/>
    <s v="US"/>
    <s v="USD"/>
    <n v="1407549600"/>
    <n v="1404797428"/>
    <b v="1"/>
    <n v="1088"/>
    <b v="1"/>
    <s v="theater/spaces"/>
    <n v="1"/>
    <n v="0.42"/>
    <x v="1"/>
    <s v="spaces"/>
    <x v="1"/>
    <x v="319"/>
    <d v="2014-08-09T02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1"/>
    <s v="US"/>
    <s v="USD"/>
    <n v="1424920795"/>
    <n v="1422328795"/>
    <b v="0"/>
    <n v="3"/>
    <b v="0"/>
    <s v="theater/spaces"/>
    <n v="0"/>
    <n v="40"/>
    <x v="1"/>
    <s v="spaces"/>
    <x v="2"/>
    <x v="320"/>
    <d v="2015-02-26T03:19:55"/>
  </r>
  <r>
    <n v="3909"/>
    <s v="Woman2Woman"/>
    <s v="I am trying to put on a gospel comedy stage play that is full of laughter and life lessons as well that will change your life forever,"/>
    <n v="60000"/>
    <n v="0"/>
    <x v="1"/>
    <s v="US"/>
    <s v="USD"/>
    <n v="1410424642"/>
    <n v="1407832642"/>
    <b v="0"/>
    <n v="4"/>
    <b v="0"/>
    <s v="theater/plays"/>
    <n v="0"/>
    <n v="0"/>
    <x v="1"/>
    <s v="plays"/>
    <x v="1"/>
    <x v="321"/>
    <d v="2014-09-11T08:37:22"/>
  </r>
  <r>
    <n v="3918"/>
    <s v="The Singing Teacher"/>
    <s v="A fantastic new comedy coming to the West End 2014.  An Alan Ayckbourn meets Richard Curtis style comedy. Who knew singing was therapy!"/>
    <n v="60000"/>
    <n v="0"/>
    <x v="1"/>
    <s v="GB"/>
    <s v="GBP"/>
    <n v="1407168000"/>
    <n v="1406131023"/>
    <b v="0"/>
    <n v="3"/>
    <b v="0"/>
    <s v="theater/plays"/>
    <n v="0"/>
    <n v="0"/>
    <x v="1"/>
    <s v="plays"/>
    <x v="1"/>
    <x v="322"/>
    <d v="2014-08-04T16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2"/>
    <s v="US"/>
    <s v="USD"/>
    <n v="1447963219"/>
    <n v="1445367619"/>
    <b v="1"/>
    <n v="613"/>
    <b v="1"/>
    <s v="film &amp; video/documentary"/>
    <n v="41"/>
    <n v="39.07"/>
    <x v="0"/>
    <s v="documentary"/>
    <x v="2"/>
    <x v="323"/>
    <d v="2015-11-19T20:00:19"/>
  </r>
  <r>
    <n v="679"/>
    <s v="Monolith Posture Coach"/>
    <s v="World's first bio-feedback posture device for your entire back. Trains back, neck, thoracic &amp; ab segments by using only 30 min/day."/>
    <n v="57000"/>
    <n v="10554.11"/>
    <x v="1"/>
    <s v="US"/>
    <s v="USD"/>
    <n v="1472920909"/>
    <n v="1467736909"/>
    <b v="0"/>
    <n v="94"/>
    <b v="0"/>
    <s v="technology/wearables"/>
    <n v="19"/>
    <n v="112.28"/>
    <x v="3"/>
    <s v="wearables"/>
    <x v="0"/>
    <x v="324"/>
    <d v="2016-09-03T16:41:49"/>
  </r>
  <r>
    <n v="2156"/>
    <s v="Beyond Black Space"/>
    <s v="Captain and manage your ship along with your crew in this deep space adventure! (PC/Linux/Mac)"/>
    <n v="56000"/>
    <n v="1351"/>
    <x v="1"/>
    <s v="US"/>
    <s v="USD"/>
    <n v="1379363406"/>
    <n v="1375475406"/>
    <b v="0"/>
    <n v="83"/>
    <b v="0"/>
    <s v="games/video games"/>
    <n v="2"/>
    <n v="16.28"/>
    <x v="4"/>
    <s v="video games"/>
    <x v="4"/>
    <x v="325"/>
    <d v="2013-09-16T20:30:06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1"/>
    <s v="US"/>
    <s v="USD"/>
    <n v="1489500155"/>
    <n v="1485874955"/>
    <b v="0"/>
    <n v="188"/>
    <b v="0"/>
    <s v="technology/wearables"/>
    <n v="11"/>
    <n v="33.909999999999997"/>
    <x v="3"/>
    <s v="wearables"/>
    <x v="3"/>
    <x v="326"/>
    <d v="2017-03-14T14:02:35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0"/>
    <s v="US"/>
    <s v="USD"/>
    <n v="1414533600"/>
    <n v="1411411564"/>
    <b v="0"/>
    <n v="6"/>
    <b v="0"/>
    <s v="film &amp; video/science fiction"/>
    <n v="118"/>
    <n v="10829"/>
    <x v="0"/>
    <s v="science fiction"/>
    <x v="1"/>
    <x v="327"/>
    <d v="2014-10-28T22:00:00"/>
  </r>
  <r>
    <n v="137"/>
    <s v="Predator : Repentance (Canceled)"/>
    <s v="An unofficial sequel to the independent 2015 fan film Predator: Dark ages. Set in 2141 we follow the crew of the cargoship Centurion"/>
    <n v="55000"/>
    <n v="56618"/>
    <x v="0"/>
    <s v="DK"/>
    <s v="DKK"/>
    <n v="1444657593"/>
    <n v="1440337593"/>
    <b v="0"/>
    <n v="0"/>
    <b v="0"/>
    <s v="film &amp; video/science fiction"/>
    <n v="103"/>
    <n v="0"/>
    <x v="0"/>
    <s v="science fiction"/>
    <x v="2"/>
    <x v="328"/>
    <d v="2015-10-12T13:46:33"/>
  </r>
  <r>
    <n v="342"/>
    <s v="BREAKING A MONSTER a film about the band Unlocking The Truth"/>
    <s v="BREAKING A MONSTER needs your help to play in THEATERS!"/>
    <n v="55000"/>
    <n v="24790"/>
    <x v="2"/>
    <s v="US"/>
    <s v="USD"/>
    <n v="1461955465"/>
    <n v="1459363465"/>
    <b v="1"/>
    <n v="325"/>
    <b v="1"/>
    <s v="film &amp; video/documentary"/>
    <n v="45"/>
    <n v="76.28"/>
    <x v="0"/>
    <s v="documentary"/>
    <x v="0"/>
    <x v="329"/>
    <d v="2016-04-29T18:44:25"/>
  </r>
  <r>
    <n v="463"/>
    <s v="Tuskegee Redtails"/>
    <s v="Depicts the contribution the Tuskegee airmen made in certain historical events that helped turn the tide in World War II."/>
    <n v="55000"/>
    <n v="17155"/>
    <x v="1"/>
    <s v="US"/>
    <s v="USD"/>
    <n v="1316883753"/>
    <n v="1311699753"/>
    <b v="0"/>
    <n v="11"/>
    <b v="0"/>
    <s v="film &amp; video/animation"/>
    <n v="31"/>
    <n v="1559.55"/>
    <x v="0"/>
    <s v="animation"/>
    <x v="6"/>
    <x v="330"/>
    <d v="2011-09-24T17:02:33"/>
  </r>
  <r>
    <n v="471"/>
    <s v="Red Origins"/>
    <s v="Three kids try to stop Mazi Mbe's plan to restore Africa to its original state where Tricksters &amp; Spirits ruled_x000a_and Juju was law."/>
    <n v="55000"/>
    <n v="16573"/>
    <x v="1"/>
    <s v="US"/>
    <s v="USD"/>
    <n v="1397924379"/>
    <n v="1394039979"/>
    <b v="0"/>
    <n v="170"/>
    <b v="0"/>
    <s v="film &amp; video/animation"/>
    <n v="30"/>
    <n v="97.49"/>
    <x v="0"/>
    <s v="animation"/>
    <x v="1"/>
    <x v="331"/>
    <d v="2014-04-19T16:19:39"/>
  </r>
  <r>
    <n v="704"/>
    <s v="ZNITCH- The Evolution in Helmet Safety"/>
    <s v="Turn you helmet into the safest helmet and don't worry about a thing,you will always have the right fit!!"/>
    <n v="55000"/>
    <n v="10173"/>
    <x v="1"/>
    <s v="CA"/>
    <s v="CAD"/>
    <n v="1487565468"/>
    <n v="1482381468"/>
    <b v="0"/>
    <n v="4"/>
    <b v="0"/>
    <s v="technology/wearables"/>
    <n v="18"/>
    <n v="2543.25"/>
    <x v="3"/>
    <s v="wearables"/>
    <x v="0"/>
    <x v="332"/>
    <d v="2017-02-20T04:37:48"/>
  </r>
  <r>
    <n v="2001"/>
    <s v="Nuimo: Seamless Smart Home Interface"/>
    <s v="Nuimo is a universal controller for the internet of things. Control your music, lights, locks and more."/>
    <n v="55000"/>
    <n v="1697"/>
    <x v="2"/>
    <s v="DE"/>
    <s v="EUR"/>
    <n v="1434139200"/>
    <n v="1431406916"/>
    <b v="1"/>
    <n v="1637"/>
    <b v="1"/>
    <s v="technology/hardware"/>
    <n v="3"/>
    <n v="1.04"/>
    <x v="3"/>
    <s v="hardware"/>
    <x v="2"/>
    <x v="333"/>
    <d v="2015-06-12T20:00:00"/>
  </r>
  <r>
    <n v="3189"/>
    <s v="Hednadotter Jubileumskonsert"/>
    <s v="Det Ã¤r tio Ã¥r sedan sist! Musikalen Hednadotter med sÃ¥ngarna frÃ¥n orginaluppsÃ¤ttningen sjunger musikalen i Konsertform."/>
    <n v="55000"/>
    <n v="76"/>
    <x v="1"/>
    <s v="SE"/>
    <s v="SEK"/>
    <n v="1432455532"/>
    <n v="1429863532"/>
    <b v="0"/>
    <n v="19"/>
    <b v="0"/>
    <s v="theater/musical"/>
    <n v="0"/>
    <n v="4"/>
    <x v="1"/>
    <s v="musical"/>
    <x v="2"/>
    <x v="334"/>
    <d v="2015-05-24T08:18:52"/>
  </r>
  <r>
    <n v="1074"/>
    <s v="Kingdom Espionage"/>
    <s v="An ambitious multiplayer game set in fantastical medieval world where you must defend your castle while attacking others to gain ranks!"/>
    <n v="54000"/>
    <n v="5501"/>
    <x v="1"/>
    <s v="US"/>
    <s v="USD"/>
    <n v="1388808545"/>
    <n v="1386216545"/>
    <b v="0"/>
    <n v="30"/>
    <b v="0"/>
    <s v="games/video games"/>
    <n v="10"/>
    <n v="183.37"/>
    <x v="4"/>
    <s v="video games"/>
    <x v="4"/>
    <x v="335"/>
    <d v="2014-01-04T04:09:05"/>
  </r>
  <r>
    <n v="1811"/>
    <s v="The Year of Sunsets"/>
    <s v="A collection of 365 color photographs of sunsets in 2014, beautifully presented in a hardcover book."/>
    <n v="54000"/>
    <n v="2140"/>
    <x v="1"/>
    <s v="US"/>
    <s v="USD"/>
    <n v="1414123200"/>
    <n v="1408962270"/>
    <b v="0"/>
    <n v="26"/>
    <b v="0"/>
    <s v="photography/photobooks"/>
    <n v="4"/>
    <n v="82.31"/>
    <x v="6"/>
    <s v="photobooks"/>
    <x v="1"/>
    <x v="336"/>
    <d v="2014-10-24T04:00:00"/>
  </r>
  <r>
    <n v="1501"/>
    <s v="This is Nowhere"/>
    <s v="A hardcover book of surf, outdoor and nature photos from the British Columbia coast."/>
    <n v="52000"/>
    <n v="3145"/>
    <x v="2"/>
    <s v="CA"/>
    <s v="CAD"/>
    <n v="1436364023"/>
    <n v="1433772023"/>
    <b v="1"/>
    <n v="885"/>
    <b v="1"/>
    <s v="photography/photobooks"/>
    <n v="6"/>
    <n v="3.55"/>
    <x v="6"/>
    <s v="photobooks"/>
    <x v="2"/>
    <x v="337"/>
    <d v="2015-07-08T14:00:23"/>
  </r>
  <r>
    <n v="2653"/>
    <s v="Dream Rocket Project (Canceled)"/>
    <s v="DREAM BIG. Explore the universe through STEAM education. (Science, Technology, Engineering, Art, Mathematics)"/>
    <n v="51000"/>
    <n v="525"/>
    <x v="0"/>
    <s v="US"/>
    <s v="USD"/>
    <n v="1402632000"/>
    <n v="1399909127"/>
    <b v="0"/>
    <n v="70"/>
    <b v="0"/>
    <s v="technology/space exploration"/>
    <n v="1"/>
    <n v="7.5"/>
    <x v="3"/>
    <s v="space exploration"/>
    <x v="1"/>
    <x v="338"/>
    <d v="2014-06-13T04:00:00"/>
  </r>
  <r>
    <n v="148"/>
    <s v="Space Gangstars (Canceled)"/>
    <s v="An aspiring pilot decides to take his Dad's ship for a joyride, and learns it was the biggest mistake of his life in this Sci-Fi comedy"/>
    <n v="50000"/>
    <n v="53157"/>
    <x v="0"/>
    <s v="US"/>
    <s v="USD"/>
    <n v="1456555536"/>
    <n v="1453963536"/>
    <b v="0"/>
    <n v="2"/>
    <b v="0"/>
    <s v="film &amp; video/science fiction"/>
    <n v="106"/>
    <n v="26578.5"/>
    <x v="0"/>
    <s v="science fiction"/>
    <x v="0"/>
    <x v="339"/>
    <d v="2016-02-27T06:45:36"/>
  </r>
  <r>
    <n v="153"/>
    <s v="Awakening (Canceled)"/>
    <s v="What would you do if you face something beyond your understanding? If someone you loved disappeared without a trace?"/>
    <n v="50000"/>
    <n v="51605.31"/>
    <x v="0"/>
    <s v="US"/>
    <s v="USD"/>
    <n v="1417532644"/>
    <n v="1413900244"/>
    <b v="0"/>
    <n v="10"/>
    <b v="0"/>
    <s v="film &amp; video/science fiction"/>
    <n v="103"/>
    <n v="5160.53"/>
    <x v="0"/>
    <s v="science fiction"/>
    <x v="1"/>
    <x v="340"/>
    <d v="2014-12-02T15:04:04"/>
  </r>
  <r>
    <n v="161"/>
    <s v="Midway: The Turning Point"/>
    <s v="Step 1 (script editing) to produce a dramatic film about the air/sea battle of WWII that turned the tide of victory for the US."/>
    <n v="50000"/>
    <n v="50251.41"/>
    <x v="1"/>
    <s v="US"/>
    <s v="USD"/>
    <n v="1404318595"/>
    <n v="1401726595"/>
    <b v="0"/>
    <n v="1"/>
    <b v="0"/>
    <s v="film &amp; video/drama"/>
    <n v="101"/>
    <n v="50251.41"/>
    <x v="0"/>
    <s v="drama"/>
    <x v="1"/>
    <x v="341"/>
    <d v="2014-07-02T16:29:55"/>
  </r>
  <r>
    <n v="171"/>
    <s v="IRL: Gamers Unite"/>
    <s v="Team Mayhem, a local small town gang of gamers who are enlisted   to save the world from the new great evil known as Prowler."/>
    <n v="50000"/>
    <n v="47327"/>
    <x v="1"/>
    <s v="US"/>
    <s v="USD"/>
    <n v="1470975614"/>
    <n v="1465791614"/>
    <b v="0"/>
    <n v="1"/>
    <b v="0"/>
    <s v="film &amp; video/drama"/>
    <n v="95"/>
    <n v="47327"/>
    <x v="0"/>
    <s v="drama"/>
    <x v="0"/>
    <x v="342"/>
    <d v="2016-08-12T04:20:14"/>
  </r>
  <r>
    <n v="208"/>
    <s v="OLIVIA"/>
    <s v="A young woman's journey from Africa to Australia where she finds heaven on earth, love and tragedy. Within her tragedy she saves lives."/>
    <n v="50000"/>
    <n v="39693.279999999999"/>
    <x v="1"/>
    <s v="AU"/>
    <s v="AUD"/>
    <n v="1418719967"/>
    <n v="1416127967"/>
    <b v="0"/>
    <n v="0"/>
    <b v="0"/>
    <s v="film &amp; video/drama"/>
    <n v="79"/>
    <n v="0"/>
    <x v="0"/>
    <s v="drama"/>
    <x v="1"/>
    <x v="343"/>
    <d v="2014-12-16T08:52:47"/>
  </r>
  <r>
    <n v="213"/>
    <s v="Hart Blvd. A feature film by Andrew Greve"/>
    <s v="A family dramedy about a grandfather  and grandson who are both on their path to redemption."/>
    <n v="50000"/>
    <n v="39137"/>
    <x v="1"/>
    <s v="US"/>
    <s v="USD"/>
    <n v="1439734001"/>
    <n v="1437142547"/>
    <b v="0"/>
    <n v="1"/>
    <b v="0"/>
    <s v="film &amp; video/drama"/>
    <n v="78"/>
    <n v="39137"/>
    <x v="0"/>
    <s v="drama"/>
    <x v="2"/>
    <x v="344"/>
    <d v="2015-08-16T14:06:41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1"/>
    <s v="US"/>
    <s v="USD"/>
    <n v="1429740037"/>
    <n v="1425423637"/>
    <b v="0"/>
    <n v="84"/>
    <b v="0"/>
    <s v="film &amp; video/drama"/>
    <n v="77"/>
    <n v="461.24"/>
    <x v="0"/>
    <s v="drama"/>
    <x v="2"/>
    <x v="345"/>
    <d v="2015-04-22T22:00:37"/>
  </r>
  <r>
    <n v="219"/>
    <s v="True Colors"/>
    <s v="An hour-long pilot about a group of suburban LGBT teens coming of age in the early 90's."/>
    <n v="50000"/>
    <n v="37994"/>
    <x v="1"/>
    <s v="US"/>
    <s v="USD"/>
    <n v="1459493940"/>
    <n v="1456732225"/>
    <b v="0"/>
    <n v="76"/>
    <b v="0"/>
    <s v="film &amp; video/drama"/>
    <n v="76"/>
    <n v="499.92"/>
    <x v="0"/>
    <s v="drama"/>
    <x v="0"/>
    <x v="346"/>
    <d v="2016-04-01T06:59:00"/>
  </r>
  <r>
    <n v="220"/>
    <s v="LA VIE"/>
    <s v="A Freelancer abandons everything to chase after his dream of being &quot;great&quot; escape to Bangkok and return to his home-world."/>
    <n v="50000"/>
    <n v="37354.269999999997"/>
    <x v="1"/>
    <s v="US"/>
    <s v="USD"/>
    <n v="1440101160"/>
    <n v="1436542030"/>
    <b v="0"/>
    <n v="3"/>
    <b v="0"/>
    <s v="film &amp; video/drama"/>
    <n v="75"/>
    <n v="12451.42"/>
    <x v="0"/>
    <s v="drama"/>
    <x v="2"/>
    <x v="347"/>
    <d v="2015-08-20T20:06:00"/>
  </r>
  <r>
    <n v="221"/>
    <s v="Archetypes"/>
    <s v="Film about Schizophrenia with Surreal Twists!"/>
    <n v="50000"/>
    <n v="37104.03"/>
    <x v="1"/>
    <s v="US"/>
    <s v="USD"/>
    <n v="1427569564"/>
    <n v="1422389164"/>
    <b v="0"/>
    <n v="0"/>
    <b v="0"/>
    <s v="film &amp; video/drama"/>
    <n v="74"/>
    <n v="0"/>
    <x v="0"/>
    <s v="drama"/>
    <x v="2"/>
    <x v="348"/>
    <d v="2015-03-28T19:06:0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2"/>
    <s v="US"/>
    <s v="USD"/>
    <n v="1340683393"/>
    <n v="1337659393"/>
    <b v="1"/>
    <n v="447"/>
    <b v="1"/>
    <s v="film &amp; video/documentary"/>
    <n v="59"/>
    <n v="66.06"/>
    <x v="0"/>
    <s v="documentary"/>
    <x v="5"/>
    <x v="349"/>
    <d v="2012-06-26T04:03:1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2"/>
    <s v="US"/>
    <s v="USD"/>
    <n v="1383264000"/>
    <n v="1378080409"/>
    <b v="1"/>
    <n v="665"/>
    <b v="1"/>
    <s v="film &amp; video/documentary"/>
    <n v="57"/>
    <n v="43.14"/>
    <x v="0"/>
    <s v="documentary"/>
    <x v="4"/>
    <x v="350"/>
    <d v="2013-11-01T00:00:00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2"/>
    <s v="US"/>
    <s v="USD"/>
    <n v="1482208233"/>
    <n v="1479184233"/>
    <b v="1"/>
    <n v="736"/>
    <b v="1"/>
    <s v="film &amp; video/documentary"/>
    <n v="52"/>
    <n v="35.57"/>
    <x v="0"/>
    <s v="documentary"/>
    <x v="0"/>
    <x v="351"/>
    <d v="2016-12-20T04:30:33"/>
  </r>
  <r>
    <n v="358"/>
    <s v="Nobody Knows Anything (except William Goldman)"/>
    <s v="Screenwriter. Novelist. Playwright. The inside story of famed writer William Goldman. As only he can tell it."/>
    <n v="50000"/>
    <n v="23285"/>
    <x v="2"/>
    <s v="US"/>
    <s v="USD"/>
    <n v="1466002800"/>
    <n v="1463517521"/>
    <b v="1"/>
    <n v="267"/>
    <b v="1"/>
    <s v="film &amp; video/documentary"/>
    <n v="47"/>
    <n v="87.21"/>
    <x v="0"/>
    <s v="documentary"/>
    <x v="0"/>
    <x v="352"/>
    <d v="2016-06-15T15:00:00"/>
  </r>
  <r>
    <n v="393"/>
    <s v="THE PENGUIN COUNTERS Documentary Film"/>
    <s v="This is a story thatâ€™s never been told, about tackling climate change one penguin at a timeâ€¦"/>
    <n v="50000"/>
    <n v="21144"/>
    <x v="2"/>
    <s v="US"/>
    <s v="USD"/>
    <n v="1381424452"/>
    <n v="1378746052"/>
    <b v="0"/>
    <n v="351"/>
    <b v="1"/>
    <s v="film &amp; video/documentary"/>
    <n v="42"/>
    <n v="60.24"/>
    <x v="0"/>
    <s v="documentary"/>
    <x v="4"/>
    <x v="353"/>
    <d v="2013-10-10T17:00:52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2"/>
    <s v="US"/>
    <s v="USD"/>
    <n v="1312747970"/>
    <n v="1310155970"/>
    <b v="0"/>
    <n v="73"/>
    <b v="1"/>
    <s v="film &amp; video/documentary"/>
    <n v="41"/>
    <n v="281.52999999999997"/>
    <x v="0"/>
    <s v="documentary"/>
    <x v="6"/>
    <x v="354"/>
    <d v="2011-08-07T20:12:50"/>
  </r>
  <r>
    <n v="425"/>
    <s v="Patch Bo - Organic toons"/>
    <s v="Support new organic, gluten free cartoon! You'll enjoy this funny story about fruits &amp; vegies and will be able to see new episodes!"/>
    <n v="50000"/>
    <n v="19430"/>
    <x v="1"/>
    <s v="US"/>
    <s v="USD"/>
    <n v="1448660404"/>
    <n v="1443472804"/>
    <b v="0"/>
    <n v="2"/>
    <b v="0"/>
    <s v="film &amp; video/animation"/>
    <n v="39"/>
    <n v="9715"/>
    <x v="0"/>
    <s v="animation"/>
    <x v="2"/>
    <x v="355"/>
    <d v="2015-11-27T21:40:04"/>
  </r>
  <r>
    <n v="450"/>
    <s v="DreamAfrica"/>
    <s v="Why do the moon and stars receive their light from the sun? Africa has a story to tell. Ananse and Kweku appear in this great folktale."/>
    <n v="50000"/>
    <n v="17590"/>
    <x v="1"/>
    <s v="US"/>
    <s v="USD"/>
    <n v="1392417800"/>
    <n v="1389825800"/>
    <b v="0"/>
    <n v="7"/>
    <b v="0"/>
    <s v="film &amp; video/animation"/>
    <n v="35"/>
    <n v="2512.86"/>
    <x v="0"/>
    <s v="animation"/>
    <x v="1"/>
    <x v="356"/>
    <d v="2014-02-14T22:43:20"/>
  </r>
  <r>
    <n v="487"/>
    <s v="The Adventures of Daryl and Straight Man"/>
    <s v="Hey everyone we are producing a new show called The Adventures of Daryl and Straight Man. It is an animated comedy web series."/>
    <n v="50000"/>
    <n v="15851"/>
    <x v="1"/>
    <s v="CA"/>
    <s v="CAD"/>
    <n v="1482678994"/>
    <n v="1477491394"/>
    <b v="0"/>
    <n v="0"/>
    <b v="0"/>
    <s v="film &amp; video/animation"/>
    <n v="32"/>
    <n v="0"/>
    <x v="0"/>
    <s v="animation"/>
    <x v="0"/>
    <x v="357"/>
    <d v="2016-12-25T15:16:34"/>
  </r>
  <r>
    <n v="508"/>
    <s v="Heroes Faith II (Superior Soldier)"/>
    <s v="A stop-motion animated action packed adventure. Telling a great story with an even greater message. Join me and lets change the world."/>
    <n v="50000"/>
    <n v="15443"/>
    <x v="1"/>
    <s v="US"/>
    <s v="USD"/>
    <n v="1337955240"/>
    <n v="1332808501"/>
    <b v="0"/>
    <n v="3"/>
    <b v="0"/>
    <s v="film &amp; video/animation"/>
    <n v="31"/>
    <n v="5147.67"/>
    <x v="0"/>
    <s v="animation"/>
    <x v="5"/>
    <x v="358"/>
    <d v="2012-05-25T14:14:00"/>
  </r>
  <r>
    <n v="513"/>
    <s v="Paradigm Spiral - The Animated Series"/>
    <s v="A sci-fi fantasy 2.5D anime styled series about some guys trying to save the world, probably..."/>
    <n v="50000"/>
    <n v="15318.55"/>
    <x v="1"/>
    <s v="US"/>
    <s v="USD"/>
    <n v="1471244400"/>
    <n v="1467387705"/>
    <b v="0"/>
    <n v="68"/>
    <b v="0"/>
    <s v="film &amp; video/animation"/>
    <n v="31"/>
    <n v="225.27"/>
    <x v="0"/>
    <s v="animation"/>
    <x v="0"/>
    <x v="359"/>
    <d v="2016-08-15T07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1"/>
    <s v="FR"/>
    <s v="EUR"/>
    <n v="1447600389"/>
    <n v="1444140789"/>
    <b v="0"/>
    <n v="34"/>
    <b v="0"/>
    <s v="technology/web"/>
    <n v="27"/>
    <n v="403.76"/>
    <x v="3"/>
    <s v="web"/>
    <x v="2"/>
    <x v="360"/>
    <d v="2015-11-15T15:13:09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1"/>
    <s v="NL"/>
    <s v="EUR"/>
    <n v="1482052815"/>
    <n v="1479460815"/>
    <b v="0"/>
    <n v="0"/>
    <b v="0"/>
    <s v="technology/web"/>
    <n v="26"/>
    <n v="0"/>
    <x v="3"/>
    <s v="web"/>
    <x v="0"/>
    <x v="361"/>
    <d v="2016-12-18T09:20:15"/>
  </r>
  <r>
    <n v="599"/>
    <s v="Mail 4 Jail"/>
    <s v="We send care packages to incarcerated individuals throughout the country that include specific items hand picked by the sender."/>
    <n v="50000"/>
    <n v="12095"/>
    <x v="1"/>
    <s v="US"/>
    <s v="USD"/>
    <n v="1425827760"/>
    <n v="1423769402"/>
    <b v="0"/>
    <n v="2"/>
    <b v="0"/>
    <s v="technology/web"/>
    <n v="24"/>
    <n v="6047.5"/>
    <x v="3"/>
    <s v="web"/>
    <x v="2"/>
    <x v="362"/>
    <d v="2015-03-08T15:16:00"/>
  </r>
  <r>
    <n v="631"/>
    <s v="Brevity: A Powerful Online Publishing Software! (Canceled)"/>
    <s v="A Powerful Multimedia-Rich Software that aims at making online publishing very simple."/>
    <n v="50000"/>
    <n v="11472"/>
    <x v="0"/>
    <s v="CA"/>
    <s v="CAD"/>
    <n v="1464460329"/>
    <n v="1461954729"/>
    <b v="0"/>
    <n v="9"/>
    <b v="0"/>
    <s v="technology/web"/>
    <n v="23"/>
    <n v="1274.67"/>
    <x v="3"/>
    <s v="web"/>
    <x v="0"/>
    <x v="363"/>
    <d v="2016-05-28T18:32:0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1"/>
    <s v="US"/>
    <s v="USD"/>
    <n v="1415558879"/>
    <n v="1412963279"/>
    <b v="0"/>
    <n v="18"/>
    <b v="0"/>
    <s v="technology/wearables"/>
    <n v="22"/>
    <n v="602.39"/>
    <x v="3"/>
    <s v="wearables"/>
    <x v="1"/>
    <x v="364"/>
    <d v="2014-11-09T18:47:59"/>
  </r>
  <r>
    <n v="667"/>
    <s v="Ubivade - Vibrating navigation belt"/>
    <s v="The first navigation system, usable by each means of transport, that will take you wherever you want without thinking about the route."/>
    <n v="50000"/>
    <n v="10710"/>
    <x v="1"/>
    <s v="IT"/>
    <s v="EUR"/>
    <n v="1477731463"/>
    <n v="1474275463"/>
    <b v="0"/>
    <n v="28"/>
    <b v="0"/>
    <s v="technology/wearables"/>
    <n v="21"/>
    <n v="382.5"/>
    <x v="3"/>
    <s v="wearables"/>
    <x v="0"/>
    <x v="365"/>
    <d v="2016-10-29T08:57:43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1"/>
    <s v="US"/>
    <s v="USD"/>
    <n v="1420088340"/>
    <n v="1417410964"/>
    <b v="0"/>
    <n v="215"/>
    <b v="0"/>
    <s v="technology/wearables"/>
    <n v="21"/>
    <n v="49.63"/>
    <x v="3"/>
    <s v="wearables"/>
    <x v="1"/>
    <x v="366"/>
    <d v="2015-01-01T04:59:00"/>
  </r>
  <r>
    <n v="674"/>
    <s v="Something To Wear For Hearing Sounds By Feeling Vibrations"/>
    <s v="Listen to sounds by feeling an array of vibrational patterns against your body."/>
    <n v="50000"/>
    <n v="10610"/>
    <x v="1"/>
    <s v="US"/>
    <s v="USD"/>
    <n v="1407811627"/>
    <n v="1402627627"/>
    <b v="0"/>
    <n v="2"/>
    <b v="0"/>
    <s v="technology/wearables"/>
    <n v="21"/>
    <n v="5305"/>
    <x v="3"/>
    <s v="wearables"/>
    <x v="1"/>
    <x v="367"/>
    <d v="2014-08-12T02:47:0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1"/>
    <s v="IT"/>
    <s v="EUR"/>
    <n v="1467106895"/>
    <n v="1463218895"/>
    <b v="0"/>
    <n v="96"/>
    <b v="0"/>
    <s v="technology/wearables"/>
    <n v="21"/>
    <n v="109.95"/>
    <x v="3"/>
    <s v="wearables"/>
    <x v="0"/>
    <x v="368"/>
    <d v="2016-06-28T09:41:35"/>
  </r>
  <r>
    <n v="682"/>
    <s v="Deception Belt"/>
    <s v="The Deception Belt is an innovative belt with app capability, designed to assist any user gain control over their appetite."/>
    <n v="50000"/>
    <n v="10501"/>
    <x v="1"/>
    <s v="US"/>
    <s v="USD"/>
    <n v="1489512122"/>
    <n v="1486923722"/>
    <b v="0"/>
    <n v="4"/>
    <b v="0"/>
    <s v="technology/wearables"/>
    <n v="21"/>
    <n v="2625.25"/>
    <x v="3"/>
    <s v="wearables"/>
    <x v="3"/>
    <x v="369"/>
    <d v="2017-03-14T17:22:02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1"/>
    <s v="US"/>
    <s v="USD"/>
    <n v="1435711246"/>
    <n v="1433292046"/>
    <b v="0"/>
    <n v="10"/>
    <b v="0"/>
    <s v="technology/wearables"/>
    <n v="21"/>
    <n v="1033.5"/>
    <x v="3"/>
    <s v="wearables"/>
    <x v="2"/>
    <x v="370"/>
    <d v="2015-07-01T00:40:46"/>
  </r>
  <r>
    <n v="862"/>
    <s v="The London Jazz Machine  - Jazz greats musical project"/>
    <s v="I want to work with the great John Goodsall and Percy Jones from Brand X to create the ultimate new jazz album."/>
    <n v="50000"/>
    <n v="7795"/>
    <x v="1"/>
    <s v="GB"/>
    <s v="GBP"/>
    <n v="1384179548"/>
    <n v="1381583948"/>
    <b v="0"/>
    <n v="4"/>
    <b v="0"/>
    <s v="music/jazz"/>
    <n v="16"/>
    <n v="1948.75"/>
    <x v="5"/>
    <s v="jazz"/>
    <x v="4"/>
    <x v="371"/>
    <d v="2013-11-11T14:19:08"/>
  </r>
  <r>
    <n v="904"/>
    <s v="The Woodlands Jazz Fest"/>
    <s v="Support the preservation of Jazz and help us become a national Jazz Festival with the best music, food, and fun for all ages!"/>
    <n v="50000"/>
    <n v="7219"/>
    <x v="1"/>
    <s v="US"/>
    <s v="USD"/>
    <n v="1451786137"/>
    <n v="1449194137"/>
    <b v="0"/>
    <n v="3"/>
    <b v="0"/>
    <s v="music/jazz"/>
    <n v="14"/>
    <n v="2406.33"/>
    <x v="5"/>
    <s v="jazz"/>
    <x v="2"/>
    <x v="372"/>
    <d v="2016-01-03T01:55:37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1"/>
    <s v="US"/>
    <s v="USD"/>
    <n v="1486693145"/>
    <n v="1484101145"/>
    <b v="0"/>
    <n v="31"/>
    <b v="0"/>
    <s v="technology/wearables"/>
    <n v="13"/>
    <n v="213.81"/>
    <x v="3"/>
    <s v="wearables"/>
    <x v="3"/>
    <x v="373"/>
    <d v="2017-02-10T02:19:05"/>
  </r>
  <r>
    <n v="944"/>
    <s v="RoamingTails, The Connected Pet Tag"/>
    <s v="Find your pet when it's missing, digitally store pet-related information, and locate pet friend establishments and services."/>
    <n v="50000"/>
    <n v="6565"/>
    <x v="1"/>
    <s v="US"/>
    <s v="USD"/>
    <n v="1460988000"/>
    <n v="1458050450"/>
    <b v="0"/>
    <n v="96"/>
    <b v="0"/>
    <s v="technology/wearables"/>
    <n v="13"/>
    <n v="68.39"/>
    <x v="3"/>
    <s v="wearables"/>
    <x v="0"/>
    <x v="374"/>
    <d v="2016-04-18T14:00:00"/>
  </r>
  <r>
    <n v="951"/>
    <s v="Smart Harness"/>
    <s v="Revolutionizing the way we walk our dogs!"/>
    <n v="50000"/>
    <n v="6505"/>
    <x v="1"/>
    <s v="US"/>
    <s v="USD"/>
    <n v="1465054872"/>
    <n v="1461166872"/>
    <b v="0"/>
    <n v="121"/>
    <b v="0"/>
    <s v="technology/wearables"/>
    <n v="13"/>
    <n v="53.76"/>
    <x v="3"/>
    <s v="wearables"/>
    <x v="0"/>
    <x v="375"/>
    <d v="2016-06-04T15:41:12"/>
  </r>
  <r>
    <n v="956"/>
    <s v="SemiYours"/>
    <s v="You can rent out your Car with Uber. _x000a_You can rent out your Home with Airbnb. _x000a_Now you can rent out your CLOSET with SemiYOURS!"/>
    <n v="50000"/>
    <n v="6400.47"/>
    <x v="1"/>
    <s v="US"/>
    <s v="USD"/>
    <n v="1430081759"/>
    <n v="1424901359"/>
    <b v="0"/>
    <n v="17"/>
    <b v="0"/>
    <s v="technology/wearables"/>
    <n v="13"/>
    <n v="376.5"/>
    <x v="3"/>
    <s v="wearables"/>
    <x v="2"/>
    <x v="376"/>
    <d v="2015-04-26T20:55:59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1"/>
    <s v="US"/>
    <s v="USD"/>
    <n v="1421640665"/>
    <n v="1419048665"/>
    <b v="0"/>
    <n v="171"/>
    <b v="0"/>
    <s v="technology/wearables"/>
    <n v="13"/>
    <n v="37.32"/>
    <x v="3"/>
    <s v="wearables"/>
    <x v="1"/>
    <x v="377"/>
    <d v="2015-01-19T04:11:05"/>
  </r>
  <r>
    <n v="974"/>
    <s v="KneeJack"/>
    <s v="The device that allows those with artificial knees or arthritic knees to kneel down without putting pressure on their knees."/>
    <n v="50000"/>
    <n v="6215.56"/>
    <x v="1"/>
    <s v="US"/>
    <s v="USD"/>
    <n v="1458925156"/>
    <n v="1456336756"/>
    <b v="0"/>
    <n v="3"/>
    <b v="0"/>
    <s v="technology/wearables"/>
    <n v="12"/>
    <n v="2071.85"/>
    <x v="3"/>
    <s v="wearables"/>
    <x v="0"/>
    <x v="378"/>
    <d v="2016-03-25T16:59:16"/>
  </r>
  <r>
    <n v="987"/>
    <s v="Kidswatcher"/>
    <s v="Always know where your precious children are. Let them explore the world freely and in a secure way by using the Kidswatcher."/>
    <n v="50000"/>
    <n v="6108"/>
    <x v="1"/>
    <s v="NL"/>
    <s v="EUR"/>
    <n v="1403507050"/>
    <n v="1400051050"/>
    <b v="0"/>
    <n v="41"/>
    <b v="0"/>
    <s v="technology/wearables"/>
    <n v="12"/>
    <n v="148.97999999999999"/>
    <x v="3"/>
    <s v="wearables"/>
    <x v="1"/>
    <x v="379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0"/>
    <s v="US"/>
    <s v="USD"/>
    <n v="1466346646"/>
    <n v="1463754646"/>
    <b v="0"/>
    <n v="101"/>
    <b v="0"/>
    <s v="technology/wearables"/>
    <n v="12"/>
    <n v="59.59"/>
    <x v="3"/>
    <s v="wearables"/>
    <x v="0"/>
    <x v="380"/>
    <d v="2016-06-19T14:30:46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1"/>
    <s v="CA"/>
    <s v="CAD"/>
    <n v="1406994583"/>
    <n v="1401810583"/>
    <b v="0"/>
    <n v="1"/>
    <b v="0"/>
    <s v="games/video games"/>
    <n v="11"/>
    <n v="5452"/>
    <x v="4"/>
    <s v="video games"/>
    <x v="1"/>
    <x v="381"/>
    <d v="2014-08-02T15:49:43"/>
  </r>
  <r>
    <n v="1110"/>
    <s v="PSI - Role Playing Game"/>
    <s v="PSI is a game about a group of people dealing with the effects of Nightmares becoming reality, life will never be the same."/>
    <n v="50000"/>
    <n v="5322"/>
    <x v="1"/>
    <s v="US"/>
    <s v="USD"/>
    <n v="1354919022"/>
    <n v="1352327022"/>
    <b v="0"/>
    <n v="11"/>
    <b v="0"/>
    <s v="games/video games"/>
    <n v="11"/>
    <n v="483.82"/>
    <x v="4"/>
    <s v="video games"/>
    <x v="5"/>
    <x v="382"/>
    <d v="2012-12-07T22:23:42"/>
  </r>
  <r>
    <n v="1149"/>
    <s v="The Floridian Food Truck"/>
    <s v="Bringing culturally diverse Floridian cuisine to the people!"/>
    <n v="50000"/>
    <n v="5105"/>
    <x v="1"/>
    <s v="US"/>
    <s v="USD"/>
    <n v="1466096566"/>
    <n v="1463504566"/>
    <b v="0"/>
    <n v="2"/>
    <b v="0"/>
    <s v="food/food trucks"/>
    <n v="10"/>
    <n v="2552.5"/>
    <x v="7"/>
    <s v="food trucks"/>
    <x v="0"/>
    <x v="383"/>
    <d v="2016-06-16T17:02:46"/>
  </r>
  <r>
    <n v="1180"/>
    <s v="Hogzilla S.O.W. (Squeals On Wheels) A Veteran Owned Company"/>
    <s v="We would like to start a military-themed food truck to serve the Battle Creek/Kalamazoo area."/>
    <n v="50000"/>
    <n v="5000.18"/>
    <x v="1"/>
    <s v="US"/>
    <s v="USD"/>
    <n v="1403983314"/>
    <n v="1400786514"/>
    <b v="0"/>
    <n v="85"/>
    <b v="0"/>
    <s v="food/food trucks"/>
    <n v="10"/>
    <n v="58.83"/>
    <x v="7"/>
    <s v="food trucks"/>
    <x v="1"/>
    <x v="384"/>
    <d v="2014-06-28T19:21:54"/>
  </r>
  <r>
    <n v="1181"/>
    <s v="Gringo Loco Tacos Food Truck"/>
    <s v="Bringing the best tacos to the streets of Chicago!"/>
    <n v="50000"/>
    <n v="5000"/>
    <x v="1"/>
    <s v="US"/>
    <s v="USD"/>
    <n v="1425197321"/>
    <n v="1422605321"/>
    <b v="0"/>
    <n v="3"/>
    <b v="0"/>
    <s v="food/food trucks"/>
    <n v="10"/>
    <n v="1666.67"/>
    <x v="7"/>
    <s v="food trucks"/>
    <x v="2"/>
    <x v="385"/>
    <d v="2015-03-01T08:08:41"/>
  </r>
  <r>
    <n v="1226"/>
    <s v="Pavlo is Filming  a PBS Concert Special (Canceled)"/>
    <s v="Pavlo will be independently filming his second full length PBS Special and DVD in May with director George Veras"/>
    <n v="50000"/>
    <n v="4559"/>
    <x v="0"/>
    <s v="US"/>
    <s v="USD"/>
    <n v="1398042000"/>
    <n v="1395089981"/>
    <b v="0"/>
    <n v="40"/>
    <b v="0"/>
    <s v="music/world music"/>
    <n v="9"/>
    <n v="113.98"/>
    <x v="5"/>
    <s v="world music"/>
    <x v="1"/>
    <x v="386"/>
    <d v="2014-04-21T01:00:00"/>
  </r>
  <r>
    <n v="1234"/>
    <s v="Lionstar International Tour 2015 (Canceled)"/>
    <s v="We have been offered shows all over the world, to reach places and people with our music, for the experience of just doing it!"/>
    <n v="50000"/>
    <n v="4518"/>
    <x v="0"/>
    <s v="GB"/>
    <s v="GBP"/>
    <n v="1422903342"/>
    <n v="1420311342"/>
    <b v="0"/>
    <n v="0"/>
    <b v="0"/>
    <s v="music/world music"/>
    <n v="9"/>
    <n v="0"/>
    <x v="5"/>
    <s v="world music"/>
    <x v="2"/>
    <x v="387"/>
    <d v="2015-02-02T18:55:42"/>
  </r>
  <r>
    <n v="1307"/>
    <s v="VR Card - Customized Virtual Reality Viewer (Canceled)"/>
    <s v="Get VR to Everyone with Mailable, Ready to Use Viewers"/>
    <n v="50000"/>
    <n v="4055"/>
    <x v="0"/>
    <s v="US"/>
    <s v="USD"/>
    <n v="1455710679"/>
    <n v="1453118679"/>
    <b v="0"/>
    <n v="45"/>
    <b v="0"/>
    <s v="technology/wearables"/>
    <n v="8"/>
    <n v="90.11"/>
    <x v="3"/>
    <s v="wearables"/>
    <x v="0"/>
    <x v="388"/>
    <d v="2016-02-17T12:04: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0"/>
    <s v="US"/>
    <s v="USD"/>
    <n v="1476371552"/>
    <n v="1473779552"/>
    <b v="0"/>
    <n v="90"/>
    <b v="0"/>
    <s v="technology/wearables"/>
    <n v="8"/>
    <n v="44.5"/>
    <x v="3"/>
    <s v="wearables"/>
    <x v="0"/>
    <x v="389"/>
    <d v="2016-10-13T15:12:3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0"/>
    <s v="US"/>
    <s v="USD"/>
    <n v="1417501145"/>
    <n v="1414041545"/>
    <b v="0"/>
    <n v="9"/>
    <b v="0"/>
    <s v="technology/wearables"/>
    <n v="8"/>
    <n v="444.44"/>
    <x v="3"/>
    <s v="wearables"/>
    <x v="1"/>
    <x v="390"/>
    <d v="2014-12-02T06:19:05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0"/>
    <s v="US"/>
    <s v="USD"/>
    <n v="1488549079"/>
    <n v="1485957079"/>
    <b v="0"/>
    <n v="140"/>
    <b v="0"/>
    <s v="technology/wearables"/>
    <n v="8"/>
    <n v="28.25"/>
    <x v="3"/>
    <s v="wearables"/>
    <x v="3"/>
    <x v="391"/>
    <d v="2017-03-03T13:51:19"/>
  </r>
  <r>
    <n v="1339"/>
    <s v="Linkoo (Canceled)"/>
    <s v="World's Smallest customizable Phone &amp; GPS Watch for kids !"/>
    <n v="50000"/>
    <n v="3925"/>
    <x v="0"/>
    <s v="US"/>
    <s v="USD"/>
    <n v="1418056315"/>
    <n v="1414164715"/>
    <b v="0"/>
    <n v="37"/>
    <b v="0"/>
    <s v="technology/wearables"/>
    <n v="8"/>
    <n v="106.08"/>
    <x v="3"/>
    <s v="wearables"/>
    <x v="1"/>
    <x v="392"/>
    <d v="2014-12-08T16:31:55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0"/>
    <s v="US"/>
    <s v="USD"/>
    <n v="1437161739"/>
    <n v="1434569739"/>
    <b v="0"/>
    <n v="1"/>
    <b v="0"/>
    <s v="technology/wearables"/>
    <n v="8"/>
    <n v="3908"/>
    <x v="3"/>
    <s v="wearables"/>
    <x v="2"/>
    <x v="393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0"/>
    <s v="US"/>
    <s v="USD"/>
    <n v="1471579140"/>
    <n v="1466512683"/>
    <b v="0"/>
    <n v="323"/>
    <b v="0"/>
    <s v="technology/wearables"/>
    <n v="8"/>
    <n v="12.09"/>
    <x v="3"/>
    <s v="wearables"/>
    <x v="0"/>
    <x v="394"/>
    <d v="2016-08-19T03:59:00"/>
  </r>
  <r>
    <n v="1416"/>
    <s v="Glenn's  little book of  quotes"/>
    <s v="glenn's  book of quotes is designed to give the readers a thought for the day , lighten the mood  and put a smile  on their faces."/>
    <n v="50000"/>
    <n v="3441"/>
    <x v="1"/>
    <s v="US"/>
    <s v="USD"/>
    <n v="1448147619"/>
    <n v="1445552019"/>
    <b v="0"/>
    <n v="0"/>
    <b v="0"/>
    <s v="publishing/translations"/>
    <n v="7"/>
    <n v="0"/>
    <x v="2"/>
    <s v="translations"/>
    <x v="2"/>
    <x v="395"/>
    <d v="2015-11-21T23:13:39"/>
  </r>
  <r>
    <n v="1478"/>
    <s v="Planet Money T-shirt"/>
    <s v="We are a team of multimedia reporters covering the global economy. We are going to make a t-shirt and tell the story of its creation."/>
    <n v="50000"/>
    <n v="3222"/>
    <x v="2"/>
    <s v="US"/>
    <s v="USD"/>
    <n v="1368564913"/>
    <n v="1367355313"/>
    <b v="1"/>
    <n v="20242"/>
    <b v="1"/>
    <s v="publishing/radio &amp; podcasts"/>
    <n v="6"/>
    <n v="0.16"/>
    <x v="2"/>
    <s v="radio &amp; podcasts"/>
    <x v="4"/>
    <x v="396"/>
    <d v="2013-05-14T20:55:13"/>
  </r>
  <r>
    <n v="1480"/>
    <s v="The Stage at KDHX"/>
    <s v="The Stage at KDHX will be a beacon for artistic independence in the heart of the country, showcasing new artists and old favorites."/>
    <n v="50000"/>
    <n v="3211"/>
    <x v="2"/>
    <s v="US"/>
    <s v="USD"/>
    <n v="1374858000"/>
    <n v="1373408699"/>
    <b v="1"/>
    <n v="635"/>
    <b v="1"/>
    <s v="publishing/radio &amp; podcasts"/>
    <n v="6"/>
    <n v="5.0599999999999996"/>
    <x v="2"/>
    <s v="radio &amp; podcasts"/>
    <x v="4"/>
    <x v="397"/>
    <d v="2013-07-26T17:00:00"/>
  </r>
  <r>
    <n v="1748"/>
    <s v="So It Is: Vancouver"/>
    <s v="Telling the story of the city through remarkable people who live in Vancouver today."/>
    <n v="50000"/>
    <n v="2335"/>
    <x v="2"/>
    <s v="CA"/>
    <s v="CAD"/>
    <n v="1441234143"/>
    <n v="1438642143"/>
    <b v="0"/>
    <n v="181"/>
    <b v="1"/>
    <s v="photography/photobooks"/>
    <n v="5"/>
    <n v="12.9"/>
    <x v="6"/>
    <s v="photobooks"/>
    <x v="2"/>
    <x v="398"/>
    <d v="2015-09-02T22:49:03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1"/>
    <s v="US"/>
    <s v="USD"/>
    <n v="1427485395"/>
    <n v="1423600995"/>
    <b v="1"/>
    <n v="15"/>
    <b v="0"/>
    <s v="photography/photobooks"/>
    <n v="4"/>
    <n v="147.66999999999999"/>
    <x v="6"/>
    <s v="photobooks"/>
    <x v="2"/>
    <x v="399"/>
    <d v="2015-03-27T19:43:15"/>
  </r>
  <r>
    <n v="1904"/>
    <s v="Small Animal Deterrent Latch (S.A.D.L.)"/>
    <s v="Animals knocking over your waste wheeler making a mess on trash day? The S.A.D.L. will help prevent that from happening!"/>
    <n v="50000"/>
    <n v="2001"/>
    <x v="1"/>
    <s v="US"/>
    <s v="USD"/>
    <n v="1451752021"/>
    <n v="1447864021"/>
    <b v="0"/>
    <n v="2"/>
    <b v="0"/>
    <s v="technology/gadgets"/>
    <n v="4"/>
    <n v="1000.5"/>
    <x v="3"/>
    <s v="gadgets"/>
    <x v="2"/>
    <x v="400"/>
    <d v="2016-01-02T16:27:01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1"/>
    <s v="US"/>
    <s v="USD"/>
    <n v="1466697983"/>
    <n v="1464105983"/>
    <b v="0"/>
    <n v="99"/>
    <b v="0"/>
    <s v="technology/gadgets"/>
    <n v="4"/>
    <n v="20.2"/>
    <x v="3"/>
    <s v="gadgets"/>
    <x v="0"/>
    <x v="401"/>
    <d v="2016-06-23T16:06:23"/>
  </r>
  <r>
    <n v="1949"/>
    <s v="Shake Your Power"/>
    <s v="#ShakeYourPower brings clean energy to places in the world without electricity through the power of music."/>
    <n v="50000"/>
    <n v="1862"/>
    <x v="2"/>
    <s v="GB"/>
    <s v="GBP"/>
    <n v="1404986951"/>
    <n v="1402394951"/>
    <b v="1"/>
    <n v="943"/>
    <b v="1"/>
    <s v="technology/hardware"/>
    <n v="4"/>
    <n v="1.97"/>
    <x v="3"/>
    <s v="hardware"/>
    <x v="1"/>
    <x v="402"/>
    <d v="2014-07-10T10:09:11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2"/>
    <s v="US"/>
    <s v="USD"/>
    <n v="1478516737"/>
    <n v="1475921137"/>
    <b v="1"/>
    <n v="834"/>
    <b v="1"/>
    <s v="technology/hardware"/>
    <n v="4"/>
    <n v="2.23"/>
    <x v="3"/>
    <s v="hardware"/>
    <x v="0"/>
    <x v="403"/>
    <d v="2016-11-07T11:05:37"/>
  </r>
  <r>
    <n v="1954"/>
    <s v="Orison â€“ Rethink the Power of Energy"/>
    <s v="The First Home Battery System You Simply Plug in to Install"/>
    <n v="50000"/>
    <n v="1839"/>
    <x v="2"/>
    <s v="US"/>
    <s v="USD"/>
    <n v="1457758800"/>
    <n v="1453730176"/>
    <b v="1"/>
    <n v="415"/>
    <b v="1"/>
    <s v="technology/hardware"/>
    <n v="4"/>
    <n v="4.43"/>
    <x v="3"/>
    <s v="hardware"/>
    <x v="0"/>
    <x v="404"/>
    <d v="2016-03-12T05:00:00"/>
  </r>
  <r>
    <n v="1968"/>
    <s v="XSHIFTER: World's First Affordable Wireless Shifting System"/>
    <s v="Bringing the advantages of wireless smart shifting to every cyclist. FITS ANY BIKE"/>
    <n v="50000"/>
    <n v="1800"/>
    <x v="2"/>
    <s v="US"/>
    <s v="USD"/>
    <n v="1480777515"/>
    <n v="1478095515"/>
    <b v="1"/>
    <n v="510"/>
    <b v="1"/>
    <s v="technology/hardware"/>
    <n v="4"/>
    <n v="3.53"/>
    <x v="3"/>
    <s v="hardware"/>
    <x v="0"/>
    <x v="405"/>
    <d v="2016-12-03T15:05:15"/>
  </r>
  <r>
    <n v="1977"/>
    <s v="Ario: Smart Lighting. Better Health."/>
    <s v="Ario learns about you, syncs your body clock, and keeps you healthy through natural lighting patterns."/>
    <n v="50000"/>
    <n v="1776"/>
    <x v="2"/>
    <s v="US"/>
    <s v="USD"/>
    <n v="1450511940"/>
    <n v="1446527540"/>
    <b v="1"/>
    <n v="821"/>
    <b v="1"/>
    <s v="technology/hardware"/>
    <n v="4"/>
    <n v="2.16"/>
    <x v="3"/>
    <s v="hardware"/>
    <x v="2"/>
    <x v="406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2"/>
    <s v="US"/>
    <s v="USD"/>
    <n v="1339484400"/>
    <n v="1336627492"/>
    <b v="1"/>
    <n v="388"/>
    <b v="1"/>
    <s v="technology/hardware"/>
    <n v="4"/>
    <n v="4.57"/>
    <x v="3"/>
    <s v="hardware"/>
    <x v="5"/>
    <x v="407"/>
    <d v="2012-06-12T07:00:00"/>
  </r>
  <r>
    <n v="1980"/>
    <s v="YOUMO - Your Smart Modular Power Strip"/>
    <s v="Multi-power charging that is smarter, stylish and designed for you."/>
    <n v="50000"/>
    <n v="1772"/>
    <x v="2"/>
    <s v="DE"/>
    <s v="EUR"/>
    <n v="1459684862"/>
    <n v="1456232462"/>
    <b v="1"/>
    <n v="1945"/>
    <b v="1"/>
    <s v="technology/hardware"/>
    <n v="4"/>
    <n v="0.91"/>
    <x v="3"/>
    <s v="hardware"/>
    <x v="0"/>
    <x v="408"/>
    <d v="2016-04-03T12:01:02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2"/>
    <s v="US"/>
    <s v="USD"/>
    <n v="1485191143"/>
    <n v="1482599143"/>
    <b v="1"/>
    <n v="1375"/>
    <b v="1"/>
    <s v="technology/hardware"/>
    <n v="3"/>
    <n v="1.23"/>
    <x v="3"/>
    <s v="hardware"/>
    <x v="0"/>
    <x v="409"/>
    <d v="2017-01-23T17:05:43"/>
  </r>
  <r>
    <n v="2004"/>
    <s v="Printeer - a 3D printer for kids &amp; schools"/>
    <s v="Design and 3D print your own creations using an iPad. A delightful 3D printing experience for children and K-12 education."/>
    <n v="50000"/>
    <n v="1690"/>
    <x v="2"/>
    <s v="US"/>
    <s v="USD"/>
    <n v="1405002663"/>
    <n v="1402410663"/>
    <b v="1"/>
    <n v="354"/>
    <b v="1"/>
    <s v="technology/hardware"/>
    <n v="3"/>
    <n v="4.7699999999999996"/>
    <x v="3"/>
    <s v="hardware"/>
    <x v="1"/>
    <x v="410"/>
    <d v="2014-07-10T14:31:03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2"/>
    <s v="US"/>
    <s v="USD"/>
    <n v="1417611645"/>
    <n v="1414584045"/>
    <b v="1"/>
    <n v="303"/>
    <b v="1"/>
    <s v="technology/hardware"/>
    <n v="3"/>
    <n v="5.56"/>
    <x v="3"/>
    <s v="hardware"/>
    <x v="1"/>
    <x v="411"/>
    <d v="2014-12-03T13:00:45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2"/>
    <s v="DE"/>
    <s v="EUR"/>
    <n v="1479890743"/>
    <n v="1476776743"/>
    <b v="1"/>
    <n v="398"/>
    <b v="1"/>
    <s v="technology/hardware"/>
    <n v="3"/>
    <n v="4.2"/>
    <x v="3"/>
    <s v="hardware"/>
    <x v="0"/>
    <x v="412"/>
    <d v="2016-11-23T08:45:43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2"/>
    <s v="AT"/>
    <s v="EUR"/>
    <n v="1452553200"/>
    <n v="1449650173"/>
    <b v="1"/>
    <n v="971"/>
    <b v="1"/>
    <s v="technology/hardware"/>
    <n v="3"/>
    <n v="1.72"/>
    <x v="3"/>
    <s v="hardware"/>
    <x v="2"/>
    <x v="413"/>
    <d v="2016-01-11T23:00:00"/>
  </r>
  <r>
    <n v="2031"/>
    <s v="Linkio: the $100 Smart Home Devices Solution"/>
    <s v="With Linkio you can use your smartphone to control every electronic you own- for only $100!"/>
    <n v="50000"/>
    <n v="1616"/>
    <x v="2"/>
    <s v="NL"/>
    <s v="EUR"/>
    <n v="1420765200"/>
    <n v="1417506853"/>
    <b v="1"/>
    <n v="508"/>
    <b v="1"/>
    <s v="technology/hardware"/>
    <n v="3"/>
    <n v="3.18"/>
    <x v="3"/>
    <s v="hardware"/>
    <x v="1"/>
    <x v="414"/>
    <d v="2015-01-09T01:00:00"/>
  </r>
  <r>
    <n v="2049"/>
    <s v="LOCK8 - the World's First Smart Bike Lock"/>
    <s v="Keyless. Alarm secured. GPS tracking."/>
    <n v="50000"/>
    <n v="1571.55"/>
    <x v="2"/>
    <s v="GB"/>
    <s v="GBP"/>
    <n v="1386025140"/>
    <n v="1382963963"/>
    <b v="0"/>
    <n v="742"/>
    <b v="1"/>
    <s v="technology/hardware"/>
    <n v="3"/>
    <n v="2.12"/>
    <x v="3"/>
    <s v="hardware"/>
    <x v="4"/>
    <x v="415"/>
    <d v="2013-12-02T22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2"/>
    <s v="US"/>
    <s v="USD"/>
    <n v="1455933653"/>
    <n v="1452045653"/>
    <b v="0"/>
    <n v="541"/>
    <b v="1"/>
    <s v="technology/hardware"/>
    <n v="3"/>
    <n v="2.9"/>
    <x v="3"/>
    <s v="hardware"/>
    <x v="0"/>
    <x v="416"/>
    <d v="2016-02-20T02:00:53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2"/>
    <s v="US"/>
    <s v="USD"/>
    <n v="1366222542"/>
    <n v="1363630542"/>
    <b v="0"/>
    <n v="554"/>
    <b v="1"/>
    <s v="technology/hardware"/>
    <n v="3"/>
    <n v="2.82"/>
    <x v="3"/>
    <s v="hardware"/>
    <x v="4"/>
    <x v="417"/>
    <d v="2013-04-17T18:15:4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2"/>
    <s v="US"/>
    <s v="USD"/>
    <n v="1451776791"/>
    <n v="1449098391"/>
    <b v="0"/>
    <n v="263"/>
    <b v="1"/>
    <s v="technology/hardware"/>
    <n v="3"/>
    <n v="5.84"/>
    <x v="3"/>
    <s v="hardware"/>
    <x v="2"/>
    <x v="418"/>
    <d v="2016-01-02T23:19:51"/>
  </r>
  <r>
    <n v="2077"/>
    <s v="4SeTVâ„¢ - Watch 4 TV Channels on Any Screen At Once"/>
    <s v="A Whole New Way to Get TV: Watch four live TV channels at once on your tablet, smartphone, or big screen TV!"/>
    <n v="50000"/>
    <n v="1527"/>
    <x v="2"/>
    <s v="US"/>
    <s v="USD"/>
    <n v="1433538000"/>
    <n v="1428541276"/>
    <b v="0"/>
    <n v="188"/>
    <b v="1"/>
    <s v="technology/hardware"/>
    <n v="3"/>
    <n v="8.1199999999999992"/>
    <x v="3"/>
    <s v="hardware"/>
    <x v="2"/>
    <x v="419"/>
    <d v="2015-06-05T21:00:00"/>
  </r>
  <r>
    <n v="2121"/>
    <s v="Legend of Decay"/>
    <s v="Join us on an epic journey to discover a millennia old secret which will change the world forever."/>
    <n v="50000"/>
    <n v="1434"/>
    <x v="1"/>
    <s v="CH"/>
    <s v="CHF"/>
    <n v="1484156948"/>
    <n v="1481564948"/>
    <b v="0"/>
    <n v="10"/>
    <b v="0"/>
    <s v="games/video games"/>
    <n v="3"/>
    <n v="143.4"/>
    <x v="4"/>
    <s v="video games"/>
    <x v="0"/>
    <x v="420"/>
    <d v="2017-01-11T17:49:08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1"/>
    <s v="CA"/>
    <s v="CAD"/>
    <n v="1417804229"/>
    <n v="1415212229"/>
    <b v="0"/>
    <n v="534"/>
    <b v="0"/>
    <s v="games/video games"/>
    <n v="3"/>
    <n v="2.6"/>
    <x v="4"/>
    <s v="video games"/>
    <x v="1"/>
    <x v="421"/>
    <d v="2014-12-05T18:30:29"/>
  </r>
  <r>
    <n v="2150"/>
    <s v="The Unknown Door"/>
    <s v="A pixel styled open world detective game."/>
    <n v="50000"/>
    <n v="1362"/>
    <x v="1"/>
    <s v="NO"/>
    <s v="NOK"/>
    <n v="1468392599"/>
    <n v="1465800599"/>
    <b v="0"/>
    <n v="4"/>
    <b v="0"/>
    <s v="games/video games"/>
    <n v="3"/>
    <n v="340.5"/>
    <x v="4"/>
    <s v="video games"/>
    <x v="0"/>
    <x v="422"/>
    <d v="2016-07-13T06:49:59"/>
  </r>
  <r>
    <n v="2308"/>
    <s v="The Ember Days Audio/Visual Experience"/>
    <s v="For our next record we're combining amazing visuals with new and creative music to create an truly beautiful worship experience."/>
    <n v="50000"/>
    <n v="1055"/>
    <x v="2"/>
    <s v="US"/>
    <s v="USD"/>
    <n v="1409274000"/>
    <n v="1406847996"/>
    <b v="1"/>
    <n v="614"/>
    <b v="1"/>
    <s v="music/indie rock"/>
    <n v="2"/>
    <n v="1.72"/>
    <x v="5"/>
    <s v="indie rock"/>
    <x v="1"/>
    <x v="423"/>
    <d v="2014-08-29T01:00:00"/>
  </r>
  <r>
    <n v="2350"/>
    <s v="HoxWi - Simple and reliable online customer services (Canceled)"/>
    <s v="HoxWi are the future for real time interaction with on-line customers via chat or video conference."/>
    <n v="50000"/>
    <n v="1003"/>
    <x v="0"/>
    <s v="IE"/>
    <s v="EUR"/>
    <n v="1483474370"/>
    <n v="1480882370"/>
    <b v="0"/>
    <n v="0"/>
    <b v="0"/>
    <s v="technology/web"/>
    <n v="2"/>
    <n v="0"/>
    <x v="3"/>
    <s v="web"/>
    <x v="0"/>
    <x v="424"/>
    <d v="2017-01-03T20:12:50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0"/>
    <s v="US"/>
    <s v="USD"/>
    <n v="1461622616"/>
    <n v="1456442216"/>
    <b v="0"/>
    <n v="14"/>
    <b v="0"/>
    <s v="technology/web"/>
    <n v="2"/>
    <n v="71.430000000000007"/>
    <x v="3"/>
    <s v="web"/>
    <x v="0"/>
    <x v="425"/>
    <d v="2016-04-25T22:16:56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0"/>
    <s v="AU"/>
    <s v="AUD"/>
    <n v="1460615164"/>
    <n v="1458023164"/>
    <b v="0"/>
    <n v="0"/>
    <b v="0"/>
    <s v="technology/web"/>
    <n v="2"/>
    <n v="0"/>
    <x v="3"/>
    <s v="web"/>
    <x v="0"/>
    <x v="426"/>
    <d v="2016-04-14T06:26:04"/>
  </r>
  <r>
    <n v="2427"/>
    <s v="Wraps in a snap. Fast lunch with a gourmet punch!"/>
    <s v="Fast and simple lunches for those on the go.  All (lunch) deals $10 or less."/>
    <n v="50000"/>
    <n v="860"/>
    <x v="1"/>
    <s v="US"/>
    <s v="USD"/>
    <n v="1458715133"/>
    <n v="1455262733"/>
    <b v="0"/>
    <n v="1"/>
    <b v="0"/>
    <s v="food/food trucks"/>
    <n v="2"/>
    <n v="860"/>
    <x v="7"/>
    <s v="food trucks"/>
    <x v="0"/>
    <x v="427"/>
    <d v="2016-03-23T06:38:53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1"/>
    <s v="US"/>
    <s v="USD"/>
    <n v="1431647772"/>
    <n v="1426463772"/>
    <b v="0"/>
    <n v="2"/>
    <b v="0"/>
    <s v="food/restaurants"/>
    <n v="1"/>
    <n v="357.5"/>
    <x v="7"/>
    <s v="restaurants"/>
    <x v="2"/>
    <x v="428"/>
    <d v="2015-05-14T23:56:12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1"/>
    <s v="US"/>
    <s v="USD"/>
    <n v="1451491953"/>
    <n v="1448899953"/>
    <b v="0"/>
    <n v="6"/>
    <b v="0"/>
    <s v="food/food trucks"/>
    <n v="1"/>
    <n v="101.67"/>
    <x v="7"/>
    <s v="food trucks"/>
    <x v="2"/>
    <x v="429"/>
    <d v="2015-12-30T16:12:33"/>
  </r>
  <r>
    <n v="2589"/>
    <s v="TapiÃ³ca - Brazilian Street Food Truck"/>
    <s v="A Brazilian-inspired food truck in one of the busiest spots in Copenhagen, delicious pancakes made by the healthy tapiÃ³ca flour"/>
    <n v="50000"/>
    <n v="607"/>
    <x v="1"/>
    <s v="DK"/>
    <s v="DKK"/>
    <n v="1458733927"/>
    <n v="1456145527"/>
    <b v="0"/>
    <n v="1"/>
    <b v="0"/>
    <s v="food/food trucks"/>
    <n v="1"/>
    <n v="607"/>
    <x v="7"/>
    <s v="food trucks"/>
    <x v="0"/>
    <x v="430"/>
    <d v="2016-03-23T11:52:07"/>
  </r>
  <r>
    <n v="2600"/>
    <s v="Help Buttz Return From the Ashes"/>
    <s v="On Sunday November 8, 2015 our food truck burned to the ground. Please help us get rebuilt."/>
    <n v="50000"/>
    <n v="597"/>
    <x v="1"/>
    <s v="US"/>
    <s v="USD"/>
    <n v="1458938200"/>
    <n v="1453757800"/>
    <b v="0"/>
    <n v="30"/>
    <b v="0"/>
    <s v="food/food trucks"/>
    <n v="1"/>
    <n v="19.899999999999999"/>
    <x v="7"/>
    <s v="food trucks"/>
    <x v="0"/>
    <x v="431"/>
    <d v="2016-03-25T20:36:40"/>
  </r>
  <r>
    <n v="2685"/>
    <s v="Nana's Home Cooking on Wheels"/>
    <s v="Home cooked meals made by Nana. Indiana's famous tenderloin sandwiches, Nana's homemade cole slaw and so much more."/>
    <n v="50000"/>
    <n v="500"/>
    <x v="1"/>
    <s v="US"/>
    <s v="USD"/>
    <n v="1430149330"/>
    <n v="1424968930"/>
    <b v="0"/>
    <n v="1"/>
    <b v="0"/>
    <s v="food/food trucks"/>
    <n v="1"/>
    <n v="500"/>
    <x v="7"/>
    <s v="food trucks"/>
    <x v="2"/>
    <x v="432"/>
    <d v="2015-04-27T15:42:10"/>
  </r>
  <r>
    <n v="2688"/>
    <s v="Mac N Cheez Food Truck"/>
    <s v="The amazing gourmet Mac N Cheez Food Truck Campaigne!"/>
    <n v="50000"/>
    <n v="490"/>
    <x v="1"/>
    <s v="US"/>
    <s v="USD"/>
    <n v="1424746800"/>
    <n v="1422067870"/>
    <b v="0"/>
    <n v="14"/>
    <b v="0"/>
    <s v="food/food trucks"/>
    <n v="1"/>
    <n v="35"/>
    <x v="7"/>
    <s v="food trucks"/>
    <x v="2"/>
    <x v="433"/>
    <d v="2015-02-24T03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2"/>
    <s v="US"/>
    <s v="USD"/>
    <n v="1475553540"/>
    <n v="1472528141"/>
    <b v="1"/>
    <n v="308"/>
    <b v="1"/>
    <s v="theater/spaces"/>
    <n v="1"/>
    <n v="1.49"/>
    <x v="1"/>
    <s v="spaces"/>
    <x v="0"/>
    <x v="434"/>
    <d v="2016-10-04T03:59:00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2"/>
    <s v="US"/>
    <s v="USD"/>
    <n v="1428643974"/>
    <n v="1423463574"/>
    <b v="0"/>
    <n v="119"/>
    <b v="1"/>
    <s v="technology/hardware"/>
    <n v="1"/>
    <n v="3.59"/>
    <x v="3"/>
    <s v="hardware"/>
    <x v="2"/>
    <x v="435"/>
    <d v="2015-04-10T05:32:54"/>
  </r>
  <r>
    <n v="2863"/>
    <s v="Equality Theatre"/>
    <s v="I would like to start a Acting Company that supports and includes LGBTQ youth and young adults in very conservative North Texas"/>
    <n v="50000"/>
    <n v="280"/>
    <x v="1"/>
    <s v="US"/>
    <s v="USD"/>
    <n v="1410279123"/>
    <n v="1405095123"/>
    <b v="0"/>
    <n v="1"/>
    <b v="0"/>
    <s v="theater/plays"/>
    <n v="1"/>
    <n v="280"/>
    <x v="1"/>
    <s v="plays"/>
    <x v="1"/>
    <x v="436"/>
    <d v="2014-09-09T16:12:03"/>
  </r>
  <r>
    <n v="2894"/>
    <s v="How Could You Do This To Me (The Stage Play)"/>
    <s v="This Is A Story About A Woman A Man And A Woman"/>
    <n v="50000"/>
    <n v="259"/>
    <x v="1"/>
    <s v="US"/>
    <s v="USD"/>
    <n v="1428100815"/>
    <n v="1422920415"/>
    <b v="0"/>
    <n v="0"/>
    <b v="0"/>
    <s v="theater/plays"/>
    <n v="1"/>
    <n v="0"/>
    <x v="1"/>
    <s v="plays"/>
    <x v="2"/>
    <x v="437"/>
    <d v="2015-04-03T22:40:15"/>
  </r>
  <r>
    <n v="2945"/>
    <s v="A Midsummer Night's Pub"/>
    <s v="Where people that enjoy theater, or just something new can go to have fun and experience varying types of theater in Albuquerque."/>
    <n v="50000"/>
    <n v="215"/>
    <x v="1"/>
    <s v="US"/>
    <s v="USD"/>
    <n v="1432437660"/>
    <n v="1429845660"/>
    <b v="0"/>
    <n v="0"/>
    <b v="0"/>
    <s v="theater/spaces"/>
    <n v="0"/>
    <n v="0"/>
    <x v="1"/>
    <s v="spaces"/>
    <x v="2"/>
    <x v="438"/>
    <d v="2015-05-24T03:21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0"/>
    <s v="US"/>
    <s v="USD"/>
    <n v="1412536573"/>
    <n v="1408648573"/>
    <b v="0"/>
    <n v="58"/>
    <b v="0"/>
    <s v="theater/spaces"/>
    <n v="0"/>
    <n v="3.66"/>
    <x v="1"/>
    <s v="spaces"/>
    <x v="1"/>
    <x v="439"/>
    <d v="2014-10-05T19:16:13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2"/>
    <s v="US"/>
    <s v="USD"/>
    <n v="1402892700"/>
    <n v="1400474329"/>
    <b v="0"/>
    <n v="433"/>
    <b v="1"/>
    <s v="theater/spaces"/>
    <n v="0"/>
    <n v="0.41"/>
    <x v="1"/>
    <s v="spaces"/>
    <x v="1"/>
    <x v="440"/>
    <d v="2014-06-16T04:25:00"/>
  </r>
  <r>
    <n v="3052"/>
    <s v="Funding for a new theater facility in Walker Minnesota"/>
    <s v="To let the arts continue in Walker Minnesota We need a performing arts space and art gallery"/>
    <n v="50000"/>
    <n v="131"/>
    <x v="1"/>
    <s v="US"/>
    <s v="USD"/>
    <n v="1432828740"/>
    <n v="1430237094"/>
    <b v="0"/>
    <n v="2"/>
    <b v="0"/>
    <s v="theater/spaces"/>
    <n v="0"/>
    <n v="65.5"/>
    <x v="1"/>
    <s v="spaces"/>
    <x v="2"/>
    <x v="441"/>
    <d v="2015-05-28T15:59:00"/>
  </r>
  <r>
    <n v="3057"/>
    <s v="1 World Educational Theme Parks"/>
    <s v="A series of 6 educational theme parks. This project is to fund the plans and 3D designs required to build the first park."/>
    <n v="50000"/>
    <n v="130"/>
    <x v="1"/>
    <s v="GB"/>
    <s v="GBP"/>
    <n v="1459694211"/>
    <n v="1457105811"/>
    <b v="0"/>
    <n v="0"/>
    <b v="0"/>
    <s v="theater/spaces"/>
    <n v="0"/>
    <n v="0"/>
    <x v="1"/>
    <s v="spaces"/>
    <x v="0"/>
    <x v="442"/>
    <d v="2016-04-03T14:36:51"/>
  </r>
  <r>
    <n v="3108"/>
    <s v="Funding a home for our Children's Theater"/>
    <s v="We need a permanent home for the theater!"/>
    <n v="50000"/>
    <n v="106"/>
    <x v="1"/>
    <s v="US"/>
    <s v="USD"/>
    <n v="1430234394"/>
    <n v="1425053994"/>
    <b v="0"/>
    <n v="2"/>
    <b v="0"/>
    <s v="theater/spaces"/>
    <n v="0"/>
    <n v="53"/>
    <x v="1"/>
    <s v="spaces"/>
    <x v="2"/>
    <x v="443"/>
    <d v="2015-04-28T15:19:5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s v="theater/plays"/>
    <n v="0"/>
    <n v="16.670000000000002"/>
    <x v="1"/>
    <s v="plays"/>
    <x v="3"/>
    <x v="444"/>
    <d v="2017-03-25T04:33:00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s v="theater/plays"/>
    <n v="0"/>
    <n v="8.33"/>
    <x v="1"/>
    <s v="plays"/>
    <x v="3"/>
    <x v="445"/>
    <d v="2017-04-16T15:22:46"/>
  </r>
  <r>
    <n v="3200"/>
    <s v="ROAD TO THE KINGDOM"/>
    <s v="An extremely unique musical play with an exciting, fun filled, dramatic twist. You will discover what lies ahead on the Road to Kingdom"/>
    <n v="50000"/>
    <n v="75"/>
    <x v="1"/>
    <s v="US"/>
    <s v="USD"/>
    <n v="1461994440"/>
    <n v="1459410101"/>
    <b v="0"/>
    <n v="1"/>
    <b v="0"/>
    <s v="theater/musical"/>
    <n v="0"/>
    <n v="75"/>
    <x v="1"/>
    <s v="musical"/>
    <x v="0"/>
    <x v="446"/>
    <d v="2016-04-30T05:34:00"/>
  </r>
  <r>
    <n v="3893"/>
    <s v="MY PRIVATE REVOLUTION"/>
    <s v="An inspiring story of a young girl's journey from childhood to adulthood told through monologue, dialogue, poetry and music and dance."/>
    <n v="50000"/>
    <n v="0"/>
    <x v="1"/>
    <s v="US"/>
    <s v="USD"/>
    <n v="1404194400"/>
    <n v="1400600840"/>
    <b v="0"/>
    <n v="84"/>
    <b v="0"/>
    <s v="theater/plays"/>
    <n v="0"/>
    <n v="0"/>
    <x v="1"/>
    <s v="plays"/>
    <x v="1"/>
    <x v="447"/>
    <d v="2014-07-01T06:00:00"/>
  </r>
  <r>
    <n v="3993"/>
    <s v="Invincible Diamonds: A Survivor's Guide"/>
    <s v="I am seeking to turn my collection of urban poetry into a stage play. My desire is to inspire victims to heal."/>
    <n v="50000"/>
    <n v="0"/>
    <x v="1"/>
    <s v="US"/>
    <s v="USD"/>
    <n v="1431549912"/>
    <n v="1428957912"/>
    <b v="0"/>
    <n v="1"/>
    <b v="0"/>
    <s v="theater/plays"/>
    <n v="0"/>
    <n v="0"/>
    <x v="1"/>
    <s v="plays"/>
    <x v="2"/>
    <x v="448"/>
    <d v="2015-05-13T20:45:12"/>
  </r>
  <r>
    <n v="952"/>
    <s v="Audionoggin - Join the Earvolution"/>
    <s v="Audionoggin: Wireless personal surround sound for the athlete in everyone."/>
    <n v="49000"/>
    <n v="6500.09"/>
    <x v="1"/>
    <s v="US"/>
    <s v="USD"/>
    <n v="1479483812"/>
    <n v="1476888212"/>
    <b v="0"/>
    <n v="196"/>
    <b v="0"/>
    <s v="technology/wearables"/>
    <n v="13"/>
    <n v="33.159999999999997"/>
    <x v="3"/>
    <s v="wearables"/>
    <x v="0"/>
    <x v="449"/>
    <d v="2016-11-18T15:43:32"/>
  </r>
  <r>
    <n v="2659"/>
    <s v="test (Canceled)"/>
    <s v="test"/>
    <n v="49000"/>
    <n v="520"/>
    <x v="0"/>
    <s v="US"/>
    <s v="USD"/>
    <n v="1429321210"/>
    <n v="1426729210"/>
    <b v="0"/>
    <n v="10"/>
    <b v="0"/>
    <s v="technology/space exploration"/>
    <n v="1"/>
    <n v="52"/>
    <x v="3"/>
    <s v="space exploration"/>
    <x v="2"/>
    <x v="450"/>
    <d v="2015-04-18T01:40:10"/>
  </r>
  <r>
    <n v="3098"/>
    <s v="The Enchanted Cottage"/>
    <s v="A magical space, full of fairytale favorites, designed to make each individual have a unique experience; children's dreams made real."/>
    <n v="48725"/>
    <n v="110"/>
    <x v="1"/>
    <s v="US"/>
    <s v="USD"/>
    <n v="1454890620"/>
    <n v="1450724449"/>
    <b v="0"/>
    <n v="27"/>
    <b v="0"/>
    <s v="theater/spaces"/>
    <n v="0"/>
    <n v="4.07"/>
    <x v="1"/>
    <s v="spaces"/>
    <x v="2"/>
    <x v="451"/>
    <d v="2016-02-08T00:17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1"/>
    <s v="US"/>
    <s v="USD"/>
    <n v="1455466832"/>
    <n v="1452874832"/>
    <b v="0"/>
    <n v="4"/>
    <b v="0"/>
    <s v="technology/wearables"/>
    <n v="21"/>
    <n v="2522"/>
    <x v="3"/>
    <s v="wearables"/>
    <x v="0"/>
    <x v="452"/>
    <d v="2016-02-14T16:20:32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0"/>
    <s v="US"/>
    <s v="USD"/>
    <n v="1432916235"/>
    <n v="1430324235"/>
    <b v="0"/>
    <n v="41"/>
    <b v="0"/>
    <s v="technology/wearables"/>
    <n v="8"/>
    <n v="97.57"/>
    <x v="3"/>
    <s v="wearables"/>
    <x v="2"/>
    <x v="453"/>
    <d v="2015-05-29T16:17:15"/>
  </r>
  <r>
    <n v="1913"/>
    <s v="Tibio - Spreading warmth in everyones home"/>
    <s v="Tibio is a revolutionary new product designed to solve an age old problem."/>
    <n v="48000"/>
    <n v="2000"/>
    <x v="1"/>
    <s v="GB"/>
    <s v="GBP"/>
    <n v="1412770578"/>
    <n v="1410178578"/>
    <b v="0"/>
    <n v="26"/>
    <b v="0"/>
    <s v="technology/gadgets"/>
    <n v="4"/>
    <n v="76.92"/>
    <x v="3"/>
    <s v="gadgets"/>
    <x v="1"/>
    <x v="454"/>
    <d v="2014-10-08T12:16:18"/>
  </r>
  <r>
    <n v="1950"/>
    <s v="Trebuchette - the snap-together, desktop trebuchet"/>
    <s v="We're building snap-together model trebuchets that are perfect for office warfare or annoying your roommate!"/>
    <n v="48000"/>
    <n v="1860"/>
    <x v="2"/>
    <s v="US"/>
    <s v="USD"/>
    <n v="1303446073"/>
    <n v="1300767673"/>
    <b v="1"/>
    <n v="1876"/>
    <b v="1"/>
    <s v="technology/hardware"/>
    <n v="4"/>
    <n v="0.99"/>
    <x v="3"/>
    <s v="hardware"/>
    <x v="6"/>
    <x v="455"/>
    <d v="2011-04-22T04:21:13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2"/>
    <s v="US"/>
    <s v="USD"/>
    <n v="1349203203"/>
    <n v="1345056003"/>
    <b v="0"/>
    <n v="92"/>
    <b v="1"/>
    <s v="music/indie rock"/>
    <n v="3"/>
    <n v="15.82"/>
    <x v="5"/>
    <s v="indie rock"/>
    <x v="5"/>
    <x v="456"/>
    <d v="2012-10-02T18:40:03"/>
  </r>
  <r>
    <n v="735"/>
    <s v="TOP FUEL FOR LIFE - Life Lessons from a Crew Chief"/>
    <s v="TOP FUEL FOR LIFE â€¦ a true story of victory, unimaginable loss_x000a_and the epiphany that changed everything."/>
    <n v="47000"/>
    <n v="9725"/>
    <x v="2"/>
    <s v="US"/>
    <s v="USD"/>
    <n v="1417653540"/>
    <n v="1414975346"/>
    <b v="0"/>
    <n v="229"/>
    <b v="1"/>
    <s v="publishing/nonfiction"/>
    <n v="21"/>
    <n v="42.47"/>
    <x v="2"/>
    <s v="nonfiction"/>
    <x v="1"/>
    <x v="457"/>
    <d v="2014-12-04T00:39:00"/>
  </r>
  <r>
    <n v="1800"/>
    <s v="The Sikh Project Book"/>
    <s v="Shot over 3 years in the U.K &amp; U.S, and featured in press worldwide, we need your help to back the highly anticipated Sikh Project book"/>
    <n v="46260"/>
    <n v="2154.66"/>
    <x v="1"/>
    <s v="GB"/>
    <s v="GBP"/>
    <n v="1476109970"/>
    <n v="1473517970"/>
    <b v="1"/>
    <n v="113"/>
    <b v="0"/>
    <s v="photography/photobooks"/>
    <n v="5"/>
    <n v="19.07"/>
    <x v="6"/>
    <s v="photobooks"/>
    <x v="0"/>
    <x v="458"/>
    <d v="2016-10-10T14:32:50"/>
  </r>
  <r>
    <n v="282"/>
    <s v="Greenlight the PATROL BASE JAKER Movie"/>
    <s v="See US Marines make counter-insurgency work in Helmand Province--the Taliban's stronghold in Afghanistan."/>
    <n v="45000"/>
    <n v="30112"/>
    <x v="2"/>
    <s v="US"/>
    <s v="USD"/>
    <n v="1266876000"/>
    <n v="1263679492"/>
    <b v="1"/>
    <n v="179"/>
    <b v="1"/>
    <s v="film &amp; video/documentary"/>
    <n v="67"/>
    <n v="168.22"/>
    <x v="0"/>
    <s v="documentary"/>
    <x v="7"/>
    <x v="459"/>
    <d v="2010-02-22T22:00:00"/>
  </r>
  <r>
    <n v="552"/>
    <s v="Spinnable Social Media"/>
    <s v="Axoral is a 3d interactive social media interface, with the potential to be so much more, but we need your help!"/>
    <n v="45000"/>
    <n v="13500"/>
    <x v="1"/>
    <s v="CA"/>
    <s v="CAD"/>
    <n v="1452350896"/>
    <n v="1447166896"/>
    <b v="0"/>
    <n v="0"/>
    <b v="0"/>
    <s v="technology/web"/>
    <n v="30"/>
    <n v="0"/>
    <x v="3"/>
    <s v="web"/>
    <x v="2"/>
    <x v="460"/>
    <d v="2016-01-09T14:48:1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1"/>
    <s v="US"/>
    <s v="USD"/>
    <n v="1389055198"/>
    <n v="1386463198"/>
    <b v="0"/>
    <n v="1"/>
    <b v="0"/>
    <s v="music/jazz"/>
    <n v="17"/>
    <n v="7733"/>
    <x v="5"/>
    <s v="jazz"/>
    <x v="4"/>
    <x v="461"/>
    <d v="2014-01-07T00:39:58"/>
  </r>
  <r>
    <n v="1019"/>
    <s v="Tempi - The Smart Way to Monitor Temperature and Humidity"/>
    <s v="Tempi Is a Wearable Bluetooth Device That Gives Accurate Temperature and Humidity Readings."/>
    <n v="45000"/>
    <n v="5985"/>
    <x v="0"/>
    <s v="US"/>
    <s v="USD"/>
    <n v="1423092149"/>
    <n v="1420500149"/>
    <b v="0"/>
    <n v="400"/>
    <b v="0"/>
    <s v="technology/wearables"/>
    <n v="13"/>
    <n v="14.96"/>
    <x v="3"/>
    <s v="wearables"/>
    <x v="2"/>
    <x v="462"/>
    <d v="2015-02-04T23:22:29"/>
  </r>
  <r>
    <n v="1088"/>
    <s v="Still Alive"/>
    <s v="A fresh twist on survival games. Intense, high-stakes 30 minute rounds for up to 10 players."/>
    <n v="45000"/>
    <n v="5430"/>
    <x v="1"/>
    <s v="US"/>
    <s v="USD"/>
    <n v="1398366667"/>
    <n v="1395774667"/>
    <b v="0"/>
    <n v="147"/>
    <b v="0"/>
    <s v="games/video games"/>
    <n v="12"/>
    <n v="36.94"/>
    <x v="4"/>
    <s v="video games"/>
    <x v="1"/>
    <x v="463"/>
    <d v="2014-04-24T19:11:07"/>
  </r>
  <r>
    <n v="1143"/>
    <s v="Convergence: Rift Wars"/>
    <s v="Convergence: RiftWars is a easy to approach competitive turn-based strategy game, featuring quick game play and military tactics."/>
    <n v="45000"/>
    <n v="5167"/>
    <x v="1"/>
    <s v="US"/>
    <s v="USD"/>
    <n v="1450327126"/>
    <n v="1447735126"/>
    <b v="0"/>
    <n v="8"/>
    <b v="0"/>
    <s v="games/mobile games"/>
    <n v="11"/>
    <n v="645.88"/>
    <x v="4"/>
    <s v="mobile games"/>
    <x v="2"/>
    <x v="464"/>
    <d v="2015-12-17T04:38:46"/>
  </r>
  <r>
    <n v="1533"/>
    <s v="The Cancer Family Book Project"/>
    <s v="This is an intimate story about a family, focusing on their love and strength in the face of mortality."/>
    <n v="45000"/>
    <n v="3036"/>
    <x v="2"/>
    <s v="US"/>
    <s v="USD"/>
    <n v="1462161540"/>
    <n v="1457913777"/>
    <b v="1"/>
    <n v="740"/>
    <b v="1"/>
    <s v="photography/photobooks"/>
    <n v="7"/>
    <n v="4.0999999999999996"/>
    <x v="6"/>
    <s v="photobooks"/>
    <x v="0"/>
    <x v="465"/>
    <d v="2016-05-02T03:59:00"/>
  </r>
  <r>
    <n v="2151"/>
    <s v="Handee Job for PS4 Gets on Shark Tank"/>
    <s v="Crazy Artist makes gaming more comfortable and fun for Playstation 4 users. I really want to give you a Handee Job!"/>
    <n v="45000"/>
    <n v="1361"/>
    <x v="1"/>
    <s v="US"/>
    <s v="USD"/>
    <n v="1467231614"/>
    <n v="1464639614"/>
    <b v="0"/>
    <n v="6"/>
    <b v="0"/>
    <s v="games/video games"/>
    <n v="3"/>
    <n v="226.83"/>
    <x v="4"/>
    <s v="video games"/>
    <x v="0"/>
    <x v="466"/>
    <d v="2016-06-29T20:20:14"/>
  </r>
  <r>
    <n v="2567"/>
    <s v="Burgers and Babes Food Truck (Canceled)"/>
    <s v="You're leaving a Bar/Nightclub what else would you want more than to have a Juicy Burger and to see Beautiful Girls making it."/>
    <n v="45000"/>
    <n v="633"/>
    <x v="0"/>
    <s v="US"/>
    <s v="USD"/>
    <n v="1429823138"/>
    <n v="1427231138"/>
    <b v="0"/>
    <n v="2"/>
    <b v="0"/>
    <s v="food/food trucks"/>
    <n v="1"/>
    <n v="316.5"/>
    <x v="7"/>
    <s v="food trucks"/>
    <x v="2"/>
    <x v="467"/>
    <d v="2015-04-23T21:05:38"/>
  </r>
  <r>
    <n v="2884"/>
    <s v="The Lizard King, a play by Jay Jeff Jones"/>
    <s v="Come explore the dream world of Jim Morrison, rock singer, mystic, poet, shaman."/>
    <n v="45000"/>
    <n v="264"/>
    <x v="1"/>
    <s v="US"/>
    <s v="USD"/>
    <n v="1417800435"/>
    <n v="1415208435"/>
    <b v="0"/>
    <n v="4"/>
    <b v="0"/>
    <s v="theater/plays"/>
    <n v="1"/>
    <n v="66"/>
    <x v="1"/>
    <s v="plays"/>
    <x v="1"/>
    <x v="468"/>
    <d v="2014-12-05T17:27:15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2"/>
    <s v="US"/>
    <s v="USD"/>
    <n v="1410444068"/>
    <n v="1407852068"/>
    <b v="0"/>
    <n v="199"/>
    <b v="1"/>
    <s v="theater/musical"/>
    <n v="1"/>
    <n v="1.18"/>
    <x v="1"/>
    <s v="musical"/>
    <x v="1"/>
    <x v="469"/>
    <d v="2014-09-11T14:01:08"/>
  </r>
  <r>
    <n v="1469"/>
    <s v="The Local Global Mashup Show"/>
    <s v="Get the inside edge on the stories that connect Americans to the world -- in your ear every week."/>
    <n v="44250"/>
    <n v="3255"/>
    <x v="2"/>
    <s v="US"/>
    <s v="USD"/>
    <n v="1360938109"/>
    <n v="1358346109"/>
    <b v="1"/>
    <n v="321"/>
    <b v="1"/>
    <s v="publishing/radio &amp; podcasts"/>
    <n v="7"/>
    <n v="10.14"/>
    <x v="2"/>
    <s v="radio &amp; podcasts"/>
    <x v="4"/>
    <x v="470"/>
    <d v="2013-02-15T14:21:49"/>
  </r>
  <r>
    <n v="4"/>
    <s v="Party Monsters"/>
    <s v="19th centuryâ€™s most notorious literary characters, out of step with the times, find comradery as roommates in modern day Los Angeles."/>
    <n v="44000"/>
    <n v="800211"/>
    <x v="2"/>
    <s v="US"/>
    <s v="USD"/>
    <n v="1450555279"/>
    <n v="1447963279"/>
    <b v="0"/>
    <n v="284"/>
    <b v="1"/>
    <s v="film &amp; video/television"/>
    <n v="1819"/>
    <n v="2817.64"/>
    <x v="0"/>
    <s v="television"/>
    <x v="2"/>
    <x v="471"/>
    <d v="2015-12-19T20:01:19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2"/>
    <s v="US"/>
    <s v="USD"/>
    <n v="1413575739"/>
    <n v="1410983739"/>
    <b v="1"/>
    <n v="452"/>
    <b v="1"/>
    <s v="photography/photobooks"/>
    <n v="7"/>
    <n v="6.77"/>
    <x v="6"/>
    <s v="photobooks"/>
    <x v="1"/>
    <x v="472"/>
    <d v="2014-10-17T19:55:39"/>
  </r>
  <r>
    <n v="2507"/>
    <s v="Help Cafe Talavera get a New Kitchen!"/>
    <s v="Unique dishes for a unique city!."/>
    <n v="42850"/>
    <n v="720.01"/>
    <x v="1"/>
    <s v="US"/>
    <s v="USD"/>
    <n v="1431308704"/>
    <n v="1428716704"/>
    <b v="0"/>
    <n v="0"/>
    <b v="0"/>
    <s v="food/restaurants"/>
    <n v="2"/>
    <n v="0"/>
    <x v="7"/>
    <s v="restaurants"/>
    <x v="2"/>
    <x v="473"/>
    <d v="2015-05-11T01:45:04"/>
  </r>
  <r>
    <n v="1911"/>
    <s v="Charge Furniture"/>
    <s v="Charge furniture, making it simple and comfortable to charge your USB devices without leaving the comfort of your couch or armchair"/>
    <n v="42500"/>
    <n v="2000"/>
    <x v="1"/>
    <s v="NZ"/>
    <s v="NZD"/>
    <n v="1407545334"/>
    <n v="1404953334"/>
    <b v="0"/>
    <n v="1"/>
    <b v="0"/>
    <s v="technology/gadgets"/>
    <n v="5"/>
    <n v="2000"/>
    <x v="3"/>
    <s v="gadgets"/>
    <x v="1"/>
    <x v="474"/>
    <d v="2014-08-09T00:48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2"/>
    <s v="DK"/>
    <s v="DKK"/>
    <n v="1420648906"/>
    <n v="1415464906"/>
    <b v="0"/>
    <n v="144"/>
    <b v="1"/>
    <s v="music/rock"/>
    <n v="9"/>
    <n v="25.95"/>
    <x v="5"/>
    <s v="rock"/>
    <x v="1"/>
    <x v="475"/>
    <d v="2015-01-07T16:41:46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2"/>
    <s v="US"/>
    <s v="USD"/>
    <n v="1337799600"/>
    <n v="1334989881"/>
    <b v="1"/>
    <n v="290"/>
    <b v="1"/>
    <s v="technology/hardware"/>
    <n v="4"/>
    <n v="6.33"/>
    <x v="3"/>
    <s v="hardware"/>
    <x v="5"/>
    <x v="476"/>
    <d v="2012-05-23T19:00:00"/>
  </r>
  <r>
    <n v="2130"/>
    <s v="Wondrous Adventures: A Kid's Game"/>
    <s v="You are the hero tasked to save your home from the villainous Sanword."/>
    <n v="42000"/>
    <n v="1402"/>
    <x v="1"/>
    <s v="US"/>
    <s v="USD"/>
    <n v="1408154663"/>
    <n v="1405130663"/>
    <b v="0"/>
    <n v="4"/>
    <b v="0"/>
    <s v="games/video games"/>
    <n v="3"/>
    <n v="350.5"/>
    <x v="4"/>
    <s v="video games"/>
    <x v="1"/>
    <x v="477"/>
    <d v="2014-08-16T02:04:23"/>
  </r>
  <r>
    <n v="185"/>
    <s v="BLANK Short Movie"/>
    <s v="Love has no boundaries!"/>
    <n v="40000"/>
    <n v="43296"/>
    <x v="1"/>
    <s v="NO"/>
    <s v="NOK"/>
    <n v="1471557139"/>
    <n v="1468965139"/>
    <b v="0"/>
    <n v="10"/>
    <b v="0"/>
    <s v="film &amp; video/drama"/>
    <n v="108"/>
    <n v="4329.6000000000004"/>
    <x v="0"/>
    <s v="drama"/>
    <x v="0"/>
    <x v="478"/>
    <d v="2016-08-18T21:52:19"/>
  </r>
  <r>
    <n v="284"/>
    <s v="Wisconsin Rising"/>
    <s v="A film documenting WI Gov.Scott Walker's attack on working families and how it is reanimating the American labor movement."/>
    <n v="40000"/>
    <n v="30037.01"/>
    <x v="2"/>
    <s v="US"/>
    <s v="USD"/>
    <n v="1327167780"/>
    <n v="1325007780"/>
    <b v="1"/>
    <n v="760"/>
    <b v="1"/>
    <s v="film &amp; video/documentary"/>
    <n v="75"/>
    <n v="39.520000000000003"/>
    <x v="0"/>
    <s v="documentary"/>
    <x v="6"/>
    <x v="479"/>
    <d v="2012-01-21T17:43:00"/>
  </r>
  <r>
    <n v="331"/>
    <s v="Living On Soul: The Family Daptone"/>
    <s v="A hybrid music documentary/concert film featuring Sharon Jones, Charles Bradley and the rest of the Daptone Records family."/>
    <n v="40000"/>
    <n v="25648"/>
    <x v="2"/>
    <s v="US"/>
    <s v="USD"/>
    <n v="1466171834"/>
    <n v="1463493434"/>
    <b v="1"/>
    <n v="438"/>
    <b v="1"/>
    <s v="film &amp; video/documentary"/>
    <n v="64"/>
    <n v="58.56"/>
    <x v="0"/>
    <s v="documentary"/>
    <x v="0"/>
    <x v="480"/>
    <d v="2016-06-17T13:57:14"/>
  </r>
  <r>
    <n v="333"/>
    <s v="CUBAN FOOD STORIES - A Feature Documentary"/>
    <s v="Enter a unique world of flavors, passion, resourcefulness and breathtaking locations. Join us on this unprecedented journey!"/>
    <n v="40000"/>
    <n v="25568"/>
    <x v="2"/>
    <s v="US"/>
    <s v="USD"/>
    <n v="1460038591"/>
    <n v="1457450191"/>
    <b v="1"/>
    <n v="266"/>
    <b v="1"/>
    <s v="film &amp; video/documentary"/>
    <n v="64"/>
    <n v="96.12"/>
    <x v="0"/>
    <s v="documentary"/>
    <x v="0"/>
    <x v="481"/>
    <d v="2016-04-07T14:16:31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2"/>
    <s v="US"/>
    <s v="USD"/>
    <n v="1447505609"/>
    <n v="1444910009"/>
    <b v="1"/>
    <n v="379"/>
    <b v="1"/>
    <s v="film &amp; video/documentary"/>
    <n v="61"/>
    <n v="64.430000000000007"/>
    <x v="0"/>
    <s v="documentary"/>
    <x v="2"/>
    <x v="482"/>
    <d v="2015-11-14T12:53:2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1"/>
    <s v="US"/>
    <s v="USD"/>
    <n v="1410416097"/>
    <n v="1407824097"/>
    <b v="0"/>
    <n v="12"/>
    <b v="0"/>
    <s v="film &amp; video/animation"/>
    <n v="49"/>
    <n v="1629.75"/>
    <x v="0"/>
    <s v="animation"/>
    <x v="1"/>
    <x v="483"/>
    <d v="2014-09-11T06:14:57"/>
  </r>
  <r>
    <n v="480"/>
    <s v="The CafÃ©"/>
    <s v="To court his muse, an artist must first outsmart her dog.  A short animated film collaboration by Dana and Terrence Masson."/>
    <n v="40000"/>
    <n v="16165.6"/>
    <x v="1"/>
    <s v="US"/>
    <s v="USD"/>
    <n v="1376049615"/>
    <n v="1373457615"/>
    <b v="0"/>
    <n v="140"/>
    <b v="0"/>
    <s v="film &amp; video/animation"/>
    <n v="40"/>
    <n v="115.47"/>
    <x v="0"/>
    <s v="animation"/>
    <x v="4"/>
    <x v="484"/>
    <d v="2013-08-09T12:00:15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2"/>
    <s v="US"/>
    <s v="USD"/>
    <n v="1439473248"/>
    <n v="1436881248"/>
    <b v="0"/>
    <n v="315"/>
    <b v="1"/>
    <s v="technology/wearables"/>
    <n v="28"/>
    <n v="35.99"/>
    <x v="3"/>
    <s v="wearables"/>
    <x v="2"/>
    <x v="485"/>
    <d v="2015-08-13T13:40:48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1"/>
    <s v="GB"/>
    <s v="GBP"/>
    <n v="1410616600"/>
    <n v="1405432600"/>
    <b v="0"/>
    <n v="369"/>
    <b v="0"/>
    <s v="technology/wearables"/>
    <n v="25"/>
    <n v="27.42"/>
    <x v="3"/>
    <s v="wearables"/>
    <x v="1"/>
    <x v="486"/>
    <d v="2014-09-13T13:56:40"/>
  </r>
  <r>
    <n v="1058"/>
    <s v="The Body Politic Radio (Canceled)"/>
    <s v="An investigative series on 790 KABC Radio on the ravages of addiction and what options millions of people have for hopeful recovery."/>
    <n v="40000"/>
    <n v="5599"/>
    <x v="0"/>
    <s v="US"/>
    <s v="USD"/>
    <n v="1427328000"/>
    <n v="1423777043"/>
    <b v="0"/>
    <n v="0"/>
    <b v="0"/>
    <s v="journalism/audio"/>
    <n v="14"/>
    <n v="0"/>
    <x v="8"/>
    <s v="audio"/>
    <x v="2"/>
    <x v="487"/>
    <d v="2015-03-26T00:00:00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1"/>
    <s v="US"/>
    <s v="USD"/>
    <n v="1459352495"/>
    <n v="1456764095"/>
    <b v="0"/>
    <n v="4"/>
    <b v="0"/>
    <s v="games/video games"/>
    <n v="13"/>
    <n v="1322.75"/>
    <x v="4"/>
    <s v="video games"/>
    <x v="0"/>
    <x v="488"/>
    <d v="2016-03-30T15:41:35"/>
  </r>
  <r>
    <n v="1131"/>
    <s v="Hot Potato - The App"/>
    <s v="Don't drop it like it's hot..Hot Potato is a battle between friends. Compete to keep Mr Potato off the ground. Who will drop him first?"/>
    <n v="40000"/>
    <n v="5226"/>
    <x v="1"/>
    <s v="AU"/>
    <s v="AUD"/>
    <n v="1450993668"/>
    <n v="1448401668"/>
    <b v="0"/>
    <n v="0"/>
    <b v="0"/>
    <s v="games/mobile games"/>
    <n v="13"/>
    <n v="0"/>
    <x v="4"/>
    <s v="mobile games"/>
    <x v="2"/>
    <x v="489"/>
    <d v="2015-12-24T21:47:48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0"/>
    <s v="GB"/>
    <s v="GBP"/>
    <n v="1489376405"/>
    <n v="1484196005"/>
    <b v="0"/>
    <n v="104"/>
    <b v="0"/>
    <s v="technology/wearables"/>
    <n v="10"/>
    <n v="39.11"/>
    <x v="3"/>
    <s v="wearables"/>
    <x v="3"/>
    <x v="490"/>
    <d v="2017-03-13T03:40:05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0"/>
    <s v="US"/>
    <s v="USD"/>
    <n v="1457024514"/>
    <n v="1454432514"/>
    <b v="0"/>
    <n v="122"/>
    <b v="0"/>
    <s v="technology/wearables"/>
    <n v="10"/>
    <n v="33.11"/>
    <x v="3"/>
    <s v="wearables"/>
    <x v="0"/>
    <x v="491"/>
    <d v="2016-03-03T17:01:54"/>
  </r>
  <r>
    <n v="1318"/>
    <s v="Lucky Tag: A Smart Dog Wearable That Cares (Canceled)"/>
    <s v="Your Dog's Best Friend._x000a_Revolutionize the way you care about your pups and brings you peace of mind."/>
    <n v="40000"/>
    <n v="4028"/>
    <x v="0"/>
    <s v="US"/>
    <s v="USD"/>
    <n v="1420938172"/>
    <n v="1418346172"/>
    <b v="0"/>
    <n v="135"/>
    <b v="0"/>
    <s v="technology/wearables"/>
    <n v="10"/>
    <n v="29.84"/>
    <x v="3"/>
    <s v="wearables"/>
    <x v="1"/>
    <x v="492"/>
    <d v="2015-01-11T01:02:52"/>
  </r>
  <r>
    <n v="1432"/>
    <s v="The Holy Bib-el"/>
    <s v="THE HOLY BIB-EL Translated By Leon Cook. The Creation: CHAPTER 1.  1* In the beginning Gods created The Heavens and The Planet Earth."/>
    <n v="40000"/>
    <n v="3390"/>
    <x v="1"/>
    <s v="US"/>
    <s v="USD"/>
    <n v="1437417828"/>
    <n v="1434825828"/>
    <b v="0"/>
    <n v="0"/>
    <b v="0"/>
    <s v="publishing/translations"/>
    <n v="8"/>
    <n v="0"/>
    <x v="2"/>
    <s v="translations"/>
    <x v="2"/>
    <x v="493"/>
    <d v="2015-07-20T18:43:48"/>
  </r>
  <r>
    <n v="1467"/>
    <s v="Radio Ambulante"/>
    <s v="We are a new Spanish language podcast telling uniquely Latin American stories."/>
    <n v="40000"/>
    <n v="3258"/>
    <x v="2"/>
    <s v="US"/>
    <s v="USD"/>
    <n v="1332699285"/>
    <n v="1327518885"/>
    <b v="1"/>
    <n v="600"/>
    <b v="1"/>
    <s v="publishing/radio &amp; podcasts"/>
    <n v="8"/>
    <n v="5.43"/>
    <x v="2"/>
    <s v="radio &amp; podcasts"/>
    <x v="5"/>
    <x v="494"/>
    <d v="2012-03-25T18:14:45"/>
  </r>
  <r>
    <n v="1769"/>
    <s v="Navajo Textile Project"/>
    <s v="To create a publication, and exhibition documenting the collection of Jamie Ross, longtime collector of Navajo Textiles"/>
    <n v="40000"/>
    <n v="2265"/>
    <x v="1"/>
    <s v="US"/>
    <s v="USD"/>
    <n v="1421177959"/>
    <n v="1418585959"/>
    <b v="1"/>
    <n v="22"/>
    <b v="0"/>
    <s v="photography/photobooks"/>
    <n v="6"/>
    <n v="102.95"/>
    <x v="6"/>
    <s v="photobooks"/>
    <x v="1"/>
    <x v="495"/>
    <d v="2015-01-13T19:39:19"/>
  </r>
  <r>
    <n v="1783"/>
    <s v="Hues of my Vision"/>
    <s v="My Buddy Spirit and I, Ara, camping full time camera on hand for a bit over nine years. &quot;Hue of my Vision&quot; is our Photo Book."/>
    <n v="40000"/>
    <n v="2200"/>
    <x v="1"/>
    <s v="US"/>
    <s v="USD"/>
    <n v="1432248478"/>
    <n v="1429656478"/>
    <b v="1"/>
    <n v="185"/>
    <b v="0"/>
    <s v="photography/photobooks"/>
    <n v="6"/>
    <n v="11.89"/>
    <x v="6"/>
    <s v="photobooks"/>
    <x v="2"/>
    <x v="496"/>
    <d v="2015-05-21T22:47:5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2"/>
    <s v="US"/>
    <s v="USD"/>
    <n v="1398952890"/>
    <n v="1396360890"/>
    <b v="1"/>
    <n v="1789"/>
    <b v="1"/>
    <s v="technology/hardware"/>
    <n v="5"/>
    <n v="1.05"/>
    <x v="3"/>
    <s v="hardware"/>
    <x v="1"/>
    <x v="497"/>
    <d v="2014-05-01T14:01: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2"/>
    <s v="US"/>
    <s v="USD"/>
    <n v="1474563621"/>
    <n v="1471971621"/>
    <b v="1"/>
    <n v="1780"/>
    <b v="1"/>
    <s v="technology/hardware"/>
    <n v="4"/>
    <n v="0.93"/>
    <x v="3"/>
    <s v="hardware"/>
    <x v="0"/>
    <x v="498"/>
    <d v="2016-09-22T17:00:2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2"/>
    <s v="GB"/>
    <s v="GBP"/>
    <n v="1387958429"/>
    <n v="1385366429"/>
    <b v="0"/>
    <n v="1556"/>
    <b v="1"/>
    <s v="technology/hardware"/>
    <n v="4"/>
    <n v="0.99"/>
    <x v="3"/>
    <s v="hardware"/>
    <x v="4"/>
    <x v="499"/>
    <d v="2013-12-25T08:00:29"/>
  </r>
  <r>
    <n v="2198"/>
    <s v="Rivals: Masters of the Deep"/>
    <s v="A tactical Miniatures board game for 2-4 players set in a mysterious underwater realm where 4 factions battle for supremacy."/>
    <n v="40000"/>
    <n v="1260"/>
    <x v="2"/>
    <s v="US"/>
    <s v="USD"/>
    <n v="1447507200"/>
    <n v="1444911600"/>
    <b v="0"/>
    <n v="651"/>
    <b v="1"/>
    <s v="games/tabletop games"/>
    <n v="3"/>
    <n v="1.94"/>
    <x v="4"/>
    <s v="tabletop games"/>
    <x v="2"/>
    <x v="500"/>
    <d v="2015-11-14T13:20:00"/>
  </r>
  <r>
    <n v="2340"/>
    <s v="Doughnuts with love by Strange Matter Coffee"/>
    <s v="Strange Matter Coffee is opening a scratch bakery featuring craft doughnuts with vegan and gluten free options!"/>
    <n v="40000"/>
    <n v="1016"/>
    <x v="2"/>
    <s v="US"/>
    <s v="USD"/>
    <n v="1477841138"/>
    <n v="1475249138"/>
    <b v="1"/>
    <n v="403"/>
    <b v="1"/>
    <s v="food/small batch"/>
    <n v="3"/>
    <n v="2.52"/>
    <x v="7"/>
    <s v="small batch"/>
    <x v="0"/>
    <x v="501"/>
    <d v="2016-10-30T15:25:38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0"/>
    <s v="US"/>
    <s v="USD"/>
    <n v="1429028365"/>
    <n v="1425143965"/>
    <b v="0"/>
    <n v="2"/>
    <b v="0"/>
    <s v="technology/web"/>
    <n v="3"/>
    <n v="500"/>
    <x v="3"/>
    <s v="web"/>
    <x v="2"/>
    <x v="502"/>
    <d v="2015-04-14T16:19:25"/>
  </r>
  <r>
    <n v="2564"/>
    <s v="Seaside Eddy's - Wheels on the Ground! (Canceled)"/>
    <s v="We want to bring the wonderful flavors of the Jersey Shore, my home, to my new home in Winnipeg, the center of Canada."/>
    <n v="40000"/>
    <n v="636"/>
    <x v="0"/>
    <s v="CA"/>
    <s v="CAD"/>
    <n v="1406854699"/>
    <n v="1404262699"/>
    <b v="0"/>
    <n v="0"/>
    <b v="0"/>
    <s v="food/food trucks"/>
    <n v="2"/>
    <n v="0"/>
    <x v="7"/>
    <s v="food trucks"/>
    <x v="1"/>
    <x v="503"/>
    <d v="2014-08-01T00:58:19"/>
  </r>
  <r>
    <n v="2673"/>
    <s v="Help us open a Makerspace for Kids"/>
    <s v="We're opening up a Pixel Academy in Manhattan and we need your help to fill it with technology and tools for New York City's kids!"/>
    <n v="40000"/>
    <n v="501"/>
    <x v="1"/>
    <s v="US"/>
    <s v="USD"/>
    <n v="1414622700"/>
    <n v="1412081999"/>
    <b v="1"/>
    <n v="66"/>
    <b v="0"/>
    <s v="technology/makerspaces"/>
    <n v="1"/>
    <n v="7.59"/>
    <x v="3"/>
    <s v="makerspaces"/>
    <x v="1"/>
    <x v="504"/>
    <d v="2014-10-29T22:45:00"/>
  </r>
  <r>
    <n v="2679"/>
    <s v="DIY Garage"/>
    <s v="A do-it-yourself auto garage in Des Moines, Iowa where people can learn how to work on cars &amp; those who know can share their knowledge."/>
    <n v="40000"/>
    <n v="500"/>
    <x v="1"/>
    <s v="US"/>
    <s v="USD"/>
    <n v="1425081694"/>
    <n v="1422489694"/>
    <b v="0"/>
    <n v="3"/>
    <b v="0"/>
    <s v="technology/makerspaces"/>
    <n v="1"/>
    <n v="166.67"/>
    <x v="3"/>
    <s v="makerspaces"/>
    <x v="2"/>
    <x v="505"/>
    <d v="2015-02-28T00:01:34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s v="theater/spaces"/>
    <n v="1"/>
    <n v="10.29"/>
    <x v="1"/>
    <s v="spaces"/>
    <x v="3"/>
    <x v="506"/>
    <d v="2017-03-22T15:33:50"/>
  </r>
  <r>
    <n v="2725"/>
    <s v="Digital MPPT and Solar BMS for a Net Zero energy House"/>
    <s v="Best Net Zero energy solution for new or existing house (no more heating or electricity bills)."/>
    <n v="40000"/>
    <n v="435"/>
    <x v="2"/>
    <s v="CA"/>
    <s v="CAD"/>
    <n v="1488390735"/>
    <n v="1484070735"/>
    <b v="0"/>
    <n v="113"/>
    <b v="1"/>
    <s v="technology/hardware"/>
    <n v="1"/>
    <n v="3.85"/>
    <x v="3"/>
    <s v="hardware"/>
    <x v="3"/>
    <x v="507"/>
    <d v="2017-03-01T17:52:15"/>
  </r>
  <r>
    <n v="3004"/>
    <s v="Save the Agawam Cinemas"/>
    <s v="The Agawam Cinemas is to be successfully reopened by new ownership and the twin theaters must be converted to digital projection."/>
    <n v="40000"/>
    <n v="170"/>
    <x v="2"/>
    <s v="US"/>
    <s v="USD"/>
    <n v="1416089324"/>
    <n v="1413493724"/>
    <b v="0"/>
    <n v="277"/>
    <b v="1"/>
    <s v="theater/spaces"/>
    <n v="0"/>
    <n v="0.61"/>
    <x v="1"/>
    <s v="spaces"/>
    <x v="1"/>
    <x v="508"/>
    <d v="2014-11-15T22:08:44"/>
  </r>
  <r>
    <n v="3027"/>
    <s v="Help ReNew the Rainbow Stage (&amp; office) for Future Stars"/>
    <s v="Wavy says let's LIGHT UP THE RAINBOW STAGE and as our stretch reward we'll throw all of us a PARTY!"/>
    <n v="40000"/>
    <n v="150"/>
    <x v="2"/>
    <s v="US"/>
    <s v="USD"/>
    <n v="1426866851"/>
    <n v="1424278451"/>
    <b v="0"/>
    <n v="320"/>
    <b v="1"/>
    <s v="theater/spaces"/>
    <n v="0"/>
    <n v="0.47"/>
    <x v="1"/>
    <s v="spaces"/>
    <x v="2"/>
    <x v="509"/>
    <d v="2015-03-20T15:54:11"/>
  </r>
  <r>
    <n v="3107"/>
    <s v="Creating Cabaret"/>
    <s v="When opportunity knocks, we answer!  Help expand the ravishingly talented troupe into a new and exciting market and venue!"/>
    <n v="40000"/>
    <n v="106"/>
    <x v="1"/>
    <s v="US"/>
    <s v="USD"/>
    <n v="1431372751"/>
    <n v="1430767951"/>
    <b v="0"/>
    <n v="29"/>
    <b v="0"/>
    <s v="theater/spaces"/>
    <n v="0"/>
    <n v="3.66"/>
    <x v="1"/>
    <s v="spaces"/>
    <x v="2"/>
    <x v="510"/>
    <d v="2015-05-11T19:32:31"/>
  </r>
  <r>
    <n v="3648"/>
    <s v="Moth Theater Lives"/>
    <s v="Help Moth Live! Support Moth and its artist collective to achieve its 2014/15 season."/>
    <n v="40000"/>
    <n v="1"/>
    <x v="2"/>
    <s v="US"/>
    <s v="USD"/>
    <n v="1412492445"/>
    <n v="1409900445"/>
    <b v="0"/>
    <n v="73"/>
    <b v="1"/>
    <s v="theater/plays"/>
    <n v="0"/>
    <n v="0.01"/>
    <x v="1"/>
    <s v="plays"/>
    <x v="1"/>
    <x v="511"/>
    <d v="2014-10-05T07:00:45"/>
  </r>
  <r>
    <n v="3691"/>
    <s v="Most Dangerous Man in America (WEB DuBois) by Amiri  Baraka"/>
    <s v="World Premiere of last play written by Amiri Baraka"/>
    <n v="40000"/>
    <n v="1"/>
    <x v="2"/>
    <s v="US"/>
    <s v="USD"/>
    <n v="1425272340"/>
    <n v="1421426929"/>
    <b v="0"/>
    <n v="274"/>
    <b v="1"/>
    <s v="theater/plays"/>
    <n v="0"/>
    <n v="0"/>
    <x v="1"/>
    <s v="plays"/>
    <x v="2"/>
    <x v="512"/>
    <d v="2015-03-02T04:59:00"/>
  </r>
  <r>
    <n v="3845"/>
    <s v="Marilyn Madness &amp; Me"/>
    <s v="He met Marilyn. He became obsessed with Norma Jean. That changed everything._x000a__x000a_                                A play by Frank Furino"/>
    <n v="40000"/>
    <n v="0"/>
    <x v="1"/>
    <s v="US"/>
    <s v="USD"/>
    <n v="1443711774"/>
    <n v="1441119774"/>
    <b v="1"/>
    <n v="12"/>
    <b v="0"/>
    <s v="theater/plays"/>
    <n v="0"/>
    <n v="0"/>
    <x v="1"/>
    <s v="plays"/>
    <x v="2"/>
    <x v="513"/>
    <d v="2015-10-01T15:02:54"/>
  </r>
  <r>
    <n v="2763"/>
    <s v="My Christmas Star"/>
    <s v="How Santa finds childrens homes without getting lost by following certain stars."/>
    <n v="39400"/>
    <n v="400"/>
    <x v="1"/>
    <s v="US"/>
    <s v="USD"/>
    <n v="1369403684"/>
    <n v="1365515684"/>
    <b v="0"/>
    <n v="3"/>
    <b v="0"/>
    <s v="publishing/children's books"/>
    <n v="1"/>
    <n v="133.33000000000001"/>
    <x v="2"/>
    <s v="children's books"/>
    <x v="4"/>
    <x v="514"/>
    <d v="2013-05-24T13:54:4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1"/>
    <s v="US"/>
    <s v="USD"/>
    <n v="1321201327"/>
    <n v="1316013727"/>
    <b v="0"/>
    <n v="1"/>
    <b v="0"/>
    <s v="film &amp; video/animation"/>
    <n v="44"/>
    <n v="17277"/>
    <x v="0"/>
    <s v="animation"/>
    <x v="6"/>
    <x v="515"/>
    <d v="2011-11-13T16:22:07"/>
  </r>
  <r>
    <n v="662"/>
    <s v="LW - the cool luminescent band with a watch"/>
    <s v="A stylish, durable safety light band on your wrist or ankle holds a watch or another modular accessory."/>
    <n v="39000"/>
    <n v="10804.45"/>
    <x v="1"/>
    <s v="US"/>
    <s v="USD"/>
    <n v="1421404247"/>
    <n v="1418812247"/>
    <b v="0"/>
    <n v="4"/>
    <b v="0"/>
    <s v="technology/wearables"/>
    <n v="28"/>
    <n v="2701.11"/>
    <x v="3"/>
    <s v="wearables"/>
    <x v="1"/>
    <x v="516"/>
    <d v="2015-01-16T10:30:47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1"/>
    <s v="AU"/>
    <s v="AUD"/>
    <n v="1406593780"/>
    <n v="1404174580"/>
    <b v="1"/>
    <n v="60"/>
    <b v="0"/>
    <s v="technology/makerspaces"/>
    <n v="1"/>
    <n v="8.39"/>
    <x v="3"/>
    <s v="makerspaces"/>
    <x v="1"/>
    <x v="517"/>
    <d v="2014-07-29T00:29:40"/>
  </r>
  <r>
    <n v="366"/>
    <s v="A BUSHMAN ODYSSEY"/>
    <s v="One Bushman familyâ€™s struggle to survive genocide, dispossession and post-apartheid freedom in South Africa."/>
    <n v="38000"/>
    <n v="22421"/>
    <x v="2"/>
    <s v="US"/>
    <s v="USD"/>
    <n v="1337540518"/>
    <n v="1334948518"/>
    <b v="0"/>
    <n v="134"/>
    <b v="1"/>
    <s v="film &amp; video/documentary"/>
    <n v="59"/>
    <n v="167.32"/>
    <x v="0"/>
    <s v="documentary"/>
    <x v="5"/>
    <x v="518"/>
    <d v="2012-05-20T19:01:58"/>
  </r>
  <r>
    <n v="387"/>
    <s v="On the Back of a Tiger"/>
    <s v="The workings of life revised: Pioneering scientists &amp; health-seekers challenge our understanding of disease, aging and consciousness."/>
    <n v="38000"/>
    <n v="21380"/>
    <x v="2"/>
    <s v="US"/>
    <s v="USD"/>
    <n v="1439618400"/>
    <n v="1436976858"/>
    <b v="0"/>
    <n v="562"/>
    <b v="1"/>
    <s v="film &amp; video/documentary"/>
    <n v="56"/>
    <n v="38.04"/>
    <x v="0"/>
    <s v="documentary"/>
    <x v="2"/>
    <x v="519"/>
    <d v="2015-08-15T06:00:00"/>
  </r>
  <r>
    <n v="771"/>
    <s v="Donald Trump Presidential Stress Cube"/>
    <s v="A satire gift, the stress cube has original artwork, comes on a custom mahogany stand and has a funny exercise booklet."/>
    <n v="38000"/>
    <n v="8807"/>
    <x v="1"/>
    <s v="US"/>
    <s v="USD"/>
    <n v="1454183202"/>
    <n v="1449863202"/>
    <b v="0"/>
    <n v="1"/>
    <b v="0"/>
    <s v="publishing/fiction"/>
    <n v="23"/>
    <n v="8807"/>
    <x v="2"/>
    <s v="fiction"/>
    <x v="2"/>
    <x v="520"/>
    <d v="2016-01-30T19:46:42"/>
  </r>
  <r>
    <n v="2857"/>
    <s v="Los Tradicionales"/>
    <s v="Somos una compaÃ±Ã­a de teatro independiente. Y en el 2017 queremos arrancar con el montaje de 3 obras._x000a_3 elencos, 3 espacios."/>
    <n v="38000"/>
    <n v="286"/>
    <x v="1"/>
    <s v="MX"/>
    <s v="MXN"/>
    <n v="1487613600"/>
    <n v="1482444295"/>
    <b v="0"/>
    <n v="15"/>
    <b v="0"/>
    <s v="theater/plays"/>
    <n v="1"/>
    <n v="19.07"/>
    <x v="1"/>
    <s v="plays"/>
    <x v="0"/>
    <x v="521"/>
    <d v="2017-02-20T18:00:00"/>
  </r>
  <r>
    <n v="485"/>
    <s v="The Lighthouse and the Lock cartoon - funny stuff for kids."/>
    <s v="Last few days to make this toon a reality! 5 funny toons for YOU! See the pilot episode here!"/>
    <n v="37956"/>
    <n v="15918.65"/>
    <x v="1"/>
    <s v="GB"/>
    <s v="GBP"/>
    <n v="1368792499"/>
    <n v="1366200499"/>
    <b v="0"/>
    <n v="125"/>
    <b v="0"/>
    <s v="film &amp; video/animation"/>
    <n v="42"/>
    <n v="127.35"/>
    <x v="0"/>
    <s v="animation"/>
    <x v="4"/>
    <x v="522"/>
    <d v="2013-05-17T12:08:19"/>
  </r>
  <r>
    <n v="1521"/>
    <s v="STREET, New York City, The 70's, 80's, 90's"/>
    <s v="STREET, a hard-bound book 9 1/2&quot;x 11&quot; 106 black and white photographs shot in New York City from 1975 through 1998."/>
    <n v="37500"/>
    <n v="3062"/>
    <x v="2"/>
    <s v="US"/>
    <s v="USD"/>
    <n v="1465272091"/>
    <n v="1462248091"/>
    <b v="1"/>
    <n v="235"/>
    <b v="1"/>
    <s v="photography/photobooks"/>
    <n v="8"/>
    <n v="13.03"/>
    <x v="6"/>
    <s v="photobooks"/>
    <x v="0"/>
    <x v="523"/>
    <d v="2016-06-07T04:01:31"/>
  </r>
  <r>
    <n v="1459"/>
    <s v="Like all the others (Canceled)"/>
    <s v="What if you suddenly found out, that your life wasnÂ´t the life you thought you had? What if you were like all the others!"/>
    <n v="37000"/>
    <n v="3292"/>
    <x v="0"/>
    <s v="DK"/>
    <s v="DKK"/>
    <n v="1449077100"/>
    <n v="1446612896"/>
    <b v="0"/>
    <n v="0"/>
    <b v="0"/>
    <s v="publishing/translations"/>
    <n v="9"/>
    <n v="0"/>
    <x v="2"/>
    <s v="translations"/>
    <x v="2"/>
    <x v="524"/>
    <d v="2015-12-02T17:25:0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0"/>
    <s v="US"/>
    <s v="USD"/>
    <n v="1421350140"/>
    <n v="1418761759"/>
    <b v="0"/>
    <n v="8"/>
    <b v="0"/>
    <s v="technology/web"/>
    <n v="3"/>
    <n v="115.75"/>
    <x v="3"/>
    <s v="web"/>
    <x v="1"/>
    <x v="525"/>
    <d v="2015-01-15T19:29:00"/>
  </r>
  <r>
    <n v="241"/>
    <s v="&quot;LESLIE&quot;"/>
    <s v="&quot;LESLIE&quot; explores the unapologetic life of Leslie Cochran, the thong-clad homeless man turned cultural icon in the heart of Texas."/>
    <n v="36400"/>
    <n v="33486"/>
    <x v="2"/>
    <s v="US"/>
    <s v="USD"/>
    <n v="1419180304"/>
    <n v="1415292304"/>
    <b v="1"/>
    <n v="376"/>
    <b v="1"/>
    <s v="film &amp; video/documentary"/>
    <n v="92"/>
    <n v="89.06"/>
    <x v="0"/>
    <s v="documentary"/>
    <x v="1"/>
    <x v="526"/>
    <d v="2014-12-21T16:45:04"/>
  </r>
  <r>
    <n v="2144"/>
    <s v="Project Starborn"/>
    <s v="A thousand community-built sandbox games (and more!) with a fully-customizable game engine."/>
    <n v="35500"/>
    <n v="1370"/>
    <x v="1"/>
    <s v="US"/>
    <s v="USD"/>
    <n v="1379164040"/>
    <n v="1376399240"/>
    <b v="0"/>
    <n v="24"/>
    <b v="0"/>
    <s v="games/video games"/>
    <n v="4"/>
    <n v="57.08"/>
    <x v="4"/>
    <s v="video games"/>
    <x v="4"/>
    <x v="527"/>
    <d v="2013-09-14T13:07:20"/>
  </r>
  <r>
    <n v="24"/>
    <s v="Bring STL Up Late to TV"/>
    <s v="STL Up Late is a weekly late night comedy talk show for St. Louis television."/>
    <n v="35000"/>
    <n v="229802.31"/>
    <x v="2"/>
    <s v="US"/>
    <s v="USD"/>
    <n v="1442345940"/>
    <n v="1439494863"/>
    <b v="0"/>
    <n v="574"/>
    <b v="1"/>
    <s v="film &amp; video/television"/>
    <n v="657"/>
    <n v="400.35"/>
    <x v="0"/>
    <s v="television"/>
    <x v="2"/>
    <x v="528"/>
    <d v="2015-09-15T19:39:00"/>
  </r>
  <r>
    <n v="156"/>
    <s v="Mosaics (Canceled)"/>
    <s v="A short science-fiction film about an underground network of human-animal hybrids &amp; their struggle with oppression &amp; marginalization."/>
    <n v="35000"/>
    <n v="51184"/>
    <x v="0"/>
    <s v="CA"/>
    <s v="CAD"/>
    <n v="1407034796"/>
    <n v="1401850796"/>
    <b v="0"/>
    <n v="15"/>
    <b v="0"/>
    <s v="film &amp; video/science fiction"/>
    <n v="146"/>
    <n v="3412.27"/>
    <x v="0"/>
    <s v="science fiction"/>
    <x v="1"/>
    <x v="529"/>
    <d v="2014-08-03T02:59: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2"/>
    <s v="US"/>
    <s v="USD"/>
    <n v="1463670162"/>
    <n v="1461078162"/>
    <b v="1"/>
    <n v="560"/>
    <b v="1"/>
    <s v="film &amp; video/documentary"/>
    <n v="91"/>
    <n v="56.7"/>
    <x v="0"/>
    <s v="documentary"/>
    <x v="0"/>
    <x v="530"/>
    <d v="2016-05-19T15:02:42"/>
  </r>
  <r>
    <n v="321"/>
    <s v="An Impossible Project"/>
    <s v="The more digital the world, the more analog our dreams._x000a_A feature documentary shot on 35mm film."/>
    <n v="35000"/>
    <n v="26349"/>
    <x v="2"/>
    <s v="DE"/>
    <s v="EUR"/>
    <n v="1478605386"/>
    <n v="1475577786"/>
    <b v="1"/>
    <n v="337"/>
    <b v="1"/>
    <s v="film &amp; video/documentary"/>
    <n v="75"/>
    <n v="78.19"/>
    <x v="0"/>
    <s v="documentary"/>
    <x v="0"/>
    <x v="531"/>
    <d v="2016-11-08T11:43:06"/>
  </r>
  <r>
    <n v="330"/>
    <s v="The Power of Place"/>
    <s v="A film project that will compel decision makers to conserve iconic NH landscapes at risk due to an electricity transmission project."/>
    <n v="35000"/>
    <n v="25655"/>
    <x v="2"/>
    <s v="US"/>
    <s v="USD"/>
    <n v="1368763140"/>
    <n v="1366028563"/>
    <b v="1"/>
    <n v="340"/>
    <b v="1"/>
    <s v="film &amp; video/documentary"/>
    <n v="73"/>
    <n v="75.459999999999994"/>
    <x v="0"/>
    <s v="documentary"/>
    <x v="4"/>
    <x v="532"/>
    <d v="2013-05-17T03:59:00"/>
  </r>
  <r>
    <n v="340"/>
    <s v="Somaliland: The Abaarso Story"/>
    <s v="Feature-length documentary about five Somali Muslim students pursuing dreams of education in America"/>
    <n v="35000"/>
    <n v="25132"/>
    <x v="2"/>
    <s v="US"/>
    <s v="USD"/>
    <n v="1489006800"/>
    <n v="1486397007"/>
    <b v="1"/>
    <n v="299"/>
    <b v="1"/>
    <s v="film &amp; video/documentary"/>
    <n v="72"/>
    <n v="84.05"/>
    <x v="0"/>
    <s v="documentary"/>
    <x v="3"/>
    <x v="533"/>
    <d v="2017-03-08T21:00:00"/>
  </r>
  <r>
    <n v="355"/>
    <s v="REZA ABDOH -Theatre Visionary"/>
    <s v="A documentary film about the late REZA ABDOH and his performance company DAR A LUZ."/>
    <n v="35000"/>
    <n v="23530"/>
    <x v="2"/>
    <s v="US"/>
    <s v="USD"/>
    <n v="1417420994"/>
    <n v="1414738994"/>
    <b v="1"/>
    <n v="165"/>
    <b v="1"/>
    <s v="film &amp; video/documentary"/>
    <n v="67"/>
    <n v="142.61000000000001"/>
    <x v="0"/>
    <s v="documentary"/>
    <x v="1"/>
    <x v="534"/>
    <d v="2014-12-01T08:03: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2"/>
    <s v="US"/>
    <s v="USD"/>
    <n v="1416704506"/>
    <n v="1414108906"/>
    <b v="0"/>
    <n v="354"/>
    <b v="1"/>
    <s v="film &amp; video/documentary"/>
    <n v="66"/>
    <n v="64.95"/>
    <x v="0"/>
    <s v="documentary"/>
    <x v="1"/>
    <x v="535"/>
    <d v="2014-11-23T01:01:46"/>
  </r>
  <r>
    <n v="404"/>
    <s v="The Last One: Unfolding the AIDS MEMORIAL QUILT"/>
    <s v="A feature length documentary, exploring the many lives memorialized by the iconic AIDS Memorial Quilt."/>
    <n v="35000"/>
    <n v="20426"/>
    <x v="2"/>
    <s v="US"/>
    <s v="USD"/>
    <n v="1391641440"/>
    <n v="1389107062"/>
    <b v="0"/>
    <n v="271"/>
    <b v="1"/>
    <s v="film &amp; video/documentary"/>
    <n v="58"/>
    <n v="75.37"/>
    <x v="0"/>
    <s v="documentary"/>
    <x v="1"/>
    <x v="536"/>
    <d v="2014-02-05T23:04:00"/>
  </r>
  <r>
    <n v="648"/>
    <s v="Audio Jacket"/>
    <s v="Get ready for the next product that you canâ€™t live without"/>
    <n v="35000"/>
    <n v="11176"/>
    <x v="2"/>
    <s v="US"/>
    <s v="USD"/>
    <n v="1413304708"/>
    <n v="1410280708"/>
    <b v="0"/>
    <n v="27"/>
    <b v="1"/>
    <s v="technology/wearables"/>
    <n v="32"/>
    <n v="413.93"/>
    <x v="3"/>
    <s v="wearables"/>
    <x v="1"/>
    <x v="537"/>
    <d v="2014-10-14T16:38:28"/>
  </r>
  <r>
    <n v="683"/>
    <s v="Mist Buddy Hydration/Misting Backpack"/>
    <s v="Mist Buddy is a remote controlled misting system, powered by a rechargeable battery with misting/sipping tip for complete coolness."/>
    <n v="35000"/>
    <n v="10440"/>
    <x v="1"/>
    <s v="US"/>
    <s v="USD"/>
    <n v="1477949764"/>
    <n v="1474493764"/>
    <b v="0"/>
    <n v="3"/>
    <b v="0"/>
    <s v="technology/wearables"/>
    <n v="30"/>
    <n v="3480"/>
    <x v="3"/>
    <s v="wearables"/>
    <x v="0"/>
    <x v="538"/>
    <d v="2016-10-31T21:36:04"/>
  </r>
  <r>
    <n v="963"/>
    <s v="The Ultimate Learning Center"/>
    <s v="WE are molding an educated, motivated, non violent GENERATION!"/>
    <n v="35000"/>
    <n v="6360"/>
    <x v="1"/>
    <s v="US"/>
    <s v="USD"/>
    <n v="1476717319"/>
    <n v="1473693319"/>
    <b v="0"/>
    <n v="9"/>
    <b v="0"/>
    <s v="technology/wearables"/>
    <n v="18"/>
    <n v="706.67"/>
    <x v="3"/>
    <s v="wearables"/>
    <x v="0"/>
    <x v="539"/>
    <d v="2016-10-17T15:15:19"/>
  </r>
  <r>
    <n v="979"/>
    <s v="Trequant - First Wearable for Tremors"/>
    <s v="Trequant is specifically designed for people with tremors. It helps them to track and analyse their tremors for better understanding."/>
    <n v="35000"/>
    <n v="6181"/>
    <x v="1"/>
    <s v="US"/>
    <s v="USD"/>
    <n v="1466449140"/>
    <n v="1463392828"/>
    <b v="0"/>
    <n v="96"/>
    <b v="0"/>
    <s v="technology/wearables"/>
    <n v="18"/>
    <n v="64.39"/>
    <x v="3"/>
    <s v="wearables"/>
    <x v="0"/>
    <x v="540"/>
    <d v="2016-06-20T18:59:00"/>
  </r>
  <r>
    <n v="1127"/>
    <s v="ABRAcaPOCUS!!"/>
    <s v="A fast-paced, creepy/cute mobile puzzle game where you draw series of magic symbols to summon &amp; collect demons, monsters, gods, &amp; myths"/>
    <n v="35000"/>
    <n v="5234"/>
    <x v="1"/>
    <s v="US"/>
    <s v="USD"/>
    <n v="1416000600"/>
    <n v="1413318600"/>
    <b v="0"/>
    <n v="23"/>
    <b v="0"/>
    <s v="games/mobile games"/>
    <n v="15"/>
    <n v="227.57"/>
    <x v="4"/>
    <s v="mobile games"/>
    <x v="1"/>
    <x v="541"/>
    <d v="2014-11-14T21:30:00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1"/>
    <s v="US"/>
    <s v="USD"/>
    <n v="1485035131"/>
    <n v="1483307131"/>
    <b v="0"/>
    <n v="4"/>
    <b v="0"/>
    <s v="games/mobile games"/>
    <n v="15"/>
    <n v="1300"/>
    <x v="4"/>
    <s v="mobile games"/>
    <x v="3"/>
    <x v="542"/>
    <d v="2017-01-21T21:45:3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0"/>
    <s v="GB"/>
    <s v="GBP"/>
    <n v="1432223125"/>
    <n v="1429631125"/>
    <b v="0"/>
    <n v="4"/>
    <b v="0"/>
    <s v="technology/wearables"/>
    <n v="11"/>
    <n v="1003.93"/>
    <x v="3"/>
    <s v="wearables"/>
    <x v="2"/>
    <x v="543"/>
    <d v="2015-05-21T15:45:25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0"/>
    <s v="US"/>
    <s v="USD"/>
    <n v="1467432000"/>
    <n v="1464763109"/>
    <b v="0"/>
    <n v="50"/>
    <b v="0"/>
    <s v="technology/wearables"/>
    <n v="11"/>
    <n v="80"/>
    <x v="3"/>
    <s v="wearables"/>
    <x v="0"/>
    <x v="544"/>
    <d v="2016-07-02T04:00:0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2"/>
    <s v="US"/>
    <s v="USD"/>
    <n v="1445624695"/>
    <n v="1443464695"/>
    <b v="1"/>
    <n v="874"/>
    <b v="1"/>
    <s v="photography/photobooks"/>
    <n v="9"/>
    <n v="3.48"/>
    <x v="6"/>
    <s v="photobooks"/>
    <x v="2"/>
    <x v="545"/>
    <d v="2015-10-23T18:24:55"/>
  </r>
  <r>
    <n v="1718"/>
    <s v="The Prodigal Son"/>
    <s v="A melody for the galaxy."/>
    <n v="35000"/>
    <n v="2456.66"/>
    <x v="1"/>
    <s v="US"/>
    <s v="USD"/>
    <n v="1463201940"/>
    <n v="1459435149"/>
    <b v="0"/>
    <n v="2"/>
    <b v="0"/>
    <s v="music/faith"/>
    <n v="7"/>
    <n v="1228.33"/>
    <x v="5"/>
    <s v="faith"/>
    <x v="0"/>
    <x v="546"/>
    <d v="2016-05-14T04:59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1"/>
    <s v="US"/>
    <s v="USD"/>
    <n v="1456062489"/>
    <n v="1453211289"/>
    <b v="1"/>
    <n v="76"/>
    <b v="0"/>
    <s v="photography/photobooks"/>
    <n v="6"/>
    <n v="28.97"/>
    <x v="6"/>
    <s v="photobooks"/>
    <x v="0"/>
    <x v="547"/>
    <d v="2016-02-21T13:48:09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1"/>
    <s v="US"/>
    <s v="USD"/>
    <n v="1414059479"/>
    <n v="1411467479"/>
    <b v="0"/>
    <n v="38"/>
    <b v="0"/>
    <s v="technology/gadgets"/>
    <n v="6"/>
    <n v="52.63"/>
    <x v="3"/>
    <s v="gadgets"/>
    <x v="1"/>
    <x v="548"/>
    <d v="2014-10-23T10:17:59"/>
  </r>
  <r>
    <n v="1952"/>
    <s v="Nix Color Sensor"/>
    <s v="Nix is a breakthrough smartphone accessory. Just scan an object and instantly view the color on your iPhone, Android, PC, or Mac."/>
    <n v="35000"/>
    <n v="1855"/>
    <x v="2"/>
    <s v="CA"/>
    <s v="CAD"/>
    <n v="1381934015"/>
    <n v="1378737215"/>
    <b v="1"/>
    <n v="682"/>
    <b v="1"/>
    <s v="technology/hardware"/>
    <n v="5"/>
    <n v="2.72"/>
    <x v="3"/>
    <s v="hardware"/>
    <x v="4"/>
    <x v="549"/>
    <d v="2013-10-16T14:33: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2"/>
    <s v="GB"/>
    <s v="GBP"/>
    <n v="1399033810"/>
    <n v="1396441810"/>
    <b v="0"/>
    <n v="621"/>
    <b v="1"/>
    <s v="technology/hardware"/>
    <n v="4"/>
    <n v="2.52"/>
    <x v="3"/>
    <s v="hardware"/>
    <x v="1"/>
    <x v="550"/>
    <d v="2014-05-02T12:30:10"/>
  </r>
  <r>
    <n v="2327"/>
    <s v="Kraut Source - Fermentation Made Simple"/>
    <s v="Gourmet Fermentation in a Mason Jar. Create delicious, nutritious fermented foods at home."/>
    <n v="35000"/>
    <n v="1031.6400000000001"/>
    <x v="2"/>
    <s v="US"/>
    <s v="USD"/>
    <n v="1409090440"/>
    <n v="1406066440"/>
    <b v="1"/>
    <n v="3355"/>
    <b v="1"/>
    <s v="food/small batch"/>
    <n v="3"/>
    <n v="0.31"/>
    <x v="7"/>
    <s v="small batch"/>
    <x v="1"/>
    <x v="551"/>
    <d v="2014-08-26T22:00:4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2"/>
    <s v="US"/>
    <s v="USD"/>
    <n v="1451001600"/>
    <n v="1448400943"/>
    <b v="1"/>
    <n v="163"/>
    <b v="1"/>
    <s v="food/small batch"/>
    <n v="3"/>
    <n v="6.29"/>
    <x v="7"/>
    <s v="small batch"/>
    <x v="2"/>
    <x v="552"/>
    <d v="2015-12-25T00:00:00"/>
  </r>
  <r>
    <n v="2354"/>
    <s v="Dissertation (Canceled)"/>
    <s v="Almost done with doctorate degree but need funding of $35,000 to complete research of project."/>
    <n v="35000"/>
    <n v="1001"/>
    <x v="0"/>
    <s v="US"/>
    <s v="USD"/>
    <n v="1420910460"/>
    <n v="1415726460"/>
    <b v="0"/>
    <n v="1"/>
    <b v="0"/>
    <s v="technology/web"/>
    <n v="3"/>
    <n v="1001"/>
    <x v="3"/>
    <s v="web"/>
    <x v="1"/>
    <x v="553"/>
    <d v="2015-01-10T17:21:00"/>
  </r>
  <r>
    <n v="2428"/>
    <s v="Premium Burgers"/>
    <s v="From Moo 2 You! We want to offer premium burgers to a taco flooded environment."/>
    <n v="35000"/>
    <n v="858"/>
    <x v="1"/>
    <s v="US"/>
    <s v="USD"/>
    <n v="1426182551"/>
    <n v="1423594151"/>
    <b v="0"/>
    <n v="1"/>
    <b v="0"/>
    <s v="food/food trucks"/>
    <n v="2"/>
    <n v="858"/>
    <x v="7"/>
    <s v="food trucks"/>
    <x v="2"/>
    <x v="554"/>
    <d v="2015-03-12T17:49:11"/>
  </r>
  <r>
    <n v="2454"/>
    <s v="Bine Brewing - Brewed Within Reach"/>
    <s v="Beer. Delicious, Salem made beer. Only the freshest, small batch beer straight from the source. Our beer is brewed within reach."/>
    <n v="35000"/>
    <n v="810"/>
    <x v="2"/>
    <s v="US"/>
    <s v="USD"/>
    <n v="1489207808"/>
    <n v="1486183808"/>
    <b v="0"/>
    <n v="130"/>
    <b v="1"/>
    <s v="food/small batch"/>
    <n v="2"/>
    <n v="6.23"/>
    <x v="7"/>
    <s v="small batch"/>
    <x v="3"/>
    <x v="555"/>
    <d v="2017-03-11T04:50:08"/>
  </r>
  <r>
    <n v="2504"/>
    <s v="Halal Restaurant and Internet Cafe"/>
    <s v="Halal Restaurant and Internet Cafe 20 percent of profits will go to building masjids."/>
    <n v="35000"/>
    <n v="725"/>
    <x v="1"/>
    <s v="US"/>
    <s v="USD"/>
    <n v="1416014534"/>
    <n v="1413418934"/>
    <b v="0"/>
    <n v="0"/>
    <b v="0"/>
    <s v="food/restaurants"/>
    <n v="2"/>
    <n v="0"/>
    <x v="7"/>
    <s v="restaurants"/>
    <x v="1"/>
    <x v="556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633"/>
    <x v="0"/>
    <s v="US"/>
    <s v="USD"/>
    <n v="1408663948"/>
    <n v="1406071948"/>
    <b v="0"/>
    <n v="0"/>
    <b v="0"/>
    <s v="food/food trucks"/>
    <n v="2"/>
    <n v="0"/>
    <x v="7"/>
    <s v="food trucks"/>
    <x v="1"/>
    <x v="557"/>
    <d v="2014-08-21T23:32:28"/>
  </r>
  <r>
    <n v="2596"/>
    <s v="The Chef Express Food Truck"/>
    <s v="I'm bringing passion, talent, and most importantly some amazing gourmet food to the streets of Lethbridge and southern Alberta."/>
    <n v="35000"/>
    <n v="600"/>
    <x v="1"/>
    <s v="CA"/>
    <s v="CAD"/>
    <n v="1407427009"/>
    <n v="1404835009"/>
    <b v="0"/>
    <n v="27"/>
    <b v="0"/>
    <s v="food/food trucks"/>
    <n v="2"/>
    <n v="22.22"/>
    <x v="7"/>
    <s v="food trucks"/>
    <x v="1"/>
    <x v="558"/>
    <d v="2014-08-07T15:56:49"/>
  </r>
  <r>
    <n v="2609"/>
    <s v="ArduSat - Your Arduino Experiment in Space"/>
    <s v="We love Arduino and we love space exploration. So we decided to combine them and let people run their own space experiments!"/>
    <n v="35000"/>
    <n v="586"/>
    <x v="2"/>
    <s v="US"/>
    <s v="USD"/>
    <n v="1342330951"/>
    <n v="1339738951"/>
    <b v="1"/>
    <n v="676"/>
    <b v="1"/>
    <s v="technology/space exploration"/>
    <n v="2"/>
    <n v="0.87"/>
    <x v="3"/>
    <s v="space exploration"/>
    <x v="5"/>
    <x v="559"/>
    <d v="2012-07-15T05:42:3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1"/>
    <s v="US"/>
    <s v="USD"/>
    <n v="1467694740"/>
    <n v="1465398670"/>
    <b v="1"/>
    <n v="171"/>
    <b v="0"/>
    <s v="technology/makerspaces"/>
    <n v="1"/>
    <n v="2.92"/>
    <x v="3"/>
    <s v="makerspaces"/>
    <x v="0"/>
    <x v="560"/>
    <d v="2016-07-05T04:59:00"/>
  </r>
  <r>
    <n v="2689"/>
    <s v="Mouth Watering Mobile Restaurant"/>
    <s v="I am creating a high quality, local product only, concession trailer for local and remote events. Dearborn Brand, Winter's Brand, more."/>
    <n v="35000"/>
    <n v="488"/>
    <x v="1"/>
    <s v="US"/>
    <s v="USD"/>
    <n v="1469919890"/>
    <n v="1467327890"/>
    <b v="0"/>
    <n v="1"/>
    <b v="0"/>
    <s v="food/food trucks"/>
    <n v="1"/>
    <n v="488"/>
    <x v="7"/>
    <s v="food trucks"/>
    <x v="0"/>
    <x v="561"/>
    <d v="2016-07-30T23:04:50"/>
  </r>
  <r>
    <n v="2706"/>
    <s v="Nordo's Culinarium: Where Food Meets Art"/>
    <s v="A place where innovation, food, creativity and performance live year round in a historic building in Pioneer Square."/>
    <n v="35000"/>
    <n v="460"/>
    <x v="2"/>
    <s v="US"/>
    <s v="USD"/>
    <n v="1413442740"/>
    <n v="1410937483"/>
    <b v="1"/>
    <n v="263"/>
    <b v="1"/>
    <s v="theater/spaces"/>
    <n v="1"/>
    <n v="1.75"/>
    <x v="1"/>
    <s v="spaces"/>
    <x v="1"/>
    <x v="562"/>
    <d v="2014-10-16T06:59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1"/>
    <s v="US"/>
    <s v="USD"/>
    <n v="1432913659"/>
    <n v="1430321659"/>
    <b v="0"/>
    <n v="3"/>
    <b v="0"/>
    <s v="theater/plays"/>
    <n v="1"/>
    <n v="100"/>
    <x v="1"/>
    <s v="plays"/>
    <x v="2"/>
    <x v="563"/>
    <d v="2015-05-29T15:34:19"/>
  </r>
  <r>
    <n v="2996"/>
    <s v="Sea Tea Improv's Comedy Theater in Hartford, CT"/>
    <s v="A permanent home for comedy in Connecticut in the heart of downtown Hartford."/>
    <n v="35000"/>
    <n v="180"/>
    <x v="2"/>
    <s v="US"/>
    <s v="USD"/>
    <n v="1432677240"/>
    <n v="1427493240"/>
    <b v="0"/>
    <n v="392"/>
    <b v="1"/>
    <s v="theater/spaces"/>
    <n v="1"/>
    <n v="0.46"/>
    <x v="1"/>
    <s v="spaces"/>
    <x v="2"/>
    <x v="564"/>
    <d v="2015-05-26T21:54:00"/>
  </r>
  <r>
    <n v="3166"/>
    <s v="Verdigris - A Play by Jim Beaver"/>
    <s v="VERDIGRIS: A play written by Jim Beaver, star of Supernatural and Deadwood, opening March 2015 at Theatre West in Los Angeles."/>
    <n v="35000"/>
    <n v="90"/>
    <x v="2"/>
    <s v="US"/>
    <s v="USD"/>
    <n v="1416988740"/>
    <n v="1414514153"/>
    <b v="1"/>
    <n v="930"/>
    <b v="1"/>
    <s v="theater/plays"/>
    <n v="0"/>
    <n v="0.1"/>
    <x v="1"/>
    <s v="plays"/>
    <x v="1"/>
    <x v="565"/>
    <d v="2014-11-26T07:59:00"/>
  </r>
  <r>
    <n v="3215"/>
    <s v="Colt Coeur's 6th Season"/>
    <s v="2 world premieres:_x000a_HOW TO LIVE ON EARTH by MJ Kaufman_x000a_ / CAL IN CAMO by William Francis Hoffman_x000a_+ workshops of 7 more plays!"/>
    <n v="35000"/>
    <n v="70"/>
    <x v="2"/>
    <s v="US"/>
    <s v="USD"/>
    <n v="1441857540"/>
    <n v="1438617471"/>
    <b v="1"/>
    <n v="134"/>
    <b v="1"/>
    <s v="theater/plays"/>
    <n v="0"/>
    <n v="0.52"/>
    <x v="1"/>
    <s v="plays"/>
    <x v="2"/>
    <x v="566"/>
    <d v="2015-09-10T03:59:00"/>
  </r>
  <r>
    <n v="3237"/>
    <s v="Celebrating 20 years of The 24 Hour Plays around the world!"/>
    <s v="An annual campaign supporting our intensive for artists 25 and under."/>
    <n v="35000"/>
    <n v="60"/>
    <x v="2"/>
    <s v="US"/>
    <s v="USD"/>
    <n v="1443499140"/>
    <n v="1441452184"/>
    <b v="1"/>
    <n v="269"/>
    <b v="1"/>
    <s v="theater/plays"/>
    <n v="0"/>
    <n v="0.22"/>
    <x v="1"/>
    <s v="plays"/>
    <x v="2"/>
    <x v="567"/>
    <d v="2015-09-29T03:59:00"/>
  </r>
  <r>
    <n v="3547"/>
    <s v="Tommy and Me by Ray Didinger - Theatre Exile"/>
    <s v="Help to bring this heart warming story of Ray Didinger's relationship with his boyhood hero Tommy McDonald to life."/>
    <n v="35000"/>
    <n v="10"/>
    <x v="2"/>
    <s v="US"/>
    <s v="USD"/>
    <n v="1463198340"/>
    <n v="1461117201"/>
    <b v="0"/>
    <n v="336"/>
    <b v="1"/>
    <s v="theater/plays"/>
    <n v="0"/>
    <n v="0.03"/>
    <x v="1"/>
    <s v="plays"/>
    <x v="0"/>
    <x v="568"/>
    <d v="2016-05-14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2"/>
    <s v="ES"/>
    <s v="EUR"/>
    <n v="1460066954"/>
    <n v="1456614554"/>
    <b v="1"/>
    <n v="964"/>
    <b v="1"/>
    <s v="film &amp; video/documentary"/>
    <n v="71"/>
    <n v="25.1"/>
    <x v="0"/>
    <s v="documentary"/>
    <x v="0"/>
    <x v="569"/>
    <d v="2016-04-07T22:09: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2"/>
    <s v="US"/>
    <s v="USD"/>
    <n v="1433125200"/>
    <n v="1429312694"/>
    <b v="1"/>
    <n v="285"/>
    <b v="1"/>
    <s v="film &amp; video/documentary"/>
    <n v="74"/>
    <n v="86.49"/>
    <x v="0"/>
    <s v="documentary"/>
    <x v="2"/>
    <x v="570"/>
    <d v="2015-06-01T02:20:00"/>
  </r>
  <r>
    <n v="1790"/>
    <s v="Return to Relevance: The Scott Hyde Archive"/>
    <s v="70 years of incredible photography sits patiently in old film sheet boxes, waiting for a return to relevance."/>
    <n v="33000"/>
    <n v="2182"/>
    <x v="1"/>
    <s v="US"/>
    <s v="USD"/>
    <n v="1423152678"/>
    <n v="1420560678"/>
    <b v="1"/>
    <n v="15"/>
    <b v="0"/>
    <s v="photography/photobooks"/>
    <n v="7"/>
    <n v="145.47"/>
    <x v="6"/>
    <s v="photobooks"/>
    <x v="2"/>
    <x v="571"/>
    <d v="2015-02-05T16:11:18"/>
  </r>
  <r>
    <n v="1983"/>
    <s v="Vegans of Hawai'i - 140'000 Strong?"/>
    <s v="A vegan photographer bringing Hawaii to the tipping point of plant pure wisdom, featuring the most influential early adopters."/>
    <n v="33000"/>
    <n v="1762"/>
    <x v="1"/>
    <s v="US"/>
    <s v="USD"/>
    <n v="1472799600"/>
    <n v="1470874618"/>
    <b v="0"/>
    <n v="16"/>
    <b v="0"/>
    <s v="photography/people"/>
    <n v="5"/>
    <n v="110.13"/>
    <x v="6"/>
    <s v="people"/>
    <x v="0"/>
    <x v="572"/>
    <d v="2016-09-02T07:00:00"/>
  </r>
  <r>
    <n v="2395"/>
    <s v="VENT it out (Canceled)"/>
    <s v="I am making a social website where people can anonymously or openly vent, All walks of life all over the world"/>
    <n v="33000"/>
    <n v="910"/>
    <x v="0"/>
    <s v="US"/>
    <s v="USD"/>
    <n v="1484038620"/>
    <n v="1481597687"/>
    <b v="0"/>
    <n v="0"/>
    <b v="0"/>
    <s v="technology/web"/>
    <n v="3"/>
    <n v="0"/>
    <x v="3"/>
    <s v="web"/>
    <x v="0"/>
    <x v="573"/>
    <d v="2017-01-10T08:57:00"/>
  </r>
  <r>
    <n v="4105"/>
    <s v="Â¡LlÃ©vame!"/>
    <s v="Buscamos finalizar el proceso de producciÃ³n de un espectÃ¡culo de payaso y con Ã©l, activar espacios pÃºblicos para la escena clown."/>
    <n v="33000"/>
    <n v="0"/>
    <x v="1"/>
    <s v="MX"/>
    <s v="MXN"/>
    <n v="1482711309"/>
    <n v="1479860109"/>
    <b v="0"/>
    <n v="6"/>
    <b v="0"/>
    <s v="theater/plays"/>
    <n v="0"/>
    <n v="0"/>
    <x v="1"/>
    <s v="plays"/>
    <x v="0"/>
    <x v="574"/>
    <d v="2016-12-26T00:15:09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2"/>
    <s v="GB"/>
    <s v="GBP"/>
    <n v="1354233296"/>
    <n v="1351641296"/>
    <b v="1"/>
    <n v="625"/>
    <b v="1"/>
    <s v="technology/hardware"/>
    <n v="5"/>
    <n v="2.59"/>
    <x v="3"/>
    <s v="hardware"/>
    <x v="5"/>
    <x v="575"/>
    <d v="2012-11-29T23:54:56"/>
  </r>
  <r>
    <n v="1775"/>
    <s v="Muhammad Ali - The Comeback"/>
    <s v="Rarely seen images of Muhammad Ali in his prime as he trained in Miami Beach at the famous 5th Street Gym in the early 70s"/>
    <n v="32500"/>
    <n v="2230"/>
    <x v="1"/>
    <s v="US"/>
    <s v="USD"/>
    <n v="1414193160"/>
    <n v="1410305160"/>
    <b v="1"/>
    <n v="124"/>
    <b v="0"/>
    <s v="photography/photobooks"/>
    <n v="7"/>
    <n v="17.98"/>
    <x v="6"/>
    <s v="photobooks"/>
    <x v="1"/>
    <x v="576"/>
    <d v="2014-10-24T23:26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2"/>
    <s v="US"/>
    <s v="USD"/>
    <n v="1397225746"/>
    <n v="1394633746"/>
    <b v="0"/>
    <n v="406"/>
    <b v="1"/>
    <s v="music/rock"/>
    <n v="11"/>
    <n v="9.11"/>
    <x v="5"/>
    <s v="rock"/>
    <x v="1"/>
    <x v="577"/>
    <d v="2014-04-11T14:15:46"/>
  </r>
  <r>
    <n v="1471"/>
    <s v="93.5 KNCE: True Taos Radio"/>
    <s v="Help improve the equipment, signal, and reach of 93.5 KNCE True Taos Radio, a new experiment in grassroots community media."/>
    <n v="32000"/>
    <n v="3250"/>
    <x v="2"/>
    <s v="US"/>
    <s v="USD"/>
    <n v="1428620334"/>
    <n v="1426028334"/>
    <b v="1"/>
    <n v="343"/>
    <b v="1"/>
    <s v="publishing/radio &amp; podcasts"/>
    <n v="10"/>
    <n v="9.48"/>
    <x v="2"/>
    <s v="radio &amp; podcasts"/>
    <x v="2"/>
    <x v="578"/>
    <d v="2015-04-09T22:58:54"/>
  </r>
  <r>
    <n v="2680"/>
    <s v="iHeart Pillow"/>
    <s v="iHeartPillow, Connecting loved ones"/>
    <n v="32000"/>
    <n v="500"/>
    <x v="1"/>
    <s v="ES"/>
    <s v="EUR"/>
    <n v="1459915491"/>
    <n v="1457327091"/>
    <b v="0"/>
    <n v="4"/>
    <b v="0"/>
    <s v="technology/makerspaces"/>
    <n v="2"/>
    <n v="125"/>
    <x v="3"/>
    <s v="makerspaces"/>
    <x v="0"/>
    <x v="579"/>
    <d v="2016-04-06T04:04:51"/>
  </r>
  <r>
    <n v="1999"/>
    <s v="Planet Venus"/>
    <s v="This is a portrait photo project aiming to inspire women to explore themselves and live their passion"/>
    <n v="31000"/>
    <n v="1700"/>
    <x v="1"/>
    <s v="GB"/>
    <s v="GBP"/>
    <n v="1415882108"/>
    <n v="1413286508"/>
    <b v="0"/>
    <n v="7"/>
    <b v="0"/>
    <s v="photography/people"/>
    <n v="5"/>
    <n v="242.86"/>
    <x v="6"/>
    <s v="people"/>
    <x v="1"/>
    <x v="580"/>
    <d v="2014-11-13T12:35:0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2"/>
    <s v="US"/>
    <s v="USD"/>
    <n v="1461904788"/>
    <n v="1458103188"/>
    <b v="0"/>
    <n v="237"/>
    <b v="1"/>
    <s v="theater/plays"/>
    <n v="0"/>
    <n v="0.21"/>
    <x v="1"/>
    <s v="plays"/>
    <x v="0"/>
    <x v="581"/>
    <d v="2016-04-29T04:39:48"/>
  </r>
  <r>
    <n v="12"/>
    <s v="Spinward Traveller (T.V. Pilot)"/>
    <s v="Spinward Traveller is based on the award winning role-playing game. Launch your imagination into the Traveller universe at Jump 6."/>
    <n v="30000"/>
    <n v="396659"/>
    <x v="2"/>
    <s v="US"/>
    <s v="USD"/>
    <n v="1405479600"/>
    <n v="1401642425"/>
    <b v="0"/>
    <n v="827"/>
    <b v="1"/>
    <s v="film &amp; video/television"/>
    <n v="1322"/>
    <n v="479.64"/>
    <x v="0"/>
    <s v="television"/>
    <x v="1"/>
    <x v="582"/>
    <d v="2014-07-16T03:00:00"/>
  </r>
  <r>
    <n v="18"/>
    <s v="Indian As Apple Pie TV"/>
    <s v="The Indian cooking show you crave: complete with cooking, travel to India, and loads of spicy inspiration with Anupy."/>
    <n v="30000"/>
    <n v="306970"/>
    <x v="2"/>
    <s v="US"/>
    <s v="USD"/>
    <n v="1410958856"/>
    <n v="1408366856"/>
    <b v="0"/>
    <n v="342"/>
    <b v="1"/>
    <s v="film &amp; video/television"/>
    <n v="1023"/>
    <n v="897.57"/>
    <x v="0"/>
    <s v="television"/>
    <x v="1"/>
    <x v="583"/>
    <d v="2014-09-17T13:00:56"/>
  </r>
  <r>
    <n v="250"/>
    <s v="BOONE- THE DOCUMENTARY"/>
    <s v="Three young farmers risk land and friendship to stand up to the USDA. An experiential film about living a life of self reliance."/>
    <n v="30000"/>
    <n v="32616"/>
    <x v="2"/>
    <s v="US"/>
    <s v="USD"/>
    <n v="1370525691"/>
    <n v="1367933691"/>
    <b v="1"/>
    <n v="437"/>
    <b v="1"/>
    <s v="film &amp; video/documentary"/>
    <n v="109"/>
    <n v="74.64"/>
    <x v="0"/>
    <s v="documentary"/>
    <x v="4"/>
    <x v="584"/>
    <d v="2013-06-06T13:34:51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2"/>
    <s v="US"/>
    <s v="USD"/>
    <n v="1308359666"/>
    <n v="1305767666"/>
    <b v="1"/>
    <n v="688"/>
    <b v="1"/>
    <s v="film &amp; video/documentary"/>
    <n v="106"/>
    <n v="46.05"/>
    <x v="0"/>
    <s v="documentary"/>
    <x v="6"/>
    <x v="585"/>
    <d v="2011-06-18T01:14:26"/>
  </r>
  <r>
    <n v="271"/>
    <s v="The Mathare Project"/>
    <s v="A documentary shot over 12 years about the hopes and dreams of five orphans struggling to reach adulthood in Kenya's Mathare slum."/>
    <n v="30000"/>
    <n v="30610"/>
    <x v="2"/>
    <s v="US"/>
    <s v="USD"/>
    <n v="1388649600"/>
    <n v="1386123861"/>
    <b v="1"/>
    <n v="287"/>
    <b v="1"/>
    <s v="film &amp; video/documentary"/>
    <n v="102"/>
    <n v="106.66"/>
    <x v="0"/>
    <s v="documentary"/>
    <x v="4"/>
    <x v="586"/>
    <d v="2014-01-02T08:00:00"/>
  </r>
  <r>
    <n v="317"/>
    <s v="Good Men, Bad Men, and a Few Rowdy Ladies"/>
    <s v="The story of a cowboy town with a prison problem, and the colorful characters who call it home."/>
    <n v="30000"/>
    <n v="26452"/>
    <x v="2"/>
    <s v="US"/>
    <s v="USD"/>
    <n v="1386778483"/>
    <n v="1384186483"/>
    <b v="1"/>
    <n v="316"/>
    <b v="1"/>
    <s v="film &amp; video/documentary"/>
    <n v="88"/>
    <n v="83.71"/>
    <x v="0"/>
    <s v="documentary"/>
    <x v="4"/>
    <x v="587"/>
    <d v="2013-12-11T16:14:43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2"/>
    <s v="US"/>
    <s v="USD"/>
    <n v="1415934000"/>
    <n v="1413308545"/>
    <b v="1"/>
    <n v="524"/>
    <b v="1"/>
    <s v="film &amp; video/documentary"/>
    <n v="82"/>
    <n v="47.12"/>
    <x v="0"/>
    <s v="documentary"/>
    <x v="1"/>
    <x v="588"/>
    <d v="2014-11-14T03:00:00"/>
  </r>
  <r>
    <n v="411"/>
    <s v="GO FAR: The Christopher Rush Story (4)"/>
    <s v="An inspirational feature-length documentary that will help those with disabilities achieve their goals despite the obstacles."/>
    <n v="30000"/>
    <n v="20122"/>
    <x v="2"/>
    <s v="US"/>
    <s v="USD"/>
    <n v="1387688400"/>
    <n v="1384920804"/>
    <b v="0"/>
    <n v="241"/>
    <b v="1"/>
    <s v="film &amp; video/documentary"/>
    <n v="67"/>
    <n v="83.49"/>
    <x v="0"/>
    <s v="documentary"/>
    <x v="4"/>
    <x v="589"/>
    <d v="2013-12-22T05:00:00"/>
  </r>
  <r>
    <n v="447"/>
    <s v="Fat Rich Bastards Animated videos"/>
    <s v="10 tracks have been professionally recorded by CGI supergroup, The Fat Rich Bastards. Funding required for 10 animated music videos."/>
    <n v="30000"/>
    <n v="17805"/>
    <x v="1"/>
    <s v="GB"/>
    <s v="GBP"/>
    <n v="1364041163"/>
    <n v="1361884763"/>
    <b v="0"/>
    <n v="1"/>
    <b v="0"/>
    <s v="film &amp; video/animation"/>
    <n v="59"/>
    <n v="17805"/>
    <x v="0"/>
    <s v="animation"/>
    <x v="4"/>
    <x v="590"/>
    <d v="2013-03-23T12:19:23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1"/>
    <s v="US"/>
    <s v="USD"/>
    <n v="1410972319"/>
    <n v="1408380319"/>
    <b v="0"/>
    <n v="14"/>
    <b v="0"/>
    <s v="film &amp; video/animation"/>
    <n v="55"/>
    <n v="1178.6400000000001"/>
    <x v="0"/>
    <s v="animation"/>
    <x v="1"/>
    <x v="591"/>
    <d v="2014-09-17T16:45:19"/>
  </r>
  <r>
    <n v="481"/>
    <s v="ERA"/>
    <s v="The year is 2043. Test subject David Beck has been augmented with psychokinetic abilities. He uses his newfound gifts to thwart evil."/>
    <n v="30000"/>
    <n v="16145.12"/>
    <x v="1"/>
    <s v="US"/>
    <s v="USD"/>
    <n v="1349885289"/>
    <n v="1347293289"/>
    <b v="0"/>
    <n v="21"/>
    <b v="0"/>
    <s v="film &amp; video/animation"/>
    <n v="54"/>
    <n v="768.82"/>
    <x v="0"/>
    <s v="animation"/>
    <x v="5"/>
    <x v="592"/>
    <d v="2012-10-10T16:08:09"/>
  </r>
  <r>
    <n v="493"/>
    <s v="Joc Barrera The Chupacabra Hunter"/>
    <s v="The Chupacabra is not a myth and one man is on a mission to prove its existence no matter what, his name is Joc Barrera."/>
    <n v="30000"/>
    <n v="15700"/>
    <x v="1"/>
    <s v="GB"/>
    <s v="GBP"/>
    <n v="1432142738"/>
    <n v="1429550738"/>
    <b v="0"/>
    <n v="0"/>
    <b v="0"/>
    <s v="film &amp; video/animation"/>
    <n v="52"/>
    <n v="0"/>
    <x v="0"/>
    <s v="animation"/>
    <x v="2"/>
    <x v="593"/>
    <d v="2015-05-20T17:25:38"/>
  </r>
  <r>
    <n v="587"/>
    <s v="Waitresses.com"/>
    <s v="Waitresses.com is an online community devoted to servers around the world. Learn. Connect. Work. Travel. Share._x000a__x000a_Make a pledge today!"/>
    <n v="30000"/>
    <n v="12353"/>
    <x v="1"/>
    <s v="CA"/>
    <s v="CAD"/>
    <n v="1429207833"/>
    <n v="1426615833"/>
    <b v="0"/>
    <n v="7"/>
    <b v="0"/>
    <s v="technology/web"/>
    <n v="41"/>
    <n v="1764.71"/>
    <x v="3"/>
    <s v="web"/>
    <x v="2"/>
    <x v="594"/>
    <d v="2015-04-16T18:10:33"/>
  </r>
  <r>
    <n v="620"/>
    <s v="iShopGreen.ca - the green product marketplace (Canceled)"/>
    <s v="iShopGreen.ca is an online marketplace that connects consumers and suppliers with green products &amp; services"/>
    <n v="30000"/>
    <n v="11683"/>
    <x v="0"/>
    <s v="CA"/>
    <s v="CAD"/>
    <n v="1408986738"/>
    <n v="1405098738"/>
    <b v="0"/>
    <n v="1"/>
    <b v="0"/>
    <s v="technology/web"/>
    <n v="39"/>
    <n v="11683"/>
    <x v="3"/>
    <s v="web"/>
    <x v="1"/>
    <x v="595"/>
    <d v="2014-08-25T17:12:1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1"/>
    <s v="US"/>
    <s v="USD"/>
    <n v="1421208000"/>
    <n v="1418315852"/>
    <b v="0"/>
    <n v="15"/>
    <b v="0"/>
    <s v="technology/wearables"/>
    <n v="36"/>
    <n v="711.87"/>
    <x v="3"/>
    <s v="wearables"/>
    <x v="1"/>
    <x v="596"/>
    <d v="2015-01-14T04:00:00"/>
  </r>
  <r>
    <n v="902"/>
    <s v="MISTER BROWN"/>
    <s v="I'VE STARTED A BRAND NEW ALBUM THAT WILL FEATURE ACID JAZZ, FUNK, ROCK, AND DANCE WITH THE PROMISE OF TOURING NEXT YEAR IN THE USA"/>
    <n v="30000"/>
    <n v="7226"/>
    <x v="1"/>
    <s v="US"/>
    <s v="USD"/>
    <n v="1409412600"/>
    <n v="1404947422"/>
    <b v="0"/>
    <n v="3"/>
    <b v="0"/>
    <s v="music/jazz"/>
    <n v="24"/>
    <n v="2408.67"/>
    <x v="5"/>
    <s v="jazz"/>
    <x v="1"/>
    <x v="597"/>
    <d v="2014-08-30T15:30:00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1"/>
    <s v="US"/>
    <s v="USD"/>
    <n v="1336188019"/>
    <n v="1333596019"/>
    <b v="0"/>
    <n v="24"/>
    <b v="0"/>
    <s v="music/jazz"/>
    <n v="24"/>
    <n v="293.89999999999998"/>
    <x v="5"/>
    <s v="jazz"/>
    <x v="5"/>
    <x v="598"/>
    <d v="2012-05-05T03:20:19"/>
  </r>
  <r>
    <n v="969"/>
    <s v="Make 100 | Geek &amp; Chic: Smart Safety Jewelry."/>
    <s v="Geek &amp; Chic Smart Jewelry Collection, Wearables Meet Style!"/>
    <n v="30000"/>
    <n v="6258"/>
    <x v="1"/>
    <s v="MX"/>
    <s v="MXN"/>
    <n v="1486624607"/>
    <n v="1483773407"/>
    <b v="0"/>
    <n v="11"/>
    <b v="0"/>
    <s v="technology/wearables"/>
    <n v="21"/>
    <n v="568.91"/>
    <x v="3"/>
    <s v="wearables"/>
    <x v="3"/>
    <x v="599"/>
    <d v="2017-02-09T07:16:47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1"/>
    <s v="DE"/>
    <s v="EUR"/>
    <n v="1451602800"/>
    <n v="1449011610"/>
    <b v="0"/>
    <n v="23"/>
    <b v="0"/>
    <s v="technology/wearables"/>
    <n v="20"/>
    <n v="266"/>
    <x v="3"/>
    <s v="wearables"/>
    <x v="2"/>
    <x v="600"/>
    <d v="2015-12-31T23:00:00"/>
  </r>
  <r>
    <n v="1007"/>
    <s v="SMART Knee Sleeve that Recommends Rest (Canceled)"/>
    <s v="Our knee sleeve monitors your muscles and recommends rest time (on a mobile app) when it detects overexertion!"/>
    <n v="30000"/>
    <n v="6025"/>
    <x v="0"/>
    <s v="US"/>
    <s v="USD"/>
    <n v="1481727623"/>
    <n v="1478095223"/>
    <b v="0"/>
    <n v="76"/>
    <b v="0"/>
    <s v="technology/wearables"/>
    <n v="20"/>
    <n v="79.28"/>
    <x v="3"/>
    <s v="wearables"/>
    <x v="0"/>
    <x v="601"/>
    <d v="2016-12-14T15:00:23"/>
  </r>
  <r>
    <n v="1068"/>
    <s v="The Quest To Save Hip Hop"/>
    <s v="THE QUEST TO SAVE HIP HOP is an old school beat em up st game that has a focus on old school hip hop and new age hip hop coming to pc."/>
    <n v="30000"/>
    <n v="5526"/>
    <x v="1"/>
    <s v="US"/>
    <s v="USD"/>
    <n v="1460274864"/>
    <n v="1457686464"/>
    <b v="0"/>
    <n v="4"/>
    <b v="0"/>
    <s v="games/video games"/>
    <n v="18"/>
    <n v="1381.5"/>
    <x v="4"/>
    <s v="video games"/>
    <x v="0"/>
    <x v="602"/>
    <d v="2016-04-10T07:54:24"/>
  </r>
  <r>
    <n v="1085"/>
    <s v="Sun Dryd Studios"/>
    <s v="The new kid on the block. Re-imagining old games and creating new ones. Ship, Lazer, Rock is first."/>
    <n v="30000"/>
    <n v="5437"/>
    <x v="1"/>
    <s v="CA"/>
    <s v="CAD"/>
    <n v="1457967975"/>
    <n v="1455379575"/>
    <b v="0"/>
    <n v="9"/>
    <b v="0"/>
    <s v="games/video games"/>
    <n v="18"/>
    <n v="604.11"/>
    <x v="4"/>
    <s v="video games"/>
    <x v="0"/>
    <x v="603"/>
    <d v="2016-03-14T15:06:15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1"/>
    <s v="US"/>
    <s v="USD"/>
    <n v="1427510586"/>
    <n v="1424922186"/>
    <b v="0"/>
    <n v="19"/>
    <b v="0"/>
    <s v="food/food trucks"/>
    <n v="17"/>
    <n v="266.63"/>
    <x v="7"/>
    <s v="food trucks"/>
    <x v="2"/>
    <x v="604"/>
    <d v="2015-03-28T02:43:06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2"/>
    <s v="US"/>
    <s v="USD"/>
    <n v="1410017131"/>
    <n v="1406129131"/>
    <b v="1"/>
    <n v="508"/>
    <b v="1"/>
    <s v="music/rock"/>
    <n v="15"/>
    <n v="8.64"/>
    <x v="5"/>
    <s v="rock"/>
    <x v="1"/>
    <x v="605"/>
    <d v="2014-09-06T15:25:3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2"/>
    <s v="US"/>
    <s v="USD"/>
    <n v="1329084231"/>
    <n v="1326492231"/>
    <b v="1"/>
    <n v="361"/>
    <b v="1"/>
    <s v="music/rock"/>
    <n v="14"/>
    <n v="12.02"/>
    <x v="5"/>
    <s v="rock"/>
    <x v="5"/>
    <x v="606"/>
    <d v="2012-02-12T22:03:5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0"/>
    <s v="US"/>
    <s v="USD"/>
    <n v="1469122200"/>
    <n v="1466611108"/>
    <b v="0"/>
    <n v="86"/>
    <b v="0"/>
    <s v="technology/wearables"/>
    <n v="14"/>
    <n v="47.28"/>
    <x v="3"/>
    <s v="wearables"/>
    <x v="0"/>
    <x v="607"/>
    <d v="2016-07-21T17:3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0"/>
    <s v="US"/>
    <s v="USD"/>
    <n v="1438543033"/>
    <n v="1435951033"/>
    <b v="0"/>
    <n v="15"/>
    <b v="0"/>
    <s v="technology/wearables"/>
    <n v="13"/>
    <n v="262.52999999999997"/>
    <x v="3"/>
    <s v="wearables"/>
    <x v="2"/>
    <x v="608"/>
    <d v="2015-08-02T19:17:13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1"/>
    <s v="AU"/>
    <s v="AUD"/>
    <n v="1451637531"/>
    <n v="1449045531"/>
    <b v="0"/>
    <n v="1"/>
    <b v="0"/>
    <s v="publishing/translations"/>
    <n v="11"/>
    <n v="3407"/>
    <x v="2"/>
    <s v="translations"/>
    <x v="2"/>
    <x v="609"/>
    <d v="2016-01-01T08:38:51"/>
  </r>
  <r>
    <n v="1465"/>
    <s v="Idle Thumbs Video Game Podcast"/>
    <s v="Idle Thumbs was a podcast that ran for two years. People liked it, and we liked doing it. We want to bring it back, better than before."/>
    <n v="30000"/>
    <n v="3271"/>
    <x v="2"/>
    <s v="US"/>
    <s v="USD"/>
    <n v="1332385200"/>
    <n v="1329759452"/>
    <b v="1"/>
    <n v="2602"/>
    <b v="1"/>
    <s v="publishing/radio &amp; podcasts"/>
    <n v="11"/>
    <n v="1.26"/>
    <x v="2"/>
    <s v="radio &amp; podcasts"/>
    <x v="5"/>
    <x v="610"/>
    <d v="2012-03-22T03:00:00"/>
  </r>
  <r>
    <n v="1477"/>
    <s v="Keep Live Music on WMSE"/>
    <s v="WMSE, a community-funded radio station in Milwaukee, WI needs to replace its in-house digital studio to keep live music on the air."/>
    <n v="30000"/>
    <n v="3223"/>
    <x v="2"/>
    <s v="US"/>
    <s v="USD"/>
    <n v="1324609200"/>
    <n v="1319467604"/>
    <b v="1"/>
    <n v="369"/>
    <b v="1"/>
    <s v="publishing/radio &amp; podcasts"/>
    <n v="11"/>
    <n v="8.73"/>
    <x v="2"/>
    <s v="radio &amp; podcasts"/>
    <x v="6"/>
    <x v="611"/>
    <d v="2011-12-23T03:00:00"/>
  </r>
  <r>
    <n v="1566"/>
    <s v="DeVito Art Skull Island Kongstarter (Canceled)"/>
    <s v="Joe DeVito's first Art Book and original King Kong novellas available in both Limited and Deluxe Editions."/>
    <n v="30000"/>
    <n v="2993"/>
    <x v="0"/>
    <s v="US"/>
    <s v="USD"/>
    <n v="1469656800"/>
    <n v="1467151204"/>
    <b v="0"/>
    <n v="59"/>
    <b v="0"/>
    <s v="publishing/art books"/>
    <n v="10"/>
    <n v="50.73"/>
    <x v="2"/>
    <s v="art books"/>
    <x v="0"/>
    <x v="612"/>
    <d v="2016-07-27T22:00:00"/>
  </r>
  <r>
    <n v="1569"/>
    <s v="to be removed (Canceled)"/>
    <s v="to be removed"/>
    <n v="30000"/>
    <n v="2965"/>
    <x v="0"/>
    <s v="US"/>
    <s v="USD"/>
    <n v="1369498714"/>
    <n v="1366906714"/>
    <b v="0"/>
    <n v="0"/>
    <b v="0"/>
    <s v="publishing/art books"/>
    <n v="10"/>
    <n v="0"/>
    <x v="2"/>
    <s v="art books"/>
    <x v="4"/>
    <x v="613"/>
    <d v="2013-05-25T16:18:34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s v="music/faith"/>
    <n v="8"/>
    <n v="66.34"/>
    <x v="5"/>
    <s v="faith"/>
    <x v="3"/>
    <x v="614"/>
    <d v="2017-04-03T01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1"/>
    <s v="US"/>
    <s v="USD"/>
    <n v="1421691298"/>
    <n v="1417803298"/>
    <b v="1"/>
    <n v="19"/>
    <b v="0"/>
    <s v="photography/photobooks"/>
    <n v="7"/>
    <n v="117.42"/>
    <x v="6"/>
    <s v="photobooks"/>
    <x v="1"/>
    <x v="615"/>
    <d v="2015-01-19T18:14:58"/>
  </r>
  <r>
    <n v="1780"/>
    <s v="Native Nation"/>
    <s v="It is time to recognize and give to the indigenus groups the credit they deserve. It is time to understand where we come from."/>
    <n v="30000"/>
    <n v="2210"/>
    <x v="1"/>
    <s v="US"/>
    <s v="USD"/>
    <n v="1467469510"/>
    <n v="1462285510"/>
    <b v="1"/>
    <n v="152"/>
    <b v="0"/>
    <s v="photography/photobooks"/>
    <n v="7"/>
    <n v="14.54"/>
    <x v="6"/>
    <s v="photobooks"/>
    <x v="0"/>
    <x v="616"/>
    <d v="2016-07-02T14:25:10"/>
  </r>
  <r>
    <n v="1907"/>
    <s v="Litter-Buddy"/>
    <s v="Litter-Buddy is great economical alternative to leading pet waste disposal systems with cartridge bag elements."/>
    <n v="30000"/>
    <n v="2000"/>
    <x v="1"/>
    <s v="US"/>
    <s v="USD"/>
    <n v="1400853925"/>
    <n v="1399557925"/>
    <b v="0"/>
    <n v="4"/>
    <b v="0"/>
    <s v="technology/gadgets"/>
    <n v="7"/>
    <n v="500"/>
    <x v="3"/>
    <s v="gadgets"/>
    <x v="1"/>
    <x v="617"/>
    <d v="2014-05-23T14:05:25"/>
  </r>
  <r>
    <n v="1957"/>
    <s v="freeSoC and freeSoC Mini"/>
    <s v="An open hardware platform for the best microcontroller in the world."/>
    <n v="30000"/>
    <n v="1830"/>
    <x v="2"/>
    <s v="US"/>
    <s v="USD"/>
    <n v="1351304513"/>
    <n v="1348712513"/>
    <b v="1"/>
    <n v="660"/>
    <b v="1"/>
    <s v="technology/hardware"/>
    <n v="6"/>
    <n v="2.77"/>
    <x v="3"/>
    <s v="hardware"/>
    <x v="5"/>
    <x v="618"/>
    <d v="2012-10-27T02:21:53"/>
  </r>
  <r>
    <n v="2005"/>
    <s v="bassAware Holster"/>
    <s v="The bassAware Holster is a new type of wearable audio technology that uses vibration to create a massive bass experience."/>
    <n v="30000"/>
    <n v="1686"/>
    <x v="2"/>
    <s v="US"/>
    <s v="USD"/>
    <n v="1381895940"/>
    <n v="1379532618"/>
    <b v="1"/>
    <n v="191"/>
    <b v="1"/>
    <s v="technology/hardware"/>
    <n v="6"/>
    <n v="8.83"/>
    <x v="3"/>
    <s v="hardware"/>
    <x v="4"/>
    <x v="619"/>
    <d v="2013-10-16T03:59:00"/>
  </r>
  <r>
    <n v="2010"/>
    <s v="Weighitz: Weigh Smarter"/>
    <s v="Weighitz are miniature smart scales designed to weigh anything in the home."/>
    <n v="30000"/>
    <n v="1669"/>
    <x v="2"/>
    <s v="US"/>
    <s v="USD"/>
    <n v="1471564491"/>
    <n v="1468972491"/>
    <b v="1"/>
    <n v="1737"/>
    <b v="1"/>
    <s v="technology/hardware"/>
    <n v="6"/>
    <n v="0.96"/>
    <x v="3"/>
    <s v="hardware"/>
    <x v="0"/>
    <x v="620"/>
    <d v="2016-08-18T23:54:51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2"/>
    <s v="US"/>
    <s v="USD"/>
    <n v="1364184539"/>
    <n v="1361250539"/>
    <b v="1"/>
    <n v="26457"/>
    <b v="1"/>
    <s v="technology/hardware"/>
    <n v="6"/>
    <n v="0.06"/>
    <x v="3"/>
    <s v="hardware"/>
    <x v="4"/>
    <x v="621"/>
    <d v="2013-03-25T04:08:59"/>
  </r>
  <r>
    <n v="2036"/>
    <s v="L.E.D Portable Charger"/>
    <s v="A high-capacity portable charger with LED lights keeps your iPhone, iPad, smartphones, tablets and other devices juiced up on-the-go."/>
    <n v="30000"/>
    <n v="1605"/>
    <x v="2"/>
    <s v="US"/>
    <s v="USD"/>
    <n v="1399668319"/>
    <n v="1397076319"/>
    <b v="1"/>
    <n v="848"/>
    <b v="1"/>
    <s v="technology/hardware"/>
    <n v="5"/>
    <n v="1.89"/>
    <x v="3"/>
    <s v="hardware"/>
    <x v="1"/>
    <x v="622"/>
    <d v="2014-05-09T20:45:1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2"/>
    <s v="US"/>
    <s v="USD"/>
    <n v="1454277540"/>
    <n v="1450880854"/>
    <b v="0"/>
    <n v="375"/>
    <b v="1"/>
    <s v="technology/hardware"/>
    <n v="5"/>
    <n v="4.1500000000000004"/>
    <x v="3"/>
    <s v="hardware"/>
    <x v="2"/>
    <x v="623"/>
    <d v="2016-01-31T21:59:00"/>
  </r>
  <r>
    <n v="2139"/>
    <s v="Manorkept"/>
    <s v="An adventuring RPG with ghosts, mysteries, and flexible gameplay paths, Manorkept is a game that promises an unforgettable experience."/>
    <n v="30000"/>
    <n v="1384"/>
    <x v="1"/>
    <s v="US"/>
    <s v="USD"/>
    <n v="1478196008"/>
    <n v="1475604008"/>
    <b v="0"/>
    <n v="56"/>
    <b v="0"/>
    <s v="games/video games"/>
    <n v="5"/>
    <n v="24.71"/>
    <x v="4"/>
    <s v="video games"/>
    <x v="0"/>
    <x v="624"/>
    <d v="2016-11-03T18:00:08"/>
  </r>
  <r>
    <n v="2152"/>
    <s v="Space Shooter RPG+"/>
    <s v="Our game is going to be a space shooter that has RPG elements with New Game+! It will be unlike any space shooter ever played."/>
    <n v="30000"/>
    <n v="1360"/>
    <x v="1"/>
    <s v="US"/>
    <s v="USD"/>
    <n v="1394909909"/>
    <n v="1392321509"/>
    <b v="0"/>
    <n v="4"/>
    <b v="0"/>
    <s v="games/video games"/>
    <n v="5"/>
    <n v="340"/>
    <x v="4"/>
    <s v="video games"/>
    <x v="1"/>
    <x v="625"/>
    <d v="2014-03-15T18:58:29"/>
  </r>
  <r>
    <n v="2197"/>
    <s v="Trickerion - Legends of Illusion"/>
    <s v="A strategy game of magic and deception, where aspiring  Illusionists clash in a grand contest for fame and fortune."/>
    <n v="30000"/>
    <n v="1260"/>
    <x v="2"/>
    <s v="US"/>
    <s v="USD"/>
    <n v="1425132059"/>
    <n v="1422540059"/>
    <b v="0"/>
    <n v="4330"/>
    <b v="1"/>
    <s v="games/tabletop games"/>
    <n v="4"/>
    <n v="0.28999999999999998"/>
    <x v="4"/>
    <s v="tabletop games"/>
    <x v="2"/>
    <x v="626"/>
    <d v="2015-02-28T14:00:59"/>
  </r>
  <r>
    <n v="2298"/>
    <s v="Jonny Gray: First Full Length Album"/>
    <s v="My name is Jonny Gray, and my friends and I are working together to raise funds for my debut album"/>
    <n v="30000"/>
    <n v="1066"/>
    <x v="2"/>
    <s v="US"/>
    <s v="USD"/>
    <n v="1395861033"/>
    <n v="1393272633"/>
    <b v="0"/>
    <n v="288"/>
    <b v="1"/>
    <s v="music/rock"/>
    <n v="4"/>
    <n v="3.7"/>
    <x v="5"/>
    <s v="rock"/>
    <x v="1"/>
    <x v="627"/>
    <d v="2014-03-26T19:10:33"/>
  </r>
  <r>
    <n v="2379"/>
    <s v="SelectCooks.com (Canceled)"/>
    <s v="Selectcooks.com is a community marketplace for people to list, find and hire chefs."/>
    <n v="30000"/>
    <n v="979"/>
    <x v="0"/>
    <s v="US"/>
    <s v="USD"/>
    <n v="1444004616"/>
    <n v="1440116616"/>
    <b v="0"/>
    <n v="0"/>
    <b v="0"/>
    <s v="technology/web"/>
    <n v="3"/>
    <n v="0"/>
    <x v="3"/>
    <s v="web"/>
    <x v="2"/>
    <x v="628"/>
    <d v="2015-10-05T00:23:36"/>
  </r>
  <r>
    <n v="2386"/>
    <s v="Realjobmatch.com (Canceled)"/>
    <s v="Realjobmatch is not just a job search site but a matching site , matching the right jobseekers with the best jobs."/>
    <n v="30000"/>
    <n v="930"/>
    <x v="0"/>
    <s v="CA"/>
    <s v="CAD"/>
    <n v="1420920424"/>
    <n v="1415736424"/>
    <b v="0"/>
    <n v="0"/>
    <b v="0"/>
    <s v="technology/web"/>
    <n v="3"/>
    <n v="0"/>
    <x v="3"/>
    <s v="web"/>
    <x v="1"/>
    <x v="629"/>
    <d v="2015-01-10T20:07:0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2"/>
    <s v="US"/>
    <s v="USD"/>
    <n v="1458742685"/>
    <n v="1454858285"/>
    <b v="0"/>
    <n v="282"/>
    <b v="1"/>
    <s v="food/small batch"/>
    <n v="3"/>
    <n v="2.84"/>
    <x v="7"/>
    <s v="small batch"/>
    <x v="0"/>
    <x v="630"/>
    <d v="2016-03-23T14:18:05"/>
  </r>
  <r>
    <n v="2572"/>
    <s v="A Dream of Naughty Nachos (Canceled)"/>
    <s v="Mesquite smoked brisket nachos, food truck style, with homemade salsa to make your taste buds dance."/>
    <n v="30000"/>
    <n v="628"/>
    <x v="0"/>
    <s v="US"/>
    <s v="USD"/>
    <n v="1428893517"/>
    <n v="1426301517"/>
    <b v="0"/>
    <n v="0"/>
    <b v="0"/>
    <s v="food/food trucks"/>
    <n v="2"/>
    <n v="0"/>
    <x v="7"/>
    <s v="food trucks"/>
    <x v="2"/>
    <x v="631"/>
    <d v="2015-04-13T02:51:57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1"/>
    <s v="US"/>
    <s v="USD"/>
    <n v="1404601632"/>
    <n v="1402009632"/>
    <b v="0"/>
    <n v="1"/>
    <b v="0"/>
    <s v="food/food trucks"/>
    <n v="2"/>
    <n v="610"/>
    <x v="7"/>
    <s v="food trucks"/>
    <x v="1"/>
    <x v="632"/>
    <d v="2014-07-05T23:07:12"/>
  </r>
  <r>
    <n v="2592"/>
    <s v="El Carte 303"/>
    <s v="El Carte is revolutionizing the food truck industry. Meet the new food trike. #oneandonly  we going to spread the awesomeness all over!"/>
    <n v="30000"/>
    <n v="605"/>
    <x v="1"/>
    <s v="US"/>
    <s v="USD"/>
    <n v="1412536421"/>
    <n v="1409944421"/>
    <b v="0"/>
    <n v="1"/>
    <b v="0"/>
    <s v="food/food trucks"/>
    <n v="2"/>
    <n v="605"/>
    <x v="7"/>
    <s v="food trucks"/>
    <x v="1"/>
    <x v="633"/>
    <d v="2014-10-05T19:13:41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0"/>
    <s v="US"/>
    <s v="USD"/>
    <n v="1470187800"/>
    <n v="1467325053"/>
    <b v="0"/>
    <n v="59"/>
    <b v="0"/>
    <s v="technology/space exploration"/>
    <n v="2"/>
    <n v="8.81"/>
    <x v="3"/>
    <s v="space exploration"/>
    <x v="0"/>
    <x v="634"/>
    <d v="2016-08-03T01:30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1"/>
    <s v="US"/>
    <s v="USD"/>
    <n v="1412119423"/>
    <n v="1410391423"/>
    <b v="0"/>
    <n v="0"/>
    <b v="0"/>
    <s v="food/food trucks"/>
    <n v="2"/>
    <n v="0"/>
    <x v="7"/>
    <s v="food trucks"/>
    <x v="1"/>
    <x v="635"/>
    <d v="2014-09-30T23:23:4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1"/>
    <s v="US"/>
    <s v="USD"/>
    <n v="1411701739"/>
    <n v="1409109739"/>
    <b v="0"/>
    <n v="1"/>
    <b v="0"/>
    <s v="food/food trucks"/>
    <n v="2"/>
    <n v="481"/>
    <x v="7"/>
    <s v="food trucks"/>
    <x v="1"/>
    <x v="636"/>
    <d v="2014-09-26T03:22:1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2"/>
    <s v="US"/>
    <s v="USD"/>
    <n v="1413604800"/>
    <n v="1408624622"/>
    <b v="0"/>
    <n v="37"/>
    <b v="1"/>
    <s v="technology/hardware"/>
    <n v="1"/>
    <n v="11.62"/>
    <x v="3"/>
    <s v="hardware"/>
    <x v="1"/>
    <x v="637"/>
    <d v="2014-10-18T04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2"/>
    <s v="US"/>
    <s v="USD"/>
    <n v="1389812400"/>
    <n v="1386108087"/>
    <b v="0"/>
    <n v="456"/>
    <b v="1"/>
    <s v="technology/hardware"/>
    <n v="1"/>
    <n v="0.93"/>
    <x v="3"/>
    <s v="hardware"/>
    <x v="4"/>
    <x v="638"/>
    <d v="2014-01-15T19:00:0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1"/>
    <s v="US"/>
    <s v="USD"/>
    <n v="1413608340"/>
    <n v="1412945440"/>
    <b v="0"/>
    <n v="0"/>
    <b v="0"/>
    <s v="theater/plays"/>
    <n v="1"/>
    <n v="0"/>
    <x v="1"/>
    <s v="plays"/>
    <x v="1"/>
    <x v="639"/>
    <d v="2014-10-18T04:59:00"/>
  </r>
  <r>
    <n v="2910"/>
    <s v="Strive"/>
    <s v="Free drama, dance and singing workshops for disadvantaged young people to inspire, create and help them follow their dreams."/>
    <n v="30000"/>
    <n v="250"/>
    <x v="1"/>
    <s v="GB"/>
    <s v="GBP"/>
    <n v="1434139887"/>
    <n v="1428955887"/>
    <b v="0"/>
    <n v="1"/>
    <b v="0"/>
    <s v="theater/plays"/>
    <n v="1"/>
    <n v="250"/>
    <x v="1"/>
    <s v="plays"/>
    <x v="2"/>
    <x v="640"/>
    <d v="2015-06-12T20:11:27"/>
  </r>
  <r>
    <n v="3029"/>
    <s v="Ground Floor Theatre"/>
    <s v="We're building a new theatre venue in Austin! Austin is growing, but we are losing space for artists- help us keep local theatre alive!"/>
    <n v="30000"/>
    <n v="150"/>
    <x v="2"/>
    <s v="US"/>
    <s v="USD"/>
    <n v="1416285300"/>
    <n v="1413824447"/>
    <b v="0"/>
    <n v="348"/>
    <b v="1"/>
    <s v="theater/spaces"/>
    <n v="1"/>
    <n v="0.43"/>
    <x v="1"/>
    <s v="spaces"/>
    <x v="1"/>
    <x v="641"/>
    <d v="2014-11-18T04:35:00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s v="theater/plays"/>
    <n v="0"/>
    <n v="100"/>
    <x v="1"/>
    <s v="plays"/>
    <x v="3"/>
    <x v="642"/>
    <d v="2017-04-21T07:24:20"/>
  </r>
  <r>
    <n v="3198"/>
    <s v="Terezin's The Fireflies"/>
    <s v="Hadbjerg skole opsÃ¦tter i april musicalen The Fireflies, der blev skrevet og opfÃ¸rt i koncentrationslejren Theresienstadt i 1943 og 45."/>
    <n v="30000"/>
    <n v="75"/>
    <x v="1"/>
    <s v="DK"/>
    <s v="DKK"/>
    <n v="1424081477"/>
    <n v="1420798277"/>
    <b v="0"/>
    <n v="3"/>
    <b v="0"/>
    <s v="theater/musical"/>
    <n v="0"/>
    <n v="25"/>
    <x v="1"/>
    <s v="musical"/>
    <x v="2"/>
    <x v="643"/>
    <d v="2015-02-16T10:11:17"/>
  </r>
  <r>
    <n v="3224"/>
    <s v="AdA (Author directing Author)"/>
    <s v="Neil LaBute and Marco Calvani reunite once again for the unique, international collaboration that is ADA: Author directing Author."/>
    <n v="30000"/>
    <n v="65"/>
    <x v="2"/>
    <s v="US"/>
    <s v="USD"/>
    <n v="1484024400"/>
    <n v="1479932713"/>
    <b v="1"/>
    <n v="216"/>
    <b v="1"/>
    <s v="theater/plays"/>
    <n v="0"/>
    <n v="0.3"/>
    <x v="1"/>
    <s v="plays"/>
    <x v="0"/>
    <x v="644"/>
    <d v="2017-01-10T05:00:00"/>
  </r>
  <r>
    <n v="3425"/>
    <s v="The Erlkings"/>
    <s v="The Erlkings is a play that uses the writings of the perpetrators of the Columbine Shooting to explore the inner lives of these boys."/>
    <n v="30000"/>
    <n v="25"/>
    <x v="2"/>
    <s v="US"/>
    <s v="USD"/>
    <n v="1412434136"/>
    <n v="1409669336"/>
    <b v="0"/>
    <n v="104"/>
    <b v="1"/>
    <s v="theater/plays"/>
    <n v="0"/>
    <n v="0.24"/>
    <x v="1"/>
    <s v="plays"/>
    <x v="1"/>
    <x v="645"/>
    <d v="2014-10-04T14:48:56"/>
  </r>
  <r>
    <n v="3849"/>
    <s v="Auf geht's beim Schichtl"/>
    <s v="Bayerische KomÃ¶die im Schaustellermillieu vor historischem Hintergrund des Oktoberfestes von Winfried Frey. UrauffÃ¼hrung September 2015"/>
    <n v="30000"/>
    <n v="0"/>
    <x v="1"/>
    <s v="DE"/>
    <s v="EUR"/>
    <n v="1434047084"/>
    <n v="1431455084"/>
    <b v="1"/>
    <n v="28"/>
    <b v="0"/>
    <s v="theater/plays"/>
    <n v="0"/>
    <n v="0"/>
    <x v="1"/>
    <s v="plays"/>
    <x v="2"/>
    <x v="646"/>
    <d v="2015-06-11T18:24:4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1"/>
    <s v="musical"/>
    <x v="0"/>
    <x v="647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1"/>
    <s v="musical"/>
    <x v="0"/>
    <x v="648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s v="plays"/>
    <x v="1"/>
    <x v="649"/>
    <d v="2014-09-07T07:48:43"/>
  </r>
  <r>
    <n v="3981"/>
    <s v="BEIRUT, LADY OF LEBANON"/>
    <s v="A Theatrical Production Celebrating the Lebanese Culture and the Human Spirit in Time of War."/>
    <n v="30000"/>
    <n v="0"/>
    <x v="1"/>
    <s v="US"/>
    <s v="USD"/>
    <n v="1468729149"/>
    <n v="1463545149"/>
    <b v="0"/>
    <n v="7"/>
    <b v="0"/>
    <s v="theater/plays"/>
    <n v="0"/>
    <n v="0"/>
    <x v="1"/>
    <s v="plays"/>
    <x v="0"/>
    <x v="650"/>
    <d v="2016-07-17T04:19:09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1"/>
    <s v="US"/>
    <s v="USD"/>
    <n v="1455647587"/>
    <n v="1453487587"/>
    <b v="0"/>
    <n v="1"/>
    <b v="0"/>
    <s v="theater/plays"/>
    <n v="0"/>
    <n v="0"/>
    <x v="1"/>
    <s v="plays"/>
    <x v="0"/>
    <x v="651"/>
    <d v="2016-02-16T18:33:07"/>
  </r>
  <r>
    <n v="4095"/>
    <s v="LOPE ENAMORADO"/>
    <s v="Proyecto teatral dirigido por MartÃ­n Acosta que habla y reflexiona sobre el amor y su naturaleza."/>
    <n v="30000"/>
    <n v="0"/>
    <x v="1"/>
    <s v="MX"/>
    <s v="MXN"/>
    <n v="1482108350"/>
    <n v="1479516350"/>
    <b v="0"/>
    <n v="1"/>
    <b v="0"/>
    <s v="theater/plays"/>
    <n v="0"/>
    <n v="0"/>
    <x v="1"/>
    <s v="plays"/>
    <x v="0"/>
    <x v="652"/>
    <d v="2016-12-19T00:45:50"/>
  </r>
  <r>
    <n v="226"/>
    <s v="MAGGIE Film"/>
    <s v="A TRUE STORY OF DOMESTIC VILOLENCE THAT SEEKS TO OFFER THE VIEWER OUTLEST OF SUPPORT."/>
    <n v="29000"/>
    <n v="35389.129999999997"/>
    <x v="1"/>
    <s v="GB"/>
    <s v="GBP"/>
    <n v="1433064540"/>
    <n v="1428854344"/>
    <b v="0"/>
    <n v="2"/>
    <b v="0"/>
    <s v="film &amp; video/drama"/>
    <n v="122"/>
    <n v="17694.57"/>
    <x v="0"/>
    <s v="drama"/>
    <x v="2"/>
    <x v="653"/>
    <d v="2015-05-31T09:29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1"/>
    <s v="US"/>
    <s v="USD"/>
    <n v="1463821338"/>
    <n v="1461229338"/>
    <b v="0"/>
    <n v="17"/>
    <b v="0"/>
    <s v="technology/wearables"/>
    <n v="36"/>
    <n v="620.88"/>
    <x v="3"/>
    <s v="wearables"/>
    <x v="0"/>
    <x v="654"/>
    <d v="2016-05-21T09:02:1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2"/>
    <s v="US"/>
    <s v="USD"/>
    <n v="1437933600"/>
    <n v="1435117889"/>
    <b v="0"/>
    <n v="276"/>
    <b v="1"/>
    <s v="technology/wearables"/>
    <n v="38"/>
    <n v="39.67"/>
    <x v="3"/>
    <s v="wearables"/>
    <x v="2"/>
    <x v="655"/>
    <d v="2015-07-26T18:00:00"/>
  </r>
  <r>
    <n v="32"/>
    <s v="Over &amp; Out"/>
    <s v="Approaching a milestone birthday, Gail abandons her group of yuppie stay-at-home mom friends for the vibrant and rowdy gay community."/>
    <n v="28450"/>
    <n v="184133.01"/>
    <x v="2"/>
    <s v="US"/>
    <s v="USD"/>
    <n v="1463111940"/>
    <n v="1459523017"/>
    <b v="0"/>
    <n v="89"/>
    <b v="1"/>
    <s v="film &amp; video/television"/>
    <n v="647"/>
    <n v="2068.91"/>
    <x v="0"/>
    <s v="television"/>
    <x v="0"/>
    <x v="656"/>
    <d v="2016-05-13T03:59:00"/>
  </r>
  <r>
    <n v="227"/>
    <s v="The Chance of Freedom Short Film"/>
    <s v="Imagine your life is full is nothing but pain and darkness. One day, you had the chance to be free from it all. Would you take it?"/>
    <n v="28000"/>
    <n v="35338"/>
    <x v="1"/>
    <s v="US"/>
    <s v="USD"/>
    <n v="1436477241"/>
    <n v="1433885241"/>
    <b v="0"/>
    <n v="0"/>
    <b v="0"/>
    <s v="film &amp; video/drama"/>
    <n v="126"/>
    <n v="0"/>
    <x v="0"/>
    <s v="drama"/>
    <x v="2"/>
    <x v="657"/>
    <d v="2015-07-09T21:27:21"/>
  </r>
  <r>
    <n v="1795"/>
    <s v="THE AFGHANS - A Photo Book"/>
    <s v="A photography book documenting the impact of the ISAF mission on the Afghan people of Mazar-e Sharif."/>
    <n v="28000"/>
    <n v="2161"/>
    <x v="1"/>
    <s v="DE"/>
    <s v="EUR"/>
    <n v="1476460800"/>
    <n v="1473922541"/>
    <b v="1"/>
    <n v="81"/>
    <b v="0"/>
    <s v="photography/photobooks"/>
    <n v="8"/>
    <n v="26.68"/>
    <x v="6"/>
    <s v="photobooks"/>
    <x v="0"/>
    <x v="658"/>
    <d v="2016-10-14T16:00:00"/>
  </r>
  <r>
    <n v="1808"/>
    <s v="An Iranian Journey"/>
    <s v="An Iranian Journey exposes the duality of life in modern Iran where youth navigate a thicket of Islamic laws and customs to live freely"/>
    <n v="28000"/>
    <n v="2143"/>
    <x v="1"/>
    <s v="US"/>
    <s v="USD"/>
    <n v="1486830030"/>
    <n v="1483806030"/>
    <b v="1"/>
    <n v="96"/>
    <b v="0"/>
    <s v="photography/photobooks"/>
    <n v="8"/>
    <n v="22.32"/>
    <x v="6"/>
    <s v="photobooks"/>
    <x v="3"/>
    <x v="659"/>
    <d v="2017-02-11T16:20:30"/>
  </r>
  <r>
    <n v="2127"/>
    <s v="Three Monkeys - Part 1: Into the Abyss"/>
    <s v="Three Monkeys is an audio adventure game for PC."/>
    <n v="28000"/>
    <n v="1408"/>
    <x v="1"/>
    <s v="GB"/>
    <s v="GBP"/>
    <n v="1426158463"/>
    <n v="1423570063"/>
    <b v="0"/>
    <n v="236"/>
    <b v="0"/>
    <s v="games/video games"/>
    <n v="5"/>
    <n v="5.97"/>
    <x v="4"/>
    <s v="video games"/>
    <x v="2"/>
    <x v="660"/>
    <d v="2015-03-12T11:07:43"/>
  </r>
  <r>
    <n v="2268"/>
    <s v="Chardonnay Go"/>
    <s v="Chardonnay Go, the viral video with 23 million views, is now a hilarious board game for wine lovers, moms and other shameless people."/>
    <n v="28000"/>
    <n v="1115"/>
    <x v="2"/>
    <s v="US"/>
    <s v="USD"/>
    <n v="1489283915"/>
    <n v="1486691915"/>
    <b v="0"/>
    <n v="194"/>
    <b v="1"/>
    <s v="games/tabletop games"/>
    <n v="4"/>
    <n v="5.75"/>
    <x v="4"/>
    <s v="tabletop games"/>
    <x v="3"/>
    <x v="661"/>
    <d v="2017-03-12T01:58:35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1"/>
    <s v="US"/>
    <s v="USD"/>
    <n v="1457207096"/>
    <n v="1452023096"/>
    <b v="0"/>
    <n v="9"/>
    <b v="0"/>
    <s v="food/food trucks"/>
    <n v="3"/>
    <n v="100.35"/>
    <x v="7"/>
    <s v="food trucks"/>
    <x v="0"/>
    <x v="662"/>
    <d v="2016-03-05T19:44:56"/>
  </r>
  <r>
    <n v="3957"/>
    <s v="Yada.Yada.Yada. An Unauthorized Seinfeld Event. 9 in 90"/>
    <s v="A play about something, or maybe nothing. Four actors depicting all 9 seasons of Seinfeld in 90 minutes."/>
    <n v="28000"/>
    <n v="0"/>
    <x v="1"/>
    <s v="US"/>
    <s v="USD"/>
    <n v="1468020354"/>
    <n v="1464045954"/>
    <b v="0"/>
    <n v="1"/>
    <b v="0"/>
    <s v="theater/plays"/>
    <n v="0"/>
    <n v="0"/>
    <x v="1"/>
    <s v="plays"/>
    <x v="0"/>
    <x v="663"/>
    <d v="2016-07-08T23:25:54"/>
  </r>
  <r>
    <n v="854"/>
    <s v="Westfield Massacre - Sophomore Album &amp; Tour"/>
    <s v="Writing and Recording Sophomore record, and funding Tour to support Spring 2017 album release."/>
    <n v="27800"/>
    <n v="7877"/>
    <x v="2"/>
    <s v="US"/>
    <s v="USD"/>
    <n v="1482901546"/>
    <n v="1480309546"/>
    <b v="0"/>
    <n v="499"/>
    <b v="1"/>
    <s v="music/metal"/>
    <n v="28"/>
    <n v="15.79"/>
    <x v="5"/>
    <s v="metal"/>
    <x v="0"/>
    <x v="664"/>
    <d v="2016-12-28T05:05:46"/>
  </r>
  <r>
    <n v="715"/>
    <s v="Mouse^3"/>
    <s v="Mouse^3 is the next generation of input devices. With cursor control and customized gesture recognition, its applications are endless!"/>
    <n v="27500"/>
    <n v="10081"/>
    <x v="1"/>
    <s v="US"/>
    <s v="USD"/>
    <n v="1446693040"/>
    <n v="1443233440"/>
    <b v="0"/>
    <n v="12"/>
    <b v="0"/>
    <s v="technology/wearables"/>
    <n v="37"/>
    <n v="840.08"/>
    <x v="3"/>
    <s v="wearables"/>
    <x v="2"/>
    <x v="665"/>
    <d v="2015-11-05T03:10:40"/>
  </r>
  <r>
    <n v="278"/>
    <s v="The Babushkas of Chernobyl"/>
    <s v="An unlikely story of spirit, defiance and beauty from the most contaminated place on Earth"/>
    <n v="27000"/>
    <n v="30274"/>
    <x v="2"/>
    <s v="US"/>
    <s v="USD"/>
    <n v="1350003539"/>
    <n v="1347411539"/>
    <b v="1"/>
    <n v="415"/>
    <b v="1"/>
    <s v="film &amp; video/documentary"/>
    <n v="112"/>
    <n v="72.95"/>
    <x v="0"/>
    <s v="documentary"/>
    <x v="5"/>
    <x v="666"/>
    <d v="2012-10-12T00:58:59"/>
  </r>
  <r>
    <n v="922"/>
    <s v="THE JOEY MORANT PROJECT:   JAZZIFIED R'nB"/>
    <s v="Our goal is to help educate the world about jazz and its components; how it relates to love, romance, and success."/>
    <n v="27000"/>
    <n v="6925"/>
    <x v="1"/>
    <s v="US"/>
    <s v="USD"/>
    <n v="1412167393"/>
    <n v="1409143393"/>
    <b v="0"/>
    <n v="30"/>
    <b v="0"/>
    <s v="music/jazz"/>
    <n v="26"/>
    <n v="230.83"/>
    <x v="5"/>
    <s v="jazz"/>
    <x v="1"/>
    <x v="667"/>
    <d v="2014-10-01T12:43:13"/>
  </r>
  <r>
    <n v="2357"/>
    <s v="Online therapist directory - Click For Therapy (Canceled)"/>
    <s v="Click For Therapy is a website that was created to connect consumers and therapists across the UK."/>
    <n v="27000"/>
    <n v="1001"/>
    <x v="0"/>
    <s v="GB"/>
    <s v="GBP"/>
    <n v="1445093578"/>
    <n v="1442501578"/>
    <b v="0"/>
    <n v="0"/>
    <b v="0"/>
    <s v="technology/web"/>
    <n v="4"/>
    <n v="0"/>
    <x v="3"/>
    <s v="web"/>
    <x v="2"/>
    <x v="668"/>
    <d v="2015-10-17T14:52:58"/>
  </r>
  <r>
    <n v="2730"/>
    <s v="Yaba - Portable Speaker &amp; Guitar Amp"/>
    <s v="The world's most powerful portable speaker and guitar amplifier. Turns any surface into a speaker."/>
    <n v="27000"/>
    <n v="430"/>
    <x v="2"/>
    <s v="US"/>
    <s v="USD"/>
    <n v="1366635575"/>
    <n v="1363611575"/>
    <b v="0"/>
    <n v="682"/>
    <b v="1"/>
    <s v="technology/hardware"/>
    <n v="2"/>
    <n v="0.63"/>
    <x v="3"/>
    <s v="hardware"/>
    <x v="4"/>
    <x v="669"/>
    <d v="2013-04-22T12:59:3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2"/>
    <s v="US"/>
    <s v="USD"/>
    <n v="1468524340"/>
    <n v="1465932340"/>
    <b v="0"/>
    <n v="183"/>
    <b v="1"/>
    <s v="photography/photobooks"/>
    <n v="17"/>
    <n v="25.33"/>
    <x v="6"/>
    <s v="photobooks"/>
    <x v="0"/>
    <x v="670"/>
    <d v="2016-07-14T19:25: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1"/>
    <s v="US"/>
    <s v="USD"/>
    <n v="1409194810"/>
    <n v="1406170810"/>
    <b v="0"/>
    <n v="114"/>
    <b v="0"/>
    <s v="theater/spaces"/>
    <n v="0"/>
    <n v="0.93"/>
    <x v="1"/>
    <s v="spaces"/>
    <x v="1"/>
    <x v="671"/>
    <d v="2014-08-28T03:00:10"/>
  </r>
  <r>
    <n v="238"/>
    <s v="Within The Threshold"/>
    <s v="A film to stop society from judging others and get along. Life is not about discrimination! Donate for this Thrilling Drama Series!!!!"/>
    <n v="26000"/>
    <n v="33892"/>
    <x v="1"/>
    <s v="US"/>
    <s v="USD"/>
    <n v="1483088400"/>
    <n v="1481324760"/>
    <b v="0"/>
    <n v="0"/>
    <b v="0"/>
    <s v="film &amp; video/drama"/>
    <n v="130"/>
    <n v="0"/>
    <x v="0"/>
    <s v="drama"/>
    <x v="0"/>
    <x v="672"/>
    <d v="2016-12-30T09:00:0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2"/>
    <s v="US"/>
    <s v="USD"/>
    <n v="1398009714"/>
    <n v="1395417714"/>
    <b v="1"/>
    <n v="131"/>
    <b v="1"/>
    <s v="film &amp; video/documentary"/>
    <n v="111"/>
    <n v="219.98"/>
    <x v="0"/>
    <s v="documentary"/>
    <x v="1"/>
    <x v="673"/>
    <d v="2014-04-20T16:01:54"/>
  </r>
  <r>
    <n v="1079"/>
    <s v="Sirius Online, an indie Space MMO"/>
    <s v="Sirius Online is currently the work of two brothers striving to bring the Era of Freelancer back, adding dynamic markets and more."/>
    <n v="26000"/>
    <n v="5469"/>
    <x v="1"/>
    <s v="DE"/>
    <s v="EUR"/>
    <n v="1463232936"/>
    <n v="1461072936"/>
    <b v="0"/>
    <n v="18"/>
    <b v="0"/>
    <s v="games/video games"/>
    <n v="21"/>
    <n v="303.83"/>
    <x v="4"/>
    <s v="video games"/>
    <x v="0"/>
    <x v="674"/>
    <d v="2016-05-14T13:35:3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1"/>
    <s v="US"/>
    <s v="USD"/>
    <n v="1427850090"/>
    <n v="1425261690"/>
    <b v="0"/>
    <n v="8"/>
    <b v="0"/>
    <s v="photography/photobooks"/>
    <n v="8"/>
    <n v="264.38"/>
    <x v="6"/>
    <s v="photobooks"/>
    <x v="2"/>
    <x v="675"/>
    <d v="2015-04-01T01:01:3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1"/>
    <s v="US"/>
    <s v="USD"/>
    <n v="1445885890"/>
    <n v="1440701890"/>
    <b v="0"/>
    <n v="1"/>
    <b v="0"/>
    <s v="theater/plays"/>
    <n v="0"/>
    <n v="0"/>
    <x v="1"/>
    <s v="plays"/>
    <x v="2"/>
    <x v="676"/>
    <d v="2015-10-26T18:58:10"/>
  </r>
  <r>
    <n v="39"/>
    <s v="Deep Cuts - Series"/>
    <s v="Mystery-Drama Series. Following a shocking event, residents of a remote woodland community learn that some wounds never heal..."/>
    <n v="25000"/>
    <n v="170271"/>
    <x v="2"/>
    <s v="GB"/>
    <s v="GBP"/>
    <n v="1401058740"/>
    <n v="1398388068"/>
    <b v="0"/>
    <n v="217"/>
    <b v="1"/>
    <s v="film &amp; video/television"/>
    <n v="681"/>
    <n v="784.66"/>
    <x v="0"/>
    <s v="television"/>
    <x v="1"/>
    <x v="677"/>
    <d v="2014-05-25T22:59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0"/>
    <s v="US"/>
    <s v="USD"/>
    <n v="1433988000"/>
    <n v="1431353337"/>
    <b v="0"/>
    <n v="13"/>
    <b v="0"/>
    <s v="film &amp; video/science fiction"/>
    <n v="254"/>
    <n v="4881.55"/>
    <x v="0"/>
    <s v="science fiction"/>
    <x v="2"/>
    <x v="678"/>
    <d v="2015-06-11T02:00:00"/>
  </r>
  <r>
    <n v="198"/>
    <s v="Nine Lives"/>
    <s v="Nine Lives is a story of one woman's survival of EIGHT near deaths and her love for one man as an influence to fight for the NINTH."/>
    <n v="25000"/>
    <n v="40502.99"/>
    <x v="1"/>
    <s v="US"/>
    <s v="USD"/>
    <n v="1412500322"/>
    <n v="1409908322"/>
    <b v="0"/>
    <n v="6"/>
    <b v="0"/>
    <s v="film &amp; video/drama"/>
    <n v="162"/>
    <n v="6750.5"/>
    <x v="0"/>
    <s v="drama"/>
    <x v="1"/>
    <x v="679"/>
    <d v="2014-10-05T09:12:02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1"/>
    <s v="US"/>
    <s v="USD"/>
    <n v="1436566135"/>
    <n v="1433974135"/>
    <b v="0"/>
    <n v="0"/>
    <b v="0"/>
    <s v="film &amp; video/drama"/>
    <n v="158"/>
    <n v="0"/>
    <x v="0"/>
    <s v="drama"/>
    <x v="2"/>
    <x v="680"/>
    <d v="2015-07-10T22:08:55"/>
  </r>
  <r>
    <n v="243"/>
    <s v="Following Boruch"/>
    <s v="A Hasidic man reaches a turning point in his recovery from mental illness and addiction, and is determined to start a new life."/>
    <n v="25000"/>
    <n v="33393"/>
    <x v="2"/>
    <s v="US"/>
    <s v="USD"/>
    <n v="1393031304"/>
    <n v="1390439304"/>
    <b v="1"/>
    <n v="328"/>
    <b v="1"/>
    <s v="film &amp; video/documentary"/>
    <n v="134"/>
    <n v="101.81"/>
    <x v="0"/>
    <s v="documentary"/>
    <x v="1"/>
    <x v="681"/>
    <d v="2014-02-22T01:08:24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2"/>
    <s v="US"/>
    <s v="USD"/>
    <n v="1348786494"/>
    <n v="1346194494"/>
    <b v="1"/>
    <n v="963"/>
    <b v="1"/>
    <s v="film &amp; video/documentary"/>
    <n v="125"/>
    <n v="32.49"/>
    <x v="0"/>
    <s v="documentary"/>
    <x v="5"/>
    <x v="682"/>
    <d v="2012-09-27T22:54:54"/>
  </r>
  <r>
    <n v="296"/>
    <s v="Bel Borba Is Here!"/>
    <s v="Bel Borba is Here is a feature film about the most inspiring Brazilian artist you've never heard of... until now."/>
    <n v="25000"/>
    <n v="28633.5"/>
    <x v="2"/>
    <s v="US"/>
    <s v="USD"/>
    <n v="1347017083"/>
    <n v="1344857083"/>
    <b v="1"/>
    <n v="129"/>
    <b v="1"/>
    <s v="film &amp; video/documentary"/>
    <n v="115"/>
    <n v="221.97"/>
    <x v="0"/>
    <s v="documentary"/>
    <x v="5"/>
    <x v="683"/>
    <d v="2012-09-07T11:24:43"/>
  </r>
  <r>
    <n v="300"/>
    <s v="The Bus "/>
    <s v="THE BUS is a feature-length documentary film celebrating one of the most iconic and beloved vehicles ever produced, the Volkswagen Bus."/>
    <n v="25000"/>
    <n v="28276"/>
    <x v="2"/>
    <s v="US"/>
    <s v="USD"/>
    <n v="1303686138"/>
    <n v="1301007738"/>
    <b v="1"/>
    <n v="298"/>
    <b v="1"/>
    <s v="film &amp; video/documentary"/>
    <n v="113"/>
    <n v="94.89"/>
    <x v="0"/>
    <s v="documentary"/>
    <x v="6"/>
    <x v="684"/>
    <d v="2011-04-24T23:02:18"/>
  </r>
  <r>
    <n v="315"/>
    <s v="Arias With A Twist: The Docufantasy"/>
    <s v="A documentary that explores  the magical collaboration between performance artist Joey Arias and puppeteer Basil Twist."/>
    <n v="25000"/>
    <n v="26495.5"/>
    <x v="2"/>
    <s v="US"/>
    <s v="USD"/>
    <n v="1345660334"/>
    <n v="1343068334"/>
    <b v="1"/>
    <n v="126"/>
    <b v="1"/>
    <s v="film &amp; video/documentary"/>
    <n v="106"/>
    <n v="210.28"/>
    <x v="0"/>
    <s v="documentary"/>
    <x v="5"/>
    <x v="685"/>
    <d v="2012-08-22T18:32:14"/>
  </r>
  <r>
    <n v="322"/>
    <s v="Last of the Big Tuskers"/>
    <s v="A documentary film about the largest elephants on earth and what is being done to ensure their survival."/>
    <n v="25000"/>
    <n v="26305.97"/>
    <x v="2"/>
    <s v="US"/>
    <s v="USD"/>
    <n v="1463146848"/>
    <n v="1460554848"/>
    <b v="1"/>
    <n v="186"/>
    <b v="1"/>
    <s v="film &amp; video/documentary"/>
    <n v="105"/>
    <n v="141.43"/>
    <x v="0"/>
    <s v="documentary"/>
    <x v="0"/>
    <x v="686"/>
    <d v="2016-05-13T13:40:48"/>
  </r>
  <r>
    <n v="336"/>
    <s v="Celluloid Wizards in the Video Wasteland"/>
    <s v="An epic documentary about the dramatic rise and fall of Empire Pictures, the most ambitious B-movie studio of the 1980â€™s."/>
    <n v="25000"/>
    <n v="25388"/>
    <x v="2"/>
    <s v="US"/>
    <s v="USD"/>
    <n v="1447427918"/>
    <n v="1444832318"/>
    <b v="1"/>
    <n v="493"/>
    <b v="1"/>
    <s v="film &amp; video/documentary"/>
    <n v="102"/>
    <n v="51.5"/>
    <x v="0"/>
    <s v="documentary"/>
    <x v="2"/>
    <x v="687"/>
    <d v="2015-11-13T15:18:38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2"/>
    <s v="US"/>
    <s v="USD"/>
    <n v="1473566340"/>
    <n v="1470274509"/>
    <b v="1"/>
    <n v="221"/>
    <b v="1"/>
    <s v="film &amp; video/documentary"/>
    <n v="97"/>
    <n v="109.94"/>
    <x v="0"/>
    <s v="documentary"/>
    <x v="0"/>
    <x v="688"/>
    <d v="2016-09-11T03:59:00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2"/>
    <s v="US"/>
    <s v="USD"/>
    <n v="1483729500"/>
    <n v="1481137500"/>
    <b v="0"/>
    <n v="43"/>
    <b v="1"/>
    <s v="film &amp; video/documentary"/>
    <n v="89"/>
    <n v="516.63"/>
    <x v="0"/>
    <s v="documentary"/>
    <x v="0"/>
    <x v="689"/>
    <d v="2017-01-06T19:05:00"/>
  </r>
  <r>
    <n v="381"/>
    <s v="Clearwater"/>
    <s v="Set in the ancient waters of the Puget Sound, Clearwater is a universal story about the need to adapt to change."/>
    <n v="25000"/>
    <n v="21679"/>
    <x v="2"/>
    <s v="US"/>
    <s v="USD"/>
    <n v="1343624400"/>
    <n v="1340642717"/>
    <b v="0"/>
    <n v="251"/>
    <b v="1"/>
    <s v="film &amp; video/documentary"/>
    <n v="87"/>
    <n v="86.37"/>
    <x v="0"/>
    <s v="documentary"/>
    <x v="5"/>
    <x v="690"/>
    <d v="2012-07-30T05:00:00"/>
  </r>
  <r>
    <n v="385"/>
    <s v="Luke and Jedi"/>
    <s v="A documentary following the incredible story of a brave little boy and his service dog, fighting Type 1 Diabetes one day at a time."/>
    <n v="25000"/>
    <n v="21480"/>
    <x v="2"/>
    <s v="US"/>
    <s v="USD"/>
    <n v="1416582101"/>
    <n v="1413986501"/>
    <b v="0"/>
    <n v="237"/>
    <b v="1"/>
    <s v="film &amp; video/documentary"/>
    <n v="86"/>
    <n v="90.63"/>
    <x v="0"/>
    <s v="documentary"/>
    <x v="1"/>
    <x v="691"/>
    <d v="2014-11-21T15:01:41"/>
  </r>
  <r>
    <n v="553"/>
    <s v="sellorshopusa.com"/>
    <s v="Groundbreaking New Classifieds Website Grows Into Largest Nationwide Coverage By Turning Users Into Entrepreneurs"/>
    <n v="25000"/>
    <n v="13480.16"/>
    <x v="1"/>
    <s v="US"/>
    <s v="USD"/>
    <n v="1415988991"/>
    <n v="1413393391"/>
    <b v="0"/>
    <n v="6"/>
    <b v="0"/>
    <s v="technology/web"/>
    <n v="54"/>
    <n v="2246.69"/>
    <x v="3"/>
    <s v="web"/>
    <x v="1"/>
    <x v="692"/>
    <d v="2014-11-14T18:16:31"/>
  </r>
  <r>
    <n v="565"/>
    <s v="EasyLearnings"/>
    <s v="Our objective is to provide a platform which helps teachers to provide courses to leaners in wide range of locations including Africa."/>
    <n v="25000"/>
    <n v="13112"/>
    <x v="1"/>
    <s v="GB"/>
    <s v="GBP"/>
    <n v="1436554249"/>
    <n v="1433962249"/>
    <b v="0"/>
    <n v="0"/>
    <b v="0"/>
    <s v="technology/web"/>
    <n v="52"/>
    <n v="0"/>
    <x v="3"/>
    <s v="web"/>
    <x v="2"/>
    <x v="693"/>
    <d v="2015-07-10T18:50:49"/>
  </r>
  <r>
    <n v="571"/>
    <s v="Snag-A-Slip"/>
    <s v="Snag-A-Slip is an online platform that connects boaters with awesome marinas and available boat slips so that they can book with ease."/>
    <n v="25000"/>
    <n v="12818"/>
    <x v="1"/>
    <s v="US"/>
    <s v="USD"/>
    <n v="1437969540"/>
    <n v="1436297723"/>
    <b v="0"/>
    <n v="2"/>
    <b v="0"/>
    <s v="technology/web"/>
    <n v="51"/>
    <n v="6409"/>
    <x v="3"/>
    <s v="web"/>
    <x v="2"/>
    <x v="694"/>
    <d v="2015-07-27T03:59:00"/>
  </r>
  <r>
    <n v="594"/>
    <s v="Unleashed Fitness"/>
    <s v="Creating a fitness site that will change the fitness game forever!"/>
    <n v="25000"/>
    <n v="12178"/>
    <x v="1"/>
    <s v="US"/>
    <s v="USD"/>
    <n v="1460832206"/>
    <n v="1458240206"/>
    <b v="0"/>
    <n v="2"/>
    <b v="0"/>
    <s v="technology/web"/>
    <n v="49"/>
    <n v="6089"/>
    <x v="3"/>
    <s v="web"/>
    <x v="0"/>
    <x v="695"/>
    <d v="2016-04-16T18:43:26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0"/>
    <s v="US"/>
    <s v="USD"/>
    <n v="1467934937"/>
    <n v="1465342937"/>
    <b v="0"/>
    <n v="3"/>
    <b v="0"/>
    <s v="technology/web"/>
    <n v="47"/>
    <n v="3885.33"/>
    <x v="3"/>
    <s v="web"/>
    <x v="0"/>
    <x v="696"/>
    <d v="2016-07-07T23:42:17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0"/>
    <s v="CA"/>
    <s v="CAD"/>
    <n v="1490560177"/>
    <n v="1487971777"/>
    <b v="0"/>
    <n v="0"/>
    <b v="0"/>
    <s v="technology/web"/>
    <n v="46"/>
    <n v="0"/>
    <x v="3"/>
    <s v="web"/>
    <x v="3"/>
    <x v="69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0"/>
    <s v="US"/>
    <s v="USD"/>
    <n v="1439644920"/>
    <n v="1436793939"/>
    <b v="0"/>
    <n v="39"/>
    <b v="0"/>
    <s v="technology/web"/>
    <n v="46"/>
    <n v="296.69"/>
    <x v="3"/>
    <s v="web"/>
    <x v="2"/>
    <x v="698"/>
    <d v="2015-08-15T13:22:00"/>
  </r>
  <r>
    <n v="635"/>
    <s v="Pleero, A Technology Team Building Website (Canceled)"/>
    <s v="Network used for building technology development teams."/>
    <n v="25000"/>
    <n v="11428.19"/>
    <x v="0"/>
    <s v="US"/>
    <s v="USD"/>
    <n v="1428804762"/>
    <n v="1426212762"/>
    <b v="0"/>
    <n v="1"/>
    <b v="0"/>
    <s v="technology/web"/>
    <n v="46"/>
    <n v="11428.19"/>
    <x v="3"/>
    <s v="web"/>
    <x v="2"/>
    <x v="699"/>
    <d v="2015-04-12T02:12:42"/>
  </r>
  <r>
    <n v="643"/>
    <s v="Phone Silks - The best way to carry your smart phone!"/>
    <s v="Stylish new phone carrier allows instant access to your smart phone while freeing up your hands."/>
    <n v="25000"/>
    <n v="11292"/>
    <x v="2"/>
    <s v="US"/>
    <s v="USD"/>
    <n v="1433085875"/>
    <n v="1428333875"/>
    <b v="0"/>
    <n v="152"/>
    <b v="1"/>
    <s v="technology/wearables"/>
    <n v="45"/>
    <n v="74.290000000000006"/>
    <x v="3"/>
    <s v="wearables"/>
    <x v="2"/>
    <x v="700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2"/>
    <s v="US"/>
    <s v="USD"/>
    <n v="1414544400"/>
    <n v="1410883139"/>
    <b v="0"/>
    <n v="1021"/>
    <b v="1"/>
    <s v="technology/wearables"/>
    <n v="45"/>
    <n v="11"/>
    <x v="3"/>
    <s v="wearables"/>
    <x v="1"/>
    <x v="701"/>
    <d v="2014-10-29T01:00:00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2"/>
    <s v="US"/>
    <s v="USD"/>
    <n v="1418430311"/>
    <n v="1415838311"/>
    <b v="0"/>
    <n v="105"/>
    <b v="1"/>
    <s v="technology/wearables"/>
    <n v="44"/>
    <n v="105.66"/>
    <x v="3"/>
    <s v="wearables"/>
    <x v="1"/>
    <x v="702"/>
    <d v="2014-12-13T00:25:11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1"/>
    <s v="IT"/>
    <s v="EUR"/>
    <n v="1465130532"/>
    <n v="1462538532"/>
    <b v="0"/>
    <n v="1"/>
    <b v="0"/>
    <s v="technology/wearables"/>
    <n v="40"/>
    <n v="10085"/>
    <x v="3"/>
    <s v="wearables"/>
    <x v="0"/>
    <x v="703"/>
    <d v="2016-06-05T12:42:12"/>
  </r>
  <r>
    <n v="722"/>
    <s v="The BANGGAI Rescue Project"/>
    <s v="BANGGAI RESCUE is a beautiful, must-read book and a project setting out to answer some critical questions about the species' future."/>
    <n v="25000"/>
    <n v="10041"/>
    <x v="2"/>
    <s v="US"/>
    <s v="USD"/>
    <n v="1333909178"/>
    <n v="1331320778"/>
    <b v="0"/>
    <n v="153"/>
    <b v="1"/>
    <s v="publishing/nonfiction"/>
    <n v="40"/>
    <n v="65.63"/>
    <x v="2"/>
    <s v="nonfiction"/>
    <x v="5"/>
    <x v="704"/>
    <d v="2012-04-08T18:19:38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1"/>
    <s v="US"/>
    <s v="USD"/>
    <n v="1412534943"/>
    <n v="1409942943"/>
    <b v="0"/>
    <n v="32"/>
    <b v="0"/>
    <s v="music/indie rock"/>
    <n v="30"/>
    <n v="234.22"/>
    <x v="5"/>
    <s v="indie rock"/>
    <x v="1"/>
    <x v="705"/>
    <d v="2014-10-05T18:49:0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1"/>
    <s v="US"/>
    <s v="USD"/>
    <n v="1477454340"/>
    <n v="1474676646"/>
    <b v="0"/>
    <n v="6"/>
    <b v="0"/>
    <s v="technology/wearables"/>
    <n v="25"/>
    <n v="1050.29"/>
    <x v="3"/>
    <s v="wearables"/>
    <x v="0"/>
    <x v="706"/>
    <d v="2016-10-26T03:59:0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1"/>
    <s v="US"/>
    <s v="USD"/>
    <n v="1409770164"/>
    <n v="1407178164"/>
    <b v="0"/>
    <n v="2"/>
    <b v="0"/>
    <s v="technology/wearables"/>
    <n v="24"/>
    <n v="3043.13"/>
    <x v="3"/>
    <s v="wearables"/>
    <x v="1"/>
    <x v="707"/>
    <d v="2014-09-03T18:49:24"/>
  </r>
  <r>
    <n v="1004"/>
    <s v="AllerGuarder: Bluetooth wristband helps food-allergy kids"/>
    <s v="Harnessing wearable technology as a powerful defense for food-allergy children."/>
    <n v="25000"/>
    <n v="6029"/>
    <x v="0"/>
    <s v="US"/>
    <s v="USD"/>
    <n v="1455814827"/>
    <n v="1453222827"/>
    <b v="0"/>
    <n v="95"/>
    <b v="0"/>
    <s v="technology/wearables"/>
    <n v="24"/>
    <n v="63.46"/>
    <x v="3"/>
    <s v="wearables"/>
    <x v="0"/>
    <x v="708"/>
    <d v="2016-02-18T17:00: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0"/>
    <s v="US"/>
    <s v="USD"/>
    <n v="1451419200"/>
    <n v="1449000056"/>
    <b v="0"/>
    <n v="90"/>
    <b v="0"/>
    <s v="technology/wearables"/>
    <n v="24"/>
    <n v="66.67"/>
    <x v="3"/>
    <s v="wearables"/>
    <x v="2"/>
    <x v="709"/>
    <d v="2015-12-29T20:00:00"/>
  </r>
  <r>
    <n v="1077"/>
    <s v="Legends of Callasia [Demo Available NOW!]"/>
    <s v="An epic strategy game of world conquest with simultaneous turn-based multiplayer gameplay and no hotseat waiting"/>
    <n v="25000"/>
    <n v="5481"/>
    <x v="1"/>
    <s v="US"/>
    <s v="USD"/>
    <n v="1452744011"/>
    <n v="1450152011"/>
    <b v="0"/>
    <n v="167"/>
    <b v="0"/>
    <s v="games/video games"/>
    <n v="22"/>
    <n v="32.82"/>
    <x v="4"/>
    <s v="video games"/>
    <x v="2"/>
    <x v="710"/>
    <d v="2016-01-14T04:00:11"/>
  </r>
  <r>
    <n v="1098"/>
    <s v="Kick, Punch... Fireball"/>
    <s v="Kick, Punch... Fireball is an FPS type arena game set inside the fantasy world."/>
    <n v="25000"/>
    <n v="5380"/>
    <x v="1"/>
    <s v="US"/>
    <s v="USD"/>
    <n v="1397413095"/>
    <n v="1394821095"/>
    <b v="0"/>
    <n v="22"/>
    <b v="0"/>
    <s v="games/video games"/>
    <n v="22"/>
    <n v="244.55"/>
    <x v="4"/>
    <s v="video games"/>
    <x v="1"/>
    <x v="711"/>
    <d v="2014-04-13T18:18:15"/>
  </r>
  <r>
    <n v="1108"/>
    <s v="Urbania: Create the future"/>
    <s v="Environmental awareness using social games where players are challenged to pursue sustainable development in the city of the future."/>
    <n v="25000"/>
    <n v="5328"/>
    <x v="1"/>
    <s v="US"/>
    <s v="USD"/>
    <n v="1334326635"/>
    <n v="1329146235"/>
    <b v="0"/>
    <n v="21"/>
    <b v="0"/>
    <s v="games/video games"/>
    <n v="21"/>
    <n v="253.71"/>
    <x v="4"/>
    <s v="video games"/>
    <x v="5"/>
    <x v="712"/>
    <d v="2012-04-13T14:17:15"/>
  </r>
  <r>
    <n v="1120"/>
    <s v="PlanEt Ninjahwah"/>
    <s v="Planet Ninjahwah is a highly anticipated futuristic action adventure game that will blow your mind!!"/>
    <n v="25000"/>
    <n v="5260"/>
    <x v="1"/>
    <s v="US"/>
    <s v="USD"/>
    <n v="1319835400"/>
    <n v="1315947400"/>
    <b v="0"/>
    <n v="0"/>
    <b v="0"/>
    <s v="games/video games"/>
    <n v="21"/>
    <n v="0"/>
    <x v="4"/>
    <s v="video games"/>
    <x v="6"/>
    <x v="713"/>
    <d v="2011-10-28T20:56:40"/>
  </r>
  <r>
    <n v="1134"/>
    <s v="New Mario Bro's style game!"/>
    <s v="We are creating a new Mario Bro's style game called KFK:Original. It's challenging, fun and totally awesome!!!"/>
    <n v="25000"/>
    <n v="5221"/>
    <x v="1"/>
    <s v="AU"/>
    <s v="AUD"/>
    <n v="1417235580"/>
    <n v="1416034228"/>
    <b v="0"/>
    <n v="1"/>
    <b v="0"/>
    <s v="games/mobile games"/>
    <n v="21"/>
    <n v="5221"/>
    <x v="4"/>
    <s v="mobile games"/>
    <x v="1"/>
    <x v="714"/>
    <d v="2014-11-29T04:33:00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1"/>
    <s v="US"/>
    <s v="USD"/>
    <n v="1461440421"/>
    <n v="1458848421"/>
    <b v="0"/>
    <n v="39"/>
    <b v="0"/>
    <s v="games/mobile games"/>
    <n v="21"/>
    <n v="133.33000000000001"/>
    <x v="4"/>
    <s v="mobile games"/>
    <x v="0"/>
    <x v="715"/>
    <d v="2016-04-23T19:40:21"/>
  </r>
  <r>
    <n v="1147"/>
    <s v="baked pugtato"/>
    <s v="amazing gourmet baked potato truck with variable options for everyone, its always been my dream, help me make it come true :)."/>
    <n v="25000"/>
    <n v="5116.18"/>
    <x v="1"/>
    <s v="CA"/>
    <s v="CAD"/>
    <n v="1413760783"/>
    <n v="1408576783"/>
    <b v="0"/>
    <n v="0"/>
    <b v="0"/>
    <s v="food/food trucks"/>
    <n v="20"/>
    <n v="0"/>
    <x v="7"/>
    <s v="food trucks"/>
    <x v="1"/>
    <x v="716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5100"/>
    <x v="1"/>
    <s v="US"/>
    <s v="USD"/>
    <n v="1441592863"/>
    <n v="1439000863"/>
    <b v="0"/>
    <n v="0"/>
    <b v="0"/>
    <s v="food/food trucks"/>
    <n v="20"/>
    <n v="0"/>
    <x v="7"/>
    <s v="food trucks"/>
    <x v="2"/>
    <x v="717"/>
    <d v="2015-09-07T02:27:43"/>
  </r>
  <r>
    <n v="1155"/>
    <s v="Mobile Coffee Cart with a Purpose"/>
    <s v="I am on a mission to offer as many people as I can a great healthy coffee, tea, and snacks by using healthy products and ingredients."/>
    <n v="25000"/>
    <n v="5086"/>
    <x v="1"/>
    <s v="US"/>
    <s v="USD"/>
    <n v="1408040408"/>
    <n v="1405448408"/>
    <b v="0"/>
    <n v="8"/>
    <b v="0"/>
    <s v="food/food trucks"/>
    <n v="20"/>
    <n v="635.75"/>
    <x v="7"/>
    <s v="food trucks"/>
    <x v="1"/>
    <x v="718"/>
    <d v="2014-08-14T18:20:08"/>
  </r>
  <r>
    <n v="1170"/>
    <s v="Its A Rib Thing"/>
    <s v="They are sweet, sticky and incredibly addictive. People are left with a huge smile and a full stomach but still ask for more!!!"/>
    <n v="25000"/>
    <n v="5041"/>
    <x v="1"/>
    <s v="GB"/>
    <s v="GBP"/>
    <n v="1433021171"/>
    <n v="1430429171"/>
    <b v="0"/>
    <n v="2"/>
    <b v="0"/>
    <s v="food/food trucks"/>
    <n v="20"/>
    <n v="2520.5"/>
    <x v="7"/>
    <s v="food trucks"/>
    <x v="2"/>
    <x v="719"/>
    <d v="2015-05-30T21:26:11"/>
  </r>
  <r>
    <n v="1171"/>
    <s v="The Mean Green Purple Machine"/>
    <s v="Tulsa's first true biodiesel, alternative energy powered food truck! Oh yeah, and delicious food!"/>
    <n v="25000"/>
    <n v="5040"/>
    <x v="1"/>
    <s v="US"/>
    <s v="USD"/>
    <n v="1415909927"/>
    <n v="1414351127"/>
    <b v="0"/>
    <n v="1"/>
    <b v="0"/>
    <s v="food/food trucks"/>
    <n v="20"/>
    <n v="5040"/>
    <x v="7"/>
    <s v="food trucks"/>
    <x v="1"/>
    <x v="720"/>
    <d v="2014-11-13T20:18:4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2"/>
    <s v="AU"/>
    <s v="AUD"/>
    <n v="1435388154"/>
    <n v="1432796154"/>
    <b v="0"/>
    <n v="271"/>
    <b v="1"/>
    <s v="photography/photobooks"/>
    <n v="19"/>
    <n v="17.690000000000001"/>
    <x v="6"/>
    <s v="photobooks"/>
    <x v="2"/>
    <x v="721"/>
    <d v="2015-06-27T06:55:54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0"/>
    <s v="US"/>
    <s v="USD"/>
    <n v="1345790865"/>
    <n v="1344062865"/>
    <b v="0"/>
    <n v="0"/>
    <b v="0"/>
    <s v="music/world music"/>
    <n v="18"/>
    <n v="0"/>
    <x v="5"/>
    <s v="world music"/>
    <x v="5"/>
    <x v="722"/>
    <d v="2012-08-24T06:47:45"/>
  </r>
  <r>
    <n v="1274"/>
    <s v="Assembly of Dust - &quot;Sun Shot&quot;"/>
    <s v="Sun Shot is the working title of Assembly of Dust's new studio release.  It features 9 brand new songs and 4 never recorded"/>
    <n v="25000"/>
    <n v="4230"/>
    <x v="2"/>
    <s v="US"/>
    <s v="USD"/>
    <n v="1346344425"/>
    <n v="1343320425"/>
    <b v="1"/>
    <n v="467"/>
    <b v="1"/>
    <s v="music/rock"/>
    <n v="17"/>
    <n v="9.06"/>
    <x v="5"/>
    <s v="rock"/>
    <x v="5"/>
    <x v="723"/>
    <d v="2012-08-30T16:33:45"/>
  </r>
  <r>
    <n v="1335"/>
    <s v="UB Fit (Canceled)"/>
    <s v="Dial up your performance with UB Fit: 1st wearable resistance technology that allows you to tone muscles while doing a cardio workout"/>
    <n v="25000"/>
    <n v="3976"/>
    <x v="0"/>
    <s v="US"/>
    <s v="USD"/>
    <n v="1449354502"/>
    <n v="1446762502"/>
    <b v="0"/>
    <n v="16"/>
    <b v="0"/>
    <s v="technology/wearables"/>
    <n v="16"/>
    <n v="248.5"/>
    <x v="3"/>
    <s v="wearables"/>
    <x v="2"/>
    <x v="724"/>
    <d v="2015-12-05T22:28:2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0"/>
    <s v="GB"/>
    <s v="GBP"/>
    <n v="1475333917"/>
    <n v="1472569117"/>
    <b v="0"/>
    <n v="46"/>
    <b v="0"/>
    <s v="technology/wearables"/>
    <n v="16"/>
    <n v="85"/>
    <x v="3"/>
    <s v="wearables"/>
    <x v="0"/>
    <x v="725"/>
    <d v="2016-10-01T14:58:37"/>
  </r>
  <r>
    <n v="1405"/>
    <s v="The Bible translated into Emoticons"/>
    <s v="Will more people read the Bible if it were translated into Emoticons?"/>
    <n v="25000"/>
    <n v="3499"/>
    <x v="1"/>
    <s v="US"/>
    <s v="USD"/>
    <n v="1417195201"/>
    <n v="1414599601"/>
    <b v="1"/>
    <n v="17"/>
    <b v="0"/>
    <s v="publishing/translations"/>
    <n v="14"/>
    <n v="205.82"/>
    <x v="2"/>
    <s v="translations"/>
    <x v="1"/>
    <x v="726"/>
    <d v="2014-11-28T17:20:0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1"/>
    <s v="NZ"/>
    <s v="NZD"/>
    <n v="1474436704"/>
    <n v="1471844704"/>
    <b v="0"/>
    <n v="2"/>
    <b v="0"/>
    <s v="publishing/translations"/>
    <n v="14"/>
    <n v="1705"/>
    <x v="2"/>
    <s v="translations"/>
    <x v="0"/>
    <x v="727"/>
    <d v="2016-09-21T05:45:0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0"/>
    <s v="FR"/>
    <s v="EUR"/>
    <n v="1492270947"/>
    <n v="1488386547"/>
    <b v="0"/>
    <n v="0"/>
    <b v="0"/>
    <s v="publishing/translations"/>
    <n v="13"/>
    <n v="0"/>
    <x v="2"/>
    <s v="translations"/>
    <x v="3"/>
    <x v="728"/>
    <d v="2017-04-15T15:42:27"/>
  </r>
  <r>
    <n v="1472"/>
    <s v="The Longest Shortest Time: Season 2"/>
    <s v="A podcast about surprising struggles in early parenthood, created and hosted by award-winning author and radio producer Hillary Frank."/>
    <n v="25000"/>
    <n v="3236"/>
    <x v="2"/>
    <s v="US"/>
    <s v="USD"/>
    <n v="1381928503"/>
    <n v="1379336503"/>
    <b v="1"/>
    <n v="336"/>
    <b v="1"/>
    <s v="publishing/radio &amp; podcasts"/>
    <n v="13"/>
    <n v="9.6300000000000008"/>
    <x v="2"/>
    <s v="radio &amp; podcasts"/>
    <x v="4"/>
    <x v="729"/>
    <d v="2013-10-16T13:01:43"/>
  </r>
  <r>
    <n v="1514"/>
    <s v="Racing Age"/>
    <s v="Racing Age is a documentary photography book about masters track &amp; field athletes of retirement age and older."/>
    <n v="25000"/>
    <n v="3100"/>
    <x v="2"/>
    <s v="US"/>
    <s v="USD"/>
    <n v="1443363640"/>
    <n v="1439907640"/>
    <b v="1"/>
    <n v="176"/>
    <b v="1"/>
    <s v="photography/photobooks"/>
    <n v="12"/>
    <n v="17.61"/>
    <x v="6"/>
    <s v="photobooks"/>
    <x v="2"/>
    <x v="730"/>
    <d v="2015-09-27T14:20:40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0"/>
    <s v="US"/>
    <s v="USD"/>
    <n v="1419384585"/>
    <n v="1416360585"/>
    <b v="0"/>
    <n v="22"/>
    <b v="0"/>
    <s v="publishing/art books"/>
    <n v="12"/>
    <n v="135.05000000000001"/>
    <x v="2"/>
    <s v="art books"/>
    <x v="1"/>
    <x v="731"/>
    <d v="2014-12-24T01:29:45"/>
  </r>
  <r>
    <n v="1657"/>
    <s v="The Debut Album from Lynette!"/>
    <s v="The long anticipated debut album from singer/songwriter Lynette will be recorded this June in Nashville! You can help make it happen!"/>
    <n v="25000"/>
    <n v="2598"/>
    <x v="2"/>
    <s v="US"/>
    <s v="USD"/>
    <n v="1337885168"/>
    <n v="1335293168"/>
    <b v="0"/>
    <n v="221"/>
    <b v="1"/>
    <s v="music/pop"/>
    <n v="10"/>
    <n v="11.76"/>
    <x v="5"/>
    <s v="pop"/>
    <x v="5"/>
    <x v="732"/>
    <d v="2012-05-24T18:46:08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1"/>
    <s v="US"/>
    <s v="USD"/>
    <n v="1430517761"/>
    <n v="1427925761"/>
    <b v="0"/>
    <n v="17"/>
    <b v="0"/>
    <s v="music/faith"/>
    <n v="10"/>
    <n v="146.12"/>
    <x v="5"/>
    <s v="faith"/>
    <x v="2"/>
    <x v="733"/>
    <d v="2015-05-01T22:02:41"/>
  </r>
  <r>
    <n v="1792"/>
    <s v="Bensinger's: Photographs by Helaine Garren"/>
    <s v="In 1970 Helaine Garren shot a series of images at Bensingerâ€™s Pool Hall in Chicago, Illinois."/>
    <n v="25000"/>
    <n v="2180"/>
    <x v="1"/>
    <s v="US"/>
    <s v="USD"/>
    <n v="1439189940"/>
    <n v="1435970682"/>
    <b v="1"/>
    <n v="139"/>
    <b v="0"/>
    <s v="photography/photobooks"/>
    <n v="9"/>
    <n v="15.68"/>
    <x v="6"/>
    <s v="photobooks"/>
    <x v="2"/>
    <x v="734"/>
    <d v="2015-08-10T06:59:00"/>
  </r>
  <r>
    <n v="1816"/>
    <s v="Moments of Passion"/>
    <s v="A unique Photographic Book Project about the Passionate Moments and Strong Emotions that lie within Karate"/>
    <n v="25000"/>
    <n v="2130"/>
    <x v="1"/>
    <s v="CH"/>
    <s v="CHF"/>
    <n v="1469473200"/>
    <n v="1467061303"/>
    <b v="0"/>
    <n v="6"/>
    <b v="0"/>
    <s v="photography/photobooks"/>
    <n v="9"/>
    <n v="355"/>
    <x v="6"/>
    <s v="photobooks"/>
    <x v="0"/>
    <x v="735"/>
    <d v="2016-07-25T19:00:00"/>
  </r>
  <r>
    <n v="1866"/>
    <s v="MathPlus Cards (FKA Random Math)"/>
    <s v="A mobile application that will allow math learners to practice math operations and improve critical thinking. Ideal for ages 7 to 12."/>
    <n v="25000"/>
    <n v="2041"/>
    <x v="1"/>
    <s v="US"/>
    <s v="USD"/>
    <n v="1488340800"/>
    <n v="1483768497"/>
    <b v="0"/>
    <n v="2"/>
    <b v="0"/>
    <s v="games/mobile games"/>
    <n v="8"/>
    <n v="1020.5"/>
    <x v="4"/>
    <s v="mobile games"/>
    <x v="3"/>
    <x v="736"/>
    <d v="2017-03-01T04:00:00"/>
  </r>
  <r>
    <n v="1868"/>
    <s v="Help Build PaperChase Version 3 !"/>
    <s v="PaperChase is a popular endless flying game conceived by a 15 year old and loved by millions worldwide.  Help us build version 3!"/>
    <n v="25000"/>
    <n v="2035"/>
    <x v="1"/>
    <s v="US"/>
    <s v="USD"/>
    <n v="1450166340"/>
    <n v="1448044925"/>
    <b v="0"/>
    <n v="17"/>
    <b v="0"/>
    <s v="games/mobile games"/>
    <n v="8"/>
    <n v="119.71"/>
    <x v="4"/>
    <s v="mobile games"/>
    <x v="2"/>
    <x v="737"/>
    <d v="2015-12-15T07:59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1"/>
    <s v="US"/>
    <s v="USD"/>
    <n v="1410127994"/>
    <n v="1407535994"/>
    <b v="0"/>
    <n v="4"/>
    <b v="0"/>
    <s v="technology/gadgets"/>
    <n v="8"/>
    <n v="500.17"/>
    <x v="3"/>
    <s v="gadgets"/>
    <x v="1"/>
    <x v="738"/>
    <d v="2014-09-07T22:13: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1"/>
    <s v="US"/>
    <s v="USD"/>
    <n v="1483048900"/>
    <n v="1480456900"/>
    <b v="0"/>
    <n v="4"/>
    <b v="0"/>
    <s v="technology/gadgets"/>
    <n v="8"/>
    <n v="500"/>
    <x v="3"/>
    <s v="gadgets"/>
    <x v="0"/>
    <x v="739"/>
    <d v="2016-12-29T22:01:4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1"/>
    <s v="US"/>
    <s v="USD"/>
    <n v="1407869851"/>
    <n v="1404845851"/>
    <b v="0"/>
    <n v="9"/>
    <b v="0"/>
    <s v="technology/gadgets"/>
    <n v="8"/>
    <n v="222.22"/>
    <x v="3"/>
    <s v="gadgets"/>
    <x v="1"/>
    <x v="740"/>
    <d v="2014-08-12T18:57:31"/>
  </r>
  <r>
    <n v="2017"/>
    <s v="SparkLab: the educational build-mobile!"/>
    <s v="A big red truck filled with cutting-edge maker tools that goes from school to school, bringing the joy of building back to kids."/>
    <n v="25000"/>
    <n v="1656"/>
    <x v="2"/>
    <s v="US"/>
    <s v="USD"/>
    <n v="1332561600"/>
    <n v="1329873755"/>
    <b v="1"/>
    <n v="426"/>
    <b v="1"/>
    <s v="technology/hardware"/>
    <n v="7"/>
    <n v="3.89"/>
    <x v="3"/>
    <s v="hardware"/>
    <x v="5"/>
    <x v="741"/>
    <d v="2012-03-24T04:00:00"/>
  </r>
  <r>
    <n v="2026"/>
    <s v="MIDI Sprout - Biodata Sonification Device"/>
    <s v="MIDI Sprout enables plants to play synthesizers in real time."/>
    <n v="25000"/>
    <n v="1626"/>
    <x v="2"/>
    <s v="US"/>
    <s v="USD"/>
    <n v="1398052740"/>
    <n v="1394127585"/>
    <b v="1"/>
    <n v="454"/>
    <b v="1"/>
    <s v="technology/hardware"/>
    <n v="7"/>
    <n v="3.58"/>
    <x v="3"/>
    <s v="hardware"/>
    <x v="1"/>
    <x v="742"/>
    <d v="2014-04-21T03:59:00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2"/>
    <s v="US"/>
    <s v="USD"/>
    <n v="1481778000"/>
    <n v="1479216874"/>
    <b v="1"/>
    <n v="531"/>
    <b v="1"/>
    <s v="technology/hardware"/>
    <n v="6"/>
    <n v="3.04"/>
    <x v="3"/>
    <s v="hardware"/>
    <x v="0"/>
    <x v="743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1614"/>
    <x v="2"/>
    <s v="US"/>
    <s v="USD"/>
    <n v="1398477518"/>
    <n v="1395885518"/>
    <b v="1"/>
    <n v="158"/>
    <b v="1"/>
    <s v="technology/hardware"/>
    <n v="6"/>
    <n v="10.220000000000001"/>
    <x v="3"/>
    <s v="hardware"/>
    <x v="1"/>
    <x v="744"/>
    <d v="2014-04-26T01:58:38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2"/>
    <s v="US"/>
    <s v="USD"/>
    <n v="1406129150"/>
    <n v="1400945150"/>
    <b v="0"/>
    <n v="1364"/>
    <b v="1"/>
    <s v="technology/hardware"/>
    <n v="6"/>
    <n v="1.1399999999999999"/>
    <x v="3"/>
    <s v="hardware"/>
    <x v="1"/>
    <x v="745"/>
    <d v="2014-07-23T15:25:50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2"/>
    <s v="US"/>
    <s v="USD"/>
    <n v="1476994315"/>
    <n v="1474402315"/>
    <b v="0"/>
    <n v="76"/>
    <b v="1"/>
    <s v="technology/hardware"/>
    <n v="6"/>
    <n v="20.22"/>
    <x v="3"/>
    <s v="hardware"/>
    <x v="0"/>
    <x v="746"/>
    <d v="2016-10-20T20:11:55"/>
  </r>
  <r>
    <n v="2178"/>
    <s v="The Letter Black - New Record"/>
    <s v="We are making our third studio album and no longer have a label telling us what we can/can't do. This record is for the fans."/>
    <n v="25000"/>
    <n v="1300"/>
    <x v="2"/>
    <s v="US"/>
    <s v="USD"/>
    <n v="1484752597"/>
    <n v="1482160597"/>
    <b v="0"/>
    <n v="859"/>
    <b v="1"/>
    <s v="music/rock"/>
    <n v="5"/>
    <n v="1.51"/>
    <x v="5"/>
    <s v="rock"/>
    <x v="0"/>
    <x v="747"/>
    <d v="2017-01-18T15:16:37"/>
  </r>
  <r>
    <n v="2239"/>
    <s v="Pro Tabletop Gaming Audio Collection"/>
    <s v="Next stretch goal unlocks at $33,000 and/or 500 backers unlocks 2 bonus stretch goals."/>
    <n v="25000"/>
    <n v="1174"/>
    <x v="2"/>
    <s v="US"/>
    <s v="USD"/>
    <n v="1385870520"/>
    <n v="1382742014"/>
    <b v="0"/>
    <n v="426"/>
    <b v="1"/>
    <s v="games/tabletop games"/>
    <n v="5"/>
    <n v="2.76"/>
    <x v="4"/>
    <s v="tabletop games"/>
    <x v="4"/>
    <x v="748"/>
    <d v="2013-12-01T04:02:00"/>
  </r>
  <r>
    <n v="2250"/>
    <s v="The Game Anywhere Table"/>
    <s v="A customizable gaming table, for the best gaming experience, portable, storable and lightweight, that can be taken anywhere"/>
    <n v="25000"/>
    <n v="1145"/>
    <x v="2"/>
    <s v="US"/>
    <s v="USD"/>
    <n v="1480727273"/>
    <n v="1478131673"/>
    <b v="0"/>
    <n v="571"/>
    <b v="1"/>
    <s v="games/tabletop games"/>
    <n v="5"/>
    <n v="2.0099999999999998"/>
    <x v="4"/>
    <s v="tabletop games"/>
    <x v="0"/>
    <x v="749"/>
    <d v="2016-12-03T01:07:53"/>
  </r>
  <r>
    <n v="2270"/>
    <s v="MCG Premium Sleeves &amp; Accessories"/>
    <s v="MCG Premium Sleeves offer excellent protection for your cards. This line is about to be expanded with new sleeves sizes!"/>
    <n v="25000"/>
    <n v="1111"/>
    <x v="2"/>
    <s v="US"/>
    <s v="USD"/>
    <n v="1484085540"/>
    <n v="1482353513"/>
    <b v="0"/>
    <n v="1670"/>
    <b v="1"/>
    <s v="games/tabletop games"/>
    <n v="4"/>
    <n v="0.67"/>
    <x v="4"/>
    <s v="tabletop games"/>
    <x v="0"/>
    <x v="750"/>
    <d v="2017-01-10T21:59:00"/>
  </r>
  <r>
    <n v="2329"/>
    <s v="Half Moon Bay Distillery"/>
    <s v="Vodka, whiskey and fruit brandy - coming soon! We are a coastal distillery located in historic Half Moon Bay, California."/>
    <n v="25000"/>
    <n v="1030"/>
    <x v="2"/>
    <s v="US"/>
    <s v="USD"/>
    <n v="1405609146"/>
    <n v="1403017146"/>
    <b v="1"/>
    <n v="125"/>
    <b v="1"/>
    <s v="food/small batch"/>
    <n v="4"/>
    <n v="8.24"/>
    <x v="7"/>
    <s v="small batch"/>
    <x v="1"/>
    <x v="751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2"/>
    <s v="US"/>
    <s v="USD"/>
    <n v="1423235071"/>
    <n v="1420643071"/>
    <b v="1"/>
    <n v="352"/>
    <b v="1"/>
    <s v="food/small batch"/>
    <n v="4"/>
    <n v="2.91"/>
    <x v="7"/>
    <s v="small batch"/>
    <x v="2"/>
    <x v="752"/>
    <d v="2015-02-06T15:04:31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2"/>
    <s v="US"/>
    <s v="USD"/>
    <n v="1402494243"/>
    <n v="1399902243"/>
    <b v="1"/>
    <n v="221"/>
    <b v="1"/>
    <s v="food/small batch"/>
    <n v="4"/>
    <n v="4.6399999999999997"/>
    <x v="7"/>
    <s v="small batch"/>
    <x v="1"/>
    <x v="753"/>
    <d v="2014-06-11T13:44:03"/>
  </r>
  <r>
    <n v="2339"/>
    <s v="CACOCO - The Drinking Chocolate Revival"/>
    <s v="The 'food of the gods' has returned in molten glory! CACOCO revives drinking chocolate with a revolutionary sustainable model."/>
    <n v="25000"/>
    <n v="1020"/>
    <x v="2"/>
    <s v="US"/>
    <s v="USD"/>
    <n v="1482134340"/>
    <n v="1479496309"/>
    <b v="1"/>
    <n v="1104"/>
    <b v="1"/>
    <s v="food/small batch"/>
    <n v="4"/>
    <n v="0.92"/>
    <x v="7"/>
    <s v="small batch"/>
    <x v="0"/>
    <x v="754"/>
    <d v="2016-12-19T07:59:0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0"/>
    <s v="GB"/>
    <s v="GBP"/>
    <n v="1445431533"/>
    <n v="1442839533"/>
    <b v="0"/>
    <n v="27"/>
    <b v="0"/>
    <s v="technology/web"/>
    <n v="4"/>
    <n v="37.04"/>
    <x v="3"/>
    <s v="web"/>
    <x v="2"/>
    <x v="755"/>
    <d v="2015-10-21T12:45:3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0"/>
    <s v="US"/>
    <s v="USD"/>
    <n v="1455132611"/>
    <n v="1452540611"/>
    <b v="0"/>
    <n v="0"/>
    <b v="0"/>
    <s v="technology/web"/>
    <n v="4"/>
    <n v="0"/>
    <x v="3"/>
    <s v="web"/>
    <x v="0"/>
    <x v="756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0"/>
    <s v="US"/>
    <s v="USD"/>
    <n v="1418877141"/>
    <n v="1416285141"/>
    <b v="0"/>
    <n v="4"/>
    <b v="0"/>
    <s v="technology/web"/>
    <n v="4"/>
    <n v="250"/>
    <x v="3"/>
    <s v="web"/>
    <x v="1"/>
    <x v="757"/>
    <d v="2014-12-18T04:32:21"/>
  </r>
  <r>
    <n v="2409"/>
    <s v="Johnny's Food Truck a Puerto Rican and BBQ infusion"/>
    <s v="I am looking to start a food truck with an infusion of my Puerto Rican heritage and my love for BBQ."/>
    <n v="25000"/>
    <n v="890"/>
    <x v="1"/>
    <s v="US"/>
    <s v="USD"/>
    <n v="1439931675"/>
    <n v="1437339675"/>
    <b v="0"/>
    <n v="6"/>
    <b v="0"/>
    <s v="food/food trucks"/>
    <n v="4"/>
    <n v="148.33000000000001"/>
    <x v="7"/>
    <s v="food trucks"/>
    <x v="2"/>
    <x v="758"/>
    <d v="2015-08-18T21:01:15"/>
  </r>
  <r>
    <n v="2411"/>
    <s v="Was ist das"/>
    <s v="I want to create an authentic German food truck to travel all over the US. Spreading amazing German Food to Summer Time Music Festivals"/>
    <n v="25000"/>
    <n v="886"/>
    <x v="1"/>
    <s v="US"/>
    <s v="USD"/>
    <n v="1440524082"/>
    <n v="1437932082"/>
    <b v="0"/>
    <n v="3"/>
    <b v="0"/>
    <s v="food/food trucks"/>
    <n v="4"/>
    <n v="295.33"/>
    <x v="7"/>
    <s v="food trucks"/>
    <x v="2"/>
    <x v="759"/>
    <d v="2015-08-25T17:34:42"/>
  </r>
  <r>
    <n v="2418"/>
    <s v="Mexican food truck"/>
    <s v="I want to start my food truck business."/>
    <n v="25000"/>
    <n v="879"/>
    <x v="1"/>
    <s v="US"/>
    <s v="USD"/>
    <n v="1427225644"/>
    <n v="1422045244"/>
    <b v="0"/>
    <n v="5"/>
    <b v="0"/>
    <s v="food/food trucks"/>
    <n v="4"/>
    <n v="175.8"/>
    <x v="7"/>
    <s v="food trucks"/>
    <x v="2"/>
    <x v="760"/>
    <d v="2015-03-24T19:34:04"/>
  </r>
  <r>
    <n v="2424"/>
    <s v="Lily and Memphs"/>
    <s v="Great and creative food from the heart in the form of a sweet food truck!"/>
    <n v="25000"/>
    <n v="865"/>
    <x v="1"/>
    <s v="US"/>
    <s v="USD"/>
    <n v="1414445108"/>
    <n v="1411853108"/>
    <b v="0"/>
    <n v="9"/>
    <b v="0"/>
    <s v="food/food trucks"/>
    <n v="3"/>
    <n v="96.11"/>
    <x v="7"/>
    <s v="food trucks"/>
    <x v="1"/>
    <x v="761"/>
    <d v="2014-10-27T21:25:08"/>
  </r>
  <r>
    <n v="2616"/>
    <s v="James Webb Deployable Model"/>
    <s v="Production of variously-sized deployable models of NASA's James Webb Space Telescope to promote hands-on learning."/>
    <n v="25000"/>
    <n v="570"/>
    <x v="2"/>
    <s v="US"/>
    <s v="USD"/>
    <n v="1440546729"/>
    <n v="1437954729"/>
    <b v="1"/>
    <n v="238"/>
    <b v="1"/>
    <s v="technology/space exploration"/>
    <n v="2"/>
    <n v="2.39"/>
    <x v="3"/>
    <s v="space exploration"/>
    <x v="2"/>
    <x v="762"/>
    <d v="2015-08-25T23:52:09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1"/>
    <s v="US"/>
    <s v="USD"/>
    <n v="1419017880"/>
    <n v="1416419916"/>
    <b v="1"/>
    <n v="84"/>
    <b v="0"/>
    <s v="technology/makerspaces"/>
    <n v="2"/>
    <n v="5.99"/>
    <x v="3"/>
    <s v="makerspaces"/>
    <x v="1"/>
    <x v="763"/>
    <d v="2014-12-19T19:38:00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1"/>
    <s v="US"/>
    <s v="USD"/>
    <n v="1415655289"/>
    <n v="1413059689"/>
    <b v="1"/>
    <n v="29"/>
    <b v="0"/>
    <s v="technology/makerspaces"/>
    <n v="2"/>
    <n v="17.239999999999998"/>
    <x v="3"/>
    <s v="makerspaces"/>
    <x v="1"/>
    <x v="764"/>
    <d v="2014-11-10T21:34:49"/>
  </r>
  <r>
    <n v="2714"/>
    <s v="The Crane Theater"/>
    <s v="The Crane will be the new home for independent theater in Northeast Minneapolis"/>
    <n v="25000"/>
    <n v="452"/>
    <x v="2"/>
    <s v="US"/>
    <s v="USD"/>
    <n v="1476486000"/>
    <n v="1474040596"/>
    <b v="1"/>
    <n v="305"/>
    <b v="1"/>
    <s v="theater/spaces"/>
    <n v="2"/>
    <n v="1.48"/>
    <x v="1"/>
    <s v="spaces"/>
    <x v="0"/>
    <x v="765"/>
    <d v="2016-10-14T23:00:00"/>
  </r>
  <r>
    <n v="2717"/>
    <s v="A Home for Comedy in Vermont!"/>
    <s v="ONLY HOURS LEFT ON THE CAMPAIGN! Our stretch goal is $35k; let's build a home for standup/improv shows &amp; classes in VT!"/>
    <n v="25000"/>
    <n v="450"/>
    <x v="2"/>
    <s v="US"/>
    <s v="USD"/>
    <n v="1417906649"/>
    <n v="1414015049"/>
    <b v="1"/>
    <n v="325"/>
    <b v="1"/>
    <s v="theater/spaces"/>
    <n v="2"/>
    <n v="1.38"/>
    <x v="1"/>
    <s v="spaces"/>
    <x v="1"/>
    <x v="766"/>
    <d v="2014-12-06T22:57:29"/>
  </r>
  <r>
    <n v="2720"/>
    <s v="The Comedy Project"/>
    <s v="An improv, sketch and experimental comedy and cocktail venue in downtown Grand Rapids, Michigan"/>
    <n v="25000"/>
    <n v="440"/>
    <x v="2"/>
    <s v="US"/>
    <s v="USD"/>
    <n v="1478866253"/>
    <n v="1476270653"/>
    <b v="0"/>
    <n v="173"/>
    <b v="1"/>
    <s v="theater/spaces"/>
    <n v="2"/>
    <n v="2.54"/>
    <x v="1"/>
    <s v="spaces"/>
    <x v="0"/>
    <x v="767"/>
    <d v="2016-11-11T12:10:53"/>
  </r>
  <r>
    <n v="2914"/>
    <s v="Hercules the Panto"/>
    <s v="Hercules must complete four challenges in order to meet the father he never knew"/>
    <n v="25000"/>
    <n v="250"/>
    <x v="1"/>
    <s v="GB"/>
    <s v="GBP"/>
    <n v="1426365994"/>
    <n v="1421185594"/>
    <b v="0"/>
    <n v="1"/>
    <b v="0"/>
    <s v="theater/plays"/>
    <n v="1"/>
    <n v="250"/>
    <x v="1"/>
    <s v="plays"/>
    <x v="2"/>
    <x v="768"/>
    <d v="2015-03-14T20:46:34"/>
  </r>
  <r>
    <n v="2924"/>
    <s v="There's No Place Like Home!"/>
    <s v="Theatre is home and there's no place like home!  So, click your heels three times, and come home to the magic we create for you!"/>
    <n v="25000"/>
    <n v="236"/>
    <x v="2"/>
    <s v="US"/>
    <s v="USD"/>
    <n v="1431143940"/>
    <n v="1428585710"/>
    <b v="0"/>
    <n v="147"/>
    <b v="1"/>
    <s v="theater/musical"/>
    <n v="1"/>
    <n v="1.61"/>
    <x v="1"/>
    <s v="musical"/>
    <x v="2"/>
    <x v="769"/>
    <d v="2015-05-09T03:59:00"/>
  </r>
  <r>
    <n v="2941"/>
    <s v="Help Us Help Artists"/>
    <s v="Ovations wants to buy property to open a variety club to become the 1st minority owned club in Cincy, focusing on artists on the rise."/>
    <n v="25000"/>
    <n v="220"/>
    <x v="1"/>
    <s v="US"/>
    <s v="USD"/>
    <n v="1425250955"/>
    <n v="1422658955"/>
    <b v="0"/>
    <n v="1"/>
    <b v="0"/>
    <s v="theater/spaces"/>
    <n v="1"/>
    <n v="220"/>
    <x v="1"/>
    <s v="spaces"/>
    <x v="2"/>
    <x v="770"/>
    <d v="2015-03-01T23:02:35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1"/>
    <s v="US"/>
    <s v="USD"/>
    <n v="1480007460"/>
    <n v="1475760567"/>
    <b v="0"/>
    <n v="13"/>
    <b v="0"/>
    <s v="theater/spaces"/>
    <n v="1"/>
    <n v="16.54"/>
    <x v="1"/>
    <s v="spaces"/>
    <x v="0"/>
    <x v="771"/>
    <d v="2016-11-24T17:11:00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2"/>
    <s v="US"/>
    <s v="USD"/>
    <n v="1472020881"/>
    <n v="1469428881"/>
    <b v="1"/>
    <n v="218"/>
    <b v="1"/>
    <s v="theater/spaces"/>
    <n v="1"/>
    <n v="0.87"/>
    <x v="1"/>
    <s v="spaces"/>
    <x v="0"/>
    <x v="772"/>
    <d v="2016-08-24T06:41: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2"/>
    <s v="US"/>
    <s v="USD"/>
    <n v="1476316800"/>
    <n v="1473837751"/>
    <b v="0"/>
    <n v="265"/>
    <b v="1"/>
    <s v="theater/spaces"/>
    <n v="1"/>
    <n v="0.71"/>
    <x v="1"/>
    <s v="spaces"/>
    <x v="0"/>
    <x v="773"/>
    <d v="2016-10-13T00:00:00"/>
  </r>
  <r>
    <n v="3009"/>
    <s v="Montauk Surf Museum"/>
    <s v="The Montauk Surf Museum will present ocean science, as well as the art and history of surfing to visitors and schools in creative ways."/>
    <n v="25000"/>
    <n v="165"/>
    <x v="2"/>
    <s v="US"/>
    <s v="USD"/>
    <n v="1417012840"/>
    <n v="1414417240"/>
    <b v="0"/>
    <n v="128"/>
    <b v="1"/>
    <s v="theater/spaces"/>
    <n v="1"/>
    <n v="1.29"/>
    <x v="1"/>
    <s v="spaces"/>
    <x v="1"/>
    <x v="774"/>
    <d v="2014-11-26T14:40:4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2"/>
    <s v="US"/>
    <s v="USD"/>
    <n v="1415163600"/>
    <n v="1412737080"/>
    <b v="0"/>
    <n v="557"/>
    <b v="1"/>
    <s v="theater/spaces"/>
    <n v="1"/>
    <n v="0.28000000000000003"/>
    <x v="1"/>
    <s v="spaces"/>
    <x v="1"/>
    <x v="775"/>
    <d v="2014-11-05T05:00:00"/>
  </r>
  <r>
    <n v="3035"/>
    <s v="The Coalition Theater"/>
    <s v="Help create a permanent home for live comedy shows and classes in Downtown RVA."/>
    <n v="25000"/>
    <n v="142"/>
    <x v="2"/>
    <s v="US"/>
    <s v="USD"/>
    <n v="1367674009"/>
    <n v="1365082009"/>
    <b v="0"/>
    <n v="307"/>
    <b v="1"/>
    <s v="theater/spaces"/>
    <n v="1"/>
    <n v="0.46"/>
    <x v="1"/>
    <s v="spaces"/>
    <x v="4"/>
    <x v="776"/>
    <d v="2013-05-04T13:26:49"/>
  </r>
  <r>
    <n v="3036"/>
    <s v="Save the Studio!"/>
    <s v="Help Synetic Theater create a new Studio to produce amazing  shows in the 2013/14 season and train awesome artists of all ages!"/>
    <n v="25000"/>
    <n v="141"/>
    <x v="2"/>
    <s v="US"/>
    <s v="USD"/>
    <n v="1376654340"/>
    <n v="1373568644"/>
    <b v="0"/>
    <n v="329"/>
    <b v="1"/>
    <s v="theater/spaces"/>
    <n v="1"/>
    <n v="0.43"/>
    <x v="1"/>
    <s v="spaces"/>
    <x v="4"/>
    <x v="777"/>
    <d v="2013-08-16T11:59:00"/>
  </r>
  <r>
    <n v="3056"/>
    <s v="Palace Flophouse Theater"/>
    <s v="Looking to establish a communal space for art shows, bands, farmer's markets, environmental education, and traditional skills."/>
    <n v="25000"/>
    <n v="130"/>
    <x v="1"/>
    <s v="US"/>
    <s v="USD"/>
    <n v="1412003784"/>
    <n v="1406819784"/>
    <b v="0"/>
    <n v="0"/>
    <b v="0"/>
    <s v="theater/spaces"/>
    <n v="1"/>
    <n v="0"/>
    <x v="1"/>
    <s v="spaces"/>
    <x v="1"/>
    <x v="778"/>
    <d v="2014-09-29T15:16:24"/>
  </r>
  <r>
    <n v="3065"/>
    <s v="The Castle Project"/>
    <s v="A castle themed events center with large and small spaces to support a variety of arts i.e. performing, visual, music, theater, dance"/>
    <n v="25000"/>
    <n v="126"/>
    <x v="1"/>
    <s v="US"/>
    <s v="USD"/>
    <n v="1406683172"/>
    <n v="1404523172"/>
    <b v="0"/>
    <n v="2"/>
    <b v="0"/>
    <s v="theater/spaces"/>
    <n v="1"/>
    <n v="63"/>
    <x v="1"/>
    <s v="spaces"/>
    <x v="1"/>
    <x v="779"/>
    <d v="2014-07-30T01:19:3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1"/>
    <s v="FR"/>
    <s v="EUR"/>
    <n v="1457617359"/>
    <n v="1455025359"/>
    <b v="0"/>
    <n v="3"/>
    <b v="0"/>
    <s v="theater/spaces"/>
    <n v="0"/>
    <n v="41.33"/>
    <x v="1"/>
    <s v="spaces"/>
    <x v="0"/>
    <x v="780"/>
    <d v="2016-03-10T13:42:39"/>
  </r>
  <r>
    <n v="3085"/>
    <s v="Paper Tank Theater Music Madness Party"/>
    <s v="Get behind a new music venue in our city by helping with equipment! We're pre-selling tickets to our party and offering other perks."/>
    <n v="25000"/>
    <n v="118"/>
    <x v="1"/>
    <s v="US"/>
    <s v="USD"/>
    <n v="1443561159"/>
    <n v="1440969159"/>
    <b v="0"/>
    <n v="9"/>
    <b v="0"/>
    <s v="theater/spaces"/>
    <n v="0"/>
    <n v="13.11"/>
    <x v="1"/>
    <s v="spaces"/>
    <x v="2"/>
    <x v="781"/>
    <d v="2015-09-29T21:12:39"/>
  </r>
  <r>
    <n v="3089"/>
    <s v="The ClubHouse: A Community-Focused Sports &amp; Culture Space"/>
    <s v="A community space in Somerville, MA to celebrate the beautiful intersection of sports and creativity."/>
    <n v="25000"/>
    <n v="115"/>
    <x v="1"/>
    <s v="US"/>
    <s v="USD"/>
    <n v="1468029540"/>
    <n v="1465304483"/>
    <b v="0"/>
    <n v="45"/>
    <b v="0"/>
    <s v="theater/spaces"/>
    <n v="0"/>
    <n v="2.56"/>
    <x v="1"/>
    <s v="spaces"/>
    <x v="0"/>
    <x v="782"/>
    <d v="2016-07-09T01:59:00"/>
  </r>
  <r>
    <n v="3110"/>
    <s v="Hip Justice Catmunity Center"/>
    <s v="Cat People Unite! It's time we get a space of our own to relax, socialize and learn! Join the Catmunity!"/>
    <n v="25000"/>
    <n v="106"/>
    <x v="1"/>
    <s v="US"/>
    <s v="USD"/>
    <n v="1487465119"/>
    <n v="1484009119"/>
    <b v="0"/>
    <n v="1"/>
    <b v="0"/>
    <s v="theater/spaces"/>
    <n v="0"/>
    <n v="106"/>
    <x v="1"/>
    <s v="spaces"/>
    <x v="3"/>
    <x v="783"/>
    <d v="2017-02-19T00:45:19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0"/>
    <s v="US"/>
    <s v="USD"/>
    <n v="1459121162"/>
    <n v="1456532762"/>
    <b v="0"/>
    <n v="17"/>
    <b v="0"/>
    <s v="theater/spaces"/>
    <n v="0"/>
    <n v="5.88"/>
    <x v="1"/>
    <s v="spaces"/>
    <x v="0"/>
    <x v="784"/>
    <d v="2016-03-27T23:26:02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s v="theater/plays"/>
    <n v="0"/>
    <n v="0"/>
    <x v="1"/>
    <s v="plays"/>
    <x v="3"/>
    <x v="785"/>
    <d v="2017-03-27T23:58:54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2"/>
    <s v="US"/>
    <s v="USD"/>
    <n v="1415213324"/>
    <n v="1412617724"/>
    <b v="1"/>
    <n v="213"/>
    <b v="1"/>
    <s v="theater/plays"/>
    <n v="0"/>
    <n v="0.26"/>
    <x v="1"/>
    <s v="plays"/>
    <x v="1"/>
    <x v="786"/>
    <d v="2014-11-05T18:48:44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s v="musical"/>
    <x v="0"/>
    <x v="787"/>
    <d v="2016-10-07T15:11:00"/>
  </r>
  <r>
    <n v="3643"/>
    <s v="Puberty: The Musical"/>
    <s v="It feels like the first time. Like the very first time everyone's coming-of-age comes to the stage. Think 'Wicked', with bad acne."/>
    <n v="25000"/>
    <n v="1"/>
    <x v="1"/>
    <s v="US"/>
    <s v="USD"/>
    <n v="1447734439"/>
    <n v="1444274839"/>
    <b v="0"/>
    <n v="0"/>
    <b v="0"/>
    <s v="theater/musical"/>
    <n v="0"/>
    <n v="0"/>
    <x v="1"/>
    <s v="musical"/>
    <x v="2"/>
    <x v="788"/>
    <d v="2015-11-17T04:27:19"/>
  </r>
  <r>
    <n v="3877"/>
    <s v="Does NY Heart Me? The Musical (Canceled)"/>
    <s v="Help us record the concept album and stage grand concerts with a fantastic cast and orchestra. Get your tickets, music and more!"/>
    <n v="25000"/>
    <n v="0"/>
    <x v="0"/>
    <s v="US"/>
    <s v="USD"/>
    <n v="1481213752"/>
    <n v="1478621752"/>
    <b v="0"/>
    <n v="14"/>
    <b v="0"/>
    <s v="theater/musical"/>
    <n v="0"/>
    <n v="0"/>
    <x v="1"/>
    <s v="musical"/>
    <x v="0"/>
    <x v="789"/>
    <d v="2016-12-08T16:15:52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s v="plays"/>
    <x v="1"/>
    <x v="790"/>
    <d v="2014-07-14T15:37:44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1"/>
    <s v="US"/>
    <s v="USD"/>
    <n v="1334097387"/>
    <n v="1328916987"/>
    <b v="0"/>
    <n v="5"/>
    <b v="0"/>
    <s v="film &amp; video/animation"/>
    <n v="63"/>
    <n v="3107"/>
    <x v="0"/>
    <s v="animation"/>
    <x v="5"/>
    <x v="791"/>
    <d v="2012-04-10T22:36:2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1"/>
    <s v="NZ"/>
    <s v="NZD"/>
    <n v="1452942000"/>
    <n v="1449785223"/>
    <b v="0"/>
    <n v="5"/>
    <b v="0"/>
    <s v="technology/web"/>
    <n v="53"/>
    <n v="2585.87"/>
    <x v="3"/>
    <s v="web"/>
    <x v="2"/>
    <x v="792"/>
    <d v="2016-01-16T11:00:0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1"/>
    <s v="US"/>
    <s v="USD"/>
    <n v="1413312194"/>
    <n v="1410288194"/>
    <b v="1"/>
    <n v="92"/>
    <b v="0"/>
    <s v="photography/photobooks"/>
    <n v="9"/>
    <n v="24.53"/>
    <x v="6"/>
    <s v="photobooks"/>
    <x v="1"/>
    <x v="793"/>
    <d v="2014-10-14T18:43:14"/>
  </r>
  <r>
    <n v="359"/>
    <s v="Us, Naked: Trixie &amp; Monkey â€” World Premiere"/>
    <s v="Circus burlesque innovators, Trixie and Monkey seek to balance love and life while pursuing new creative heights."/>
    <n v="24200"/>
    <n v="23096"/>
    <x v="2"/>
    <s v="US"/>
    <s v="USD"/>
    <n v="1415941920"/>
    <n v="1414028490"/>
    <b v="1"/>
    <n v="302"/>
    <b v="1"/>
    <s v="film &amp; video/documentary"/>
    <n v="95"/>
    <n v="76.48"/>
    <x v="0"/>
    <s v="documentary"/>
    <x v="1"/>
    <x v="794"/>
    <d v="2014-11-14T05:12:00"/>
  </r>
  <r>
    <n v="254"/>
    <s v="&quot;I Clown You&quot; Documentary"/>
    <s v="&quot;I Clown You&quot; is a documentary about Israeli medical clowns and clowning as an art of challenging the norm."/>
    <n v="24000"/>
    <n v="32006.67"/>
    <x v="2"/>
    <s v="US"/>
    <s v="USD"/>
    <n v="1445047200"/>
    <n v="1442443910"/>
    <b v="1"/>
    <n v="314"/>
    <b v="1"/>
    <s v="film &amp; video/documentary"/>
    <n v="133"/>
    <n v="101.93"/>
    <x v="0"/>
    <s v="documentary"/>
    <x v="2"/>
    <x v="795"/>
    <d v="2015-10-17T02:00:00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1"/>
    <s v="US"/>
    <s v="USD"/>
    <n v="1413417600"/>
    <n v="1410750855"/>
    <b v="1"/>
    <n v="108"/>
    <b v="0"/>
    <s v="photography/photobooks"/>
    <n v="9"/>
    <n v="20.329999999999998"/>
    <x v="6"/>
    <s v="photobooks"/>
    <x v="1"/>
    <x v="796"/>
    <d v="2014-10-16T00:00:00"/>
  </r>
  <r>
    <n v="2442"/>
    <s v="Young Mountain Tea: A New White Tea from India's Himalayas"/>
    <s v="The first tea from a new sustainable tea region in India's young, rising Himalayas."/>
    <n v="24000"/>
    <n v="827"/>
    <x v="2"/>
    <s v="US"/>
    <s v="USD"/>
    <n v="1426777228"/>
    <n v="1424188828"/>
    <b v="0"/>
    <n v="372"/>
    <b v="1"/>
    <s v="food/small batch"/>
    <n v="3"/>
    <n v="2.2200000000000002"/>
    <x v="7"/>
    <s v="small batch"/>
    <x v="2"/>
    <x v="797"/>
    <d v="2015-03-19T15:00:28"/>
  </r>
  <r>
    <n v="4033"/>
    <s v="2020 Vision: a love story told over sixty years"/>
    <s v="Help us produce an iconic new verse play, set in the year 2020, with virtuoso acting and hauntingly beautiful words and music"/>
    <n v="23900"/>
    <n v="0"/>
    <x v="1"/>
    <s v="GB"/>
    <s v="GBP"/>
    <n v="1475398800"/>
    <n v="1472711224"/>
    <b v="0"/>
    <n v="94"/>
    <b v="0"/>
    <s v="theater/plays"/>
    <n v="0"/>
    <n v="0"/>
    <x v="1"/>
    <s v="plays"/>
    <x v="0"/>
    <x v="798"/>
    <d v="2016-10-02T09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1"/>
    <s v="GB"/>
    <s v="GBP"/>
    <n v="1406130880"/>
    <n v="1403538880"/>
    <b v="0"/>
    <n v="21"/>
    <b v="0"/>
    <s v="technology/wearables"/>
    <n v="44"/>
    <n v="486.19"/>
    <x v="3"/>
    <s v="wearables"/>
    <x v="1"/>
    <x v="799"/>
    <d v="2014-07-23T15:54:40"/>
  </r>
  <r>
    <n v="1526"/>
    <s v="BODYSCAPES II: Theater of Life"/>
    <s v="Landscapes &amp; human bodies; striking images from Jean-Paul Bourdier. What you see is real; no digital altering; all analog photography."/>
    <n v="23000"/>
    <n v="3055"/>
    <x v="2"/>
    <s v="US"/>
    <s v="USD"/>
    <n v="1453185447"/>
    <n v="1448951847"/>
    <b v="1"/>
    <n v="280"/>
    <b v="1"/>
    <s v="photography/photobooks"/>
    <n v="13"/>
    <n v="10.91"/>
    <x v="6"/>
    <s v="photobooks"/>
    <x v="2"/>
    <x v="800"/>
    <d v="2016-01-19T06:37:27"/>
  </r>
  <r>
    <n v="2457"/>
    <s v="NDWK The North Dakota Wine Kitchen"/>
    <s v="If you love wine, and have ever dreamed of crafting your own. You can in 3 easy steps.  Sample~Sprinkle~Savor."/>
    <n v="23000"/>
    <n v="805"/>
    <x v="2"/>
    <s v="US"/>
    <s v="USD"/>
    <n v="1458826056"/>
    <n v="1456237656"/>
    <b v="0"/>
    <n v="124"/>
    <b v="1"/>
    <s v="food/small batch"/>
    <n v="4"/>
    <n v="6.49"/>
    <x v="7"/>
    <s v="small batch"/>
    <x v="0"/>
    <x v="801"/>
    <d v="2016-03-24T13:27:36"/>
  </r>
  <r>
    <n v="2697"/>
    <s v="Dough Heads Food Truck: waffles stuffed with sweet + savory"/>
    <s v="Stuffed waffles made from Dough. Sweet, savory, salty and then stuffed with meats, fruits, and sauces!"/>
    <n v="23000"/>
    <n v="480"/>
    <x v="1"/>
    <s v="US"/>
    <s v="USD"/>
    <n v="1438552800"/>
    <n v="1435876423"/>
    <b v="0"/>
    <n v="52"/>
    <b v="0"/>
    <s v="food/food trucks"/>
    <n v="2"/>
    <n v="9.23"/>
    <x v="7"/>
    <s v="food trucks"/>
    <x v="2"/>
    <x v="802"/>
    <d v="2015-08-02T22:00:00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2"/>
    <s v="US"/>
    <s v="USD"/>
    <n v="1408068000"/>
    <n v="1405346680"/>
    <b v="1"/>
    <n v="322"/>
    <b v="1"/>
    <s v="theater/plays"/>
    <n v="0"/>
    <n v="0.22"/>
    <x v="1"/>
    <s v="plays"/>
    <x v="1"/>
    <x v="803"/>
    <d v="2014-08-15T02:00:00"/>
  </r>
  <r>
    <n v="3259"/>
    <s v="Laughter is Sacred Space 2.0"/>
    <s v="The Human Faces Tour - Every Story Sacred. This tour is about laughter, grief, and identity in the human striving toward wholeness"/>
    <n v="23000"/>
    <n v="53"/>
    <x v="2"/>
    <s v="US"/>
    <s v="USD"/>
    <n v="1475294340"/>
    <n v="1472753745"/>
    <b v="1"/>
    <n v="97"/>
    <b v="1"/>
    <s v="theater/plays"/>
    <n v="0"/>
    <n v="0.55000000000000004"/>
    <x v="1"/>
    <s v="plays"/>
    <x v="0"/>
    <x v="804"/>
    <d v="2016-10-01T03:59:00"/>
  </r>
  <r>
    <n v="2610"/>
    <s v="Restore the Pluto Discovery Telescope"/>
    <s v="Preserve the telescope that Clyde Tombaugh used to discover Pluto for generations to come!"/>
    <n v="22765"/>
    <n v="585"/>
    <x v="2"/>
    <s v="US"/>
    <s v="USD"/>
    <n v="1471849140"/>
    <n v="1468444125"/>
    <b v="1"/>
    <n v="577"/>
    <b v="1"/>
    <s v="technology/space exploration"/>
    <n v="3"/>
    <n v="1.01"/>
    <x v="3"/>
    <s v="space exploration"/>
    <x v="0"/>
    <x v="805"/>
    <d v="2016-08-22T06:59:0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1"/>
    <s v="DE"/>
    <s v="EUR"/>
    <n v="1443808800"/>
    <n v="1441048658"/>
    <b v="1"/>
    <n v="122"/>
    <b v="0"/>
    <s v="photography/photobooks"/>
    <n v="10"/>
    <n v="17.579999999999998"/>
    <x v="6"/>
    <s v="photobooks"/>
    <x v="2"/>
    <x v="806"/>
    <d v="2015-10-02T18:00:00"/>
  </r>
  <r>
    <n v="3796"/>
    <s v="A Staged Reading of &quot;CALL ME TANIA&quot;"/>
    <s v="Part Psychological Thriller - Part Heartbreaking Drama - Part Spectacular Farce - 100% New American Musical Theatre"/>
    <n v="22500"/>
    <n v="0"/>
    <x v="1"/>
    <s v="US"/>
    <s v="USD"/>
    <n v="1484354556"/>
    <n v="1479170556"/>
    <b v="0"/>
    <n v="1"/>
    <b v="0"/>
    <s v="theater/musical"/>
    <n v="0"/>
    <n v="0"/>
    <x v="1"/>
    <s v="musical"/>
    <x v="0"/>
    <x v="807"/>
    <d v="2017-01-14T00:42:36"/>
  </r>
  <r>
    <n v="418"/>
    <s v="Swim for the Reef"/>
    <s v="A Texas grandfather's extraordinary quest to protect the coral reefs and his challenge to humanity to take care of the things we love."/>
    <n v="22400"/>
    <n v="19860"/>
    <x v="2"/>
    <s v="US"/>
    <s v="USD"/>
    <n v="1437633997"/>
    <n v="1435041997"/>
    <b v="0"/>
    <n v="104"/>
    <b v="1"/>
    <s v="film &amp; video/documentary"/>
    <n v="89"/>
    <n v="190.96"/>
    <x v="0"/>
    <s v="documentary"/>
    <x v="2"/>
    <x v="808"/>
    <d v="2015-07-23T06:46:37"/>
  </r>
  <r>
    <n v="37"/>
    <s v="The Journey"/>
    <s v="Take an unscripted, real-time journey with Greg Aiello to the planet's wildest and most iconic places on this adventure travel TV show."/>
    <n v="22000"/>
    <n v="171253"/>
    <x v="2"/>
    <s v="US"/>
    <s v="USD"/>
    <n v="1425055079"/>
    <n v="1422463079"/>
    <b v="0"/>
    <n v="253"/>
    <b v="1"/>
    <s v="film &amp; video/television"/>
    <n v="778"/>
    <n v="676.89"/>
    <x v="0"/>
    <s v="television"/>
    <x v="2"/>
    <x v="809"/>
    <d v="2015-02-27T16:37:59"/>
  </r>
  <r>
    <n v="307"/>
    <s v="Grammar Revolution"/>
    <s v="Why is grammar important?"/>
    <n v="22000"/>
    <n v="27541"/>
    <x v="2"/>
    <s v="US"/>
    <s v="USD"/>
    <n v="1360276801"/>
    <n v="1357684801"/>
    <b v="1"/>
    <n v="576"/>
    <b v="1"/>
    <s v="film &amp; video/documentary"/>
    <n v="125"/>
    <n v="47.81"/>
    <x v="0"/>
    <s v="documentary"/>
    <x v="4"/>
    <x v="810"/>
    <d v="2013-02-07T22:40:01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1"/>
    <s v="AU"/>
    <s v="AUD"/>
    <n v="1414807962"/>
    <n v="1412215962"/>
    <b v="0"/>
    <n v="2"/>
    <b v="0"/>
    <s v="technology/web"/>
    <n v="63"/>
    <n v="6932"/>
    <x v="3"/>
    <s v="web"/>
    <x v="1"/>
    <x v="811"/>
    <d v="2014-11-01T02:12:42"/>
  </r>
  <r>
    <n v="1184"/>
    <s v="2016/2017 Cyclocross Album"/>
    <s v="This coffee table album is the chronicle of the 2016/2017 cyclocross season, the latest edition of the renowned cyclephotos books."/>
    <n v="22000"/>
    <n v="5000"/>
    <x v="2"/>
    <s v="GB"/>
    <s v="GBP"/>
    <n v="1486391011"/>
    <n v="1483712611"/>
    <b v="0"/>
    <n v="375"/>
    <b v="1"/>
    <s v="photography/photobooks"/>
    <n v="23"/>
    <n v="13.33"/>
    <x v="6"/>
    <s v="photobooks"/>
    <x v="3"/>
    <x v="812"/>
    <d v="2017-02-06T14:23:31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2"/>
    <s v="US"/>
    <s v="USD"/>
    <n v="1374674558"/>
    <n v="1372082558"/>
    <b v="1"/>
    <n v="159"/>
    <b v="1"/>
    <s v="music/rock"/>
    <n v="19"/>
    <n v="26.92"/>
    <x v="5"/>
    <s v="rock"/>
    <x v="4"/>
    <x v="813"/>
    <d v="2013-07-24T14:02:38"/>
  </r>
  <r>
    <n v="1502"/>
    <s v="Cosmic Surgery"/>
    <s v="Cosmic Surgery is a photo book, set in the not too distant future where the world of cosmetic surgery is about to be transformed"/>
    <n v="22000"/>
    <n v="3135"/>
    <x v="2"/>
    <s v="GB"/>
    <s v="GBP"/>
    <n v="1458943200"/>
    <n v="1456491680"/>
    <b v="1"/>
    <n v="329"/>
    <b v="1"/>
    <s v="photography/photobooks"/>
    <n v="14"/>
    <n v="9.5299999999999994"/>
    <x v="6"/>
    <s v="photobooks"/>
    <x v="0"/>
    <x v="814"/>
    <d v="2016-03-25T22:00:00"/>
  </r>
  <r>
    <n v="1593"/>
    <s v="Picturing Italy"/>
    <s v="A trip to fulfill a dream of capturing the wonders and history of ancient Italy in person."/>
    <n v="22000"/>
    <n v="2842"/>
    <x v="1"/>
    <s v="US"/>
    <s v="USD"/>
    <n v="1425154655"/>
    <n v="1422562655"/>
    <b v="0"/>
    <n v="3"/>
    <b v="0"/>
    <s v="photography/places"/>
    <n v="13"/>
    <n v="947.33"/>
    <x v="6"/>
    <s v="places"/>
    <x v="2"/>
    <x v="815"/>
    <d v="2015-02-28T20:17:35"/>
  </r>
  <r>
    <n v="2374"/>
    <s v="Alcohol On Call (Canceled)"/>
    <s v="Next time you want a beer, put down your keys and pick up your phone. We prevent drunk driving by delivering alcohol to you at home."/>
    <n v="22000"/>
    <n v="995"/>
    <x v="0"/>
    <s v="US"/>
    <s v="USD"/>
    <n v="1423772060"/>
    <n v="1421180060"/>
    <b v="0"/>
    <n v="1"/>
    <b v="0"/>
    <s v="technology/web"/>
    <n v="5"/>
    <n v="995"/>
    <x v="3"/>
    <s v="web"/>
    <x v="2"/>
    <x v="816"/>
    <d v="2015-02-12T20:14:2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1"/>
    <s v="US"/>
    <s v="USD"/>
    <n v="1428732000"/>
    <n v="1426772928"/>
    <b v="0"/>
    <n v="33"/>
    <b v="0"/>
    <s v="food/food trucks"/>
    <n v="4"/>
    <n v="27"/>
    <x v="7"/>
    <s v="food trucks"/>
    <x v="2"/>
    <x v="817"/>
    <d v="2015-04-11T06:00:00"/>
  </r>
  <r>
    <n v="2516"/>
    <s v="Morning Glory"/>
    <s v="Hi, everyone my name is Alex, and i want to create not just a cafe spot, but a place that gives everyone a nice warm homey feeling."/>
    <n v="22000"/>
    <n v="710"/>
    <x v="1"/>
    <s v="US"/>
    <s v="USD"/>
    <n v="1417279252"/>
    <n v="1414683652"/>
    <b v="0"/>
    <n v="0"/>
    <b v="0"/>
    <s v="food/restaurants"/>
    <n v="3"/>
    <n v="0"/>
    <x v="7"/>
    <s v="restaurants"/>
    <x v="1"/>
    <x v="818"/>
    <d v="2014-11-29T16:40:52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2"/>
    <s v="US"/>
    <s v="USD"/>
    <n v="1408566243"/>
    <n v="1405974243"/>
    <b v="0"/>
    <n v="159"/>
    <b v="1"/>
    <s v="theater/spaces"/>
    <n v="1"/>
    <n v="0.96"/>
    <x v="1"/>
    <s v="spaces"/>
    <x v="1"/>
    <x v="819"/>
    <d v="2014-08-20T20:24:0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1"/>
    <s v="CA"/>
    <s v="CAD"/>
    <n v="1488495478"/>
    <n v="1485903478"/>
    <b v="0"/>
    <n v="2"/>
    <b v="0"/>
    <s v="theater/spaces"/>
    <n v="1"/>
    <n v="61.5"/>
    <x v="1"/>
    <s v="spaces"/>
    <x v="3"/>
    <x v="820"/>
    <d v="2017-03-02T22:57:58"/>
  </r>
  <r>
    <n v="3800"/>
    <s v="Be The Change ~ The Children's Campaign"/>
    <s v="Playground was established in 2007 on the back of paper napkins and has since provided opportunities for over 800 boys and girls."/>
    <n v="22000"/>
    <n v="0"/>
    <x v="1"/>
    <s v="US"/>
    <s v="USD"/>
    <n v="1420952340"/>
    <n v="1418146883"/>
    <b v="0"/>
    <n v="16"/>
    <b v="0"/>
    <s v="theater/musical"/>
    <n v="0"/>
    <n v="0"/>
    <x v="1"/>
    <s v="musical"/>
    <x v="1"/>
    <x v="821"/>
    <d v="2015-01-11T04:59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2"/>
    <s v="US"/>
    <s v="USD"/>
    <n v="1460223453"/>
    <n v="1455043053"/>
    <b v="0"/>
    <n v="273"/>
    <b v="1"/>
    <s v="photography/photobooks"/>
    <n v="23"/>
    <n v="17.91"/>
    <x v="6"/>
    <s v="photobooks"/>
    <x v="0"/>
    <x v="822"/>
    <d v="2016-04-09T17:37:33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2"/>
    <s v="GB"/>
    <s v="GBP"/>
    <n v="1411326015"/>
    <n v="1408734015"/>
    <b v="0"/>
    <n v="1204"/>
    <b v="1"/>
    <s v="games/tabletop games"/>
    <n v="6"/>
    <n v="1"/>
    <x v="4"/>
    <s v="tabletop games"/>
    <x v="1"/>
    <x v="823"/>
    <d v="2014-09-21T19:00:15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1"/>
    <s v="US"/>
    <s v="USD"/>
    <n v="1434092876"/>
    <n v="1431414476"/>
    <b v="0"/>
    <n v="36"/>
    <b v="0"/>
    <s v="publishing/children's books"/>
    <n v="2"/>
    <n v="10.56"/>
    <x v="2"/>
    <s v="children's books"/>
    <x v="2"/>
    <x v="824"/>
    <d v="2015-06-12T07:07:56"/>
  </r>
  <r>
    <n v="3245"/>
    <s v="Roughly Speaking: Voices from The Soup Kitchen"/>
    <s v="Five playwrights volunteer at New York's largest soup kitchen and develop a play around the people they meet."/>
    <n v="21000"/>
    <n v="59"/>
    <x v="2"/>
    <s v="US"/>
    <s v="USD"/>
    <n v="1434074400"/>
    <n v="1431354258"/>
    <b v="0"/>
    <n v="270"/>
    <b v="1"/>
    <s v="theater/plays"/>
    <n v="0"/>
    <n v="0.22"/>
    <x v="1"/>
    <s v="plays"/>
    <x v="2"/>
    <x v="825"/>
    <d v="2015-06-12T02:00:00"/>
  </r>
  <r>
    <n v="27"/>
    <s v="B-Rabbit TV Comedy Pilot"/>
    <s v="B-Rabbit is a hilarious depiction of immigrating to New Zealand and the life you desperately tried to leave behind."/>
    <n v="20000"/>
    <n v="205025"/>
    <x v="2"/>
    <s v="NZ"/>
    <s v="NZD"/>
    <n v="1416113833"/>
    <n v="1413518233"/>
    <b v="0"/>
    <n v="150"/>
    <b v="1"/>
    <s v="film &amp; video/television"/>
    <n v="1025"/>
    <n v="1366.83"/>
    <x v="0"/>
    <s v="television"/>
    <x v="1"/>
    <x v="826"/>
    <d v="2014-11-16T04:57:13"/>
  </r>
  <r>
    <n v="59"/>
    <s v="&quot;Momentum&quot; - The Series"/>
    <s v="An electronic music producer stuck in his blue collar life has overnight success thrown at him when his music leaks on the internet."/>
    <n v="20000"/>
    <n v="125137"/>
    <x v="2"/>
    <s v="US"/>
    <s v="USD"/>
    <n v="1442264400"/>
    <n v="1439530776"/>
    <b v="0"/>
    <n v="33"/>
    <b v="1"/>
    <s v="film &amp; video/television"/>
    <n v="626"/>
    <n v="3792.03"/>
    <x v="0"/>
    <s v="television"/>
    <x v="2"/>
    <x v="827"/>
    <d v="2015-09-14T21:00:00"/>
  </r>
  <r>
    <n v="129"/>
    <s v="JUSTICE LEAGUE ORIGINS (Canceled)"/>
    <s v="HEY!!! I'm David House, and I am currently working on a film called Justice League Origins!!! non-profit based on DC Comics Characters."/>
    <n v="20000"/>
    <n v="60175"/>
    <x v="0"/>
    <s v="US"/>
    <s v="USD"/>
    <n v="1414708183"/>
    <n v="1409524183"/>
    <b v="0"/>
    <n v="0"/>
    <b v="0"/>
    <s v="film &amp; video/science fiction"/>
    <n v="301"/>
    <n v="0"/>
    <x v="0"/>
    <s v="science fiction"/>
    <x v="1"/>
    <x v="828"/>
    <d v="2014-10-30T22:29:43"/>
  </r>
  <r>
    <n v="146"/>
    <s v="#CalExit...War of 2020 (Canceled)"/>
    <s v="California and the west have declared their refusal to support the election of a staunch conservative president. Will it be Civil War?"/>
    <n v="20000"/>
    <n v="53737"/>
    <x v="0"/>
    <s v="US"/>
    <s v="USD"/>
    <n v="1484698998"/>
    <n v="1479514998"/>
    <b v="0"/>
    <n v="3"/>
    <b v="0"/>
    <s v="film &amp; video/science fiction"/>
    <n v="269"/>
    <n v="17912.330000000002"/>
    <x v="0"/>
    <s v="science fiction"/>
    <x v="0"/>
    <x v="829"/>
    <d v="2017-01-18T00:23:18"/>
  </r>
  <r>
    <n v="175"/>
    <s v="Gooseberry Fool - Feature Film"/>
    <s v="To heal her scars Olivia must take a journey back to her roots, where an unresolved conflict stands between her and musical success."/>
    <n v="20000"/>
    <n v="46100.69"/>
    <x v="1"/>
    <s v="GB"/>
    <s v="GBP"/>
    <n v="1409337611"/>
    <n v="1407177611"/>
    <b v="0"/>
    <n v="26"/>
    <b v="0"/>
    <s v="film &amp; video/drama"/>
    <n v="231"/>
    <n v="1773.1"/>
    <x v="0"/>
    <s v="drama"/>
    <x v="1"/>
    <x v="830"/>
    <d v="2014-08-29T18:40:11"/>
  </r>
  <r>
    <n v="261"/>
    <s v="Empires: The Film"/>
    <s v="Empires explores the impact of networks on histories and philosophies of political thought."/>
    <n v="20000"/>
    <n v="31404"/>
    <x v="2"/>
    <s v="US"/>
    <s v="USD"/>
    <n v="1339080900"/>
    <n v="1334783704"/>
    <b v="1"/>
    <n v="220"/>
    <b v="1"/>
    <s v="film &amp; video/documentary"/>
    <n v="157"/>
    <n v="142.75"/>
    <x v="0"/>
    <s v="documentary"/>
    <x v="5"/>
    <x v="831"/>
    <d v="2012-06-07T14:55:00"/>
  </r>
  <r>
    <n v="275"/>
    <s v="Finding the Funk"/>
    <s v="A journey through the origins and influence of funk music from James Brown to D'Angelo we are FINDING THE FUNK!"/>
    <n v="20000"/>
    <n v="30334.83"/>
    <x v="2"/>
    <s v="US"/>
    <s v="USD"/>
    <n v="1352511966"/>
    <n v="1349916366"/>
    <b v="1"/>
    <n v="332"/>
    <b v="1"/>
    <s v="film &amp; video/documentary"/>
    <n v="152"/>
    <n v="91.37"/>
    <x v="0"/>
    <s v="documentary"/>
    <x v="5"/>
    <x v="832"/>
    <d v="2012-11-10T01:46:06"/>
  </r>
  <r>
    <n v="297"/>
    <s v="Who Owns Yoga?"/>
    <s v="Who Owns Yoga? is a feature length documentary film that explores the changing nature of yoga in the modern world."/>
    <n v="20000"/>
    <n v="28520"/>
    <x v="2"/>
    <s v="US"/>
    <s v="USD"/>
    <n v="1430452740"/>
    <n v="1427390901"/>
    <b v="1"/>
    <n v="142"/>
    <b v="1"/>
    <s v="film &amp; video/documentary"/>
    <n v="143"/>
    <n v="200.85"/>
    <x v="0"/>
    <s v="documentary"/>
    <x v="2"/>
    <x v="833"/>
    <d v="2015-05-01T03:59:00"/>
  </r>
  <r>
    <n v="311"/>
    <s v="The Sticking Place Interactive Documentary"/>
    <s v="An imaginative interactive documentary about Leah Callahan, a freestyle wrestler and Olympic hopeful."/>
    <n v="20000"/>
    <n v="26978"/>
    <x v="2"/>
    <s v="US"/>
    <s v="USD"/>
    <n v="1325404740"/>
    <n v="1321852592"/>
    <b v="1"/>
    <n v="150"/>
    <b v="1"/>
    <s v="film &amp; video/documentary"/>
    <n v="135"/>
    <n v="179.85"/>
    <x v="0"/>
    <s v="documentary"/>
    <x v="6"/>
    <x v="834"/>
    <d v="2012-01-01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2"/>
    <s v="GB"/>
    <s v="GBP"/>
    <n v="1450825200"/>
    <n v="1448284433"/>
    <b v="1"/>
    <n v="158"/>
    <b v="1"/>
    <s v="film &amp; video/documentary"/>
    <n v="132"/>
    <n v="166.84"/>
    <x v="0"/>
    <s v="documentary"/>
    <x v="2"/>
    <x v="835"/>
    <d v="2015-12-22T23:00:00"/>
  </r>
  <r>
    <n v="384"/>
    <s v="Nurse Mare Foals: Born to Die"/>
    <s v="This documentary is about Last Chance Corral in Athens, Ohio and their heroic work saving nurse mare foals from imminent death."/>
    <n v="20000"/>
    <n v="21573"/>
    <x v="2"/>
    <s v="US"/>
    <s v="USD"/>
    <n v="1420569947"/>
    <n v="1417977947"/>
    <b v="0"/>
    <n v="383"/>
    <b v="1"/>
    <s v="film &amp; video/documentary"/>
    <n v="108"/>
    <n v="56.33"/>
    <x v="0"/>
    <s v="documentary"/>
    <x v="1"/>
    <x v="836"/>
    <d v="2015-01-06T18:45:47"/>
  </r>
  <r>
    <n v="391"/>
    <s v="Science, Sex and the Ladies"/>
    <s v="Too many women feel confused about their orgasm and shame about their desire. This movie aims to change that."/>
    <n v="20000"/>
    <n v="21300"/>
    <x v="2"/>
    <s v="US"/>
    <s v="USD"/>
    <n v="1324169940"/>
    <n v="1321578051"/>
    <b v="0"/>
    <n v="193"/>
    <b v="1"/>
    <s v="film &amp; video/documentary"/>
    <n v="107"/>
    <n v="110.36"/>
    <x v="0"/>
    <s v="documentary"/>
    <x v="6"/>
    <x v="837"/>
    <d v="2011-12-18T00:59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2"/>
    <s v="GB"/>
    <s v="GBP"/>
    <n v="1481716800"/>
    <n v="1479070867"/>
    <b v="0"/>
    <n v="95"/>
    <b v="1"/>
    <s v="film &amp; video/documentary"/>
    <n v="103"/>
    <n v="217.17"/>
    <x v="0"/>
    <s v="documentary"/>
    <x v="0"/>
    <x v="838"/>
    <d v="2016-12-14T12:00:00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1"/>
    <s v="US"/>
    <s v="USD"/>
    <n v="1370470430"/>
    <n v="1367878430"/>
    <b v="0"/>
    <n v="13"/>
    <b v="0"/>
    <s v="film &amp; video/animation"/>
    <n v="98"/>
    <n v="1501.79"/>
    <x v="0"/>
    <s v="animation"/>
    <x v="4"/>
    <x v="839"/>
    <d v="2013-06-05T22:13:50"/>
  </r>
  <r>
    <n v="438"/>
    <s v="In Game: The Animated Series"/>
    <s v="As Smyton pushes himself to become respected, he unlocks secrets about himself and the world around him."/>
    <n v="20000"/>
    <n v="18472"/>
    <x v="1"/>
    <s v="US"/>
    <s v="USD"/>
    <n v="1447830958"/>
    <n v="1445235358"/>
    <b v="0"/>
    <n v="11"/>
    <b v="0"/>
    <s v="film &amp; video/animation"/>
    <n v="92"/>
    <n v="1679.27"/>
    <x v="0"/>
    <s v="animation"/>
    <x v="2"/>
    <x v="840"/>
    <d v="2015-11-18T07:15:58"/>
  </r>
  <r>
    <n v="451"/>
    <s v="The Gangbangers"/>
    <s v="This comedy follows two devils who discover a magical boombox to become musicians after an 80s rapture enchants earth with fairy-tales."/>
    <n v="20000"/>
    <n v="17561"/>
    <x v="1"/>
    <s v="US"/>
    <s v="USD"/>
    <n v="1390669791"/>
    <n v="1388077791"/>
    <b v="0"/>
    <n v="0"/>
    <b v="0"/>
    <s v="film &amp; video/animation"/>
    <n v="88"/>
    <n v="0"/>
    <x v="0"/>
    <s v="animation"/>
    <x v="4"/>
    <x v="841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17390"/>
    <x v="1"/>
    <s v="CA"/>
    <s v="CAD"/>
    <n v="1408213512"/>
    <n v="1405621512"/>
    <b v="0"/>
    <n v="0"/>
    <b v="0"/>
    <s v="film &amp; video/animation"/>
    <n v="87"/>
    <n v="0"/>
    <x v="0"/>
    <s v="animation"/>
    <x v="1"/>
    <x v="842"/>
    <d v="2014-08-16T18:25: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1"/>
    <s v="US"/>
    <s v="USD"/>
    <n v="1348849134"/>
    <n v="1344961134"/>
    <b v="0"/>
    <n v="39"/>
    <b v="0"/>
    <s v="film &amp; video/animation"/>
    <n v="84"/>
    <n v="432.36"/>
    <x v="0"/>
    <s v="animation"/>
    <x v="5"/>
    <x v="843"/>
    <d v="2012-09-28T16:18:54"/>
  </r>
  <r>
    <n v="494"/>
    <s v="The Grigori"/>
    <s v="Angels come to Earth in human disguise to deceive mankind, rule the Earth as gods, create a hybrid army &amp; destroy all who oppose them."/>
    <n v="20000"/>
    <n v="15696"/>
    <x v="1"/>
    <s v="US"/>
    <s v="USD"/>
    <n v="1404356400"/>
    <n v="1402343765"/>
    <b v="0"/>
    <n v="3"/>
    <b v="0"/>
    <s v="film &amp; video/animation"/>
    <n v="78"/>
    <n v="5232"/>
    <x v="0"/>
    <s v="animation"/>
    <x v="1"/>
    <x v="844"/>
    <d v="2014-07-03T03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1"/>
    <s v="US"/>
    <s v="USD"/>
    <n v="1255381140"/>
    <n v="1250630968"/>
    <b v="0"/>
    <n v="26"/>
    <b v="0"/>
    <s v="film &amp; video/animation"/>
    <n v="78"/>
    <n v="600.25"/>
    <x v="0"/>
    <s v="animation"/>
    <x v="8"/>
    <x v="845"/>
    <d v="2009-10-12T20:59:00"/>
  </r>
  <r>
    <n v="502"/>
    <s v="Strawberry Bowl"/>
    <s v="This Strawberry Bowl concept is the 1st of many episodes.  These episodes will be released in accordance with the harvest of the month."/>
    <n v="20000"/>
    <n v="15591"/>
    <x v="1"/>
    <s v="US"/>
    <s v="USD"/>
    <n v="1332073025"/>
    <n v="1329484625"/>
    <b v="0"/>
    <n v="4"/>
    <b v="0"/>
    <s v="film &amp; video/animation"/>
    <n v="78"/>
    <n v="3897.75"/>
    <x v="0"/>
    <s v="animation"/>
    <x v="5"/>
    <x v="846"/>
    <d v="2012-03-18T12:17:05"/>
  </r>
  <r>
    <n v="507"/>
    <s v="Code Monkeys"/>
    <s v="&quot;Code Monkey(s)&quot; is a short animated-series about life from the perspective of an engineer who feels like an actual &quot;Code Monkey&quot;."/>
    <n v="20000"/>
    <n v="15481"/>
    <x v="1"/>
    <s v="US"/>
    <s v="USD"/>
    <n v="1350687657"/>
    <n v="1346799657"/>
    <b v="0"/>
    <n v="10"/>
    <b v="0"/>
    <s v="film &amp; video/animation"/>
    <n v="77"/>
    <n v="1548.1"/>
    <x v="0"/>
    <s v="animation"/>
    <x v="5"/>
    <x v="847"/>
    <d v="2012-10-19T23:00:57"/>
  </r>
  <r>
    <n v="596"/>
    <s v="DigitaliBook free library"/>
    <s v="We present digitaibook,com site which can become a free electronic library with your help,"/>
    <n v="20000"/>
    <n v="12165"/>
    <x v="1"/>
    <s v="US"/>
    <s v="USD"/>
    <n v="1478122292"/>
    <n v="1475530292"/>
    <b v="0"/>
    <n v="2"/>
    <b v="0"/>
    <s v="technology/web"/>
    <n v="61"/>
    <n v="6082.5"/>
    <x v="3"/>
    <s v="web"/>
    <x v="0"/>
    <x v="848"/>
    <d v="2016-11-02T21:31:32"/>
  </r>
  <r>
    <n v="632"/>
    <s v="UniWherse.com - Bring students future (Canceled)"/>
    <s v="Our goal is to create a system, students can find universities that best match their interests."/>
    <n v="20000"/>
    <n v="11467"/>
    <x v="0"/>
    <s v="NL"/>
    <s v="EUR"/>
    <n v="1448470165"/>
    <n v="1445874565"/>
    <b v="0"/>
    <n v="0"/>
    <b v="0"/>
    <s v="technology/web"/>
    <n v="57"/>
    <n v="0"/>
    <x v="3"/>
    <s v="web"/>
    <x v="2"/>
    <x v="849"/>
    <d v="2015-11-25T16:49:25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2"/>
    <s v="DE"/>
    <s v="EUR"/>
    <n v="1439998674"/>
    <n v="1436888274"/>
    <b v="0"/>
    <n v="2174"/>
    <b v="1"/>
    <s v="technology/wearables"/>
    <n v="57"/>
    <n v="5.21"/>
    <x v="3"/>
    <s v="wearables"/>
    <x v="2"/>
    <x v="850"/>
    <d v="2015-08-19T15:37:54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1"/>
    <s v="US"/>
    <s v="USD"/>
    <n v="1444876253"/>
    <n v="1442284253"/>
    <b v="0"/>
    <n v="36"/>
    <b v="0"/>
    <s v="technology/wearables"/>
    <n v="52"/>
    <n v="288.14"/>
    <x v="3"/>
    <s v="wearables"/>
    <x v="2"/>
    <x v="851"/>
    <d v="2015-10-15T02:30:53"/>
  </r>
  <r>
    <n v="690"/>
    <s v="BLOXSHIELD"/>
    <s v="A radiation shield for your fitness tracker, smartwatch or other wearable smart device"/>
    <n v="20000"/>
    <n v="10338"/>
    <x v="1"/>
    <s v="US"/>
    <s v="USD"/>
    <n v="1473400800"/>
    <n v="1469718841"/>
    <b v="0"/>
    <n v="34"/>
    <b v="0"/>
    <s v="technology/wearables"/>
    <n v="52"/>
    <n v="304.06"/>
    <x v="3"/>
    <s v="wearables"/>
    <x v="0"/>
    <x v="852"/>
    <d v="2016-09-09T06:00:00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1"/>
    <s v="GB"/>
    <s v="GBP"/>
    <n v="1482397263"/>
    <n v="1479805263"/>
    <b v="0"/>
    <n v="201"/>
    <b v="0"/>
    <s v="technology/wearables"/>
    <n v="52"/>
    <n v="51.24"/>
    <x v="3"/>
    <s v="wearables"/>
    <x v="0"/>
    <x v="853"/>
    <d v="2016-12-22T09:01:03"/>
  </r>
  <r>
    <n v="725"/>
    <s v="The Year It All Made Sense"/>
    <s v="A true story about inspiration and survival - David Alfred George turns his powerful experience into a compelling vBook."/>
    <n v="20000"/>
    <n v="10026.49"/>
    <x v="2"/>
    <s v="US"/>
    <s v="USD"/>
    <n v="1450018912"/>
    <n v="1447426912"/>
    <b v="0"/>
    <n v="140"/>
    <b v="1"/>
    <s v="publishing/nonfiction"/>
    <n v="50"/>
    <n v="71.62"/>
    <x v="2"/>
    <s v="nonfiction"/>
    <x v="2"/>
    <x v="854"/>
    <d v="2015-12-13T15:01:52"/>
  </r>
  <r>
    <n v="730"/>
    <s v="Encyclopedia of Surfing"/>
    <s v="A Massive but Cheerful Online Digital Archive of Surfing"/>
    <n v="20000"/>
    <n v="10000"/>
    <x v="2"/>
    <s v="US"/>
    <s v="USD"/>
    <n v="1323280391"/>
    <n v="1320688391"/>
    <b v="0"/>
    <n v="265"/>
    <b v="1"/>
    <s v="publishing/nonfiction"/>
    <n v="50"/>
    <n v="37.74"/>
    <x v="2"/>
    <s v="nonfiction"/>
    <x v="6"/>
    <x v="855"/>
    <d v="2011-12-07T17:53: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1"/>
    <s v="GB"/>
    <s v="GBP"/>
    <n v="1377995523"/>
    <n v="1375403523"/>
    <b v="0"/>
    <n v="5"/>
    <b v="0"/>
    <s v="music/jazz"/>
    <n v="39"/>
    <n v="1540.39"/>
    <x v="5"/>
    <s v="jazz"/>
    <x v="4"/>
    <x v="856"/>
    <d v="2013-09-01T00:32:03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1"/>
    <s v="US"/>
    <s v="USD"/>
    <n v="1465169610"/>
    <n v="1462577610"/>
    <b v="0"/>
    <n v="53"/>
    <b v="0"/>
    <s v="music/indie rock"/>
    <n v="37"/>
    <n v="139.57"/>
    <x v="5"/>
    <s v="indie rock"/>
    <x v="0"/>
    <x v="857"/>
    <d v="2016-06-05T23:33:30"/>
  </r>
  <r>
    <n v="919"/>
    <s v="Jazz CD:  Out of The Blue"/>
    <s v="Cool jazz with a New Orleans flavor."/>
    <n v="20000"/>
    <n v="7003"/>
    <x v="1"/>
    <s v="US"/>
    <s v="USD"/>
    <n v="1355930645"/>
    <n v="1352906645"/>
    <b v="0"/>
    <n v="1"/>
    <b v="0"/>
    <s v="music/jazz"/>
    <n v="35"/>
    <n v="7003"/>
    <x v="5"/>
    <s v="jazz"/>
    <x v="5"/>
    <x v="858"/>
    <d v="2012-12-19T15:24:05"/>
  </r>
  <r>
    <n v="927"/>
    <s v="JETRO DA SILVA FUNK PROJECT"/>
    <s v="Studio CD/DVD Solo project of Pianist &amp; Keyboardist Jetro da Silva"/>
    <n v="20000"/>
    <n v="6780"/>
    <x v="1"/>
    <s v="US"/>
    <s v="USD"/>
    <n v="1337024695"/>
    <n v="1334432695"/>
    <b v="0"/>
    <n v="0"/>
    <b v="0"/>
    <s v="music/jazz"/>
    <n v="34"/>
    <n v="0"/>
    <x v="5"/>
    <s v="jazz"/>
    <x v="5"/>
    <x v="859"/>
    <d v="2012-05-14T19:44:55"/>
  </r>
  <r>
    <n v="949"/>
    <s v="INBED"/>
    <s v="Der INBED ist ein innovatives Multisensor-Wearable fÃ¼r die SturzprÃ¤vention motorisch eingeschrÃ¤nkter Personen."/>
    <n v="20000"/>
    <n v="6511"/>
    <x v="1"/>
    <s v="DE"/>
    <s v="EUR"/>
    <n v="1456016576"/>
    <n v="1450832576"/>
    <b v="0"/>
    <n v="7"/>
    <b v="0"/>
    <s v="technology/wearables"/>
    <n v="33"/>
    <n v="930.14"/>
    <x v="3"/>
    <s v="wearables"/>
    <x v="2"/>
    <x v="860"/>
    <d v="2016-02-21T01:02:56"/>
  </r>
  <r>
    <n v="967"/>
    <s v="Better Beanie"/>
    <s v="Better Beanie is the new therapeutic wearable designed to assist you while keeping your hands free."/>
    <n v="20000"/>
    <n v="6300"/>
    <x v="1"/>
    <s v="US"/>
    <s v="USD"/>
    <n v="1461301574"/>
    <n v="1456121174"/>
    <b v="0"/>
    <n v="81"/>
    <b v="0"/>
    <s v="technology/wearables"/>
    <n v="32"/>
    <n v="77.78"/>
    <x v="3"/>
    <s v="wearables"/>
    <x v="0"/>
    <x v="861"/>
    <d v="2016-04-22T05:06:14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1"/>
    <s v="US"/>
    <s v="USD"/>
    <n v="1409813940"/>
    <n v="1407271598"/>
    <b v="0"/>
    <n v="45"/>
    <b v="0"/>
    <s v="technology/wearables"/>
    <n v="31"/>
    <n v="138.56"/>
    <x v="3"/>
    <s v="wearables"/>
    <x v="1"/>
    <x v="86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1"/>
    <s v="US"/>
    <s v="USD"/>
    <n v="1447032093"/>
    <n v="1441844493"/>
    <b v="0"/>
    <n v="8"/>
    <b v="0"/>
    <s v="technology/wearables"/>
    <n v="31"/>
    <n v="777.5"/>
    <x v="3"/>
    <s v="wearables"/>
    <x v="2"/>
    <x v="863"/>
    <d v="2015-11-09T01:21: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1"/>
    <s v="GB"/>
    <s v="GBP"/>
    <n v="1452384000"/>
    <n v="1447698300"/>
    <b v="0"/>
    <n v="23"/>
    <b v="0"/>
    <s v="technology/wearables"/>
    <n v="31"/>
    <n v="265.7"/>
    <x v="3"/>
    <s v="wearables"/>
    <x v="2"/>
    <x v="864"/>
    <d v="2016-01-10T00:00:00"/>
  </r>
  <r>
    <n v="1003"/>
    <s v="Fashion loves Technology: Lamour, the connected heating shoe (Canceled)"/>
    <s v="Connected, heating, premium quality and comfortable leather sneakers - hand-crafted in France."/>
    <n v="20000"/>
    <n v="6030"/>
    <x v="0"/>
    <s v="FR"/>
    <s v="EUR"/>
    <n v="1489680061"/>
    <n v="1487091661"/>
    <b v="0"/>
    <n v="15"/>
    <b v="0"/>
    <s v="technology/wearables"/>
    <n v="30"/>
    <n v="402"/>
    <x v="3"/>
    <s v="wearables"/>
    <x v="3"/>
    <x v="865"/>
    <d v="2017-03-16T16:01:01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0"/>
    <s v="US"/>
    <s v="USD"/>
    <n v="1418938395"/>
    <n v="1415050395"/>
    <b v="0"/>
    <n v="1"/>
    <b v="0"/>
    <s v="technology/wearables"/>
    <n v="30"/>
    <n v="6007"/>
    <x v="3"/>
    <s v="wearables"/>
    <x v="1"/>
    <x v="866"/>
    <d v="2014-12-18T21:33:15"/>
  </r>
  <r>
    <n v="1018"/>
    <s v="Owl (Canceled)"/>
    <s v="Owl is a fitness tracker along with an accompanying iOS app, that is both fun and interactive for children."/>
    <n v="20000"/>
    <n v="6000"/>
    <x v="0"/>
    <s v="US"/>
    <s v="USD"/>
    <n v="1468496933"/>
    <n v="1465904933"/>
    <b v="0"/>
    <n v="7"/>
    <b v="0"/>
    <s v="technology/wearables"/>
    <n v="30"/>
    <n v="857.14"/>
    <x v="3"/>
    <s v="wearables"/>
    <x v="0"/>
    <x v="867"/>
    <d v="2016-07-14T11:48:53"/>
  </r>
  <r>
    <n v="1024"/>
    <s v="The Last Art Fact Album Ever"/>
    <s v="Art Fact is a legendary Swedish synth pop act from the 80's. This album will contain updated remakes of their greatest songs."/>
    <n v="20000"/>
    <n v="5904"/>
    <x v="2"/>
    <s v="SE"/>
    <s v="SEK"/>
    <n v="1454248563"/>
    <n v="1451656563"/>
    <b v="1"/>
    <n v="61"/>
    <b v="1"/>
    <s v="music/electronic music"/>
    <n v="30"/>
    <n v="96.79"/>
    <x v="5"/>
    <s v="electronic music"/>
    <x v="0"/>
    <x v="868"/>
    <d v="2016-01-31T13:56:03"/>
  </r>
  <r>
    <n v="1080"/>
    <s v="Skullforge: The Hunt"/>
    <s v="A fantasy action RPG which follows an elven ex-slave on a journey of magic, revenge, intrigue, and deceit."/>
    <n v="20000"/>
    <n v="5465"/>
    <x v="1"/>
    <s v="US"/>
    <s v="USD"/>
    <n v="1399778333"/>
    <n v="1397186333"/>
    <b v="0"/>
    <n v="98"/>
    <b v="0"/>
    <s v="games/video games"/>
    <n v="27"/>
    <n v="55.77"/>
    <x v="4"/>
    <s v="video games"/>
    <x v="1"/>
    <x v="869"/>
    <d v="2014-05-11T03:18:53"/>
  </r>
  <r>
    <n v="1129"/>
    <s v="Angry words with Friends"/>
    <s v="This app will provide you with the ability to use your most favorite profanities while playing a game with your friends."/>
    <n v="20000"/>
    <n v="5232"/>
    <x v="1"/>
    <s v="US"/>
    <s v="USD"/>
    <n v="1465107693"/>
    <n v="1462515693"/>
    <b v="0"/>
    <n v="2"/>
    <b v="0"/>
    <s v="games/mobile games"/>
    <n v="26"/>
    <n v="2616"/>
    <x v="4"/>
    <s v="mobile games"/>
    <x v="0"/>
    <x v="870"/>
    <d v="2016-06-05T06:21:33"/>
  </r>
  <r>
    <n v="1175"/>
    <s v="Bad To The Cone Food Service ATX"/>
    <s v="&quot;Create-Your-Cone&quot;. Freshly made waffle cones stuffed with your choice of yummy ingredients, or frozen yogurt!"/>
    <n v="20000"/>
    <n v="5016"/>
    <x v="1"/>
    <s v="US"/>
    <s v="USD"/>
    <n v="1436981339"/>
    <n v="1434389339"/>
    <b v="0"/>
    <n v="9"/>
    <b v="0"/>
    <s v="food/food trucks"/>
    <n v="25"/>
    <n v="557.33000000000004"/>
    <x v="7"/>
    <s v="food trucks"/>
    <x v="2"/>
    <x v="871"/>
    <d v="2015-07-15T17:28:59"/>
  </r>
  <r>
    <n v="1210"/>
    <s v="Det Andra GÃ¶teborg"/>
    <s v="En fotobok om livet i det enda andra GÃ¶teborg i vÃ¤rlden"/>
    <n v="20000"/>
    <n v="4666"/>
    <x v="2"/>
    <s v="SE"/>
    <s v="SEK"/>
    <n v="1433106000"/>
    <n v="1431124572"/>
    <b v="0"/>
    <n v="103"/>
    <b v="1"/>
    <s v="photography/photobooks"/>
    <n v="23"/>
    <n v="45.3"/>
    <x v="6"/>
    <s v="photobooks"/>
    <x v="2"/>
    <x v="872"/>
    <d v="2015-05-31T21:00:0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2"/>
    <s v="US"/>
    <s v="USD"/>
    <n v="1462125358"/>
    <n v="1459533358"/>
    <b v="0"/>
    <n v="238"/>
    <b v="1"/>
    <s v="theater/plays"/>
    <n v="20"/>
    <n v="17.190000000000001"/>
    <x v="1"/>
    <s v="plays"/>
    <x v="0"/>
    <x v="873"/>
    <d v="2016-05-01T17:55:58"/>
  </r>
  <r>
    <n v="1310"/>
    <s v="k5-jkt.by kiger (Canceled)"/>
    <s v="An essential hoodie that holds all sized smart phones and keep your headphone wires tangle free."/>
    <n v="20000"/>
    <n v="4050"/>
    <x v="0"/>
    <s v="US"/>
    <s v="USD"/>
    <n v="1471622450"/>
    <n v="1467734450"/>
    <b v="0"/>
    <n v="24"/>
    <b v="0"/>
    <s v="technology/wearables"/>
    <n v="20"/>
    <n v="168.75"/>
    <x v="3"/>
    <s v="wearables"/>
    <x v="0"/>
    <x v="874"/>
    <d v="2016-08-19T16:00:5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0"/>
    <s v="US"/>
    <s v="USD"/>
    <n v="1483063435"/>
    <n v="1480471435"/>
    <b v="0"/>
    <n v="8"/>
    <b v="0"/>
    <s v="technology/wearables"/>
    <n v="20"/>
    <n v="500.5"/>
    <x v="3"/>
    <s v="wearables"/>
    <x v="0"/>
    <x v="875"/>
    <d v="2016-12-30T02:03:55"/>
  </r>
  <r>
    <n v="1351"/>
    <s v="Purpose: Your Journey To Find Meaning"/>
    <s v="Discover your purpose, live a more fulfilling life, leave a positive footprint on society."/>
    <n v="20000"/>
    <n v="3822.33"/>
    <x v="2"/>
    <s v="US"/>
    <s v="USD"/>
    <n v="1455299144"/>
    <n v="1452707144"/>
    <b v="0"/>
    <n v="120"/>
    <b v="1"/>
    <s v="publishing/nonfiction"/>
    <n v="19"/>
    <n v="31.85"/>
    <x v="2"/>
    <s v="nonfiction"/>
    <x v="0"/>
    <x v="876"/>
    <d v="2016-02-12T17:45:44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1"/>
    <s v="DK"/>
    <s v="DKK"/>
    <n v="1461765300"/>
    <n v="1459198499"/>
    <b v="0"/>
    <n v="8"/>
    <b v="0"/>
    <s v="publishing/translations"/>
    <n v="17"/>
    <n v="421"/>
    <x v="2"/>
    <s v="translations"/>
    <x v="0"/>
    <x v="877"/>
    <d v="2016-04-27T13:55:00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1"/>
    <s v="US"/>
    <s v="USD"/>
    <n v="1425009761"/>
    <n v="1422417761"/>
    <b v="0"/>
    <n v="3"/>
    <b v="0"/>
    <s v="publishing/fiction"/>
    <n v="16"/>
    <n v="1066.67"/>
    <x v="2"/>
    <s v="fiction"/>
    <x v="2"/>
    <x v="878"/>
    <d v="2015-02-27T04:02:41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2"/>
    <s v="US"/>
    <s v="USD"/>
    <n v="1483481019"/>
    <n v="1480629819"/>
    <b v="0"/>
    <n v="284"/>
    <b v="1"/>
    <s v="photography/photobooks"/>
    <n v="15"/>
    <n v="10.67"/>
    <x v="6"/>
    <s v="photobooks"/>
    <x v="0"/>
    <x v="879"/>
    <d v="2017-01-03T22:03:39"/>
  </r>
  <r>
    <n v="1554"/>
    <s v="Barbara O'Donovan Designs"/>
    <s v="I create art by photographing flowers/seeds i would love to buy my own camera/computer/Photoshop and restore my old shed into my studio"/>
    <n v="20000"/>
    <n v="3002"/>
    <x v="1"/>
    <s v="AU"/>
    <s v="AUD"/>
    <n v="1438495390"/>
    <n v="1435903390"/>
    <b v="0"/>
    <n v="0"/>
    <b v="0"/>
    <s v="photography/nature"/>
    <n v="15"/>
    <n v="0"/>
    <x v="6"/>
    <s v="nature"/>
    <x v="2"/>
    <x v="880"/>
    <d v="2015-08-02T06:03:1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1"/>
    <s v="GB"/>
    <s v="GBP"/>
    <n v="1411681391"/>
    <n v="1409089391"/>
    <b v="0"/>
    <n v="1"/>
    <b v="0"/>
    <s v="photography/places"/>
    <n v="14"/>
    <n v="2885"/>
    <x v="6"/>
    <s v="places"/>
    <x v="1"/>
    <x v="881"/>
    <d v="2014-09-25T21:43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s v="music/faith"/>
    <n v="13"/>
    <n v="31.68"/>
    <x v="5"/>
    <s v="faith"/>
    <x v="3"/>
    <x v="882"/>
    <d v="2017-04-01T04:00:00"/>
  </r>
  <r>
    <n v="1806"/>
    <s v="American Presidents Naked"/>
    <s v="Join me in publishing an amazing and unprecedented book with full frontal photopraphs of 8 American Presidents Naked"/>
    <n v="20000"/>
    <n v="2145"/>
    <x v="1"/>
    <s v="GB"/>
    <s v="GBP"/>
    <n v="1412090349"/>
    <n v="1409066349"/>
    <b v="1"/>
    <n v="8"/>
    <b v="0"/>
    <s v="photography/photobooks"/>
    <n v="11"/>
    <n v="268.13"/>
    <x v="6"/>
    <s v="photobooks"/>
    <x v="1"/>
    <x v="883"/>
    <d v="2014-09-30T15:19:0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2"/>
    <s v="US"/>
    <s v="USD"/>
    <n v="1399672800"/>
    <n v="1396906530"/>
    <b v="0"/>
    <n v="48"/>
    <b v="1"/>
    <s v="music/rock"/>
    <n v="11"/>
    <n v="43.79"/>
    <x v="5"/>
    <s v="rock"/>
    <x v="1"/>
    <x v="884"/>
    <d v="2014-05-09T22:00:00"/>
  </r>
  <r>
    <n v="1867"/>
    <s v="Meme Wars - Dank Age"/>
    <s v="A mix of PokemonGo, Game of War- Fire Age, DragonSoul, &amp; Throwdown. Join a clan, collect meme, upgrade features, fight, &amp; compete."/>
    <n v="20000"/>
    <n v="2035.05"/>
    <x v="1"/>
    <s v="US"/>
    <s v="USD"/>
    <n v="1478383912"/>
    <n v="1475791912"/>
    <b v="0"/>
    <n v="1"/>
    <b v="0"/>
    <s v="games/mobile games"/>
    <n v="10"/>
    <n v="2035.05"/>
    <x v="4"/>
    <s v="mobile games"/>
    <x v="0"/>
    <x v="885"/>
    <d v="2016-11-05T22:11:52"/>
  </r>
  <r>
    <n v="1872"/>
    <s v="ZombieTime!"/>
    <s v="A Top-View Action game where you play as Bob, the FIRST zombie to rise from the grave. Bring chaos to town, feast and don't die again."/>
    <n v="20000"/>
    <n v="2030"/>
    <x v="1"/>
    <s v="US"/>
    <s v="USD"/>
    <n v="1435633602"/>
    <n v="1433041602"/>
    <b v="0"/>
    <n v="13"/>
    <b v="0"/>
    <s v="games/mobile games"/>
    <n v="10"/>
    <n v="156.15"/>
    <x v="4"/>
    <s v="mobile games"/>
    <x v="2"/>
    <x v="886"/>
    <d v="2015-06-30T03:06:42"/>
  </r>
  <r>
    <n v="1916"/>
    <s v="The Paint Can Holder by U.S. Green Products"/>
    <s v="The Paint Can Holder Makes Painting Easier and Safer on Extension Ladders."/>
    <n v="20000"/>
    <n v="2000"/>
    <x v="1"/>
    <s v="US"/>
    <s v="USD"/>
    <n v="1478542375"/>
    <n v="1476378775"/>
    <b v="0"/>
    <n v="6"/>
    <b v="0"/>
    <s v="technology/gadgets"/>
    <n v="10"/>
    <n v="333.33"/>
    <x v="3"/>
    <s v="gadgets"/>
    <x v="0"/>
    <x v="887"/>
    <d v="2016-11-07T18:12:5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2"/>
    <s v="US"/>
    <s v="USD"/>
    <n v="1398959729"/>
    <n v="1396367729"/>
    <b v="1"/>
    <n v="405"/>
    <b v="1"/>
    <s v="technology/hardware"/>
    <n v="9"/>
    <n v="4.4400000000000004"/>
    <x v="3"/>
    <s v="hardware"/>
    <x v="1"/>
    <x v="888"/>
    <d v="2014-05-01T15:55:29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2"/>
    <s v="GB"/>
    <s v="GBP"/>
    <n v="1470423668"/>
    <n v="1467831668"/>
    <b v="1"/>
    <n v="1887"/>
    <b v="1"/>
    <s v="technology/hardware"/>
    <n v="9"/>
    <n v="0.95"/>
    <x v="3"/>
    <s v="hardware"/>
    <x v="0"/>
    <x v="889"/>
    <d v="2016-08-05T19:01:08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2"/>
    <s v="GB"/>
    <s v="GBP"/>
    <n v="1376899269"/>
    <n v="1371715269"/>
    <b v="1"/>
    <n v="402"/>
    <b v="1"/>
    <s v="technology/hardware"/>
    <n v="9"/>
    <n v="4.43"/>
    <x v="3"/>
    <s v="hardware"/>
    <x v="4"/>
    <x v="890"/>
    <d v="2013-08-19T08:01:09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2"/>
    <s v="US"/>
    <s v="USD"/>
    <n v="1475390484"/>
    <n v="1471502484"/>
    <b v="0"/>
    <n v="278"/>
    <b v="1"/>
    <s v="technology/hardware"/>
    <n v="8"/>
    <n v="5.52"/>
    <x v="3"/>
    <s v="hardware"/>
    <x v="0"/>
    <x v="891"/>
    <d v="2016-10-02T06:41:24"/>
  </r>
  <r>
    <n v="2078"/>
    <s v="Hoterway - Hot shower from the first second"/>
    <s v="With hoterway you won't wait anymore for hot water in the beginning of your shower. Save Water, Energy, Time and Money."/>
    <n v="20000"/>
    <n v="1525"/>
    <x v="2"/>
    <s v="ES"/>
    <s v="EUR"/>
    <n v="1482085857"/>
    <n v="1479493857"/>
    <b v="0"/>
    <n v="48"/>
    <b v="1"/>
    <s v="technology/hardware"/>
    <n v="8"/>
    <n v="31.77"/>
    <x v="3"/>
    <s v="hardware"/>
    <x v="0"/>
    <x v="892"/>
    <d v="2016-12-18T18:30:57"/>
  </r>
  <r>
    <n v="2126"/>
    <s v="DodgeBall Blitz"/>
    <s v="Lead your team to victory in this fast-paced, action, sports game! Use Power-ups and avoid attacks as you fight for victory!"/>
    <n v="20000"/>
    <n v="1416"/>
    <x v="1"/>
    <s v="US"/>
    <s v="USD"/>
    <n v="1418080887"/>
    <n v="1415488887"/>
    <b v="0"/>
    <n v="2"/>
    <b v="0"/>
    <s v="games/video games"/>
    <n v="7"/>
    <n v="708"/>
    <x v="4"/>
    <s v="video games"/>
    <x v="1"/>
    <x v="893"/>
    <d v="2014-12-08T23:21:27"/>
  </r>
  <r>
    <n v="2186"/>
    <s v="Latitude 90Â° : The Origin"/>
    <s v="The real-time digital social deduction game where there's no moderator, no sleeping, and no dying."/>
    <n v="20000"/>
    <n v="1285"/>
    <x v="2"/>
    <s v="US"/>
    <s v="USD"/>
    <n v="1473213600"/>
    <n v="1470062743"/>
    <b v="0"/>
    <n v="392"/>
    <b v="1"/>
    <s v="games/tabletop games"/>
    <n v="6"/>
    <n v="3.28"/>
    <x v="4"/>
    <s v="tabletop games"/>
    <x v="0"/>
    <x v="894"/>
    <d v="2016-09-07T02:00:00"/>
  </r>
  <r>
    <n v="2187"/>
    <s v="Tesla vs. Edison"/>
    <s v="The War of Currents! 2-5 electricity innovators build routes, grow tech trees, and play the stock market in 20 minutes per player."/>
    <n v="20000"/>
    <n v="1283"/>
    <x v="2"/>
    <s v="US"/>
    <s v="USD"/>
    <n v="1428033540"/>
    <n v="1425531666"/>
    <b v="1"/>
    <n v="3562"/>
    <b v="1"/>
    <s v="games/tabletop games"/>
    <n v="6"/>
    <n v="0.36"/>
    <x v="4"/>
    <s v="tabletop games"/>
    <x v="2"/>
    <x v="895"/>
    <d v="2015-04-03T03:59:00"/>
  </r>
  <r>
    <n v="2267"/>
    <s v="Stones Dungeon Tiles"/>
    <s v="Highly-detailed 2x2&quot; dungeon tiles made of a durable polymer-plastic &amp; VERY affordable cost. Perfect for tabletop &amp; role-playing games."/>
    <n v="20000"/>
    <n v="1119"/>
    <x v="2"/>
    <s v="US"/>
    <s v="USD"/>
    <n v="1419123600"/>
    <n v="1416945297"/>
    <b v="0"/>
    <n v="404"/>
    <b v="1"/>
    <s v="games/tabletop games"/>
    <n v="6"/>
    <n v="2.77"/>
    <x v="4"/>
    <s v="tabletop games"/>
    <x v="1"/>
    <x v="896"/>
    <d v="2014-12-21T01:00:00"/>
  </r>
  <r>
    <n v="2271"/>
    <s v="Man vs Meeple Season One Kickstarter"/>
    <s v="Man vs Meeple is the show where we talk about all things board game related. Help us make the very most of our channel for you."/>
    <n v="20000"/>
    <n v="1110"/>
    <x v="2"/>
    <s v="US"/>
    <s v="USD"/>
    <n v="1481328004"/>
    <n v="1478736004"/>
    <b v="0"/>
    <n v="1328"/>
    <b v="1"/>
    <s v="games/tabletop games"/>
    <n v="6"/>
    <n v="0.84"/>
    <x v="4"/>
    <s v="tabletop games"/>
    <x v="0"/>
    <x v="897"/>
    <d v="2016-12-10T00:00:04"/>
  </r>
  <r>
    <n v="2336"/>
    <s v="SOSU Barrel-Aged Sriracha"/>
    <s v="Aged in whiskey barrels for a unique fruity, spicy, and smoky flavor. Youâ€™ve never tasted sriracha quite like this before."/>
    <n v="20000"/>
    <n v="1021"/>
    <x v="2"/>
    <s v="US"/>
    <s v="USD"/>
    <n v="1394316695"/>
    <n v="1390860695"/>
    <b v="1"/>
    <n v="2165"/>
    <b v="1"/>
    <s v="food/small batch"/>
    <n v="5"/>
    <n v="0.47"/>
    <x v="7"/>
    <s v="small batch"/>
    <x v="1"/>
    <x v="898"/>
    <d v="2014-03-08T22:11:35"/>
  </r>
  <r>
    <n v="2391"/>
    <s v="oToBOTS.com - Freedom from high cost auto repairs (Canceled)"/>
    <s v="Using the power of internet to help people save hundreds in car repair."/>
    <n v="20000"/>
    <n v="920"/>
    <x v="0"/>
    <s v="US"/>
    <s v="USD"/>
    <n v="1427825044"/>
    <n v="1425236644"/>
    <b v="0"/>
    <n v="1"/>
    <b v="0"/>
    <s v="technology/web"/>
    <n v="5"/>
    <n v="920"/>
    <x v="3"/>
    <s v="web"/>
    <x v="2"/>
    <x v="899"/>
    <d v="2015-03-31T18:04:04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1"/>
    <s v="US"/>
    <s v="USD"/>
    <n v="1426345200"/>
    <n v="1421343743"/>
    <b v="0"/>
    <n v="1"/>
    <b v="0"/>
    <s v="food/food trucks"/>
    <n v="4"/>
    <n v="881"/>
    <x v="7"/>
    <s v="food trucks"/>
    <x v="2"/>
    <x v="900"/>
    <d v="2015-03-14T15:00:00"/>
  </r>
  <r>
    <n v="2426"/>
    <s v="The Low-Calorie Food Truck"/>
    <s v="Aspiring to create a food truck with many delicious low calorie meals to encourage healthy eating while enjoying every bite."/>
    <n v="20000"/>
    <n v="861"/>
    <x v="1"/>
    <s v="US"/>
    <s v="USD"/>
    <n v="1439006692"/>
    <n v="1433822692"/>
    <b v="0"/>
    <n v="0"/>
    <b v="0"/>
    <s v="food/food trucks"/>
    <n v="4"/>
    <n v="0"/>
    <x v="7"/>
    <s v="food trucks"/>
    <x v="2"/>
    <x v="901"/>
    <d v="2015-08-08T04:04:52"/>
  </r>
  <r>
    <n v="2434"/>
    <s v="Fresh fruit and veggies for the hood!"/>
    <s v="Mobile food truck loaded with locally grown fresh fruits and veggies. Caters to the inner-city and zip codes known as food deserts."/>
    <n v="20000"/>
    <n v="850"/>
    <x v="1"/>
    <s v="US"/>
    <s v="USD"/>
    <n v="1438662474"/>
    <n v="1435206474"/>
    <b v="0"/>
    <n v="2"/>
    <b v="0"/>
    <s v="food/food trucks"/>
    <n v="4"/>
    <n v="425"/>
    <x v="7"/>
    <s v="food trucks"/>
    <x v="2"/>
    <x v="902"/>
    <d v="2015-08-04T04:27:54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2"/>
    <s v="US"/>
    <s v="USD"/>
    <n v="1408114822"/>
    <n v="1405522822"/>
    <b v="0"/>
    <n v="311"/>
    <b v="1"/>
    <s v="food/small batch"/>
    <n v="4"/>
    <n v="2.65"/>
    <x v="7"/>
    <s v="small batch"/>
    <x v="1"/>
    <x v="903"/>
    <d v="2014-08-15T15:00:22"/>
  </r>
  <r>
    <n v="2493"/>
    <s v="Lets Make A Record Together!"/>
    <s v="Making the record I've always dreamed of, and I want you to be part of the journey. Join me and let's make a great album together!"/>
    <n v="20000"/>
    <n v="750"/>
    <x v="2"/>
    <s v="US"/>
    <s v="USD"/>
    <n v="1367208140"/>
    <n v="1363320140"/>
    <b v="0"/>
    <n v="259"/>
    <b v="1"/>
    <s v="music/indie rock"/>
    <n v="4"/>
    <n v="2.9"/>
    <x v="5"/>
    <s v="indie rock"/>
    <x v="4"/>
    <x v="904"/>
    <d v="2013-04-29T04:02:20"/>
  </r>
  <r>
    <n v="2508"/>
    <s v="Silver Linning Gourmet Fudge"/>
    <s v="I make Amazing homemade fudge available in 18 flavors. I want to open my own business to be able to let my area eat my incredible fudge"/>
    <n v="20000"/>
    <n v="718"/>
    <x v="1"/>
    <s v="US"/>
    <s v="USD"/>
    <n v="1408056634"/>
    <n v="1405464634"/>
    <b v="0"/>
    <n v="0"/>
    <b v="0"/>
    <s v="food/restaurants"/>
    <n v="4"/>
    <n v="0"/>
    <x v="7"/>
    <s v="restaurants"/>
    <x v="1"/>
    <x v="905"/>
    <d v="2014-08-14T22:50:34"/>
  </r>
  <r>
    <n v="2535"/>
    <s v="Mark Hayes Requiem Recording"/>
    <s v="Mark Hayes: Requiem Recording"/>
    <n v="20000"/>
    <n v="666"/>
    <x v="2"/>
    <s v="US"/>
    <s v="USD"/>
    <n v="1417463945"/>
    <n v="1414781945"/>
    <b v="0"/>
    <n v="78"/>
    <b v="1"/>
    <s v="music/classical music"/>
    <n v="3"/>
    <n v="8.5399999999999991"/>
    <x v="5"/>
    <s v="classical music"/>
    <x v="1"/>
    <x v="906"/>
    <d v="2014-12-01T19:59:05"/>
  </r>
  <r>
    <n v="2563"/>
    <s v="Phoenix Pearl Boba Tea Truck (Canceled)"/>
    <s v="Michigan based bubble tea and specialty ice cream food truck"/>
    <n v="20000"/>
    <n v="636"/>
    <x v="0"/>
    <s v="US"/>
    <s v="USD"/>
    <n v="1438226451"/>
    <n v="1433042451"/>
    <b v="0"/>
    <n v="0"/>
    <b v="0"/>
    <s v="food/food trucks"/>
    <n v="3"/>
    <n v="0"/>
    <x v="7"/>
    <s v="food trucks"/>
    <x v="2"/>
    <x v="907"/>
    <d v="2015-07-30T03:20:51"/>
  </r>
  <r>
    <n v="2604"/>
    <s v="Hermes Spacecraft"/>
    <s v="We're building a full size rocket motor for our Hermes Spacecraft.  Help us Kickstart the next generation of space travel!"/>
    <n v="20000"/>
    <n v="591"/>
    <x v="2"/>
    <s v="US"/>
    <s v="USD"/>
    <n v="1335662023"/>
    <n v="1333070023"/>
    <b v="1"/>
    <n v="321"/>
    <b v="1"/>
    <s v="technology/space exploration"/>
    <n v="3"/>
    <n v="1.84"/>
    <x v="3"/>
    <s v="space exploration"/>
    <x v="5"/>
    <x v="908"/>
    <d v="2012-04-29T01:13:43"/>
  </r>
  <r>
    <n v="2631"/>
    <s v="Starship Congress 2015: Interstellar Hackathon"/>
    <s v="Starship Congress 2015 is a deep-space &amp; interstellar science summit staged by Icarus Interstellar."/>
    <n v="20000"/>
    <n v="553"/>
    <x v="2"/>
    <s v="US"/>
    <s v="USD"/>
    <n v="1440907427"/>
    <n v="1438488227"/>
    <b v="0"/>
    <n v="286"/>
    <b v="1"/>
    <s v="technology/space exploration"/>
    <n v="3"/>
    <n v="1.93"/>
    <x v="3"/>
    <s v="space exploration"/>
    <x v="2"/>
    <x v="909"/>
    <d v="2015-08-30T04:03:4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0"/>
    <s v="AU"/>
    <s v="AUD"/>
    <n v="1415481203"/>
    <n v="1412885603"/>
    <b v="1"/>
    <n v="23"/>
    <b v="0"/>
    <s v="technology/space exploration"/>
    <n v="3"/>
    <n v="23.48"/>
    <x v="3"/>
    <s v="space exploration"/>
    <x v="1"/>
    <x v="910"/>
    <d v="2014-11-08T21:13:23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0"/>
    <s v="US"/>
    <s v="USD"/>
    <n v="1448388418"/>
    <n v="1443200818"/>
    <b v="0"/>
    <n v="5"/>
    <b v="0"/>
    <s v="technology/space exploration"/>
    <n v="3"/>
    <n v="104"/>
    <x v="3"/>
    <s v="space exploration"/>
    <x v="2"/>
    <x v="911"/>
    <d v="2015-11-24T18:06:58"/>
  </r>
  <r>
    <n v="2662"/>
    <s v="The Mini Maker, a kid focused makerspace"/>
    <s v="The Mini Maker is Lansing Michigan's new kid friendly makerspace. We're dedicated to help kids imagine, develop and build."/>
    <n v="20000"/>
    <n v="519"/>
    <x v="2"/>
    <s v="US"/>
    <s v="USD"/>
    <n v="1440179713"/>
    <n v="1437587713"/>
    <b v="0"/>
    <n v="80"/>
    <b v="1"/>
    <s v="technology/makerspaces"/>
    <n v="3"/>
    <n v="6.49"/>
    <x v="3"/>
    <s v="makerspaces"/>
    <x v="2"/>
    <x v="91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516"/>
    <x v="2"/>
    <s v="CA"/>
    <s v="CAD"/>
    <n v="1441378800"/>
    <n v="1438873007"/>
    <b v="0"/>
    <n v="56"/>
    <b v="1"/>
    <s v="technology/makerspaces"/>
    <n v="3"/>
    <n v="9.2100000000000009"/>
    <x v="3"/>
    <s v="makerspaces"/>
    <x v="2"/>
    <x v="913"/>
    <d v="2015-09-04T15:00:00"/>
  </r>
  <r>
    <n v="2708"/>
    <s v="Angel Comedy Club"/>
    <s v="Angel Comedy Club: A permanent home for Londonâ€™s loveliest comedy night - a community comedy club"/>
    <n v="20000"/>
    <n v="460"/>
    <x v="2"/>
    <s v="GB"/>
    <s v="GBP"/>
    <n v="1469119526"/>
    <n v="1463935526"/>
    <b v="1"/>
    <n v="1049"/>
    <b v="1"/>
    <s v="theater/spaces"/>
    <n v="2"/>
    <n v="0.44"/>
    <x v="1"/>
    <s v="spaces"/>
    <x v="0"/>
    <x v="914"/>
    <d v="2016-07-21T16:45:26"/>
  </r>
  <r>
    <n v="2770"/>
    <s v="The Story Of Circle And Square"/>
    <s v="A story about two friends who part ways because they are different, then reunite after learning they both are made of atoms."/>
    <n v="20000"/>
    <n v="385"/>
    <x v="1"/>
    <s v="US"/>
    <s v="USD"/>
    <n v="1395158130"/>
    <n v="1392569730"/>
    <b v="0"/>
    <n v="33"/>
    <b v="0"/>
    <s v="publishing/children's books"/>
    <n v="2"/>
    <n v="11.67"/>
    <x v="2"/>
    <s v="children's books"/>
    <x v="1"/>
    <x v="915"/>
    <d v="2014-03-18T15:55:3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1"/>
    <s v="US"/>
    <s v="USD"/>
    <n v="1468937681"/>
    <n v="1466345681"/>
    <b v="0"/>
    <n v="5"/>
    <b v="0"/>
    <s v="theater/plays"/>
    <n v="1"/>
    <n v="55.6"/>
    <x v="1"/>
    <s v="plays"/>
    <x v="0"/>
    <x v="916"/>
    <d v="2016-07-19T14:14:41"/>
  </r>
  <r>
    <n v="2875"/>
    <s v="Right Tracey!"/>
    <s v="Play about Tracey a gay man trapped in his room by his Bible thumping mother. He finds love but the room can not keep the love alive."/>
    <n v="20000"/>
    <n v="273"/>
    <x v="1"/>
    <s v="US"/>
    <s v="USD"/>
    <n v="1462417493"/>
    <n v="1459825493"/>
    <b v="0"/>
    <n v="3"/>
    <b v="0"/>
    <s v="theater/plays"/>
    <n v="1"/>
    <n v="91"/>
    <x v="1"/>
    <s v="plays"/>
    <x v="0"/>
    <x v="917"/>
    <d v="2016-05-05T03:04:5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0"/>
    <s v="US"/>
    <s v="USD"/>
    <n v="1476676800"/>
    <n v="1473957239"/>
    <b v="0"/>
    <n v="8"/>
    <b v="0"/>
    <s v="theater/spaces"/>
    <n v="1"/>
    <n v="26.38"/>
    <x v="1"/>
    <s v="spaces"/>
    <x v="0"/>
    <x v="918"/>
    <d v="2016-10-17T04:00:00"/>
  </r>
  <r>
    <n v="2989"/>
    <s v="Let's Light Up The Gem!"/>
    <s v="Bring the movies back to Bethel, Maine."/>
    <n v="20000"/>
    <n v="186"/>
    <x v="2"/>
    <s v="US"/>
    <s v="USD"/>
    <n v="1450673940"/>
    <n v="1448756962"/>
    <b v="0"/>
    <n v="364"/>
    <b v="1"/>
    <s v="theater/spaces"/>
    <n v="1"/>
    <n v="0.51"/>
    <x v="1"/>
    <s v="spaces"/>
    <x v="2"/>
    <x v="919"/>
    <d v="2015-12-21T04:59:00"/>
  </r>
  <r>
    <n v="3039"/>
    <s v="Shelter the Schmee"/>
    <s v="After 22 yrs downstairs we are &quot;getting out of  our parents basement&quot; and building a new 50 seat theater in a new location."/>
    <n v="20000"/>
    <n v="140"/>
    <x v="2"/>
    <s v="US"/>
    <s v="USD"/>
    <n v="1388303940"/>
    <n v="1386011038"/>
    <b v="0"/>
    <n v="236"/>
    <b v="1"/>
    <s v="theater/spaces"/>
    <n v="1"/>
    <n v="0.59"/>
    <x v="1"/>
    <s v="spaces"/>
    <x v="4"/>
    <x v="920"/>
    <d v="2013-12-29T07:59:00"/>
  </r>
  <r>
    <n v="3055"/>
    <s v="Bungers surfing Museum"/>
    <s v="I have been in the Surfing business since 1962 have a collection of surfing memorabilia I would like to open a surfing museum"/>
    <n v="20000"/>
    <n v="130"/>
    <x v="1"/>
    <s v="US"/>
    <s v="USD"/>
    <n v="1420844390"/>
    <n v="1415660390"/>
    <b v="0"/>
    <n v="1"/>
    <b v="0"/>
    <s v="theater/spaces"/>
    <n v="1"/>
    <n v="130"/>
    <x v="1"/>
    <s v="spaces"/>
    <x v="1"/>
    <x v="921"/>
    <d v="2015-01-09T22:59:50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1"/>
    <s v="US"/>
    <s v="USD"/>
    <n v="1409547600"/>
    <n v="1406986278"/>
    <b v="0"/>
    <n v="3"/>
    <b v="0"/>
    <s v="theater/spaces"/>
    <n v="1"/>
    <n v="40"/>
    <x v="1"/>
    <s v="spaces"/>
    <x v="1"/>
    <x v="922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1"/>
    <s v="IT"/>
    <s v="EUR"/>
    <n v="1439827559"/>
    <n v="1434643559"/>
    <b v="0"/>
    <n v="3"/>
    <b v="0"/>
    <s v="theater/spaces"/>
    <n v="1"/>
    <n v="38.67"/>
    <x v="1"/>
    <s v="spaces"/>
    <x v="2"/>
    <x v="923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1"/>
    <s v="US"/>
    <s v="USD"/>
    <n v="1482294990"/>
    <n v="1477107390"/>
    <b v="0"/>
    <n v="2"/>
    <b v="0"/>
    <s v="theater/spaces"/>
    <n v="1"/>
    <n v="58"/>
    <x v="1"/>
    <s v="spaces"/>
    <x v="0"/>
    <x v="924"/>
    <d v="2016-12-21T04:36:30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1"/>
    <s v="US"/>
    <s v="USD"/>
    <n v="1432151326"/>
    <n v="1429559326"/>
    <b v="0"/>
    <n v="14"/>
    <b v="0"/>
    <s v="theater/spaces"/>
    <n v="1"/>
    <n v="7.86"/>
    <x v="1"/>
    <s v="spaces"/>
    <x v="2"/>
    <x v="925"/>
    <d v="2015-05-20T19:48:46"/>
  </r>
  <r>
    <n v="3111"/>
    <s v="All Puppet Players Need a Home"/>
    <s v="Help All Puppet Players perform it's 2015 season in a beautiful 200 seat theater for an entire year."/>
    <n v="20000"/>
    <n v="106"/>
    <x v="1"/>
    <s v="US"/>
    <s v="USD"/>
    <n v="1412432220"/>
    <n v="1409753820"/>
    <b v="0"/>
    <n v="76"/>
    <b v="0"/>
    <s v="theater/spaces"/>
    <n v="1"/>
    <n v="1.39"/>
    <x v="1"/>
    <s v="spaces"/>
    <x v="1"/>
    <x v="926"/>
    <d v="2014-10-04T14:17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2"/>
    <s v="US"/>
    <s v="USD"/>
    <n v="1415319355"/>
    <n v="1411859755"/>
    <b v="1"/>
    <n v="213"/>
    <b v="1"/>
    <s v="theater/plays"/>
    <n v="1"/>
    <n v="0.47"/>
    <x v="1"/>
    <s v="plays"/>
    <x v="1"/>
    <x v="927"/>
    <d v="2014-11-07T00:15:55"/>
  </r>
  <r>
    <n v="3219"/>
    <s v="Eyes Closed - The First In-Dream Theater Experience"/>
    <s v="Eyes Closed is a collaborative play and docudrama about New Yorkers and their dreams."/>
    <n v="20000"/>
    <n v="69"/>
    <x v="2"/>
    <s v="US"/>
    <s v="USD"/>
    <n v="1427063747"/>
    <n v="1424043347"/>
    <b v="1"/>
    <n v="119"/>
    <b v="1"/>
    <s v="theater/plays"/>
    <n v="0"/>
    <n v="0.57999999999999996"/>
    <x v="1"/>
    <s v="plays"/>
    <x v="2"/>
    <x v="928"/>
    <d v="2015-03-22T22:35:47"/>
  </r>
  <r>
    <n v="3229"/>
    <s v="The Seagull Project Presents: The Three Sisters"/>
    <s v="After electrifying audiences in Seattle and Tashkent, The Seagull Project embarks on a brand new journey."/>
    <n v="20000"/>
    <n v="65"/>
    <x v="2"/>
    <s v="US"/>
    <s v="USD"/>
    <n v="1416470398"/>
    <n v="1413874798"/>
    <b v="1"/>
    <n v="202"/>
    <b v="1"/>
    <s v="theater/plays"/>
    <n v="0"/>
    <n v="0.32"/>
    <x v="1"/>
    <s v="plays"/>
    <x v="1"/>
    <x v="929"/>
    <d v="2014-11-20T07:59:58"/>
  </r>
  <r>
    <n v="3236"/>
    <s v="Sub-Basement World Premiere"/>
    <s v="A dark comedy exploring the importance of art, homelessness, and finding your own path.  World Premiere 3/27/17 at IRT Theater in NYC."/>
    <n v="20000"/>
    <n v="61"/>
    <x v="2"/>
    <s v="US"/>
    <s v="USD"/>
    <n v="1482962433"/>
    <n v="1480370433"/>
    <b v="0"/>
    <n v="110"/>
    <b v="1"/>
    <s v="theater/plays"/>
    <n v="0"/>
    <n v="0.55000000000000004"/>
    <x v="1"/>
    <s v="plays"/>
    <x v="0"/>
    <x v="930"/>
    <d v="2016-12-28T22:00:33"/>
  </r>
  <r>
    <n v="3253"/>
    <s v="EMPATHITRAX, a new play by Ana Nogueira"/>
    <s v="Can you ever truly feel what someone else is feeling?_x000a_Do you want to?"/>
    <n v="20000"/>
    <n v="55"/>
    <x v="2"/>
    <s v="US"/>
    <s v="USD"/>
    <n v="1473306300"/>
    <n v="1471701028"/>
    <b v="1"/>
    <n v="115"/>
    <b v="1"/>
    <s v="theater/plays"/>
    <n v="0"/>
    <n v="0.48"/>
    <x v="1"/>
    <s v="plays"/>
    <x v="0"/>
    <x v="931"/>
    <d v="2016-09-08T03:45:00"/>
  </r>
  <r>
    <n v="3728"/>
    <s v="Bare Bones Shakespeare 2015-16 Season"/>
    <s v="Bare Bones Shakespeare's first season will start with a DFW school touring show: Romeo and Juliet."/>
    <n v="20000"/>
    <n v="0"/>
    <x v="1"/>
    <s v="US"/>
    <s v="USD"/>
    <n v="1439957176"/>
    <n v="1437365176"/>
    <b v="0"/>
    <n v="31"/>
    <b v="0"/>
    <s v="theater/plays"/>
    <n v="0"/>
    <n v="0"/>
    <x v="1"/>
    <s v="plays"/>
    <x v="2"/>
    <x v="932"/>
    <d v="2015-08-19T04:06:1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s v="plays"/>
    <x v="2"/>
    <x v="933"/>
    <d v="2015-12-17T22:05:5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1"/>
    <s v="US"/>
    <s v="USD"/>
    <n v="1474228265"/>
    <n v="1471636265"/>
    <b v="0"/>
    <n v="14"/>
    <b v="0"/>
    <s v="theater/plays"/>
    <n v="0"/>
    <n v="0"/>
    <x v="1"/>
    <s v="plays"/>
    <x v="0"/>
    <x v="934"/>
    <d v="2016-09-18T19:51:05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s v="plays"/>
    <x v="0"/>
    <x v="935"/>
    <d v="2016-12-01T07:18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s v="plays"/>
    <x v="2"/>
    <x v="936"/>
    <d v="2015-12-14T00:36:1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1"/>
    <s v="US"/>
    <s v="USD"/>
    <n v="1436914815"/>
    <n v="1434322815"/>
    <b v="0"/>
    <n v="1"/>
    <b v="0"/>
    <s v="theater/plays"/>
    <n v="0"/>
    <n v="0"/>
    <x v="1"/>
    <s v="plays"/>
    <x v="2"/>
    <x v="937"/>
    <d v="2015-07-14T23:00:1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1"/>
    <s v="US"/>
    <s v="USD"/>
    <n v="1467481468"/>
    <n v="1464889468"/>
    <b v="0"/>
    <n v="3"/>
    <b v="0"/>
    <s v="theater/plays"/>
    <n v="0"/>
    <n v="0"/>
    <x v="1"/>
    <s v="plays"/>
    <x v="0"/>
    <x v="938"/>
    <d v="2016-07-02T17:44:28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s v="plays"/>
    <x v="0"/>
    <x v="939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1"/>
    <s v="US"/>
    <s v="USD"/>
    <n v="1359738000"/>
    <n v="1355489140"/>
    <b v="0"/>
    <n v="0"/>
    <b v="0"/>
    <s v="publishing/children's books"/>
    <n v="2"/>
    <n v="0"/>
    <x v="2"/>
    <s v="children's books"/>
    <x v="5"/>
    <x v="940"/>
    <d v="2013-02-01T17:00:00"/>
  </r>
  <r>
    <n v="1223"/>
    <s v="YOSEMITE PEOPLE"/>
    <s v="A photography book focusing on the people rather than the nature at Yosemite National Park."/>
    <n v="19800"/>
    <n v="4565"/>
    <x v="2"/>
    <s v="US"/>
    <s v="USD"/>
    <n v="1478754909"/>
    <n v="1476159309"/>
    <b v="0"/>
    <n v="191"/>
    <b v="1"/>
    <s v="photography/photobooks"/>
    <n v="23"/>
    <n v="23.9"/>
    <x v="6"/>
    <s v="photobooks"/>
    <x v="0"/>
    <x v="941"/>
    <d v="2016-11-10T05:15:09"/>
  </r>
  <r>
    <n v="2223"/>
    <s v="M4 Collapsible Cardboard Scenery"/>
    <s v="Cardboard scenery for Sci-Fi 28-32mm miniature games. Easy to assemble, disassemble and transport. Supplied unpainted. By MCSTUDIO."/>
    <n v="19500"/>
    <n v="1200"/>
    <x v="2"/>
    <s v="CA"/>
    <s v="CAD"/>
    <n v="1435418568"/>
    <n v="1432826568"/>
    <b v="0"/>
    <n v="100"/>
    <b v="1"/>
    <s v="games/tabletop games"/>
    <n v="6"/>
    <n v="12"/>
    <x v="4"/>
    <s v="tabletop games"/>
    <x v="2"/>
    <x v="942"/>
    <d v="2015-06-27T15:22:48"/>
  </r>
  <r>
    <n v="2677"/>
    <s v="Tinkr Tech - mobile makerspace"/>
    <s v="A mobile tech lab with cutting edge maker tools that travels to schools to offer free creative workshops for school age kids."/>
    <n v="19500"/>
    <n v="500"/>
    <x v="1"/>
    <s v="US"/>
    <s v="USD"/>
    <n v="1404348143"/>
    <n v="1401756143"/>
    <b v="0"/>
    <n v="27"/>
    <b v="0"/>
    <s v="technology/makerspaces"/>
    <n v="3"/>
    <n v="18.52"/>
    <x v="3"/>
    <s v="makerspaces"/>
    <x v="1"/>
    <x v="943"/>
    <d v="2014-07-03T00:42:23"/>
  </r>
  <r>
    <n v="1529"/>
    <s v="&quot;(more than) dust.&quot; - a feminist photo book"/>
    <s v="An empowering photo book that transforms hurtful experiences into strength and solidarity."/>
    <n v="19000"/>
    <n v="3046"/>
    <x v="2"/>
    <s v="US"/>
    <s v="USD"/>
    <n v="1426773920"/>
    <n v="1424185520"/>
    <b v="1"/>
    <n v="141"/>
    <b v="1"/>
    <s v="photography/photobooks"/>
    <n v="16"/>
    <n v="21.6"/>
    <x v="6"/>
    <s v="photobooks"/>
    <x v="2"/>
    <x v="944"/>
    <d v="2015-03-19T14:05:20"/>
  </r>
  <r>
    <n v="1796"/>
    <s v="Kenema"/>
    <s v="Kenema is a stunning portrait photography book by British Photographer, Peter Dibdin, capturing community life in Kenema, Sierra Leone."/>
    <n v="19000"/>
    <n v="2160"/>
    <x v="1"/>
    <s v="GB"/>
    <s v="GBP"/>
    <n v="1469356366"/>
    <n v="1464172366"/>
    <b v="1"/>
    <n v="86"/>
    <b v="0"/>
    <s v="photography/photobooks"/>
    <n v="11"/>
    <n v="25.12"/>
    <x v="6"/>
    <s v="photobooks"/>
    <x v="0"/>
    <x v="945"/>
    <d v="2016-07-24T10:32:4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2"/>
    <s v="GB"/>
    <s v="GBP"/>
    <n v="1410862734"/>
    <n v="1407838734"/>
    <b v="1"/>
    <n v="205"/>
    <b v="1"/>
    <s v="technology/hardware"/>
    <n v="10"/>
    <n v="8.8800000000000008"/>
    <x v="3"/>
    <s v="hardware"/>
    <x v="1"/>
    <x v="946"/>
    <d v="2014-09-16T10:18:54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2"/>
    <s v="US"/>
    <s v="USD"/>
    <n v="1458716340"/>
    <n v="1455721204"/>
    <b v="0"/>
    <n v="537"/>
    <b v="1"/>
    <s v="games/tabletop games"/>
    <n v="7"/>
    <n v="2.38"/>
    <x v="4"/>
    <s v="tabletop games"/>
    <x v="0"/>
    <x v="947"/>
    <d v="2016-03-23T06:59:00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s v="theater/spaces"/>
    <n v="2"/>
    <n v="66.14"/>
    <x v="1"/>
    <s v="spaces"/>
    <x v="3"/>
    <x v="948"/>
    <d v="2017-04-05T19:41:54"/>
  </r>
  <r>
    <n v="1451"/>
    <s v="Modern Literal Torah Translation (Canceled)"/>
    <s v="Modern Literal Translation of the Torah in English and Russian with sub-linear and interlinear layout."/>
    <n v="18950"/>
    <n v="3319"/>
    <x v="0"/>
    <s v="US"/>
    <s v="USD"/>
    <n v="1416355259"/>
    <n v="1413759659"/>
    <b v="0"/>
    <n v="2"/>
    <b v="0"/>
    <s v="publishing/translations"/>
    <n v="18"/>
    <n v="1659.5"/>
    <x v="2"/>
    <s v="translations"/>
    <x v="1"/>
    <x v="949"/>
    <d v="2014-11-19T00:00:59"/>
  </r>
  <r>
    <n v="2351"/>
    <s v="NZ Auction site.  No listing or success fees. Only $2 p/m"/>
    <s v="Donate $30 or more and receive a free selfie stick."/>
    <n v="18900"/>
    <n v="1003"/>
    <x v="0"/>
    <s v="NZ"/>
    <s v="NZD"/>
    <n v="1430360739"/>
    <n v="1427768739"/>
    <b v="0"/>
    <n v="7"/>
    <b v="0"/>
    <s v="technology/web"/>
    <n v="5"/>
    <n v="143.29"/>
    <x v="3"/>
    <s v="web"/>
    <x v="2"/>
    <x v="950"/>
    <d v="2015-04-30T02:25:3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2"/>
    <s v="US"/>
    <s v="USD"/>
    <n v="1460764800"/>
    <n v="1458157512"/>
    <b v="1"/>
    <n v="206"/>
    <b v="1"/>
    <s v="music/rock"/>
    <n v="23"/>
    <n v="20.75"/>
    <x v="5"/>
    <s v="rock"/>
    <x v="0"/>
    <x v="951"/>
    <d v="2016-04-16T00:00:00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2"/>
    <s v="US"/>
    <s v="USD"/>
    <n v="1411743789"/>
    <n v="1409151789"/>
    <b v="0"/>
    <n v="101"/>
    <b v="1"/>
    <s v="film &amp; video/television"/>
    <n v="1542"/>
    <n v="2824.84"/>
    <x v="0"/>
    <s v="television"/>
    <x v="1"/>
    <x v="952"/>
    <d v="2014-09-26T15:03:09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2"/>
    <s v="US"/>
    <s v="USD"/>
    <n v="1315450800"/>
    <n v="1312823571"/>
    <b v="0"/>
    <n v="206"/>
    <b v="1"/>
    <s v="film &amp; video/documentary"/>
    <n v="114"/>
    <n v="102.71"/>
    <x v="0"/>
    <s v="documentary"/>
    <x v="6"/>
    <x v="953"/>
    <d v="2011-09-08T03:00:00"/>
  </r>
  <r>
    <n v="414"/>
    <s v="thisisstuttering: A Documentary"/>
    <s v="thisisstuttering is a found-footage doc that has already changed lives. It is completely done; we need your help to get it out there."/>
    <n v="18500"/>
    <n v="20032"/>
    <x v="2"/>
    <s v="US"/>
    <s v="USD"/>
    <n v="1381541465"/>
    <n v="1378949465"/>
    <b v="0"/>
    <n v="208"/>
    <b v="1"/>
    <s v="film &amp; video/documentary"/>
    <n v="108"/>
    <n v="96.31"/>
    <x v="0"/>
    <s v="documentary"/>
    <x v="4"/>
    <x v="954"/>
    <d v="2013-10-12T01:31:05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2"/>
    <s v="US"/>
    <s v="USD"/>
    <n v="1403880281"/>
    <n v="1401201881"/>
    <b v="1"/>
    <n v="211"/>
    <b v="1"/>
    <s v="photography/photobooks"/>
    <n v="17"/>
    <n v="14.79"/>
    <x v="6"/>
    <s v="photobooks"/>
    <x v="1"/>
    <x v="955"/>
    <d v="2014-06-27T14:44:41"/>
  </r>
  <r>
    <n v="1523"/>
    <s v="Contact by Jake Shivery"/>
    <s v="Monograph featuring PDX photographer Jake Shivery's 8x10 contact portraits; 1/2 plates and 1/2 extensive essay.  Approx. 9x12, 108 pgs."/>
    <n v="18500"/>
    <n v="3060.22"/>
    <x v="2"/>
    <s v="US"/>
    <s v="USD"/>
    <n v="1419292800"/>
    <n v="1416592916"/>
    <b v="1"/>
    <n v="241"/>
    <b v="1"/>
    <s v="photography/photobooks"/>
    <n v="17"/>
    <n v="12.7"/>
    <x v="6"/>
    <s v="photobooks"/>
    <x v="1"/>
    <x v="956"/>
    <d v="2014-12-23T00:00:00"/>
  </r>
  <r>
    <n v="2247"/>
    <s v="Foragers"/>
    <s v="Take on the role of an ancient forager in this fun strategy game from the designer of Biblios."/>
    <n v="18500"/>
    <n v="1150"/>
    <x v="2"/>
    <s v="US"/>
    <s v="USD"/>
    <n v="1438185565"/>
    <n v="1436975965"/>
    <b v="0"/>
    <n v="380"/>
    <b v="1"/>
    <s v="games/tabletop games"/>
    <n v="6"/>
    <n v="3.03"/>
    <x v="4"/>
    <s v="tabletop games"/>
    <x v="2"/>
    <x v="957"/>
    <d v="2015-07-29T15:59:25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2"/>
    <s v="US"/>
    <s v="USD"/>
    <n v="1363889015"/>
    <n v="1361300615"/>
    <b v="1"/>
    <n v="1224"/>
    <b v="1"/>
    <s v="music/indie rock"/>
    <n v="6"/>
    <n v="0.86"/>
    <x v="5"/>
    <s v="indie rock"/>
    <x v="4"/>
    <x v="958"/>
    <d v="2013-03-21T18:03:35"/>
  </r>
  <r>
    <n v="283"/>
    <s v="SOLE SURVIVOR"/>
    <s v="What is the impact of survivorship on the human condition?"/>
    <n v="18000"/>
    <n v="30047.64"/>
    <x v="2"/>
    <s v="US"/>
    <s v="USD"/>
    <n v="1306904340"/>
    <n v="1305219744"/>
    <b v="1"/>
    <n v="202"/>
    <b v="1"/>
    <s v="film &amp; video/documentary"/>
    <n v="167"/>
    <n v="148.75"/>
    <x v="0"/>
    <s v="documentary"/>
    <x v="6"/>
    <x v="959"/>
    <d v="2011-06-01T04:59:0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2"/>
    <s v="US"/>
    <s v="USD"/>
    <n v="1346695334"/>
    <n v="1344880934"/>
    <b v="1"/>
    <n v="238"/>
    <b v="1"/>
    <s v="film &amp; video/documentary"/>
    <n v="151"/>
    <n v="114.27"/>
    <x v="0"/>
    <s v="documentary"/>
    <x v="5"/>
    <x v="960"/>
    <d v="2012-09-03T18:02:14"/>
  </r>
  <r>
    <n v="564"/>
    <s v="TOC TOC TROC"/>
    <s v="Plateforme de troc gratuit et d'Ã©changes en tous genres par nature. Mieux s'entraider, Ã©changer, de donner, louer ou vendre Ã  distance."/>
    <n v="18000"/>
    <n v="13114"/>
    <x v="1"/>
    <s v="FR"/>
    <s v="EUR"/>
    <n v="1457822275"/>
    <n v="1455230275"/>
    <b v="0"/>
    <n v="1"/>
    <b v="0"/>
    <s v="technology/web"/>
    <n v="73"/>
    <n v="13114"/>
    <x v="3"/>
    <s v="web"/>
    <x v="0"/>
    <x v="961"/>
    <d v="2016-03-12T22:37:55"/>
  </r>
  <r>
    <n v="1086"/>
    <s v="Cyber Universe Online"/>
    <s v="Humanity's future in the Galaxy"/>
    <n v="18000"/>
    <n v="5433"/>
    <x v="1"/>
    <s v="US"/>
    <s v="USD"/>
    <n v="1408913291"/>
    <n v="1406321291"/>
    <b v="0"/>
    <n v="2"/>
    <b v="0"/>
    <s v="games/video games"/>
    <n v="30"/>
    <n v="2716.5"/>
    <x v="4"/>
    <s v="video games"/>
    <x v="1"/>
    <x v="962"/>
    <d v="2014-08-24T20:48:11"/>
  </r>
  <r>
    <n v="1094"/>
    <s v="Sprocket Junkie"/>
    <s v="An action racing game for iOS. Set in a steampunk world, players battle their way to the finish line on customizable rocket engines!"/>
    <n v="18000"/>
    <n v="5396"/>
    <x v="1"/>
    <s v="US"/>
    <s v="USD"/>
    <n v="1318180033"/>
    <n v="1315588033"/>
    <b v="0"/>
    <n v="27"/>
    <b v="0"/>
    <s v="games/video games"/>
    <n v="30"/>
    <n v="199.85"/>
    <x v="4"/>
    <s v="video games"/>
    <x v="6"/>
    <x v="963"/>
    <d v="2011-10-09T17:07:13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1"/>
    <s v="US"/>
    <s v="USD"/>
    <n v="1432047989"/>
    <n v="1430233589"/>
    <b v="0"/>
    <n v="0"/>
    <b v="0"/>
    <s v="food/food trucks"/>
    <n v="28"/>
    <n v="0"/>
    <x v="7"/>
    <s v="food trucks"/>
    <x v="2"/>
    <x v="964"/>
    <d v="2015-05-19T15:06:29"/>
  </r>
  <r>
    <n v="1168"/>
    <s v="SiMpLy FreSH fOoD TrUck"/>
    <s v="Simply fresh farm to table on wheels working close with local farms to ensure the highest of quality of product ."/>
    <n v="18000"/>
    <n v="5046.5200000000004"/>
    <x v="1"/>
    <s v="US"/>
    <s v="USD"/>
    <n v="1474507065"/>
    <n v="1471915065"/>
    <b v="0"/>
    <n v="3"/>
    <b v="0"/>
    <s v="food/food trucks"/>
    <n v="28"/>
    <n v="1682.17"/>
    <x v="7"/>
    <s v="food trucks"/>
    <x v="0"/>
    <x v="965"/>
    <d v="2016-09-22T01:17:45"/>
  </r>
  <r>
    <n v="1520"/>
    <s v="TULIPS"/>
    <s v="A self-published photography book by Andrew Miksys from his new series about Belarus"/>
    <n v="18000"/>
    <n v="3067"/>
    <x v="2"/>
    <s v="US"/>
    <s v="USD"/>
    <n v="1418961600"/>
    <n v="1415824513"/>
    <b v="1"/>
    <n v="167"/>
    <b v="1"/>
    <s v="photography/photobooks"/>
    <n v="17"/>
    <n v="18.37"/>
    <x v="6"/>
    <s v="photobooks"/>
    <x v="1"/>
    <x v="966"/>
    <d v="2014-12-19T04:00:00"/>
  </r>
  <r>
    <n v="1541"/>
    <s v="The Panama Canal Bridge of the Americas"/>
    <s v="My Goal is to travel across Panama with my team and capture the beauty and wildlife throughout the canal."/>
    <n v="18000"/>
    <n v="3030"/>
    <x v="1"/>
    <s v="US"/>
    <s v="USD"/>
    <n v="1420045538"/>
    <n v="1417453538"/>
    <b v="0"/>
    <n v="2"/>
    <b v="0"/>
    <s v="photography/nature"/>
    <n v="17"/>
    <n v="1515"/>
    <x v="6"/>
    <s v="nature"/>
    <x v="1"/>
    <x v="967"/>
    <d v="2014-12-31T17:05:38"/>
  </r>
  <r>
    <n v="1817"/>
    <s v="Through the Lens of Jerry Gustafson"/>
    <s v="Hundreds of breathtaking rodeo photographs collected in a beautiful coffee table book."/>
    <n v="18000"/>
    <n v="2129"/>
    <x v="1"/>
    <s v="US"/>
    <s v="USD"/>
    <n v="1485759540"/>
    <n v="1480607607"/>
    <b v="0"/>
    <n v="100"/>
    <b v="0"/>
    <s v="photography/photobooks"/>
    <n v="12"/>
    <n v="21.29"/>
    <x v="6"/>
    <s v="photobooks"/>
    <x v="0"/>
    <x v="968"/>
    <d v="2017-01-30T06:59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1"/>
    <s v="US"/>
    <s v="USD"/>
    <n v="1488958200"/>
    <n v="1484912974"/>
    <b v="0"/>
    <n v="16"/>
    <b v="0"/>
    <s v="games/mobile games"/>
    <n v="11"/>
    <n v="128.13"/>
    <x v="4"/>
    <s v="mobile games"/>
    <x v="3"/>
    <x v="969"/>
    <d v="2017-03-08T07:30:00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2"/>
    <s v="US"/>
    <s v="USD"/>
    <n v="1299009600"/>
    <n v="1294818278"/>
    <b v="0"/>
    <n v="246"/>
    <b v="1"/>
    <s v="music/indie rock"/>
    <n v="8"/>
    <n v="6.12"/>
    <x v="5"/>
    <s v="indie rock"/>
    <x v="6"/>
    <x v="970"/>
    <d v="2011-03-01T20:00:00"/>
  </r>
  <r>
    <n v="2168"/>
    <s v="PIZAZZ: Pigeons Playing Ping Pong's New Album"/>
    <s v="We're hitting the studio to record our next album, &quot;Pizazz&quot;!! Help us put the FUN in FUNK!!"/>
    <n v="18000"/>
    <n v="1326"/>
    <x v="2"/>
    <s v="US"/>
    <s v="USD"/>
    <n v="1486702800"/>
    <n v="1484058261"/>
    <b v="0"/>
    <n v="340"/>
    <b v="1"/>
    <s v="music/rock"/>
    <n v="7"/>
    <n v="3.9"/>
    <x v="5"/>
    <s v="rock"/>
    <x v="3"/>
    <x v="971"/>
    <d v="2017-02-10T05:00:00"/>
  </r>
  <r>
    <n v="2226"/>
    <s v="Street Kings Boardgame"/>
    <s v="Missed the Kickstarter? Contact your local gaming store before going online. Or click on the order button. Thanks for the support!"/>
    <n v="18000"/>
    <n v="1200"/>
    <x v="2"/>
    <s v="US"/>
    <s v="USD"/>
    <n v="1455253140"/>
    <n v="1452625822"/>
    <b v="0"/>
    <n v="321"/>
    <b v="1"/>
    <s v="games/tabletop games"/>
    <n v="7"/>
    <n v="3.74"/>
    <x v="4"/>
    <s v="tabletop games"/>
    <x v="0"/>
    <x v="972"/>
    <d v="2016-02-12T04:59:00"/>
  </r>
  <r>
    <n v="2237"/>
    <s v="Monster Mansion"/>
    <s v="A real-time cooperative adventure for 2-8 players. Defeat legendary monsters to earn gold and escape before the time RUNS OUT!"/>
    <n v="18000"/>
    <n v="1175"/>
    <x v="2"/>
    <s v="US"/>
    <s v="USD"/>
    <n v="1415779140"/>
    <n v="1412294683"/>
    <b v="0"/>
    <n v="983"/>
    <b v="1"/>
    <s v="games/tabletop games"/>
    <n v="7"/>
    <n v="1.2"/>
    <x v="4"/>
    <s v="tabletop games"/>
    <x v="1"/>
    <x v="973"/>
    <d v="2014-11-12T07:59:00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2"/>
    <s v="US"/>
    <s v="USD"/>
    <n v="1407520800"/>
    <n v="1405356072"/>
    <b v="1"/>
    <n v="167"/>
    <b v="1"/>
    <s v="music/indie rock"/>
    <n v="6"/>
    <n v="6.34"/>
    <x v="5"/>
    <s v="indie rock"/>
    <x v="1"/>
    <x v="974"/>
    <d v="2014-08-08T18:00:00"/>
  </r>
  <r>
    <n v="2517"/>
    <s v="The Canteen"/>
    <s v="KICK START US! Chef-driven dining experience offering a multi-course tasteful and playful menu that hems in familiar seasonal comfort."/>
    <n v="18000"/>
    <n v="705"/>
    <x v="1"/>
    <s v="CA"/>
    <s v="CAD"/>
    <n v="1426788930"/>
    <n v="1424200530"/>
    <b v="0"/>
    <n v="33"/>
    <b v="0"/>
    <s v="food/restaurants"/>
    <n v="4"/>
    <n v="21.36"/>
    <x v="7"/>
    <s v="restaurants"/>
    <x v="2"/>
    <x v="975"/>
    <d v="2015-03-19T18:15:30"/>
  </r>
  <r>
    <n v="2538"/>
    <s v="Me, Myself and Albinoni"/>
    <s v="I will record 2 of Tomaso Albinoni's concertos for 2 oboes playing both parts myself."/>
    <n v="18000"/>
    <n v="658"/>
    <x v="2"/>
    <s v="US"/>
    <s v="USD"/>
    <n v="1361681940"/>
    <n v="1359029661"/>
    <b v="0"/>
    <n v="185"/>
    <b v="1"/>
    <s v="music/classical music"/>
    <n v="4"/>
    <n v="3.56"/>
    <x v="5"/>
    <s v="classical music"/>
    <x v="4"/>
    <x v="976"/>
    <d v="2013-02-24T04:59:00"/>
  </r>
  <r>
    <n v="2718"/>
    <s v="Bard Beyond the Big Top"/>
    <s v="The Bard has burst beyond the big top and we're reaching out to our Beloved Benefactors to help build our festival's future."/>
    <n v="18000"/>
    <n v="445"/>
    <x v="2"/>
    <s v="US"/>
    <s v="USD"/>
    <n v="1462316400"/>
    <n v="1459865945"/>
    <b v="1"/>
    <n v="148"/>
    <b v="1"/>
    <s v="theater/spaces"/>
    <n v="2"/>
    <n v="3.01"/>
    <x v="1"/>
    <s v="spaces"/>
    <x v="0"/>
    <x v="977"/>
    <d v="2016-05-03T23:00:00"/>
  </r>
  <r>
    <n v="3058"/>
    <s v="OPEN THE OLD &quot;RIGON&quot; THEATER"/>
    <s v="Restoration of a theatre to make an educational center for youngs and a place to socialize for everybody through the power of art."/>
    <n v="18000"/>
    <n v="130"/>
    <x v="1"/>
    <s v="IT"/>
    <s v="EUR"/>
    <n v="1463734740"/>
    <n v="1459414740"/>
    <b v="0"/>
    <n v="3"/>
    <b v="0"/>
    <s v="theater/spaces"/>
    <n v="1"/>
    <n v="43.33"/>
    <x v="1"/>
    <s v="spaces"/>
    <x v="0"/>
    <x v="978"/>
    <d v="2016-05-20T08:59:00"/>
  </r>
  <r>
    <n v="3878"/>
    <s v="Boys In The Arts Scholarship Program (Canceled)"/>
    <s v="Encouraging young males to engage in vocational development in the art of musical theater and related dance classes."/>
    <n v="18000"/>
    <n v="0"/>
    <x v="0"/>
    <s v="US"/>
    <s v="USD"/>
    <n v="1435636740"/>
    <n v="1433014746"/>
    <b v="0"/>
    <n v="1"/>
    <b v="0"/>
    <s v="theater/musical"/>
    <n v="0"/>
    <n v="0"/>
    <x v="1"/>
    <s v="musical"/>
    <x v="2"/>
    <x v="979"/>
    <d v="2015-06-30T03:59:00"/>
  </r>
  <r>
    <n v="4022"/>
    <s v="The Merchant of Venice as Shakespeare Heard It"/>
    <s v="Help us produce a video of the first Original Pronunciation Merchant of Venice."/>
    <n v="18000"/>
    <n v="0"/>
    <x v="1"/>
    <s v="US"/>
    <s v="USD"/>
    <n v="1422759240"/>
    <n v="1418824867"/>
    <b v="0"/>
    <n v="197"/>
    <b v="0"/>
    <s v="theater/plays"/>
    <n v="0"/>
    <n v="0"/>
    <x v="1"/>
    <s v="plays"/>
    <x v="1"/>
    <x v="980"/>
    <d v="2015-02-01T02:54:00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s v="plays"/>
    <x v="0"/>
    <x v="981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1"/>
    <s v="US"/>
    <s v="USD"/>
    <n v="1361750369"/>
    <n v="1358294369"/>
    <b v="0"/>
    <n v="0"/>
    <b v="0"/>
    <s v="publishing/fiction"/>
    <n v="50"/>
    <n v="0"/>
    <x v="2"/>
    <s v="fiction"/>
    <x v="4"/>
    <x v="982"/>
    <d v="2013-02-24T23:59:29"/>
  </r>
  <r>
    <n v="982"/>
    <s v="Smart 2-in-1 I-PHONE HANDLE/WALLETtm"/>
    <s v="revolutonary ultra-slim 2-in-1 Smart  2-in-1 I-PHONE handle/WALLETtm with 360 rotatiion"/>
    <n v="17500"/>
    <n v="6141.99"/>
    <x v="1"/>
    <s v="US"/>
    <s v="USD"/>
    <n v="1475431486"/>
    <n v="1472839486"/>
    <b v="0"/>
    <n v="3"/>
    <b v="0"/>
    <s v="technology/wearables"/>
    <n v="35"/>
    <n v="2047.33"/>
    <x v="3"/>
    <s v="wearables"/>
    <x v="0"/>
    <x v="983"/>
    <d v="2016-10-02T18:04:46"/>
  </r>
  <r>
    <n v="1509"/>
    <s v="Claudius Schulze: STATE OF NATURE"/>
    <s v="A photobook about climate change, natural catastrophes, and to what extent disaster management became part of our landscape."/>
    <n v="17500"/>
    <n v="3105"/>
    <x v="2"/>
    <s v="DE"/>
    <s v="EUR"/>
    <n v="1487113140"/>
    <n v="1484570885"/>
    <b v="1"/>
    <n v="196"/>
    <b v="1"/>
    <s v="photography/photobooks"/>
    <n v="18"/>
    <n v="15.84"/>
    <x v="6"/>
    <s v="photobooks"/>
    <x v="3"/>
    <x v="984"/>
    <d v="2017-02-14T22:59:00"/>
  </r>
  <r>
    <n v="1803"/>
    <s v="On the Verge, the book."/>
    <s v="Photographs capture fleeting experiences, where childhood is our past and adulthood is our future. In between. On the verge."/>
    <n v="17500"/>
    <n v="2150.1"/>
    <x v="1"/>
    <s v="US"/>
    <s v="USD"/>
    <n v="1423878182"/>
    <n v="1421199782"/>
    <b v="1"/>
    <n v="75"/>
    <b v="0"/>
    <s v="photography/photobooks"/>
    <n v="12"/>
    <n v="28.67"/>
    <x v="6"/>
    <s v="photobooks"/>
    <x v="2"/>
    <x v="985"/>
    <d v="2015-02-14T01:43:02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2"/>
    <s v="US"/>
    <s v="USD"/>
    <n v="1449644340"/>
    <n v="1446683797"/>
    <b v="0"/>
    <n v="104"/>
    <b v="1"/>
    <s v="technology/makerspaces"/>
    <n v="3"/>
    <n v="4.8899999999999997"/>
    <x v="3"/>
    <s v="makerspaces"/>
    <x v="2"/>
    <x v="986"/>
    <d v="2015-12-09T06:59:00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2"/>
    <s v="US"/>
    <s v="USD"/>
    <n v="1430712060"/>
    <n v="1427753265"/>
    <b v="0"/>
    <n v="78"/>
    <b v="1"/>
    <s v="music/rock"/>
    <n v="47"/>
    <n v="104.69"/>
    <x v="5"/>
    <s v="rock"/>
    <x v="2"/>
    <x v="987"/>
    <d v="2015-05-04T04:01:00"/>
  </r>
  <r>
    <n v="3631"/>
    <s v="Evo: An Original Rock Opera"/>
    <s v="A revival of Shadowbox Live's Off-Broadway Rock Opera to uncompromisingly explore the darker urges of humankind. But we need your help!"/>
    <n v="17100"/>
    <n v="2"/>
    <x v="1"/>
    <s v="US"/>
    <s v="USD"/>
    <n v="1411444740"/>
    <n v="1409335497"/>
    <b v="0"/>
    <n v="59"/>
    <b v="0"/>
    <s v="theater/musical"/>
    <n v="0"/>
    <n v="0.03"/>
    <x v="1"/>
    <s v="musical"/>
    <x v="1"/>
    <x v="988"/>
    <d v="2014-09-23T03:59:00"/>
  </r>
  <r>
    <n v="165"/>
    <s v="NET"/>
    <s v="A teacher. A boy. The beach and a heatwave that drove them all insane."/>
    <n v="17000"/>
    <n v="49588"/>
    <x v="1"/>
    <s v="GB"/>
    <s v="GBP"/>
    <n v="1452613724"/>
    <n v="1450021724"/>
    <b v="0"/>
    <n v="0"/>
    <b v="0"/>
    <s v="film &amp; video/drama"/>
    <n v="292"/>
    <n v="0"/>
    <x v="0"/>
    <s v="drama"/>
    <x v="2"/>
    <x v="989"/>
    <d v="2016-01-12T15:48:44"/>
  </r>
  <r>
    <n v="279"/>
    <s v="Instructions on Parting"/>
    <s v="This documentary film is an intimate portrait of love and loss that observes family and nature undergoing the cycle of birth to death."/>
    <n v="17000"/>
    <n v="30241"/>
    <x v="2"/>
    <s v="US"/>
    <s v="USD"/>
    <n v="1488160860"/>
    <n v="1485237096"/>
    <b v="1"/>
    <n v="305"/>
    <b v="1"/>
    <s v="film &amp; video/documentary"/>
    <n v="178"/>
    <n v="99.15"/>
    <x v="0"/>
    <s v="documentary"/>
    <x v="3"/>
    <x v="990"/>
    <d v="2017-02-27T02:01:00"/>
  </r>
  <r>
    <n v="313"/>
    <s v="DEVIL MAY CARE"/>
    <s v="Most people have heard Bob Dorough's music over the past 50 years without knowing it. Until now. A story for every artist who refuses to give up."/>
    <n v="17000"/>
    <n v="26619"/>
    <x v="2"/>
    <s v="US"/>
    <s v="USD"/>
    <n v="1281542340"/>
    <n v="1277702894"/>
    <b v="1"/>
    <n v="222"/>
    <b v="1"/>
    <s v="film &amp; video/documentary"/>
    <n v="157"/>
    <n v="119.91"/>
    <x v="0"/>
    <s v="documentary"/>
    <x v="7"/>
    <x v="991"/>
    <d v="2010-08-11T15:59:00"/>
  </r>
  <r>
    <n v="442"/>
    <s v="The Paranormal Idiot"/>
    <s v="Doomsday is here"/>
    <n v="17000"/>
    <n v="18083"/>
    <x v="1"/>
    <s v="US"/>
    <s v="USD"/>
    <n v="1424380783"/>
    <n v="1421788783"/>
    <b v="0"/>
    <n v="17"/>
    <b v="0"/>
    <s v="film &amp; video/animation"/>
    <n v="106"/>
    <n v="1063.71"/>
    <x v="0"/>
    <s v="animation"/>
    <x v="2"/>
    <x v="992"/>
    <d v="2015-02-19T21:19:4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1"/>
    <s v="US"/>
    <s v="USD"/>
    <n v="1448517816"/>
    <n v="1445922216"/>
    <b v="0"/>
    <n v="47"/>
    <b v="0"/>
    <s v="publishing/translations"/>
    <n v="20"/>
    <n v="72.17"/>
    <x v="2"/>
    <s v="translations"/>
    <x v="2"/>
    <x v="993"/>
    <d v="2015-11-26T06:03:3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2"/>
    <s v="US"/>
    <s v="USD"/>
    <n v="1475762400"/>
    <n v="1473160292"/>
    <b v="1"/>
    <n v="116"/>
    <b v="1"/>
    <s v="photography/photobooks"/>
    <n v="18"/>
    <n v="26.59"/>
    <x v="6"/>
    <s v="photobooks"/>
    <x v="0"/>
    <x v="994"/>
    <d v="2016-10-06T14:00:00"/>
  </r>
  <r>
    <n v="1801"/>
    <s v="Come, Bring, Punish"/>
    <s v="Get involved in Come, Bring, Punish, a new photo book by Ewen Spencer, documenting the European Ballroom scene and the life around it"/>
    <n v="17000"/>
    <n v="2152"/>
    <x v="1"/>
    <s v="GB"/>
    <s v="GBP"/>
    <n v="1450181400"/>
    <n v="1447429868"/>
    <b v="1"/>
    <n v="37"/>
    <b v="0"/>
    <s v="photography/photobooks"/>
    <n v="13"/>
    <n v="58.16"/>
    <x v="6"/>
    <s v="photobooks"/>
    <x v="2"/>
    <x v="995"/>
    <d v="2015-12-15T12:10:00"/>
  </r>
  <r>
    <n v="4048"/>
    <s v="Speechless"/>
    <s v="The unspoken story of growing up disabled with cerebral palsy and no speech. This inclusive company fights ignorance using dark humour."/>
    <n v="17000"/>
    <n v="0"/>
    <x v="1"/>
    <s v="GB"/>
    <s v="GBP"/>
    <n v="1460373187"/>
    <n v="1457352787"/>
    <b v="0"/>
    <n v="91"/>
    <b v="0"/>
    <s v="theater/plays"/>
    <n v="0"/>
    <n v="0"/>
    <x v="1"/>
    <s v="plays"/>
    <x v="0"/>
    <x v="996"/>
    <d v="2016-04-11T11:13:07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1"/>
    <s v="US"/>
    <s v="USD"/>
    <n v="1415583695"/>
    <n v="1410396095"/>
    <b v="0"/>
    <n v="36"/>
    <b v="0"/>
    <s v="food/food trucks"/>
    <n v="5"/>
    <n v="24.31"/>
    <x v="7"/>
    <s v="food trucks"/>
    <x v="1"/>
    <x v="997"/>
    <d v="2014-11-10T01:41:35"/>
  </r>
  <r>
    <n v="1207"/>
    <s v="ITALIANA"/>
    <s v="A humanistic photo book about ancestral &amp; post-modern Italy."/>
    <n v="16700"/>
    <n v="4678.5"/>
    <x v="2"/>
    <s v="IT"/>
    <s v="EUR"/>
    <n v="1459418400"/>
    <n v="1456827573"/>
    <b v="0"/>
    <n v="141"/>
    <b v="1"/>
    <s v="photography/photobooks"/>
    <n v="28"/>
    <n v="33.18"/>
    <x v="6"/>
    <s v="photobooks"/>
    <x v="0"/>
    <x v="998"/>
    <d v="2016-03-31T10:00:00"/>
  </r>
  <r>
    <n v="1702"/>
    <s v="lyndale lewis and new vision prosper cd release"/>
    <s v="I can do all things through christ jesus"/>
    <n v="16500"/>
    <n v="2501"/>
    <x v="1"/>
    <s v="US"/>
    <s v="USD"/>
    <n v="1427745150"/>
    <n v="1425156750"/>
    <b v="0"/>
    <n v="1"/>
    <b v="0"/>
    <s v="music/faith"/>
    <n v="15"/>
    <n v="2501"/>
    <x v="5"/>
    <s v="faith"/>
    <x v="2"/>
    <x v="999"/>
    <d v="2015-03-30T19:52:30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s v="theater/spaces"/>
    <n v="3"/>
    <n v="57.5"/>
    <x v="1"/>
    <s v="spaces"/>
    <x v="3"/>
    <x v="1000"/>
    <d v="2017-03-24T20:59:18"/>
  </r>
  <r>
    <n v="1219"/>
    <s v="The Box"/>
    <s v="The Box is a fine art book of Ron Amato's innovative and seductive photography project."/>
    <n v="16350"/>
    <n v="4610"/>
    <x v="2"/>
    <s v="US"/>
    <s v="USD"/>
    <n v="1476961513"/>
    <n v="1474369513"/>
    <b v="0"/>
    <n v="253"/>
    <b v="1"/>
    <s v="photography/photobooks"/>
    <n v="28"/>
    <n v="18.22"/>
    <x v="6"/>
    <s v="photobooks"/>
    <x v="0"/>
    <x v="1001"/>
    <d v="2016-10-20T11:05:13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2"/>
    <s v="US"/>
    <s v="USD"/>
    <n v="1433083527"/>
    <n v="1430491527"/>
    <b v="0"/>
    <n v="101"/>
    <b v="1"/>
    <s v="photography/photobooks"/>
    <n v="29"/>
    <n v="47.37"/>
    <x v="6"/>
    <s v="photobooks"/>
    <x v="2"/>
    <x v="1002"/>
    <d v="2015-05-31T14:45:27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1"/>
    <s v="US"/>
    <s v="USD"/>
    <n v="1343016000"/>
    <n v="1340296440"/>
    <b v="0"/>
    <n v="8"/>
    <b v="0"/>
    <s v="music/jazz"/>
    <n v="45"/>
    <n v="895.02"/>
    <x v="5"/>
    <s v="jazz"/>
    <x v="5"/>
    <x v="1003"/>
    <d v="2012-07-23T04:00:00"/>
  </r>
  <r>
    <n v="1152"/>
    <s v="Peruvian King Food Truck"/>
    <s v="Peruvian food truck with an LA twist."/>
    <n v="16000"/>
    <n v="5100"/>
    <x v="1"/>
    <s v="US"/>
    <s v="USD"/>
    <n v="1431709312"/>
    <n v="1429117312"/>
    <b v="0"/>
    <n v="15"/>
    <b v="0"/>
    <s v="food/food trucks"/>
    <n v="32"/>
    <n v="340"/>
    <x v="7"/>
    <s v="food trucks"/>
    <x v="2"/>
    <x v="1004"/>
    <d v="2015-05-15T17:01:52"/>
  </r>
  <r>
    <n v="1466"/>
    <s v="WAYO 104.3 FM ROCHESTER, NY"/>
    <s v="WAYO needs your financial support to operate in 2016. Help keep the creativity and ideas of the Rochester community on the radio!"/>
    <n v="16000"/>
    <n v="3270"/>
    <x v="2"/>
    <s v="US"/>
    <s v="USD"/>
    <n v="1452574800"/>
    <n v="1449029266"/>
    <b v="1"/>
    <n v="248"/>
    <b v="1"/>
    <s v="publishing/radio &amp; podcasts"/>
    <n v="20"/>
    <n v="13.19"/>
    <x v="2"/>
    <s v="radio &amp; podcasts"/>
    <x v="2"/>
    <x v="1005"/>
    <d v="2016-01-12T05:00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2"/>
    <s v="DE"/>
    <s v="EUR"/>
    <n v="1458676860"/>
    <n v="1455446303"/>
    <b v="1"/>
    <n v="345"/>
    <b v="1"/>
    <s v="photography/photobooks"/>
    <n v="20"/>
    <n v="9.06"/>
    <x v="6"/>
    <s v="photobooks"/>
    <x v="0"/>
    <x v="1006"/>
    <d v="2016-03-22T20:01:00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2"/>
    <s v="GB"/>
    <s v="GBP"/>
    <n v="1405761278"/>
    <n v="1403169278"/>
    <b v="1"/>
    <n v="405"/>
    <b v="1"/>
    <s v="photography/photobooks"/>
    <n v="19"/>
    <n v="7.67"/>
    <x v="6"/>
    <s v="photobooks"/>
    <x v="1"/>
    <x v="1007"/>
    <d v="2014-07-19T09:14:38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1"/>
    <s v="US"/>
    <s v="USD"/>
    <n v="1454572233"/>
    <n v="1449388233"/>
    <b v="1"/>
    <n v="37"/>
    <b v="0"/>
    <s v="photography/photobooks"/>
    <n v="13"/>
    <n v="58.27"/>
    <x v="6"/>
    <s v="photobooks"/>
    <x v="2"/>
    <x v="1008"/>
    <d v="2016-02-04T07:50:33"/>
  </r>
  <r>
    <n v="1975"/>
    <s v="Bugle2: A DIY Phono Preamp"/>
    <s v="The Bugle2 is a second generation DIY kit phono preamplifier for vinyl playback."/>
    <n v="16000"/>
    <n v="1776"/>
    <x v="2"/>
    <s v="US"/>
    <s v="USD"/>
    <n v="1362938851"/>
    <n v="1360346851"/>
    <b v="1"/>
    <n v="253"/>
    <b v="1"/>
    <s v="technology/hardware"/>
    <n v="11"/>
    <n v="7.02"/>
    <x v="3"/>
    <s v="hardware"/>
    <x v="4"/>
    <x v="1009"/>
    <d v="2013-03-10T18:07:31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2"/>
    <s v="US"/>
    <s v="USD"/>
    <n v="1347249300"/>
    <n v="1344917580"/>
    <b v="0"/>
    <n v="191"/>
    <b v="1"/>
    <s v="music/indie rock"/>
    <n v="9"/>
    <n v="7.7"/>
    <x v="5"/>
    <s v="indie rock"/>
    <x v="5"/>
    <x v="1010"/>
    <d v="2012-09-10T03:55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0"/>
    <s v="FR"/>
    <s v="EUR"/>
    <n v="1437861540"/>
    <n v="1435160452"/>
    <b v="0"/>
    <n v="1"/>
    <b v="0"/>
    <s v="technology/web"/>
    <n v="6"/>
    <n v="924"/>
    <x v="3"/>
    <s v="web"/>
    <x v="2"/>
    <x v="1011"/>
    <d v="2015-07-25T21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1"/>
    <s v="US"/>
    <s v="USD"/>
    <n v="1330478998"/>
    <n v="1327886998"/>
    <b v="0"/>
    <n v="22"/>
    <b v="0"/>
    <s v="publishing/children's books"/>
    <n v="3"/>
    <n v="18.95"/>
    <x v="2"/>
    <s v="children's books"/>
    <x v="5"/>
    <x v="1012"/>
    <d v="2012-02-29T01:29:58"/>
  </r>
  <r>
    <n v="3102"/>
    <s v="Theatre Bath Bus"/>
    <s v="Imagine being able to take a performance anywhere! Meet the Theatre Bath Bus - a magical performance space where anything is possible."/>
    <n v="16000"/>
    <n v="109"/>
    <x v="1"/>
    <s v="GB"/>
    <s v="GBP"/>
    <n v="1471939818"/>
    <n v="1467619818"/>
    <b v="0"/>
    <n v="90"/>
    <b v="0"/>
    <s v="theater/spaces"/>
    <n v="1"/>
    <n v="1.21"/>
    <x v="1"/>
    <s v="spaces"/>
    <x v="0"/>
    <x v="1013"/>
    <d v="2016-08-23T08:10:18"/>
  </r>
  <r>
    <n v="1804"/>
    <s v="No Dar Papaya:  Photographs from Colombia 2003-2013"/>
    <s v="A beautiful book of Polaroid photographs which celebrates the beauty, diversity, and distinctive character of Colombia"/>
    <n v="15500"/>
    <n v="2147"/>
    <x v="1"/>
    <s v="US"/>
    <s v="USD"/>
    <n v="1447521404"/>
    <n v="1444061804"/>
    <b v="1"/>
    <n v="52"/>
    <b v="0"/>
    <s v="photography/photobooks"/>
    <n v="14"/>
    <n v="41.29"/>
    <x v="6"/>
    <s v="photobooks"/>
    <x v="2"/>
    <x v="1014"/>
    <d v="2015-11-14T17:16:44"/>
  </r>
  <r>
    <n v="3274"/>
    <s v="Orpheus Descending by Tennessee Williams"/>
    <s v="Austin Pendleton directs a rare revival of Tennessee Williams' Orpheus Descending. (photos by Michael Halsband and Talfoto)"/>
    <n v="15500"/>
    <n v="50"/>
    <x v="2"/>
    <s v="US"/>
    <s v="USD"/>
    <n v="1458075600"/>
    <n v="1454259272"/>
    <b v="1"/>
    <n v="286"/>
    <b v="1"/>
    <s v="theater/plays"/>
    <n v="0"/>
    <n v="0.17"/>
    <x v="1"/>
    <s v="plays"/>
    <x v="0"/>
    <x v="1015"/>
    <d v="2016-03-15T2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2"/>
    <s v="US"/>
    <s v="USD"/>
    <n v="1429991962"/>
    <n v="1427399962"/>
    <b v="0"/>
    <n v="69"/>
    <b v="1"/>
    <s v="film &amp; video/television"/>
    <n v="865"/>
    <n v="1880.42"/>
    <x v="0"/>
    <s v="television"/>
    <x v="2"/>
    <x v="1016"/>
    <d v="2015-04-25T19:59:22"/>
  </r>
  <r>
    <n v="230"/>
    <s v="In Love There's War"/>
    <s v="In Love There's War is a spicy web series that will have viewers at the edge of their seats as deception and hidden secrecies unravel."/>
    <n v="15000"/>
    <n v="35275.64"/>
    <x v="1"/>
    <s v="US"/>
    <s v="USD"/>
    <n v="1433443151"/>
    <n v="1430851151"/>
    <b v="0"/>
    <n v="2"/>
    <b v="0"/>
    <s v="film &amp; video/drama"/>
    <n v="235"/>
    <n v="17637.82"/>
    <x v="0"/>
    <s v="drama"/>
    <x v="2"/>
    <x v="1017"/>
    <d v="2015-06-04T18:39:11"/>
  </r>
  <r>
    <n v="237"/>
    <s v="Making The Choice"/>
    <s v="Making The Choice is a christian short film series."/>
    <n v="15000"/>
    <n v="34090.629999999997"/>
    <x v="1"/>
    <s v="US"/>
    <s v="USD"/>
    <n v="1457445069"/>
    <n v="1452261069"/>
    <b v="0"/>
    <n v="1"/>
    <b v="0"/>
    <s v="film &amp; video/drama"/>
    <n v="227"/>
    <n v="34090.629999999997"/>
    <x v="0"/>
    <s v="drama"/>
    <x v="0"/>
    <x v="1018"/>
    <d v="2016-03-08T13:51:09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2"/>
    <s v="US"/>
    <s v="USD"/>
    <n v="1367773211"/>
    <n v="1363885211"/>
    <b v="1"/>
    <n v="137"/>
    <b v="1"/>
    <s v="film &amp; video/documentary"/>
    <n v="224"/>
    <n v="245.55"/>
    <x v="0"/>
    <s v="documentary"/>
    <x v="4"/>
    <x v="1019"/>
    <d v="2013-05-05T17:00:11"/>
  </r>
  <r>
    <n v="286"/>
    <s v="George Tice: Seeing Beyond the Moment"/>
    <s v="A documentary film on the life of legendary photographer George Tice by Peter Bosco, Bruce Wodder and Douglas Underdahl."/>
    <n v="15000"/>
    <n v="29939"/>
    <x v="2"/>
    <s v="US"/>
    <s v="USD"/>
    <n v="1364236524"/>
    <n v="1360352124"/>
    <b v="1"/>
    <n v="135"/>
    <b v="1"/>
    <s v="film &amp; video/documentary"/>
    <n v="200"/>
    <n v="221.77"/>
    <x v="0"/>
    <s v="documentary"/>
    <x v="4"/>
    <x v="1020"/>
    <d v="2013-03-25T18:35:24"/>
  </r>
  <r>
    <n v="287"/>
    <s v="In Country: A Documentary Film (POSTPRODUCTION)"/>
    <s v="War is hell. Why would anyone want to spend their weekends there?"/>
    <n v="15000"/>
    <n v="29681.55"/>
    <x v="2"/>
    <s v="US"/>
    <s v="USD"/>
    <n v="1351828800"/>
    <n v="1349160018"/>
    <b v="1"/>
    <n v="290"/>
    <b v="1"/>
    <s v="film &amp; video/documentary"/>
    <n v="198"/>
    <n v="102.35"/>
    <x v="0"/>
    <s v="documentary"/>
    <x v="5"/>
    <x v="1021"/>
    <d v="2012-11-02T04:00:00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2"/>
    <s v="GB"/>
    <s v="GBP"/>
    <n v="1383389834"/>
    <n v="1380797834"/>
    <b v="1"/>
    <n v="232"/>
    <b v="1"/>
    <s v="film &amp; video/documentary"/>
    <n v="197"/>
    <n v="127.24"/>
    <x v="0"/>
    <s v="documentary"/>
    <x v="4"/>
    <x v="1022"/>
    <d v="2013-11-02T10:57:14"/>
  </r>
  <r>
    <n v="316"/>
    <s v="THE SECRET TRIAL 5 - GRASSROOTS CROSS-CANADA TOUR"/>
    <s v="Award winning documentary The Secret Trial 5 needs your help for a Cross-Canada Tour!"/>
    <n v="15000"/>
    <n v="26480"/>
    <x v="2"/>
    <s v="CA"/>
    <s v="CAD"/>
    <n v="1418273940"/>
    <n v="1415398197"/>
    <b v="1"/>
    <n v="158"/>
    <b v="1"/>
    <s v="film &amp; video/documentary"/>
    <n v="177"/>
    <n v="167.59"/>
    <x v="0"/>
    <s v="documentary"/>
    <x v="1"/>
    <x v="1023"/>
    <d v="2014-12-11T04:59:00"/>
  </r>
  <r>
    <n v="338"/>
    <s v="Queer Genius"/>
    <s v="&quot;Queer Genius&quot; explores the lives of four visionary queer artists: Eileen Myles, Barbara Hammer, Jibz Cameron and Shannon Funchess"/>
    <n v="15000"/>
    <n v="25312"/>
    <x v="2"/>
    <s v="US"/>
    <s v="USD"/>
    <n v="1472864400"/>
    <n v="1468001290"/>
    <b v="1"/>
    <n v="236"/>
    <b v="1"/>
    <s v="film &amp; video/documentary"/>
    <n v="169"/>
    <n v="107.25"/>
    <x v="0"/>
    <s v="documentary"/>
    <x v="0"/>
    <x v="1024"/>
    <d v="2016-09-03T01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2"/>
    <s v="US"/>
    <s v="USD"/>
    <n v="1429852797"/>
    <n v="1426396797"/>
    <b v="1"/>
    <n v="303"/>
    <b v="1"/>
    <s v="film &amp; video/documentary"/>
    <n v="156"/>
    <n v="77.27"/>
    <x v="0"/>
    <s v="documentary"/>
    <x v="2"/>
    <x v="1025"/>
    <d v="2015-04-24T05:19:57"/>
  </r>
  <r>
    <n v="365"/>
    <s v="A QUEER COUNTRY"/>
    <s v="Please help us finish this documentary about how Tel Aviv in Israel became a gay friendly liberal hub in a religious state"/>
    <n v="15000"/>
    <n v="22542"/>
    <x v="2"/>
    <s v="GB"/>
    <s v="GBP"/>
    <n v="1393597999"/>
    <n v="1391005999"/>
    <b v="0"/>
    <n v="65"/>
    <b v="1"/>
    <s v="film &amp; video/documentary"/>
    <n v="150"/>
    <n v="346.8"/>
    <x v="0"/>
    <s v="documentary"/>
    <x v="1"/>
    <x v="1026"/>
    <d v="2014-02-28T14:33:19"/>
  </r>
  <r>
    <n v="379"/>
    <s v="The Unknowns"/>
    <s v="The U.S. Army has granted us permission to film a documentary at America's most sacred shrine: The Tomb of the Unknown Soldier."/>
    <n v="15000"/>
    <n v="21742.78"/>
    <x v="2"/>
    <s v="US"/>
    <s v="USD"/>
    <n v="1336062672"/>
    <n v="1332174672"/>
    <b v="0"/>
    <n v="149"/>
    <b v="1"/>
    <s v="film &amp; video/documentary"/>
    <n v="145"/>
    <n v="145.91999999999999"/>
    <x v="0"/>
    <s v="documentary"/>
    <x v="5"/>
    <x v="1027"/>
    <d v="2012-05-03T16:31:12"/>
  </r>
  <r>
    <n v="396"/>
    <s v="No Act of Ours Film"/>
    <s v="Loyalty and morality are questioned as we follow the struggles of Penn State students in wake of the child sexual abuse scandal."/>
    <n v="15000"/>
    <n v="20820.330000000002"/>
    <x v="2"/>
    <s v="US"/>
    <s v="USD"/>
    <n v="1341668006"/>
    <n v="1340372006"/>
    <b v="0"/>
    <n v="196"/>
    <b v="1"/>
    <s v="film &amp; video/documentary"/>
    <n v="139"/>
    <n v="106.23"/>
    <x v="0"/>
    <s v="documentary"/>
    <x v="5"/>
    <x v="1028"/>
    <d v="2012-07-07T13:33:26"/>
  </r>
  <r>
    <n v="421"/>
    <s v="The monster Inside"/>
    <s v="An artistic project that will act as my final animation project and first feature film written, directed, animated, and produced by me"/>
    <n v="15000"/>
    <n v="19572"/>
    <x v="1"/>
    <s v="US"/>
    <s v="USD"/>
    <n v="1440157656"/>
    <n v="1434973656"/>
    <b v="0"/>
    <n v="6"/>
    <b v="0"/>
    <s v="film &amp; video/animation"/>
    <n v="130"/>
    <n v="3262"/>
    <x v="0"/>
    <s v="animation"/>
    <x v="2"/>
    <x v="1029"/>
    <d v="2015-08-21T11:47:36"/>
  </r>
  <r>
    <n v="479"/>
    <s v="Harvard Math 55A and Stanford Math 51H Animated!"/>
    <s v="ANIMATING the most INFAMOUS Math Courses in America and TRANSLATING them for the mathematical underdog!"/>
    <n v="15000"/>
    <n v="16200"/>
    <x v="1"/>
    <s v="US"/>
    <s v="USD"/>
    <n v="1416566835"/>
    <n v="1411379235"/>
    <b v="0"/>
    <n v="55"/>
    <b v="0"/>
    <s v="film &amp; video/animation"/>
    <n v="108"/>
    <n v="294.55"/>
    <x v="0"/>
    <s v="animation"/>
    <x v="1"/>
    <x v="1030"/>
    <d v="2014-11-21T10:47:15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1"/>
    <s v="GB"/>
    <s v="GBP"/>
    <n v="1359434672"/>
    <n v="1354250672"/>
    <b v="0"/>
    <n v="147"/>
    <b v="0"/>
    <s v="film &amp; video/animation"/>
    <n v="106"/>
    <n v="108.41"/>
    <x v="0"/>
    <s v="animation"/>
    <x v="5"/>
    <x v="1031"/>
    <d v="2013-01-29T04:44:32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1"/>
    <s v="US"/>
    <s v="USD"/>
    <n v="1486046761"/>
    <n v="1483454761"/>
    <b v="0"/>
    <n v="3"/>
    <b v="0"/>
    <s v="film &amp; video/animation"/>
    <n v="102"/>
    <n v="5091"/>
    <x v="0"/>
    <s v="animation"/>
    <x v="3"/>
    <x v="1032"/>
    <d v="2017-02-02T14:46:01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2"/>
    <s v="NO"/>
    <s v="NOK"/>
    <n v="1446418800"/>
    <n v="1443036470"/>
    <b v="0"/>
    <n v="48"/>
    <b v="1"/>
    <s v="theater/plays"/>
    <n v="95"/>
    <n v="297.98"/>
    <x v="1"/>
    <s v="plays"/>
    <x v="2"/>
    <x v="1033"/>
    <d v="2015-11-01T23:00:00"/>
  </r>
  <r>
    <n v="540"/>
    <s v="hap's- Whats the program?"/>
    <s v="There are so many dilemmas in life- what to do, where to go? _x000a_Let us solve it - search our preference based entertainment calendar"/>
    <n v="15000"/>
    <n v="14000"/>
    <x v="1"/>
    <s v="US"/>
    <s v="USD"/>
    <n v="1423078606"/>
    <n v="1420486606"/>
    <b v="0"/>
    <n v="1"/>
    <b v="0"/>
    <s v="technology/web"/>
    <n v="93"/>
    <n v="14000"/>
    <x v="3"/>
    <s v="web"/>
    <x v="2"/>
    <x v="1034"/>
    <d v="2015-02-04T19:36:46"/>
  </r>
  <r>
    <n v="561"/>
    <s v="CheckMate Careers"/>
    <s v="A marketplace for talent and employers to match. Using intuitive technology we match &amp; place talent with the best career position."/>
    <n v="15000"/>
    <n v="13180"/>
    <x v="1"/>
    <s v="US"/>
    <s v="USD"/>
    <n v="1445874513"/>
    <n v="1442850513"/>
    <b v="0"/>
    <n v="2"/>
    <b v="0"/>
    <s v="technology/web"/>
    <n v="88"/>
    <n v="6590"/>
    <x v="3"/>
    <s v="web"/>
    <x v="2"/>
    <x v="1035"/>
    <d v="2015-10-26T15:48:33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0"/>
    <s v="US"/>
    <s v="USD"/>
    <n v="1408029623"/>
    <n v="1405437623"/>
    <b v="0"/>
    <n v="13"/>
    <b v="0"/>
    <s v="technology/web"/>
    <n v="80"/>
    <n v="923.63"/>
    <x v="3"/>
    <s v="web"/>
    <x v="1"/>
    <x v="1036"/>
    <d v="2014-08-14T15:20:2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2"/>
    <s v="US"/>
    <s v="USD"/>
    <n v="1450901872"/>
    <n v="1448309872"/>
    <b v="0"/>
    <n v="99"/>
    <b v="1"/>
    <s v="technology/wearables"/>
    <n v="73"/>
    <n v="110.76"/>
    <x v="3"/>
    <s v="wearables"/>
    <x v="2"/>
    <x v="1037"/>
    <d v="2015-12-23T20:17:52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1"/>
    <s v="US"/>
    <s v="USD"/>
    <n v="1431374222"/>
    <n v="1427486222"/>
    <b v="0"/>
    <n v="25"/>
    <b v="0"/>
    <s v="technology/wearables"/>
    <n v="71"/>
    <n v="428.24"/>
    <x v="3"/>
    <s v="wearables"/>
    <x v="2"/>
    <x v="1038"/>
    <d v="2015-05-11T19:57:0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1"/>
    <s v="ES"/>
    <s v="EUR"/>
    <n v="1484065881"/>
    <n v="1481473881"/>
    <b v="0"/>
    <n v="31"/>
    <b v="0"/>
    <s v="technology/wearables"/>
    <n v="68"/>
    <n v="329.35"/>
    <x v="3"/>
    <s v="wearables"/>
    <x v="0"/>
    <x v="1039"/>
    <d v="2017-01-10T16:31:2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1"/>
    <s v="US"/>
    <s v="USD"/>
    <n v="1480011987"/>
    <n v="1477416387"/>
    <b v="0"/>
    <n v="37"/>
    <b v="0"/>
    <s v="technology/wearables"/>
    <n v="68"/>
    <n v="275.68"/>
    <x v="3"/>
    <s v="wearables"/>
    <x v="0"/>
    <x v="1040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1"/>
    <s v="US"/>
    <s v="USD"/>
    <n v="1485905520"/>
    <n v="1481150949"/>
    <b v="0"/>
    <n v="7"/>
    <b v="0"/>
    <s v="technology/wearables"/>
    <n v="68"/>
    <n v="1454.57"/>
    <x v="3"/>
    <s v="wearables"/>
    <x v="0"/>
    <x v="1041"/>
    <d v="2017-01-31T23:32:00"/>
  </r>
  <r>
    <n v="709"/>
    <s v="lumiglove"/>
    <s v="A &quot;handheld&quot; light, which eases the way you illuminate objects and/or paths."/>
    <n v="15000"/>
    <n v="10115"/>
    <x v="1"/>
    <s v="US"/>
    <s v="USD"/>
    <n v="1417741159"/>
    <n v="1415149159"/>
    <b v="0"/>
    <n v="2"/>
    <b v="0"/>
    <s v="technology/wearables"/>
    <n v="67"/>
    <n v="5057.5"/>
    <x v="3"/>
    <s v="wearables"/>
    <x v="1"/>
    <x v="1042"/>
    <d v="2014-12-05T00:59:19"/>
  </r>
  <r>
    <n v="714"/>
    <s v="Prep Packs Survival Belt"/>
    <s v="The Prep Packs Survival Belt allows you to carry all of the essentials for outdoor survival inside your belt buckle"/>
    <n v="15000"/>
    <n v="10085"/>
    <x v="1"/>
    <s v="US"/>
    <s v="USD"/>
    <n v="1488308082"/>
    <n v="1483124082"/>
    <b v="0"/>
    <n v="28"/>
    <b v="0"/>
    <s v="technology/wearables"/>
    <n v="67"/>
    <n v="360.18"/>
    <x v="3"/>
    <s v="wearables"/>
    <x v="0"/>
    <x v="1043"/>
    <d v="2017-02-28T18:54:4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1"/>
    <s v="US"/>
    <s v="USD"/>
    <n v="1456189076"/>
    <n v="1454979476"/>
    <b v="0"/>
    <n v="10"/>
    <b v="0"/>
    <s v="technology/wearables"/>
    <n v="67"/>
    <n v="1004.6"/>
    <x v="3"/>
    <s v="wearables"/>
    <x v="0"/>
    <x v="1044"/>
    <d v="2016-02-23T00:57:56"/>
  </r>
  <r>
    <n v="779"/>
    <s v="Silenus March: A Novel"/>
    <s v="A novel. Beautiful. Sparse. The truth behind the American Dream seen from the eyes of a young wanderer in the midst of the economic collapse. "/>
    <n v="15000"/>
    <n v="8725"/>
    <x v="1"/>
    <s v="US"/>
    <s v="USD"/>
    <n v="1287115200"/>
    <n v="1284567905"/>
    <b v="0"/>
    <n v="6"/>
    <b v="0"/>
    <s v="publishing/fiction"/>
    <n v="58"/>
    <n v="1454.17"/>
    <x v="2"/>
    <s v="fiction"/>
    <x v="7"/>
    <x v="1045"/>
    <d v="2010-10-15T04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2"/>
    <s v="US"/>
    <s v="USD"/>
    <n v="1327133580"/>
    <n v="1321978335"/>
    <b v="0"/>
    <n v="154"/>
    <b v="1"/>
    <s v="music/rock"/>
    <n v="54"/>
    <n v="52.54"/>
    <x v="5"/>
    <s v="rock"/>
    <x v="6"/>
    <x v="1046"/>
    <d v="2012-01-21T08:13:00"/>
  </r>
  <r>
    <n v="906"/>
    <s v="24th Music Presents Channeling Motown (Live)"/>
    <s v="The DMV's most respected saxophonist pay tribute to Motown."/>
    <n v="15000"/>
    <n v="7184"/>
    <x v="1"/>
    <s v="US"/>
    <s v="USD"/>
    <n v="1394681590"/>
    <n v="1392093190"/>
    <b v="0"/>
    <n v="0"/>
    <b v="0"/>
    <s v="music/jazz"/>
    <n v="48"/>
    <n v="0"/>
    <x v="5"/>
    <s v="jazz"/>
    <x v="1"/>
    <x v="1047"/>
    <d v="2014-03-13T03:33:1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1"/>
    <s v="US"/>
    <s v="USD"/>
    <n v="1323666376"/>
    <n v="1320033976"/>
    <b v="0"/>
    <n v="20"/>
    <b v="0"/>
    <s v="music/jazz"/>
    <n v="46"/>
    <n v="348.1"/>
    <x v="5"/>
    <s v="jazz"/>
    <x v="6"/>
    <x v="1048"/>
    <d v="2011-12-12T05:06:16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1"/>
    <s v="US"/>
    <s v="USD"/>
    <n v="1416614523"/>
    <n v="1414018923"/>
    <b v="0"/>
    <n v="6"/>
    <b v="0"/>
    <s v="music/jazz"/>
    <n v="46"/>
    <n v="1150.67"/>
    <x v="5"/>
    <s v="jazz"/>
    <x v="1"/>
    <x v="1049"/>
    <d v="2014-11-22T00:02:03"/>
  </r>
  <r>
    <n v="946"/>
    <s v="OmniTrade Apron"/>
    <s v="Soft edged-Hard working. The perfect wearable organization for the home and professional shop."/>
    <n v="15000"/>
    <n v="6541"/>
    <x v="1"/>
    <s v="US"/>
    <s v="USD"/>
    <n v="1473444048"/>
    <n v="1470852048"/>
    <b v="0"/>
    <n v="5"/>
    <b v="0"/>
    <s v="technology/wearables"/>
    <n v="44"/>
    <n v="1308.2"/>
    <x v="3"/>
    <s v="wearables"/>
    <x v="0"/>
    <x v="1050"/>
    <d v="2016-09-09T18:00:48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1"/>
    <s v="US"/>
    <s v="USD"/>
    <n v="1422158199"/>
    <n v="1419566199"/>
    <b v="0"/>
    <n v="5"/>
    <b v="0"/>
    <s v="technology/wearables"/>
    <n v="43"/>
    <n v="1300"/>
    <x v="3"/>
    <s v="wearables"/>
    <x v="1"/>
    <x v="1051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1"/>
    <s v="US"/>
    <s v="USD"/>
    <n v="1440100839"/>
    <n v="1436472039"/>
    <b v="0"/>
    <n v="73"/>
    <b v="0"/>
    <s v="technology/wearables"/>
    <n v="43"/>
    <n v="88.84"/>
    <x v="3"/>
    <s v="wearables"/>
    <x v="2"/>
    <x v="1052"/>
    <d v="2015-08-20T20:00:39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0"/>
    <s v="US"/>
    <s v="USD"/>
    <n v="1474766189"/>
    <n v="1471310189"/>
    <b v="0"/>
    <n v="4"/>
    <b v="0"/>
    <s v="journalism/audio"/>
    <n v="38"/>
    <n v="1413.9"/>
    <x v="8"/>
    <s v="audio"/>
    <x v="0"/>
    <x v="1053"/>
    <d v="2016-09-25T01:16:29"/>
  </r>
  <r>
    <n v="1089"/>
    <s v="Farabel"/>
    <s v="Farabel is a single player turn-based fantasy strategy game for Mac/PC/Linux"/>
    <n v="15000"/>
    <n v="5422"/>
    <x v="1"/>
    <s v="FR"/>
    <s v="EUR"/>
    <n v="1435293175"/>
    <n v="1432701175"/>
    <b v="0"/>
    <n v="49"/>
    <b v="0"/>
    <s v="games/video games"/>
    <n v="36"/>
    <n v="110.65"/>
    <x v="4"/>
    <s v="video games"/>
    <x v="2"/>
    <x v="1054"/>
    <d v="2015-06-26T04:32:55"/>
  </r>
  <r>
    <n v="1103"/>
    <s v="The Morgue"/>
    <s v="&quot;I go to work... I classify the bodies and store them accordingly... Sometimes I here noises... Other times is see her..."/>
    <n v="15000"/>
    <n v="5358"/>
    <x v="1"/>
    <s v="US"/>
    <s v="USD"/>
    <n v="1466227190"/>
    <n v="1461043190"/>
    <b v="0"/>
    <n v="15"/>
    <b v="0"/>
    <s v="games/video games"/>
    <n v="36"/>
    <n v="357.2"/>
    <x v="4"/>
    <s v="video games"/>
    <x v="0"/>
    <x v="1055"/>
    <d v="2016-06-18T05:19:50"/>
  </r>
  <r>
    <n v="1148"/>
    <s v="Warren's / Adilyn's Rollin' Bistro"/>
    <s v="New local (Louisville, KY.) food truck with a refreshing spin on rolling kitchens."/>
    <n v="15000"/>
    <n v="5116"/>
    <x v="1"/>
    <s v="US"/>
    <s v="USD"/>
    <n v="1480568781"/>
    <n v="1477973181"/>
    <b v="0"/>
    <n v="3"/>
    <b v="0"/>
    <s v="food/food trucks"/>
    <n v="34"/>
    <n v="1705.33"/>
    <x v="7"/>
    <s v="food trucks"/>
    <x v="0"/>
    <x v="1056"/>
    <d v="2016-12-01T05:06:21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1"/>
    <s v="US"/>
    <s v="USD"/>
    <n v="1435291200"/>
    <n v="1432640342"/>
    <b v="0"/>
    <n v="8"/>
    <b v="0"/>
    <s v="food/food trucks"/>
    <n v="34"/>
    <n v="631.35"/>
    <x v="7"/>
    <s v="food trucks"/>
    <x v="2"/>
    <x v="1057"/>
    <d v="2015-06-26T04:00:00"/>
  </r>
  <r>
    <n v="1174"/>
    <s v="Give The Black Burro a Stable Stable"/>
    <s v="Help me purchase a parking space to be the Burro's permanant home, I need your help to raise $15,000!"/>
    <n v="15000"/>
    <n v="5024"/>
    <x v="1"/>
    <s v="US"/>
    <s v="USD"/>
    <n v="1462738327"/>
    <n v="1460146327"/>
    <b v="0"/>
    <n v="19"/>
    <b v="0"/>
    <s v="food/food trucks"/>
    <n v="33"/>
    <n v="264.42"/>
    <x v="7"/>
    <s v="food trucks"/>
    <x v="0"/>
    <x v="1058"/>
    <d v="2016-05-08T20:12:0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2"/>
    <s v="US"/>
    <s v="USD"/>
    <n v="1465797540"/>
    <n v="1463155034"/>
    <b v="0"/>
    <n v="314"/>
    <b v="1"/>
    <s v="photography/photobooks"/>
    <n v="32"/>
    <n v="15.37"/>
    <x v="6"/>
    <s v="photobooks"/>
    <x v="0"/>
    <x v="1059"/>
    <d v="2016-06-13T05:59:00"/>
  </r>
  <r>
    <n v="1220"/>
    <s v="All The People"/>
    <s v="A beautiful photo art book of portraits and conversations with people that may expand your idea of gender."/>
    <n v="15000"/>
    <n v="4592"/>
    <x v="2"/>
    <s v="DE"/>
    <s v="EUR"/>
    <n v="1440515112"/>
    <n v="1437923112"/>
    <b v="0"/>
    <n v="140"/>
    <b v="1"/>
    <s v="photography/photobooks"/>
    <n v="31"/>
    <n v="32.799999999999997"/>
    <x v="6"/>
    <s v="photobooks"/>
    <x v="2"/>
    <x v="1060"/>
    <d v="2015-08-25T15:05:12"/>
  </r>
  <r>
    <n v="1224"/>
    <s v="&quot;I Dreamed Last Night&quot; Album (Canceled)"/>
    <s v="Modern Celtic influenced CD.  Help me finish what I started before the stroke."/>
    <n v="15000"/>
    <n v="4565"/>
    <x v="0"/>
    <s v="US"/>
    <s v="USD"/>
    <n v="1402060302"/>
    <n v="1396876302"/>
    <b v="0"/>
    <n v="18"/>
    <b v="0"/>
    <s v="music/world music"/>
    <n v="30"/>
    <n v="253.61"/>
    <x v="5"/>
    <s v="world music"/>
    <x v="1"/>
    <x v="1061"/>
    <d v="2014-06-06T13:11:42"/>
  </r>
  <r>
    <n v="1275"/>
    <s v="BLOODGOOD's 1st Studio Album in 22 Years!"/>
    <s v="ONLY A FEW HOURS LEFT TO GET YOUR ADVANCE COPY OF &quot;DANGEROUSLY CLOSE&quot; and to check out our other cool rewards!"/>
    <n v="15000"/>
    <n v="4225"/>
    <x v="2"/>
    <s v="US"/>
    <s v="USD"/>
    <n v="1375908587"/>
    <n v="1372884587"/>
    <b v="1"/>
    <n v="389"/>
    <b v="1"/>
    <s v="music/rock"/>
    <n v="28"/>
    <n v="10.86"/>
    <x v="5"/>
    <s v="rock"/>
    <x v="4"/>
    <x v="1062"/>
    <d v="2013-08-07T20:49:47"/>
  </r>
  <r>
    <n v="1277"/>
    <s v="HELP NATE HENRY MAKE AN ALBUM"/>
    <s v="My name is Nate Henry. I sang in a band called Sherwood for almost 10 years. Now I'm hoping to make another album of brand new music."/>
    <n v="15000"/>
    <n v="4216"/>
    <x v="2"/>
    <s v="US"/>
    <s v="USD"/>
    <n v="1346765347"/>
    <n v="1343741347"/>
    <b v="1"/>
    <n v="413"/>
    <b v="1"/>
    <s v="music/rock"/>
    <n v="28"/>
    <n v="10.210000000000001"/>
    <x v="5"/>
    <s v="rock"/>
    <x v="5"/>
    <x v="1063"/>
    <d v="2012-09-04T13:29:07"/>
  </r>
  <r>
    <n v="1280"/>
    <s v="Nothing More's New Album"/>
    <s v="Nothing More is recording their forthcoming record and needs to join forces with you to make this album HUGE! "/>
    <n v="15000"/>
    <n v="4187"/>
    <x v="2"/>
    <s v="US"/>
    <s v="USD"/>
    <n v="1299003054"/>
    <n v="1291227054"/>
    <b v="1"/>
    <n v="130"/>
    <b v="1"/>
    <s v="music/rock"/>
    <n v="28"/>
    <n v="32.21"/>
    <x v="5"/>
    <s v="rock"/>
    <x v="7"/>
    <x v="1064"/>
    <d v="2011-03-01T18:10:54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2"/>
    <s v="US"/>
    <s v="USD"/>
    <n v="1386565140"/>
    <n v="1383909855"/>
    <b v="1"/>
    <n v="274"/>
    <b v="1"/>
    <s v="music/rock"/>
    <n v="28"/>
    <n v="15.24"/>
    <x v="5"/>
    <s v="rock"/>
    <x v="4"/>
    <x v="1065"/>
    <d v="2013-12-09T04:59:00"/>
  </r>
  <r>
    <n v="1293"/>
    <s v="WORSE THAN TIGERS"/>
    <s v="Invest in the world premiere of WORSE THAN TIGERS at ACT, and in the future of Seattle's newest, female-led theatre company: RED STAGE."/>
    <n v="15000"/>
    <n v="4130"/>
    <x v="2"/>
    <s v="US"/>
    <s v="USD"/>
    <n v="1447523371"/>
    <n v="1444927771"/>
    <b v="0"/>
    <n v="120"/>
    <b v="1"/>
    <s v="theater/plays"/>
    <n v="28"/>
    <n v="34.42"/>
    <x v="1"/>
    <s v="plays"/>
    <x v="2"/>
    <x v="1066"/>
    <d v="2015-11-14T17:49:31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0"/>
    <s v="US"/>
    <s v="USD"/>
    <n v="1461653700"/>
    <n v="1458665146"/>
    <b v="0"/>
    <n v="44"/>
    <b v="0"/>
    <s v="technology/wearables"/>
    <n v="27"/>
    <n v="91.14"/>
    <x v="3"/>
    <s v="wearables"/>
    <x v="0"/>
    <x v="1067"/>
    <d v="2016-04-26T06:55:00"/>
  </r>
  <r>
    <n v="1435"/>
    <s v="Trilogy of Crystals, book 1, translation"/>
    <s v="English translation of the first book from a sword and sorcery Fantasy trilogy, by Paolo Parente"/>
    <n v="15000"/>
    <n v="3383"/>
    <x v="1"/>
    <s v="IT"/>
    <s v="EUR"/>
    <n v="1444589020"/>
    <n v="1441997020"/>
    <b v="0"/>
    <n v="2"/>
    <b v="0"/>
    <s v="publishing/translations"/>
    <n v="23"/>
    <n v="1691.5"/>
    <x v="2"/>
    <s v="translations"/>
    <x v="2"/>
    <x v="1068"/>
    <d v="2015-10-11T18:43:4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0"/>
    <s v="US"/>
    <s v="USD"/>
    <n v="1409924340"/>
    <n v="1405181320"/>
    <b v="0"/>
    <n v="7"/>
    <b v="0"/>
    <s v="publishing/translations"/>
    <n v="22"/>
    <n v="473.57"/>
    <x v="2"/>
    <s v="translations"/>
    <x v="1"/>
    <x v="1069"/>
    <d v="2014-09-05T13:39:00"/>
  </r>
  <r>
    <n v="1461"/>
    <s v="Relatively Prime Series 2"/>
    <s v="Series 2 of Relatively Prime, a podcast of stories from the Mathematical Domain"/>
    <n v="15000"/>
    <n v="3275"/>
    <x v="2"/>
    <s v="US"/>
    <s v="USD"/>
    <n v="1413849600"/>
    <n v="1410967754"/>
    <b v="1"/>
    <n v="340"/>
    <b v="1"/>
    <s v="publishing/radio &amp; podcasts"/>
    <n v="22"/>
    <n v="9.6300000000000008"/>
    <x v="2"/>
    <s v="radio &amp; podcasts"/>
    <x v="1"/>
    <x v="1070"/>
    <d v="2014-10-21T00:00:00"/>
  </r>
  <r>
    <n v="1475"/>
    <s v="30-Hour Comedy Podcast Marathon and Tour"/>
    <s v="We're raising money to create a 30-hour comedy marathon and an upcoming tour to celebrate our 10-year podcast anniversary."/>
    <n v="15000"/>
    <n v="3226"/>
    <x v="2"/>
    <s v="US"/>
    <s v="USD"/>
    <n v="1419051540"/>
    <n v="1416244863"/>
    <b v="1"/>
    <n v="441"/>
    <b v="1"/>
    <s v="publishing/radio &amp; podcasts"/>
    <n v="22"/>
    <n v="7.32"/>
    <x v="2"/>
    <s v="radio &amp; podcasts"/>
    <x v="1"/>
    <x v="1071"/>
    <d v="2014-12-20T04:59:00"/>
  </r>
  <r>
    <n v="1488"/>
    <s v="Nanolution"/>
    <s v="A blockbuster sci-fi adventure. What would you do if one day your life changed to beyond the imaginable?"/>
    <n v="15000"/>
    <n v="3190"/>
    <x v="1"/>
    <s v="AU"/>
    <s v="AUD"/>
    <n v="1388928660"/>
    <n v="1386336660"/>
    <b v="0"/>
    <n v="6"/>
    <b v="0"/>
    <s v="publishing/fiction"/>
    <n v="21"/>
    <n v="531.66999999999996"/>
    <x v="2"/>
    <s v="fiction"/>
    <x v="4"/>
    <x v="1072"/>
    <d v="2014-01-05T13:31:00"/>
  </r>
  <r>
    <n v="1497"/>
    <s v="Daddy"/>
    <s v="After 25 years apart, a father and son's reunion is less magical and more explosive as the revelations come out and the gloves come off"/>
    <n v="15000"/>
    <n v="3158"/>
    <x v="1"/>
    <s v="US"/>
    <s v="USD"/>
    <n v="1375299780"/>
    <n v="1371655522"/>
    <b v="0"/>
    <n v="1"/>
    <b v="0"/>
    <s v="publishing/fiction"/>
    <n v="21"/>
    <n v="3158"/>
    <x v="2"/>
    <s v="fiction"/>
    <x v="4"/>
    <x v="1073"/>
    <d v="2013-07-31T19:43:00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2"/>
    <s v="US"/>
    <s v="USD"/>
    <n v="1417845600"/>
    <n v="1415194553"/>
    <b v="1"/>
    <n v="615"/>
    <b v="1"/>
    <s v="photography/photobooks"/>
    <n v="21"/>
    <n v="5.01"/>
    <x v="6"/>
    <s v="photobooks"/>
    <x v="1"/>
    <x v="1074"/>
    <d v="2014-12-06T06:00:00"/>
  </r>
  <r>
    <n v="1518"/>
    <s v="Amelia and the Animals: Photographs by Robin Schwartz"/>
    <s v="A photobook of Robin Schwartz's ongoing series with her daughter Amelia."/>
    <n v="15000"/>
    <n v="3080"/>
    <x v="2"/>
    <s v="US"/>
    <s v="USD"/>
    <n v="1401565252"/>
    <n v="1398973252"/>
    <b v="1"/>
    <n v="236"/>
    <b v="1"/>
    <s v="photography/photobooks"/>
    <n v="21"/>
    <n v="13.05"/>
    <x v="6"/>
    <s v="photobooks"/>
    <x v="1"/>
    <x v="1075"/>
    <d v="2014-05-31T19:40:5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2"/>
    <s v="US"/>
    <s v="USD"/>
    <n v="1416964500"/>
    <n v="1414368616"/>
    <b v="1"/>
    <n v="98"/>
    <b v="1"/>
    <s v="photography/photobooks"/>
    <n v="20"/>
    <n v="30.92"/>
    <x v="6"/>
    <s v="photobooks"/>
    <x v="1"/>
    <x v="1076"/>
    <d v="2014-11-26T01:15:00"/>
  </r>
  <r>
    <n v="1559"/>
    <s v="North Cascades Bigfoot Photo Expedition"/>
    <s v="The goal of this project is to provide scientific evidence of bigfoot in the North Cascades."/>
    <n v="15000"/>
    <n v="3000"/>
    <x v="1"/>
    <s v="US"/>
    <s v="USD"/>
    <n v="1430270199"/>
    <n v="1428974199"/>
    <b v="0"/>
    <n v="1"/>
    <b v="0"/>
    <s v="photography/nature"/>
    <n v="20"/>
    <n v="3000"/>
    <x v="6"/>
    <s v="nature"/>
    <x v="2"/>
    <x v="1077"/>
    <d v="2015-04-29T01:16:39"/>
  </r>
  <r>
    <n v="1597"/>
    <s v="Vacation Days in Big Bear"/>
    <s v="We're starting up a new an improved way to do vacation rental management, but we need some funding to kick start it!"/>
    <n v="15000"/>
    <n v="2835"/>
    <x v="1"/>
    <s v="US"/>
    <s v="USD"/>
    <n v="1474360197"/>
    <n v="1471768197"/>
    <b v="0"/>
    <n v="0"/>
    <b v="0"/>
    <s v="photography/places"/>
    <n v="19"/>
    <n v="0"/>
    <x v="6"/>
    <s v="places"/>
    <x v="0"/>
    <x v="1078"/>
    <d v="2016-09-20T08:29:57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2"/>
    <s v="US"/>
    <s v="USD"/>
    <n v="1479952800"/>
    <n v="1477368867"/>
    <b v="0"/>
    <n v="107"/>
    <b v="1"/>
    <s v="photography/photobooks"/>
    <n v="16"/>
    <n v="21.87"/>
    <x v="6"/>
    <s v="photobooks"/>
    <x v="0"/>
    <x v="1079"/>
    <d v="2016-11-24T02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2"/>
    <s v="DK"/>
    <s v="DKK"/>
    <n v="1458579568"/>
    <n v="1455991168"/>
    <b v="0"/>
    <n v="35"/>
    <b v="1"/>
    <s v="photography/photobooks"/>
    <n v="15"/>
    <n v="66.31"/>
    <x v="6"/>
    <s v="photobooks"/>
    <x v="0"/>
    <x v="1080"/>
    <d v="2016-03-21T16:59:28"/>
  </r>
  <r>
    <n v="1818"/>
    <s v="Give Me Your Goofy-ist"/>
    <s v="We are all different, this is a way to honor and celebrate the authenticity in being different."/>
    <n v="15000"/>
    <n v="2125.9899999999998"/>
    <x v="1"/>
    <s v="US"/>
    <s v="USD"/>
    <n v="1428035850"/>
    <n v="1425447450"/>
    <b v="0"/>
    <n v="0"/>
    <b v="0"/>
    <s v="photography/photobooks"/>
    <n v="14"/>
    <n v="0"/>
    <x v="6"/>
    <s v="photobooks"/>
    <x v="2"/>
    <x v="1081"/>
    <d v="2015-04-03T04:37:30"/>
  </r>
  <r>
    <n v="1830"/>
    <s v="Help Vintage Blue Complete and Promote Our Record!"/>
    <s v="We have come a long way on our new record, but now we need your help.  Help us, and together we can make magic!"/>
    <n v="15000"/>
    <n v="2100"/>
    <x v="2"/>
    <s v="US"/>
    <s v="USD"/>
    <n v="1393259107"/>
    <n v="1390667107"/>
    <b v="0"/>
    <n v="226"/>
    <b v="1"/>
    <s v="music/rock"/>
    <n v="14"/>
    <n v="9.2899999999999991"/>
    <x v="5"/>
    <s v="rock"/>
    <x v="1"/>
    <x v="1082"/>
    <d v="2014-02-24T16:25:0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2"/>
    <s v="US"/>
    <s v="USD"/>
    <n v="1355585777"/>
    <n v="1352993777"/>
    <b v="0"/>
    <n v="209"/>
    <b v="1"/>
    <s v="music/rock"/>
    <n v="14"/>
    <n v="9.9"/>
    <x v="5"/>
    <s v="rock"/>
    <x v="5"/>
    <x v="1083"/>
    <d v="2012-12-15T15:36:17"/>
  </r>
  <r>
    <n v="1852"/>
    <s v="Radiolucent - Electric City."/>
    <s v="Athens, GA-based rock &amp; roll/soul band Radiolucent is kickstarting funds to mix, master, &amp; release their 2nd record, Electric City."/>
    <n v="15000"/>
    <n v="2060"/>
    <x v="2"/>
    <s v="US"/>
    <s v="USD"/>
    <n v="1429920000"/>
    <n v="1426703452"/>
    <b v="0"/>
    <n v="131"/>
    <b v="1"/>
    <s v="music/rock"/>
    <n v="14"/>
    <n v="15.73"/>
    <x v="5"/>
    <s v="rock"/>
    <x v="2"/>
    <x v="1084"/>
    <d v="2015-04-25T00:00:00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2"/>
    <s v="US"/>
    <s v="USD"/>
    <n v="1369355437"/>
    <n v="1366763437"/>
    <b v="0"/>
    <n v="174"/>
    <b v="1"/>
    <s v="music/rock"/>
    <n v="14"/>
    <n v="11.82"/>
    <x v="5"/>
    <s v="rock"/>
    <x v="4"/>
    <x v="1085"/>
    <d v="2013-05-24T00:30:37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2"/>
    <s v="US"/>
    <s v="USD"/>
    <n v="1372741200"/>
    <n v="1370067231"/>
    <b v="0"/>
    <n v="114"/>
    <b v="1"/>
    <s v="music/indie rock"/>
    <n v="13"/>
    <n v="16.52"/>
    <x v="5"/>
    <s v="indie rock"/>
    <x v="4"/>
    <x v="1086"/>
    <d v="2013-07-02T05:00:00"/>
  </r>
  <r>
    <n v="1953"/>
    <s v="NTH Music Synthesizer"/>
    <s v="The NTH is an open source music synthesizer featuring instant fun, awesome sound, and a hackable design."/>
    <n v="15000"/>
    <n v="1841"/>
    <x v="2"/>
    <s v="US"/>
    <s v="USD"/>
    <n v="1330657200"/>
    <n v="1328158065"/>
    <b v="1"/>
    <n v="147"/>
    <b v="1"/>
    <s v="technology/hardware"/>
    <n v="12"/>
    <n v="12.52"/>
    <x v="3"/>
    <s v="hardware"/>
    <x v="5"/>
    <x v="1087"/>
    <d v="2012-03-02T03:00:00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1"/>
    <s v="US"/>
    <s v="USD"/>
    <n v="1417377481"/>
    <n v="1412189881"/>
    <b v="0"/>
    <n v="7"/>
    <b v="0"/>
    <s v="photography/people"/>
    <n v="12"/>
    <n v="251.14"/>
    <x v="6"/>
    <s v="people"/>
    <x v="1"/>
    <x v="1088"/>
    <d v="2014-11-30T19:58:01"/>
  </r>
  <r>
    <n v="2044"/>
    <s v="PiSoC: Learn to Create"/>
    <s v="The PiSoC is an open source development platform which gives each person a unique opportunity to create, regardless of skill level."/>
    <n v="15000"/>
    <n v="1576"/>
    <x v="2"/>
    <s v="US"/>
    <s v="USD"/>
    <n v="1434212714"/>
    <n v="1431620714"/>
    <b v="0"/>
    <n v="180"/>
    <b v="1"/>
    <s v="technology/hardware"/>
    <n v="11"/>
    <n v="8.76"/>
    <x v="3"/>
    <s v="hardware"/>
    <x v="2"/>
    <x v="1089"/>
    <d v="2015-06-13T16:25:1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2"/>
    <s v="GB"/>
    <s v="GBP"/>
    <n v="1456487532"/>
    <n v="1453895532"/>
    <b v="0"/>
    <n v="666"/>
    <b v="1"/>
    <s v="technology/hardware"/>
    <n v="10"/>
    <n v="2.34"/>
    <x v="3"/>
    <s v="hardware"/>
    <x v="0"/>
    <x v="1090"/>
    <d v="2016-02-26T11:52:12"/>
  </r>
  <r>
    <n v="2128"/>
    <s v="Makayla's Quest"/>
    <s v="The Royal Snail has misdelivered all the invitations to the Royal Ball.  It's up to Makayla to set things right in the Fairy Forest"/>
    <n v="15000"/>
    <n v="1405"/>
    <x v="1"/>
    <s v="CA"/>
    <s v="CAD"/>
    <n v="1411324369"/>
    <n v="1406140369"/>
    <b v="0"/>
    <n v="1"/>
    <b v="0"/>
    <s v="games/video games"/>
    <n v="9"/>
    <n v="1405"/>
    <x v="4"/>
    <s v="video games"/>
    <x v="1"/>
    <x v="1091"/>
    <d v="2014-09-21T18:32:49"/>
  </r>
  <r>
    <n v="2141"/>
    <s v="King of Consoles"/>
    <s v="A place where people can test out the latest video games, for an hourly fee. It's cheaper than wasting money on a $60 game that sucked"/>
    <n v="15000"/>
    <n v="1381"/>
    <x v="1"/>
    <s v="US"/>
    <s v="USD"/>
    <n v="1415947159"/>
    <n v="1413351559"/>
    <b v="0"/>
    <n v="0"/>
    <b v="0"/>
    <s v="games/video games"/>
    <n v="9"/>
    <n v="0"/>
    <x v="4"/>
    <s v="video games"/>
    <x v="1"/>
    <x v="1092"/>
    <d v="2014-11-14T06:39:19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1"/>
    <s v="US"/>
    <s v="USD"/>
    <n v="1385534514"/>
    <n v="1382938914"/>
    <b v="0"/>
    <n v="89"/>
    <b v="0"/>
    <s v="games/video games"/>
    <n v="9"/>
    <n v="15.36"/>
    <x v="4"/>
    <s v="video games"/>
    <x v="4"/>
    <x v="1093"/>
    <d v="2013-11-27T06:41:54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2"/>
    <s v="US"/>
    <s v="USD"/>
    <n v="1479704340"/>
    <n v="1477043072"/>
    <b v="0"/>
    <n v="897"/>
    <b v="1"/>
    <s v="games/tabletop games"/>
    <n v="8"/>
    <n v="1.42"/>
    <x v="4"/>
    <s v="tabletop games"/>
    <x v="0"/>
    <x v="1094"/>
    <d v="2016-11-21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2"/>
    <s v="US"/>
    <s v="USD"/>
    <n v="1260383040"/>
    <n v="1253726650"/>
    <b v="1"/>
    <n v="200"/>
    <b v="1"/>
    <s v="music/indie rock"/>
    <n v="7"/>
    <n v="5.22"/>
    <x v="5"/>
    <s v="indie rock"/>
    <x v="8"/>
    <x v="1095"/>
    <d v="2009-12-09T18:24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s v="food/small batch"/>
    <n v="7"/>
    <n v="1035"/>
    <x v="7"/>
    <s v="small batch"/>
    <x v="3"/>
    <x v="1096"/>
    <d v="2017-04-30T17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2"/>
    <s v="US"/>
    <s v="USD"/>
    <n v="1404077484"/>
    <n v="1401485484"/>
    <b v="1"/>
    <n v="123"/>
    <b v="1"/>
    <s v="food/small batch"/>
    <n v="7"/>
    <n v="8.2899999999999991"/>
    <x v="7"/>
    <s v="small batch"/>
    <x v="1"/>
    <x v="1097"/>
    <d v="2014-06-29T21:31:24"/>
  </r>
  <r>
    <n v="2380"/>
    <s v="Finit - Hashtag Chatting (Canceled)"/>
    <s v="Tired of waiting for likes? Here is a brand new social network centered on real-time hashtag chatting. Just chat and enjoy!"/>
    <n v="15000"/>
    <n v="977"/>
    <x v="0"/>
    <s v="US"/>
    <s v="USD"/>
    <n v="1443726142"/>
    <n v="1441134142"/>
    <b v="0"/>
    <n v="3"/>
    <b v="0"/>
    <s v="technology/web"/>
    <n v="7"/>
    <n v="325.67"/>
    <x v="3"/>
    <s v="web"/>
    <x v="2"/>
    <x v="1098"/>
    <d v="2015-10-01T19:02:22"/>
  </r>
  <r>
    <n v="2404"/>
    <s v="Square Donuts Truck"/>
    <s v="We would love another Donut Food Truck for your famous Square Donuts.  We have one successful truck and retail store open already!"/>
    <n v="15000"/>
    <n v="898"/>
    <x v="1"/>
    <s v="US"/>
    <s v="USD"/>
    <n v="1451782607"/>
    <n v="1449190607"/>
    <b v="0"/>
    <n v="0"/>
    <b v="0"/>
    <s v="food/food trucks"/>
    <n v="6"/>
    <n v="0"/>
    <x v="7"/>
    <s v="food trucks"/>
    <x v="2"/>
    <x v="1099"/>
    <d v="2016-01-03T00:56:47"/>
  </r>
  <r>
    <n v="2408"/>
    <s v="Sabroso On Wheels"/>
    <s v="A US Army Vet trying to get a Peruvian food truck going! Really good Peruvian food now mobile!"/>
    <n v="15000"/>
    <n v="890"/>
    <x v="1"/>
    <s v="US"/>
    <s v="USD"/>
    <n v="1415247757"/>
    <n v="1412652157"/>
    <b v="0"/>
    <n v="2"/>
    <b v="0"/>
    <s v="food/food trucks"/>
    <n v="6"/>
    <n v="445"/>
    <x v="7"/>
    <s v="food trucks"/>
    <x v="1"/>
    <x v="1100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1"/>
    <s v="AU"/>
    <s v="AUD"/>
    <n v="1441619275"/>
    <n v="1439027275"/>
    <b v="0"/>
    <n v="0"/>
    <b v="0"/>
    <s v="food/food trucks"/>
    <n v="6"/>
    <n v="0"/>
    <x v="7"/>
    <s v="food trucks"/>
    <x v="2"/>
    <x v="1101"/>
    <d v="2015-09-07T09:47:55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1"/>
    <s v="US"/>
    <s v="USD"/>
    <n v="1440215940"/>
    <n v="1436805660"/>
    <b v="0"/>
    <n v="13"/>
    <b v="0"/>
    <s v="food/food trucks"/>
    <n v="6"/>
    <n v="67.77"/>
    <x v="7"/>
    <s v="food trucks"/>
    <x v="2"/>
    <x v="1102"/>
    <d v="2015-08-22T03:59:00"/>
  </r>
  <r>
    <n v="2438"/>
    <s v="FOOD|Art"/>
    <s v="I'm starting a catering and food truck business of southern comfort food. My FOOD is my Art!  _x000a_Thanks for you help!"/>
    <n v="15000"/>
    <n v="838"/>
    <x v="1"/>
    <s v="US"/>
    <s v="USD"/>
    <n v="1449529062"/>
    <n v="1444341462"/>
    <b v="0"/>
    <n v="1"/>
    <b v="0"/>
    <s v="food/food trucks"/>
    <n v="6"/>
    <n v="838"/>
    <x v="7"/>
    <s v="food trucks"/>
    <x v="2"/>
    <x v="1103"/>
    <d v="2015-12-07T22:57:42"/>
  </r>
  <r>
    <n v="2450"/>
    <s v="Old Coast Ales: Brewery and Taproom"/>
    <s v="Old Coast Ales will be St. Augustine's very own micro brewery where our focus will be on creating unique and traditional beer styles."/>
    <n v="15000"/>
    <n v="814"/>
    <x v="2"/>
    <s v="US"/>
    <s v="USD"/>
    <n v="1414465860"/>
    <n v="1411177456"/>
    <b v="0"/>
    <n v="102"/>
    <b v="1"/>
    <s v="food/small batch"/>
    <n v="5"/>
    <n v="7.98"/>
    <x v="7"/>
    <s v="small batch"/>
    <x v="1"/>
    <x v="1104"/>
    <d v="2014-10-28T03:11:00"/>
  </r>
  <r>
    <n v="2577"/>
    <s v="Fruity Cakes (Canceled)"/>
    <s v="This is not your average cake, it's fruit with yogurt fruit dip icing and fruit toppings! Great for events, parties, weddings and more!"/>
    <n v="15000"/>
    <n v="620"/>
    <x v="0"/>
    <s v="US"/>
    <s v="USD"/>
    <n v="1407181297"/>
    <n v="1405021297"/>
    <b v="0"/>
    <n v="0"/>
    <b v="0"/>
    <s v="food/food trucks"/>
    <n v="4"/>
    <n v="0"/>
    <x v="7"/>
    <s v="food trucks"/>
    <x v="1"/>
    <x v="1105"/>
    <d v="2014-08-04T19:41:37"/>
  </r>
  <r>
    <n v="2595"/>
    <s v="Food Truck for Little Fox Bakery"/>
    <s v="Looking to put the best baked goods in Bowling Green on wheels"/>
    <n v="15000"/>
    <n v="601"/>
    <x v="1"/>
    <s v="US"/>
    <s v="USD"/>
    <n v="1487915500"/>
    <n v="1485323500"/>
    <b v="0"/>
    <n v="19"/>
    <b v="0"/>
    <s v="food/food trucks"/>
    <n v="4"/>
    <n v="31.63"/>
    <x v="7"/>
    <s v="food trucks"/>
    <x v="3"/>
    <x v="1106"/>
    <d v="2017-02-24T05:51:40"/>
  </r>
  <r>
    <n v="2618"/>
    <s v="SPACE ART FEATURING ASTRONAUTS #WeBelieveInAstronauts"/>
    <s v="LTD ED COLLECTIBLE SPACE ART FEAT. ASTRONAUTS"/>
    <n v="15000"/>
    <n v="570"/>
    <x v="2"/>
    <s v="US"/>
    <s v="USD"/>
    <n v="1449000061"/>
    <n v="1443812461"/>
    <b v="1"/>
    <n v="77"/>
    <b v="1"/>
    <s v="technology/space exploration"/>
    <n v="4"/>
    <n v="7.4"/>
    <x v="3"/>
    <s v="space exploration"/>
    <x v="2"/>
    <x v="1107"/>
    <d v="2015-12-01T20:01:01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2"/>
    <s v="US"/>
    <s v="USD"/>
    <n v="1432230988"/>
    <n v="1429638988"/>
    <b v="1"/>
    <n v="465"/>
    <b v="1"/>
    <s v="technology/space exploration"/>
    <n v="4"/>
    <n v="1.21"/>
    <x v="3"/>
    <s v="space exploration"/>
    <x v="2"/>
    <x v="1108"/>
    <d v="2015-05-21T17:56:28"/>
  </r>
  <r>
    <n v="2655"/>
    <s v="Balloons (Canceled)"/>
    <s v="Thank you for your support!"/>
    <n v="15000"/>
    <n v="525"/>
    <x v="0"/>
    <s v="US"/>
    <s v="USD"/>
    <n v="1455048000"/>
    <n v="1452631647"/>
    <b v="0"/>
    <n v="43"/>
    <b v="0"/>
    <s v="technology/space exploration"/>
    <n v="4"/>
    <n v="12.21"/>
    <x v="3"/>
    <s v="space exploration"/>
    <x v="0"/>
    <x v="1109"/>
    <d v="2016-02-09T20:00:00"/>
  </r>
  <r>
    <n v="2683"/>
    <s v="Just Cereal - Mobile Cereal Bar"/>
    <s v="Cereal isn't only for breakfast! Help me bring cereal to the 92% of Americans who eat cereal everyday. Out of the home and to you!"/>
    <n v="15000"/>
    <n v="500"/>
    <x v="1"/>
    <s v="US"/>
    <s v="USD"/>
    <n v="1425233240"/>
    <n v="1422641240"/>
    <b v="0"/>
    <n v="3"/>
    <b v="0"/>
    <s v="food/food trucks"/>
    <n v="3"/>
    <n v="166.67"/>
    <x v="7"/>
    <s v="food trucks"/>
    <x v="2"/>
    <x v="1110"/>
    <d v="2015-03-01T18:07:20"/>
  </r>
  <r>
    <n v="2687"/>
    <s v="Munch Wagon"/>
    <s v="Your American Pizzas, Wings, Stuffed Gouda Burger, Sweet &amp; Russet Potato Fries served on a food Truck!!"/>
    <n v="15000"/>
    <n v="492"/>
    <x v="1"/>
    <s v="US"/>
    <s v="USD"/>
    <n v="1435591318"/>
    <n v="1432999318"/>
    <b v="0"/>
    <n v="0"/>
    <b v="0"/>
    <s v="food/food trucks"/>
    <n v="3"/>
    <n v="0"/>
    <x v="7"/>
    <s v="food trucks"/>
    <x v="2"/>
    <x v="1111"/>
    <d v="2015-06-29T15:21:58"/>
  </r>
  <r>
    <n v="2695"/>
    <s v="Fat daddy mac food truck"/>
    <s v="I am creating food magic on the go! Amazing food isn't just for sitdown restaraunts anymore!"/>
    <n v="15000"/>
    <n v="481"/>
    <x v="1"/>
    <s v="US"/>
    <s v="USD"/>
    <n v="1428981718"/>
    <n v="1423801318"/>
    <b v="0"/>
    <n v="3"/>
    <b v="0"/>
    <s v="food/food trucks"/>
    <n v="3"/>
    <n v="160.33000000000001"/>
    <x v="7"/>
    <s v="food trucks"/>
    <x v="2"/>
    <x v="1112"/>
    <d v="2015-04-14T03:21:58"/>
  </r>
  <r>
    <n v="2728"/>
    <s v="Multi-Function SSD Shield for the Raspberry Pi 2"/>
    <s v="SSD, WiFi, RTC w/Battery and high power USB all in one shield."/>
    <n v="15000"/>
    <n v="430"/>
    <x v="2"/>
    <s v="US"/>
    <s v="USD"/>
    <n v="1451485434"/>
    <n v="1448461434"/>
    <b v="0"/>
    <n v="392"/>
    <b v="1"/>
    <s v="technology/hardware"/>
    <n v="3"/>
    <n v="1.1000000000000001"/>
    <x v="3"/>
    <s v="hardware"/>
    <x v="2"/>
    <x v="1113"/>
    <d v="2015-12-30T14:23:54"/>
  </r>
  <r>
    <n v="2868"/>
    <s v="Becoming UNZIPPED"/>
    <s v="7 billion people &amp; most of us feel alone.  It's time we become emotionally unzipped.  &quot;Unzipped&quot; a new play about men &amp; relationships."/>
    <n v="15000"/>
    <n v="279"/>
    <x v="1"/>
    <s v="US"/>
    <s v="USD"/>
    <n v="1475697054"/>
    <n v="1473105054"/>
    <b v="0"/>
    <n v="60"/>
    <b v="0"/>
    <s v="theater/plays"/>
    <n v="2"/>
    <n v="4.6500000000000004"/>
    <x v="1"/>
    <s v="plays"/>
    <x v="0"/>
    <x v="1114"/>
    <d v="2016-10-05T19:50:5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0"/>
    <s v="US"/>
    <s v="USD"/>
    <n v="1489669203"/>
    <n v="1487944803"/>
    <b v="0"/>
    <n v="0"/>
    <b v="0"/>
    <s v="theater/spaces"/>
    <n v="1"/>
    <n v="0"/>
    <x v="1"/>
    <s v="spaces"/>
    <x v="3"/>
    <x v="1115"/>
    <d v="2017-03-16T13:00:03"/>
  </r>
  <r>
    <n v="2957"/>
    <s v="BAMA Theatre Headset Campaign (Canceled)"/>
    <s v="Theatre in Tuscaloosa, AL built in the 1930s.  The headsets seem about that old. They are almost unusable."/>
    <n v="15000"/>
    <n v="205"/>
    <x v="0"/>
    <s v="US"/>
    <s v="USD"/>
    <n v="1427498172"/>
    <n v="1422317772"/>
    <b v="0"/>
    <n v="3"/>
    <b v="0"/>
    <s v="theater/spaces"/>
    <n v="1"/>
    <n v="68.33"/>
    <x v="1"/>
    <s v="spaces"/>
    <x v="2"/>
    <x v="1116"/>
    <d v="2015-03-27T23:16:12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2"/>
    <s v="US"/>
    <s v="USD"/>
    <n v="1484841471"/>
    <n v="1482249471"/>
    <b v="0"/>
    <n v="249"/>
    <b v="1"/>
    <s v="theater/spaces"/>
    <n v="1"/>
    <n v="0.72"/>
    <x v="1"/>
    <s v="spaces"/>
    <x v="0"/>
    <x v="1117"/>
    <d v="2017-01-19T15:57:51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2"/>
    <s v="US"/>
    <s v="USD"/>
    <n v="1401159600"/>
    <n v="1398801620"/>
    <b v="0"/>
    <n v="226"/>
    <b v="1"/>
    <s v="theater/spaces"/>
    <n v="1"/>
    <n v="0.67"/>
    <x v="1"/>
    <s v="spaces"/>
    <x v="1"/>
    <x v="1118"/>
    <d v="2014-05-27T03:00:00"/>
  </r>
  <r>
    <n v="3043"/>
    <s v="Like This Post (The Post at 750)"/>
    <s v="Introducing The Post at 750! Join us in the creation of Vancouver's most exciting new cultural space in the heart of downtown."/>
    <n v="15000"/>
    <n v="137"/>
    <x v="2"/>
    <s v="CA"/>
    <s v="CAD"/>
    <n v="1429152600"/>
    <n v="1426815699"/>
    <b v="0"/>
    <n v="128"/>
    <b v="1"/>
    <s v="theater/spaces"/>
    <n v="1"/>
    <n v="1.07"/>
    <x v="1"/>
    <s v="spaces"/>
    <x v="2"/>
    <x v="1119"/>
    <d v="2015-04-16T02:50:00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1"/>
    <s v="US"/>
    <s v="USD"/>
    <n v="1407536846"/>
    <n v="1404944846"/>
    <b v="0"/>
    <n v="11"/>
    <b v="0"/>
    <s v="theater/spaces"/>
    <n v="1"/>
    <n v="11.82"/>
    <x v="1"/>
    <s v="spaces"/>
    <x v="1"/>
    <x v="1120"/>
    <d v="2014-08-08T22:27:26"/>
  </r>
  <r>
    <n v="3075"/>
    <s v="The Little MAGIC Theatre"/>
    <s v="Magic Morgan &amp; Liliana are raising funds to expand their famed traveling magic show to a theater of magic."/>
    <n v="15000"/>
    <n v="124"/>
    <x v="1"/>
    <s v="US"/>
    <s v="USD"/>
    <n v="1471573640"/>
    <n v="1467253640"/>
    <b v="0"/>
    <n v="20"/>
    <b v="0"/>
    <s v="theater/spaces"/>
    <n v="1"/>
    <n v="6.2"/>
    <x v="1"/>
    <s v="spaces"/>
    <x v="0"/>
    <x v="1121"/>
    <d v="2016-08-19T02:27:20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s v="theater/plays"/>
    <n v="1"/>
    <n v="0.85"/>
    <x v="1"/>
    <s v="plays"/>
    <x v="3"/>
    <x v="1122"/>
    <d v="2017-03-16T18:49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2"/>
    <s v="US"/>
    <s v="USD"/>
    <n v="1407167973"/>
    <n v="1405439973"/>
    <b v="1"/>
    <n v="244"/>
    <b v="1"/>
    <s v="theater/plays"/>
    <n v="1"/>
    <n v="0.32"/>
    <x v="1"/>
    <s v="plays"/>
    <x v="1"/>
    <x v="1123"/>
    <d v="2014-08-04T15:59:33"/>
  </r>
  <r>
    <n v="3220"/>
    <s v="Burners"/>
    <s v="A sci-fi thriller for the stage opening March 10 in Los Angeles."/>
    <n v="15000"/>
    <n v="68"/>
    <x v="2"/>
    <s v="US"/>
    <s v="USD"/>
    <n v="1489352400"/>
    <n v="1486411204"/>
    <b v="1"/>
    <n v="59"/>
    <b v="1"/>
    <s v="theater/plays"/>
    <n v="0"/>
    <n v="1.1499999999999999"/>
    <x v="1"/>
    <s v="plays"/>
    <x v="3"/>
    <x v="1124"/>
    <d v="2017-03-12T21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2"/>
    <s v="US"/>
    <s v="USD"/>
    <n v="1467361251"/>
    <n v="1464769251"/>
    <b v="1"/>
    <n v="181"/>
    <b v="1"/>
    <s v="theater/plays"/>
    <n v="0"/>
    <n v="0.34"/>
    <x v="1"/>
    <s v="plays"/>
    <x v="0"/>
    <x v="1125"/>
    <d v="2016-07-01T08:20:5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2"/>
    <s v="US"/>
    <s v="USD"/>
    <n v="1437156660"/>
    <n v="1434564660"/>
    <b v="1"/>
    <n v="288"/>
    <b v="1"/>
    <s v="theater/plays"/>
    <n v="0"/>
    <n v="0.18"/>
    <x v="1"/>
    <s v="plays"/>
    <x v="2"/>
    <x v="1126"/>
    <d v="2015-07-17T18:11:00"/>
  </r>
  <r>
    <n v="3286"/>
    <s v="THE FALL - A New Play at FringeNYC!"/>
    <s v="An ensemble-driven play inspired by real-life accounts about six young women who lost their fathers on 9/11. August 2016 at FringeNYC!"/>
    <n v="15000"/>
    <n v="50"/>
    <x v="2"/>
    <s v="US"/>
    <s v="USD"/>
    <n v="1471291782"/>
    <n v="1468699782"/>
    <b v="0"/>
    <n v="122"/>
    <b v="1"/>
    <s v="theater/plays"/>
    <n v="0"/>
    <n v="0.41"/>
    <x v="1"/>
    <s v="plays"/>
    <x v="0"/>
    <x v="1127"/>
    <d v="2016-08-15T20:09:42"/>
  </r>
  <r>
    <n v="3304"/>
    <s v="I Can Ski Forever 3"/>
    <s v="A musical comedy production celebrating the unique, lovable, insufferable ski culture of the modern day mountain town."/>
    <n v="15000"/>
    <n v="50"/>
    <x v="2"/>
    <s v="US"/>
    <s v="USD"/>
    <n v="1482418752"/>
    <n v="1479826752"/>
    <b v="0"/>
    <n v="175"/>
    <b v="1"/>
    <s v="theater/plays"/>
    <n v="0"/>
    <n v="0.28999999999999998"/>
    <x v="1"/>
    <s v="plays"/>
    <x v="0"/>
    <x v="1128"/>
    <d v="2016-12-22T14:59:12"/>
  </r>
  <r>
    <n v="3338"/>
    <s v="The Last Days of Judas Iscariot"/>
    <s v="Join Estelle Parsons in support of Theater That Looks and Sounds Like America"/>
    <n v="15000"/>
    <n v="40"/>
    <x v="2"/>
    <s v="US"/>
    <s v="USD"/>
    <n v="1487944080"/>
    <n v="1486129680"/>
    <b v="0"/>
    <n v="112"/>
    <b v="1"/>
    <s v="theater/plays"/>
    <n v="0"/>
    <n v="0.36"/>
    <x v="1"/>
    <s v="plays"/>
    <x v="3"/>
    <x v="1129"/>
    <d v="2017-02-24T13:48:00"/>
  </r>
  <r>
    <n v="3402"/>
    <s v="Liberty Falls, 54321"/>
    <s v="Itâ€™s a celebration of our heritage. Well, not all of ours. If you live in Liberty Falls, itâ€™s yours. If you donâ€™t, then it's not."/>
    <n v="15000"/>
    <n v="26"/>
    <x v="2"/>
    <s v="US"/>
    <s v="USD"/>
    <n v="1447295460"/>
    <n v="1444747843"/>
    <b v="0"/>
    <n v="165"/>
    <b v="1"/>
    <s v="theater/plays"/>
    <n v="0"/>
    <n v="0.16"/>
    <x v="1"/>
    <s v="plays"/>
    <x v="2"/>
    <x v="1130"/>
    <d v="2015-11-12T02:31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2"/>
    <s v="US"/>
    <s v="USD"/>
    <n v="1444264372"/>
    <n v="1442536372"/>
    <b v="0"/>
    <n v="78"/>
    <b v="1"/>
    <s v="theater/plays"/>
    <n v="0"/>
    <n v="0.32"/>
    <x v="1"/>
    <s v="plays"/>
    <x v="2"/>
    <x v="1131"/>
    <d v="2015-10-08T00:32:52"/>
  </r>
  <r>
    <n v="3779"/>
    <s v="&quot;The Last Adam&quot; A New Musical, NYC reading"/>
    <s v="A fresh, re-telling of the Jesus story for a new generation."/>
    <n v="15000"/>
    <n v="0"/>
    <x v="2"/>
    <s v="US"/>
    <s v="USD"/>
    <n v="1459010340"/>
    <n v="1456421940"/>
    <b v="0"/>
    <n v="115"/>
    <b v="1"/>
    <s v="theater/musical"/>
    <n v="0"/>
    <n v="0"/>
    <x v="1"/>
    <s v="musical"/>
    <x v="0"/>
    <x v="1132"/>
    <d v="2016-03-26T16:3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s v="musical"/>
    <x v="0"/>
    <x v="1133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1"/>
    <s v="musical"/>
    <x v="2"/>
    <x v="1134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1"/>
    <s v="musical"/>
    <x v="1"/>
    <x v="1135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1"/>
    <s v="musical"/>
    <x v="1"/>
    <x v="1136"/>
    <d v="2014-09-02T14:27:49"/>
  </r>
  <r>
    <n v="3890"/>
    <s v="Something Wicked This Way Comes"/>
    <s v="Will Power Troupe is the only US group invited to perform in London's Shakespeare Festival. We need your help to bring the USA to UK!"/>
    <n v="15000"/>
    <n v="0"/>
    <x v="1"/>
    <s v="US"/>
    <s v="USD"/>
    <n v="1439662344"/>
    <n v="1434478344"/>
    <b v="0"/>
    <n v="8"/>
    <b v="0"/>
    <s v="theater/plays"/>
    <n v="0"/>
    <n v="0"/>
    <x v="1"/>
    <s v="plays"/>
    <x v="2"/>
    <x v="1137"/>
    <d v="2015-08-15T18:12:24"/>
  </r>
  <r>
    <n v="3894"/>
    <s v="MADE-UP: A Sitcom Theater Special"/>
    <s v="Ryan and Vanessa are hosting Christmas for the first time but instead of a happy celebration, they get a hilarious survival situation."/>
    <n v="15000"/>
    <n v="0"/>
    <x v="1"/>
    <s v="US"/>
    <s v="USD"/>
    <n v="1481000340"/>
    <n v="1478386812"/>
    <b v="0"/>
    <n v="11"/>
    <b v="0"/>
    <s v="theater/plays"/>
    <n v="0"/>
    <n v="0"/>
    <x v="1"/>
    <s v="plays"/>
    <x v="0"/>
    <x v="1138"/>
    <d v="2016-12-06T04:59:00"/>
  </r>
  <r>
    <n v="3912"/>
    <s v="JoLee Productions"/>
    <s v="Producing &amp; directing Jake's Women by Neil Simon opening July 9 and running through July 26 for Sonoma Arts Live"/>
    <n v="15000"/>
    <n v="0"/>
    <x v="1"/>
    <s v="US"/>
    <s v="USD"/>
    <n v="1429936500"/>
    <n v="1424759330"/>
    <b v="0"/>
    <n v="1"/>
    <b v="0"/>
    <s v="theater/plays"/>
    <n v="0"/>
    <n v="0"/>
    <x v="1"/>
    <s v="plays"/>
    <x v="2"/>
    <x v="1139"/>
    <d v="2015-04-25T04:35:0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1"/>
    <s v="US"/>
    <s v="USD"/>
    <n v="1403823722"/>
    <n v="1401231722"/>
    <b v="0"/>
    <n v="40"/>
    <b v="0"/>
    <s v="theater/plays"/>
    <n v="0"/>
    <n v="0"/>
    <x v="1"/>
    <s v="plays"/>
    <x v="1"/>
    <x v="1140"/>
    <d v="2014-06-26T23:02:0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1"/>
    <s v="US"/>
    <s v="USD"/>
    <n v="1460925811"/>
    <n v="1458333811"/>
    <b v="0"/>
    <n v="2"/>
    <b v="0"/>
    <s v="theater/plays"/>
    <n v="0"/>
    <n v="0"/>
    <x v="1"/>
    <s v="plays"/>
    <x v="0"/>
    <x v="1141"/>
    <d v="2016-04-17T20:43:31"/>
  </r>
  <r>
    <n v="4021"/>
    <s v="Angels in Houston"/>
    <s v="Help a group of actors end bigotry in Houston, TX by supporting a  full production of Angels in America."/>
    <n v="15000"/>
    <n v="0"/>
    <x v="1"/>
    <s v="US"/>
    <s v="USD"/>
    <n v="1414360358"/>
    <n v="1409176358"/>
    <b v="0"/>
    <n v="2"/>
    <b v="0"/>
    <s v="theater/plays"/>
    <n v="0"/>
    <n v="0"/>
    <x v="1"/>
    <s v="plays"/>
    <x v="1"/>
    <x v="1142"/>
    <d v="2014-10-26T21:52:38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1"/>
    <s v="US"/>
    <s v="USD"/>
    <n v="1463619388"/>
    <n v="1461027388"/>
    <b v="0"/>
    <n v="1"/>
    <b v="0"/>
    <s v="theater/plays"/>
    <n v="0"/>
    <n v="0"/>
    <x v="1"/>
    <s v="plays"/>
    <x v="0"/>
    <x v="1143"/>
    <d v="2016-05-19T00:56:28"/>
  </r>
  <r>
    <n v="4077"/>
    <s v="Citrus Heights Theatre In The Heights"/>
    <s v="We aim to bring creative, innovative, exciting, educational and fun community theater (with a professional attitude) to a new location."/>
    <n v="15000"/>
    <n v="0"/>
    <x v="1"/>
    <s v="US"/>
    <s v="USD"/>
    <n v="1482339794"/>
    <n v="1479747794"/>
    <b v="0"/>
    <n v="6"/>
    <b v="0"/>
    <s v="theater/plays"/>
    <n v="0"/>
    <n v="0"/>
    <x v="1"/>
    <s v="plays"/>
    <x v="0"/>
    <x v="1144"/>
    <d v="2016-12-21T17:03:14"/>
  </r>
  <r>
    <n v="3095"/>
    <s v="The Old Howard Theatre Company"/>
    <s v="We are a small theatre company looking to provide world class theatre to the working class in the Greater New York area."/>
    <n v="14920"/>
    <n v="110"/>
    <x v="1"/>
    <s v="US"/>
    <s v="USD"/>
    <n v="1470011780"/>
    <n v="1464827780"/>
    <b v="0"/>
    <n v="1"/>
    <b v="0"/>
    <s v="theater/spaces"/>
    <n v="1"/>
    <n v="110"/>
    <x v="1"/>
    <s v="spaces"/>
    <x v="0"/>
    <x v="1145"/>
    <d v="2016-08-01T00:36:20"/>
  </r>
  <r>
    <n v="345"/>
    <s v="Red Wolf Revival: An Uncertain Tomorrow"/>
    <s v="With the fate of the red wolves at stake, we explore if they can still survive in their last wild home in North Carolina."/>
    <n v="14500"/>
    <n v="24505"/>
    <x v="2"/>
    <s v="US"/>
    <s v="USD"/>
    <n v="1432161590"/>
    <n v="1429569590"/>
    <b v="1"/>
    <n v="179"/>
    <b v="1"/>
    <s v="film &amp; video/documentary"/>
    <n v="169"/>
    <n v="136.9"/>
    <x v="0"/>
    <s v="documentary"/>
    <x v="2"/>
    <x v="1146"/>
    <d v="2015-05-20T22:39:50"/>
  </r>
  <r>
    <n v="928"/>
    <s v="In a Jazzy Motown"/>
    <s v="A real Motown Backup singer on 22 gold and platinum albums headlines her own Jazz CD of Motown songs."/>
    <n v="14500"/>
    <n v="6755"/>
    <x v="1"/>
    <s v="US"/>
    <s v="USD"/>
    <n v="1353196800"/>
    <n v="1348864913"/>
    <b v="0"/>
    <n v="28"/>
    <b v="0"/>
    <s v="music/jazz"/>
    <n v="47"/>
    <n v="241.25"/>
    <x v="5"/>
    <s v="jazz"/>
    <x v="5"/>
    <x v="1147"/>
    <d v="2012-11-18T00:00:00"/>
  </r>
  <r>
    <n v="1196"/>
    <s v="NAKED IBIZA - A Large Scale Photography Book by Dylan Rosser"/>
    <s v="A book of male nudes photographed on location in Ibiza over the last 4 years."/>
    <n v="14500"/>
    <n v="4853"/>
    <x v="2"/>
    <s v="GB"/>
    <s v="GBP"/>
    <n v="1450467539"/>
    <n v="1447875539"/>
    <b v="0"/>
    <n v="512"/>
    <b v="1"/>
    <s v="photography/photobooks"/>
    <n v="33"/>
    <n v="9.48"/>
    <x v="6"/>
    <s v="photobooks"/>
    <x v="2"/>
    <x v="1148"/>
    <d v="2015-12-18T19:38:59"/>
  </r>
  <r>
    <n v="1404"/>
    <s v="3 Men and a Book"/>
    <s v="Translation &amp; publication of possibly the most famous piece of English literature - Act II Scene II of Romeo and Juliet into txt-speak."/>
    <n v="14500"/>
    <n v="3500"/>
    <x v="1"/>
    <s v="GB"/>
    <s v="GBP"/>
    <n v="1424607285"/>
    <n v="1422447285"/>
    <b v="1"/>
    <n v="5"/>
    <b v="0"/>
    <s v="publishing/translations"/>
    <n v="24"/>
    <n v="700"/>
    <x v="2"/>
    <s v="translations"/>
    <x v="2"/>
    <x v="1149"/>
    <d v="2015-02-22T12:14:45"/>
  </r>
  <r>
    <n v="2912"/>
    <s v="Fair Play"/>
    <s v="Set in Iceland, Fair Play is a a dark comedy- a play within a play. An extravaganza, fueled by Absinthe, and touched by the Surreal."/>
    <n v="14440"/>
    <n v="250"/>
    <x v="1"/>
    <s v="US"/>
    <s v="USD"/>
    <n v="1452827374"/>
    <n v="1450235374"/>
    <b v="0"/>
    <n v="26"/>
    <b v="0"/>
    <s v="theater/plays"/>
    <n v="2"/>
    <n v="9.6199999999999992"/>
    <x v="1"/>
    <s v="plays"/>
    <x v="2"/>
    <x v="1150"/>
    <d v="2016-01-15T03:09:34"/>
  </r>
  <r>
    <n v="42"/>
    <s v="BROS TV Pilot (Iraq)"/>
    <s v="A show that explores the universal hospitality and shenanigans of BRO cultures in the most forbidden and unfamiliar places on earth!"/>
    <n v="14000"/>
    <n v="168829.14"/>
    <x v="2"/>
    <s v="US"/>
    <s v="USD"/>
    <n v="1419780026"/>
    <n v="1417188026"/>
    <b v="0"/>
    <n v="169"/>
    <b v="1"/>
    <s v="film &amp; video/television"/>
    <n v="1206"/>
    <n v="998.99"/>
    <x v="0"/>
    <s v="television"/>
    <x v="1"/>
    <x v="1151"/>
    <d v="2014-12-28T15:20:26"/>
  </r>
  <r>
    <n v="207"/>
    <s v="M39 - Action film / Drama"/>
    <s v="To avoid bankruptcy, Vincent, a passionate young entrepreneur embarks  on an illicit affair in order to save his dream business."/>
    <n v="14000"/>
    <n v="39757"/>
    <x v="1"/>
    <s v="CA"/>
    <s v="CAD"/>
    <n v="1420346638"/>
    <n v="1417754638"/>
    <b v="0"/>
    <n v="13"/>
    <b v="0"/>
    <s v="film &amp; video/drama"/>
    <n v="284"/>
    <n v="3058.23"/>
    <x v="0"/>
    <s v="drama"/>
    <x v="1"/>
    <x v="1152"/>
    <d v="2015-01-04T04:43:58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2"/>
    <s v="US"/>
    <s v="USD"/>
    <n v="1379614128"/>
    <n v="1377022128"/>
    <b v="1"/>
    <n v="563"/>
    <b v="1"/>
    <s v="film &amp; video/documentary"/>
    <n v="214"/>
    <n v="53.33"/>
    <x v="0"/>
    <s v="documentary"/>
    <x v="4"/>
    <x v="1153"/>
    <d v="2013-09-19T18:08:48"/>
  </r>
  <r>
    <n v="510"/>
    <s v="TPI Episode 2: Doomsday Dean"/>
    <s v="A mile below the Franco-Swiss border Dean manages to break the Large Hadron Collider and triggers the end of the world."/>
    <n v="14000"/>
    <n v="15390"/>
    <x v="1"/>
    <s v="US"/>
    <s v="USD"/>
    <n v="1456805639"/>
    <n v="1454213639"/>
    <b v="0"/>
    <n v="0"/>
    <b v="0"/>
    <s v="film &amp; video/animation"/>
    <n v="110"/>
    <n v="0"/>
    <x v="0"/>
    <s v="animation"/>
    <x v="0"/>
    <x v="1154"/>
    <d v="2016-03-01T04:13:5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2"/>
    <s v="US"/>
    <s v="USD"/>
    <n v="1333774740"/>
    <n v="1330094566"/>
    <b v="0"/>
    <n v="184"/>
    <b v="1"/>
    <s v="music/rock"/>
    <n v="61"/>
    <n v="46.3"/>
    <x v="5"/>
    <s v="rock"/>
    <x v="5"/>
    <x v="1155"/>
    <d v="2012-04-07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1"/>
    <s v="US"/>
    <s v="USD"/>
    <n v="1385123713"/>
    <n v="1382528113"/>
    <b v="0"/>
    <n v="48"/>
    <b v="0"/>
    <s v="music/jazz"/>
    <n v="56"/>
    <n v="163.19"/>
    <x v="5"/>
    <s v="jazz"/>
    <x v="4"/>
    <x v="1156"/>
    <d v="2013-11-22T12:35:13"/>
  </r>
  <r>
    <n v="1216"/>
    <s v="In Training: a book of Bonsai photographs"/>
    <s v="A fine art photography book taking a new look at the art of bonsai."/>
    <n v="14000"/>
    <n v="4635"/>
    <x v="2"/>
    <s v="US"/>
    <s v="USD"/>
    <n v="1443826980"/>
    <n v="1441032457"/>
    <b v="0"/>
    <n v="222"/>
    <b v="1"/>
    <s v="photography/photobooks"/>
    <n v="33"/>
    <n v="20.88"/>
    <x v="6"/>
    <s v="photobooks"/>
    <x v="2"/>
    <x v="1157"/>
    <d v="2015-10-02T23:03:00"/>
  </r>
  <r>
    <n v="1452"/>
    <s v="The Judo Preservation Project (Canceled)"/>
    <s v="I am gathering rare, out-of-print Judo books for preservation, translation and sharing."/>
    <n v="14000"/>
    <n v="3318"/>
    <x v="0"/>
    <s v="US"/>
    <s v="USD"/>
    <n v="1406566363"/>
    <n v="1403974363"/>
    <b v="0"/>
    <n v="0"/>
    <b v="0"/>
    <s v="publishing/translations"/>
    <n v="24"/>
    <n v="0"/>
    <x v="2"/>
    <s v="translations"/>
    <x v="1"/>
    <x v="1158"/>
    <d v="2014-07-28T16:52:43"/>
  </r>
  <r>
    <n v="1511"/>
    <s v="Hidden Mother"/>
    <s v="A book that presents an account of my daughterâ€™s adoption through an examination of 19th-century &quot;hidden mother&quot; photographs"/>
    <n v="14000"/>
    <n v="3100"/>
    <x v="2"/>
    <s v="US"/>
    <s v="USD"/>
    <n v="1447858804"/>
    <n v="1445263204"/>
    <b v="1"/>
    <n v="206"/>
    <b v="1"/>
    <s v="photography/photobooks"/>
    <n v="22"/>
    <n v="15.05"/>
    <x v="6"/>
    <s v="photobooks"/>
    <x v="2"/>
    <x v="1159"/>
    <d v="2015-11-18T15:00:0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1"/>
    <s v="GB"/>
    <s v="GBP"/>
    <n v="1459700741"/>
    <n v="1457112341"/>
    <b v="0"/>
    <n v="92"/>
    <b v="0"/>
    <s v="photography/places"/>
    <n v="20"/>
    <n v="31.05"/>
    <x v="6"/>
    <s v="places"/>
    <x v="0"/>
    <x v="1160"/>
    <d v="2016-04-03T16:25:41"/>
  </r>
  <r>
    <n v="2196"/>
    <s v="LACORSA Grand Prix Game (relaunch)"/>
    <s v="Race your friends in style with this classic Grand Prix game."/>
    <n v="14000"/>
    <n v="1261"/>
    <x v="2"/>
    <s v="US"/>
    <s v="USD"/>
    <n v="1480662000"/>
    <n v="1478000502"/>
    <b v="0"/>
    <n v="234"/>
    <b v="1"/>
    <s v="games/tabletop games"/>
    <n v="9"/>
    <n v="5.39"/>
    <x v="4"/>
    <s v="tabletop games"/>
    <x v="0"/>
    <x v="1161"/>
    <d v="2016-12-02T07:00:00"/>
  </r>
  <r>
    <n v="2432"/>
    <s v="funding for bbq trailer"/>
    <s v="Looking to start competition cooking and need start-up help.  Offering brisket tasting to all contributors."/>
    <n v="14000"/>
    <n v="850"/>
    <x v="1"/>
    <s v="US"/>
    <s v="USD"/>
    <n v="1425791697"/>
    <n v="1423199697"/>
    <b v="0"/>
    <n v="2"/>
    <b v="0"/>
    <s v="food/food trucks"/>
    <n v="6"/>
    <n v="425"/>
    <x v="7"/>
    <s v="food trucks"/>
    <x v="2"/>
    <x v="1162"/>
    <d v="2015-03-08T05:14:57"/>
  </r>
  <r>
    <n v="3971"/>
    <s v="The Sentinel &amp; The Showman"/>
    <s v="The timeless story of the struggling actor, the faithful agent and   the reality of what constitutes success and failure in Hollywood."/>
    <n v="14000"/>
    <n v="0"/>
    <x v="1"/>
    <s v="US"/>
    <s v="USD"/>
    <n v="1405947126"/>
    <n v="1403355126"/>
    <b v="0"/>
    <n v="6"/>
    <b v="0"/>
    <s v="theater/plays"/>
    <n v="0"/>
    <n v="0"/>
    <x v="1"/>
    <s v="plays"/>
    <x v="1"/>
    <x v="1163"/>
    <d v="2014-07-21T12:52:06"/>
  </r>
  <r>
    <n v="610"/>
    <s v="UniteChrist (Canceled)"/>
    <s v="We are creating a Christian social network to empower, educate, and connect Christians all over the world."/>
    <n v="13803"/>
    <n v="11943"/>
    <x v="0"/>
    <s v="US"/>
    <s v="USD"/>
    <n v="1429732586"/>
    <n v="1427140586"/>
    <b v="0"/>
    <n v="0"/>
    <b v="0"/>
    <s v="technology/web"/>
    <n v="87"/>
    <n v="0"/>
    <x v="3"/>
    <s v="web"/>
    <x v="2"/>
    <x v="1164"/>
    <d v="2015-04-22T19:56:26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1"/>
    <s v="US"/>
    <s v="USD"/>
    <n v="1428097450"/>
    <n v="1425509050"/>
    <b v="0"/>
    <n v="2"/>
    <b v="0"/>
    <s v="theater/plays"/>
    <n v="0"/>
    <n v="0"/>
    <x v="1"/>
    <s v="plays"/>
    <x v="2"/>
    <x v="1165"/>
    <d v="2015-04-03T21:44:10"/>
  </r>
  <r>
    <n v="3869"/>
    <s v="The Masturbation Musical (Canceled)"/>
    <s v="A Musical about 3 women who pursue their Pleasure and end up finding themselves."/>
    <n v="13111"/>
    <n v="0"/>
    <x v="0"/>
    <s v="US"/>
    <s v="USD"/>
    <n v="1426302660"/>
    <n v="1423761792"/>
    <b v="0"/>
    <n v="15"/>
    <b v="0"/>
    <s v="theater/musical"/>
    <n v="0"/>
    <n v="0"/>
    <x v="1"/>
    <s v="musical"/>
    <x v="2"/>
    <x v="1166"/>
    <d v="2015-03-14T03:11:00"/>
  </r>
  <r>
    <n v="242"/>
    <s v="Hardwater"/>
    <s v="An unprecedented feature-length documentary film about Maine's tribal, oft-misunderstood ice fishing sub-culture."/>
    <n v="13000"/>
    <n v="33393.339999999997"/>
    <x v="2"/>
    <s v="US"/>
    <s v="USD"/>
    <n v="1324381790"/>
    <n v="1321357790"/>
    <b v="1"/>
    <n v="202"/>
    <b v="1"/>
    <s v="film &amp; video/documentary"/>
    <n v="257"/>
    <n v="165.31"/>
    <x v="0"/>
    <s v="documentary"/>
    <x v="6"/>
    <x v="1167"/>
    <d v="2011-12-20T11:49:50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2"/>
    <s v="US"/>
    <s v="USD"/>
    <n v="1363458467"/>
    <n v="1360866467"/>
    <b v="1"/>
    <n v="275"/>
    <b v="1"/>
    <s v="film &amp; video/documentary"/>
    <n v="245"/>
    <n v="115.71"/>
    <x v="0"/>
    <s v="documentary"/>
    <x v="4"/>
    <x v="1168"/>
    <d v="2013-03-16T18:27:47"/>
  </r>
  <r>
    <n v="301"/>
    <s v="WORLD FAIR"/>
    <s v="A film about personal memory, amateur cinematography, and visions of the future at the 1939 New York World's Fair."/>
    <n v="13000"/>
    <n v="28167.25"/>
    <x v="2"/>
    <s v="US"/>
    <s v="USD"/>
    <n v="1363711335"/>
    <n v="1360258935"/>
    <b v="1"/>
    <n v="251"/>
    <b v="1"/>
    <s v="film &amp; video/documentary"/>
    <n v="217"/>
    <n v="112.22"/>
    <x v="0"/>
    <s v="documentary"/>
    <x v="4"/>
    <x v="1169"/>
    <d v="2013-03-19T16:42:15"/>
  </r>
  <r>
    <n v="741"/>
    <s v="reVILNA: the vilna ghetto project"/>
    <s v="A revolutionary digital mapping project of the Vilna Ghetto"/>
    <n v="13000"/>
    <n v="9486.69"/>
    <x v="2"/>
    <s v="US"/>
    <s v="USD"/>
    <n v="1370964806"/>
    <n v="1367940806"/>
    <b v="0"/>
    <n v="94"/>
    <b v="1"/>
    <s v="publishing/nonfiction"/>
    <n v="73"/>
    <n v="100.92"/>
    <x v="2"/>
    <s v="nonfiction"/>
    <x v="4"/>
    <x v="1170"/>
    <d v="2013-06-11T15:33:26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2"/>
    <s v="US"/>
    <s v="USD"/>
    <n v="1449205200"/>
    <n v="1445363833"/>
    <b v="0"/>
    <n v="57"/>
    <b v="1"/>
    <s v="photography/photobooks"/>
    <n v="36"/>
    <n v="83.21"/>
    <x v="6"/>
    <s v="photobooks"/>
    <x v="2"/>
    <x v="1171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4712"/>
    <x v="2"/>
    <s v="DE"/>
    <s v="EUR"/>
    <n v="1434197351"/>
    <n v="1431605351"/>
    <b v="0"/>
    <n v="62"/>
    <b v="1"/>
    <s v="photography/photobooks"/>
    <n v="36"/>
    <n v="76"/>
    <x v="6"/>
    <s v="photobooks"/>
    <x v="2"/>
    <x v="1172"/>
    <d v="2015-06-13T12:09: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1"/>
    <s v="US"/>
    <s v="USD"/>
    <n v="1430276959"/>
    <n v="1427684959"/>
    <b v="0"/>
    <n v="0"/>
    <b v="0"/>
    <s v="publishing/translations"/>
    <n v="26"/>
    <n v="0"/>
    <x v="2"/>
    <s v="translations"/>
    <x v="2"/>
    <x v="1173"/>
    <d v="2015-04-29T03:09:1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1"/>
    <s v="IT"/>
    <s v="EUR"/>
    <n v="1464285463"/>
    <n v="1461693463"/>
    <b v="0"/>
    <n v="1"/>
    <b v="0"/>
    <s v="publishing/translations"/>
    <n v="26"/>
    <n v="3363"/>
    <x v="2"/>
    <s v="translations"/>
    <x v="0"/>
    <x v="1174"/>
    <d v="2016-05-26T17:57:43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1"/>
    <s v="FR"/>
    <s v="EUR"/>
    <n v="1483395209"/>
    <n v="1480803209"/>
    <b v="0"/>
    <n v="0"/>
    <b v="0"/>
    <s v="publishing/translations"/>
    <n v="26"/>
    <n v="0"/>
    <x v="2"/>
    <s v="translations"/>
    <x v="0"/>
    <x v="1175"/>
    <d v="2017-01-02T22:13:29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2"/>
    <s v="GB"/>
    <s v="GBP"/>
    <n v="1384374155"/>
    <n v="1381778555"/>
    <b v="0"/>
    <n v="301"/>
    <b v="1"/>
    <s v="games/tabletop games"/>
    <n v="9"/>
    <n v="3.99"/>
    <x v="4"/>
    <s v="tabletop games"/>
    <x v="4"/>
    <x v="1176"/>
    <d v="2013-11-13T20:22:35"/>
  </r>
  <r>
    <n v="2235"/>
    <s v="Miniature Scenery Terrain for Tabletop gaming and Wargames"/>
    <s v="An amazing set of sceneries to create unique atmospheres for your tabletop gaming."/>
    <n v="13000"/>
    <n v="1183.19"/>
    <x v="2"/>
    <s v="CA"/>
    <s v="CAD"/>
    <n v="1427585511"/>
    <n v="1424997111"/>
    <b v="0"/>
    <n v="147"/>
    <b v="1"/>
    <s v="games/tabletop games"/>
    <n v="9"/>
    <n v="8.0500000000000007"/>
    <x v="4"/>
    <s v="tabletop games"/>
    <x v="2"/>
    <x v="1177"/>
    <d v="2015-03-28T23:31:51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0"/>
    <s v="SE"/>
    <s v="SEK"/>
    <n v="1418934506"/>
    <n v="1415910506"/>
    <b v="0"/>
    <n v="0"/>
    <b v="0"/>
    <s v="technology/web"/>
    <n v="7"/>
    <n v="0"/>
    <x v="3"/>
    <s v="web"/>
    <x v="1"/>
    <x v="1178"/>
    <d v="2014-12-18T20:28:26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2"/>
    <s v="US"/>
    <s v="USD"/>
    <n v="1402855525"/>
    <n v="1400263525"/>
    <b v="1"/>
    <n v="72"/>
    <b v="1"/>
    <s v="theater/plays"/>
    <n v="1"/>
    <n v="1.25"/>
    <x v="1"/>
    <s v="plays"/>
    <x v="1"/>
    <x v="1179"/>
    <d v="2014-06-15T18:05:2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2"/>
    <s v="GB"/>
    <s v="GBP"/>
    <n v="1427331809"/>
    <n v="1424743409"/>
    <b v="1"/>
    <n v="186"/>
    <b v="1"/>
    <s v="theater/plays"/>
    <n v="0"/>
    <n v="0.3"/>
    <x v="1"/>
    <s v="plays"/>
    <x v="2"/>
    <x v="1180"/>
    <d v="2015-03-26T01:03:2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1"/>
    <s v="US"/>
    <s v="USD"/>
    <n v="1445196989"/>
    <n v="1442604989"/>
    <b v="1"/>
    <n v="43"/>
    <b v="0"/>
    <s v="theater/plays"/>
    <n v="0"/>
    <n v="0"/>
    <x v="1"/>
    <s v="plays"/>
    <x v="2"/>
    <x v="1181"/>
    <d v="2015-10-18T19:36:29"/>
  </r>
  <r>
    <n v="1090"/>
    <s v="Help Jumpy Punch Prosper!!"/>
    <s v="A sci-fi platformer game inspired by a certain blue hedgehog and Italian plumber. Jump, fight, dodge and sprint your way to victory."/>
    <n v="12999"/>
    <n v="5414"/>
    <x v="1"/>
    <s v="AU"/>
    <s v="AUD"/>
    <n v="1432873653"/>
    <n v="1430281653"/>
    <b v="0"/>
    <n v="1"/>
    <b v="0"/>
    <s v="games/video games"/>
    <n v="42"/>
    <n v="5414"/>
    <x v="4"/>
    <s v="video games"/>
    <x v="2"/>
    <x v="1182"/>
    <d v="2015-05-29T04:27:33"/>
  </r>
  <r>
    <n v="413"/>
    <s v="Through the Fire: Rebuilding Somalia"/>
    <s v="A journey to discover how Somalis are rebuilding their shattered nation, with a focus on the role that women are playing."/>
    <n v="12800"/>
    <n v="20070"/>
    <x v="2"/>
    <s v="US"/>
    <s v="USD"/>
    <n v="1342731811"/>
    <n v="1340139811"/>
    <b v="0"/>
    <n v="171"/>
    <b v="1"/>
    <s v="film &amp; video/documentary"/>
    <n v="157"/>
    <n v="117.37"/>
    <x v="0"/>
    <s v="documentary"/>
    <x v="5"/>
    <x v="1183"/>
    <d v="2012-07-19T21:03:31"/>
  </r>
  <r>
    <n v="206"/>
    <s v="Blood Bond Movie Development"/>
    <s v="A love story featuring adoption,struggle,dysfunction,grace, healing, and restoration."/>
    <n v="12700"/>
    <n v="40043.25"/>
    <x v="1"/>
    <s v="US"/>
    <s v="USD"/>
    <n v="1470441983"/>
    <n v="1468627583"/>
    <b v="0"/>
    <n v="0"/>
    <b v="0"/>
    <s v="film &amp; video/drama"/>
    <n v="315"/>
    <n v="0"/>
    <x v="0"/>
    <s v="drama"/>
    <x v="0"/>
    <x v="1184"/>
    <d v="2016-08-06T00:06:23"/>
  </r>
  <r>
    <n v="2862"/>
    <s v="Get Your Life Back"/>
    <s v="&quot;Get Your Life Back&quot; is a dynamic stage play that deals with true issues of life that reign in the lives of many people everyday."/>
    <n v="12700"/>
    <n v="280"/>
    <x v="1"/>
    <s v="US"/>
    <s v="USD"/>
    <n v="1403636229"/>
    <n v="1401044229"/>
    <b v="0"/>
    <n v="3"/>
    <b v="0"/>
    <s v="theater/plays"/>
    <n v="2"/>
    <n v="93.33"/>
    <x v="1"/>
    <s v="plays"/>
    <x v="1"/>
    <x v="1185"/>
    <d v="2014-06-24T18:57:09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2"/>
    <s v="US"/>
    <s v="USD"/>
    <n v="1395624170"/>
    <n v="1392171770"/>
    <b v="1"/>
    <n v="189"/>
    <b v="1"/>
    <s v="music/rock"/>
    <n v="33"/>
    <n v="22.17"/>
    <x v="5"/>
    <s v="rock"/>
    <x v="1"/>
    <x v="1186"/>
    <d v="2014-03-24T01:22:50"/>
  </r>
  <r>
    <n v="183"/>
    <s v="Three Little Words"/>
    <s v="Don't kill me until I meet my Dad"/>
    <n v="12500"/>
    <n v="44388"/>
    <x v="1"/>
    <s v="GB"/>
    <s v="GBP"/>
    <n v="1417033610"/>
    <n v="1414438010"/>
    <b v="0"/>
    <n v="12"/>
    <b v="0"/>
    <s v="film &amp; video/drama"/>
    <n v="355"/>
    <n v="3699"/>
    <x v="0"/>
    <s v="drama"/>
    <x v="1"/>
    <x v="1187"/>
    <d v="2014-11-26T20:26:50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1"/>
    <s v="US"/>
    <s v="USD"/>
    <n v="1425655349"/>
    <n v="1420471349"/>
    <b v="0"/>
    <n v="1"/>
    <b v="0"/>
    <s v="film &amp; video/drama"/>
    <n v="313"/>
    <n v="39131"/>
    <x v="0"/>
    <s v="drama"/>
    <x v="2"/>
    <x v="1188"/>
    <d v="2015-03-06T15:22:29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2"/>
    <s v="US"/>
    <s v="USD"/>
    <n v="1426426322"/>
    <n v="1423405922"/>
    <b v="0"/>
    <n v="159"/>
    <b v="1"/>
    <s v="film &amp; video/documentary"/>
    <n v="179"/>
    <n v="140.53"/>
    <x v="0"/>
    <s v="documentary"/>
    <x v="2"/>
    <x v="1189"/>
    <d v="2015-03-15T13:32:02"/>
  </r>
  <r>
    <n v="825"/>
    <s v="KILL FREEMAN"/>
    <s v="Kickstarting Kill Freeman independently. Help fund the New Record, Video and Live Shows."/>
    <n v="12500"/>
    <n v="8120"/>
    <x v="2"/>
    <s v="US"/>
    <s v="USD"/>
    <n v="1351495284"/>
    <n v="1349335284"/>
    <b v="0"/>
    <n v="99"/>
    <b v="1"/>
    <s v="music/rock"/>
    <n v="65"/>
    <n v="82.02"/>
    <x v="5"/>
    <s v="rock"/>
    <x v="5"/>
    <x v="1190"/>
    <d v="2012-10-29T07:21:24"/>
  </r>
  <r>
    <n v="1185"/>
    <s v="Katrina  Reflections"/>
    <s v="A photo exhibition and book showcasing images and stories of our time in New Orleans, commemorating Katrinaâ€™s ten year anniversary."/>
    <n v="12500"/>
    <n v="5000"/>
    <x v="2"/>
    <s v="US"/>
    <s v="USD"/>
    <n v="1433736000"/>
    <n v="1430945149"/>
    <b v="0"/>
    <n v="111"/>
    <b v="1"/>
    <s v="photography/photobooks"/>
    <n v="40"/>
    <n v="45.05"/>
    <x v="6"/>
    <s v="photobooks"/>
    <x v="2"/>
    <x v="1191"/>
    <d v="2015-06-08T04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2"/>
    <s v="IE"/>
    <s v="EUR"/>
    <n v="1428493379"/>
    <n v="1425901379"/>
    <b v="0"/>
    <n v="714"/>
    <b v="1"/>
    <s v="photography/photobooks"/>
    <n v="39"/>
    <n v="6.84"/>
    <x v="6"/>
    <s v="photobooks"/>
    <x v="2"/>
    <x v="1192"/>
    <d v="2015-04-08T11:42:59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s v="music/faith"/>
    <n v="20"/>
    <n v="113.91"/>
    <x v="5"/>
    <s v="faith"/>
    <x v="3"/>
    <x v="1193"/>
    <d v="2017-04-09T23:47:28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1"/>
    <s v="US"/>
    <s v="USD"/>
    <n v="1407972712"/>
    <n v="1405380712"/>
    <b v="1"/>
    <n v="103"/>
    <b v="0"/>
    <s v="photography/photobooks"/>
    <n v="18"/>
    <n v="22.19"/>
    <x v="6"/>
    <s v="photobooks"/>
    <x v="1"/>
    <x v="1194"/>
    <d v="2014-08-13T23:31:5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2"/>
    <s v="US"/>
    <s v="USD"/>
    <n v="1444778021"/>
    <n v="1442963621"/>
    <b v="0"/>
    <n v="132"/>
    <b v="1"/>
    <s v="music/classical music"/>
    <n v="6"/>
    <n v="5.27"/>
    <x v="5"/>
    <s v="classical music"/>
    <x v="2"/>
    <x v="1195"/>
    <d v="2015-10-13T23:13:41"/>
  </r>
  <r>
    <n v="3792"/>
    <s v="BorikÃ©n: The Show"/>
    <s v="A cultural and historic journey through Puerto Rico's music and dance!"/>
    <n v="12500"/>
    <n v="0"/>
    <x v="1"/>
    <s v="US"/>
    <s v="USD"/>
    <n v="1436957022"/>
    <n v="1434365022"/>
    <b v="0"/>
    <n v="2"/>
    <b v="0"/>
    <s v="theater/musical"/>
    <n v="0"/>
    <n v="0"/>
    <x v="1"/>
    <s v="musical"/>
    <x v="2"/>
    <x v="1196"/>
    <d v="2015-07-15T10:43:4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2"/>
    <s v="US"/>
    <s v="USD"/>
    <n v="1283312640"/>
    <n v="1279651084"/>
    <b v="0"/>
    <n v="229"/>
    <b v="1"/>
    <s v="film &amp; video/documentary"/>
    <n v="167"/>
    <n v="90.63"/>
    <x v="0"/>
    <s v="documentary"/>
    <x v="7"/>
    <x v="1197"/>
    <d v="2010-09-01T03:44:00"/>
  </r>
  <r>
    <n v="3262"/>
    <s v="Prison Boxing: A New Play by Leah Joki"/>
    <s v="A one-woman theatrical exploration of the prison system and its inhabitants."/>
    <n v="12200"/>
    <n v="52"/>
    <x v="2"/>
    <s v="US"/>
    <s v="USD"/>
    <n v="1419220800"/>
    <n v="1416555262"/>
    <b v="1"/>
    <n v="134"/>
    <b v="1"/>
    <s v="theater/plays"/>
    <n v="0"/>
    <n v="0.39"/>
    <x v="1"/>
    <s v="plays"/>
    <x v="1"/>
    <x v="1198"/>
    <d v="2014-12-22T04:00:00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0"/>
    <s v="GB"/>
    <s v="GBP"/>
    <n v="1434738483"/>
    <n v="1432146483"/>
    <b v="0"/>
    <n v="4"/>
    <b v="0"/>
    <s v="publishing/art books"/>
    <n v="24"/>
    <n v="738.5"/>
    <x v="2"/>
    <s v="art books"/>
    <x v="2"/>
    <x v="1199"/>
    <d v="2015-06-19T18:28:03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1"/>
    <s v="US"/>
    <s v="USD"/>
    <n v="1354699421"/>
    <n v="1352107421"/>
    <b v="0"/>
    <n v="70"/>
    <b v="0"/>
    <s v="film &amp; video/animation"/>
    <n v="127"/>
    <n v="217.57"/>
    <x v="0"/>
    <s v="animation"/>
    <x v="5"/>
    <x v="1200"/>
    <d v="2012-12-05T09:23:41"/>
  </r>
  <r>
    <n v="16"/>
    <s v="ArtMoose TV Series"/>
    <s v="We want to create a Sizzle Reel to pitch a Reality TV Series to TV Executive starring artists Art Moose will use new artists each week."/>
    <n v="12000"/>
    <n v="315295.89"/>
    <x v="2"/>
    <s v="US"/>
    <s v="USD"/>
    <n v="1402896600"/>
    <n v="1398971211"/>
    <b v="0"/>
    <n v="70"/>
    <b v="1"/>
    <s v="film &amp; video/television"/>
    <n v="2627"/>
    <n v="4504.2299999999996"/>
    <x v="0"/>
    <s v="television"/>
    <x v="1"/>
    <x v="1201"/>
    <d v="2014-06-16T05:30:00"/>
  </r>
  <r>
    <n v="28"/>
    <s v="John Earle Dog Training Concept Development Reel"/>
    <s v="John and Brian are on a quest to change people's lives and rehabilitate dogs."/>
    <n v="12000"/>
    <n v="202928.5"/>
    <x v="2"/>
    <s v="US"/>
    <s v="USD"/>
    <n v="1450307284"/>
    <n v="1447715284"/>
    <b v="0"/>
    <n v="71"/>
    <b v="1"/>
    <s v="film &amp; video/television"/>
    <n v="1691"/>
    <n v="2858.15"/>
    <x v="0"/>
    <s v="television"/>
    <x v="2"/>
    <x v="1202"/>
    <d v="2015-12-16T23:08:04"/>
  </r>
  <r>
    <n v="49"/>
    <s v="Driving Jersey - Season Five"/>
    <s v="Driving Jersey is real people telling real stories."/>
    <n v="12000"/>
    <n v="152579"/>
    <x v="2"/>
    <s v="US"/>
    <s v="USD"/>
    <n v="1445660045"/>
    <n v="1443068045"/>
    <b v="0"/>
    <n v="87"/>
    <b v="1"/>
    <s v="film &amp; video/television"/>
    <n v="1271"/>
    <n v="1753.78"/>
    <x v="0"/>
    <s v="television"/>
    <x v="2"/>
    <x v="1203"/>
    <d v="2015-10-24T04:14:05"/>
  </r>
  <r>
    <n v="80"/>
    <s v="Swingers Anonymous"/>
    <s v="What would you do if you ended up at a swingers party with two dead bodies and $20,000 in drug money?"/>
    <n v="12000"/>
    <n v="104146.51"/>
    <x v="2"/>
    <s v="US"/>
    <s v="USD"/>
    <n v="1386640856"/>
    <n v="1383616856"/>
    <b v="0"/>
    <n v="47"/>
    <b v="1"/>
    <s v="film &amp; video/shorts"/>
    <n v="868"/>
    <n v="2215.88"/>
    <x v="0"/>
    <s v="shorts"/>
    <x v="4"/>
    <x v="1204"/>
    <d v="2013-12-10T02:00:56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0"/>
    <s v="US"/>
    <s v="USD"/>
    <n v="1433043623"/>
    <n v="1429155623"/>
    <b v="0"/>
    <n v="28"/>
    <b v="0"/>
    <s v="film &amp; video/science fiction"/>
    <n v="460"/>
    <n v="1972.25"/>
    <x v="0"/>
    <s v="science fiction"/>
    <x v="2"/>
    <x v="1205"/>
    <d v="2015-05-31T03:40:23"/>
  </r>
  <r>
    <n v="190"/>
    <s v="REGIONRAT, the movie"/>
    <s v="Because hope can be a 4 letter word"/>
    <n v="12000"/>
    <n v="42086.42"/>
    <x v="1"/>
    <s v="US"/>
    <s v="USD"/>
    <n v="1466091446"/>
    <n v="1465227446"/>
    <b v="0"/>
    <n v="1"/>
    <b v="0"/>
    <s v="film &amp; video/drama"/>
    <n v="351"/>
    <n v="42086.42"/>
    <x v="0"/>
    <s v="drama"/>
    <x v="0"/>
    <x v="1206"/>
    <d v="2016-06-16T15:37:26"/>
  </r>
  <r>
    <n v="210"/>
    <s v="Like Son, Like Father"/>
    <s v="A tender short film about a young man who needs advice from  someone he had no intention of ever meeting, his biological father."/>
    <n v="12000"/>
    <n v="39500.5"/>
    <x v="1"/>
    <s v="US"/>
    <s v="USD"/>
    <n v="1443675600"/>
    <n v="1441157592"/>
    <b v="0"/>
    <n v="33"/>
    <b v="0"/>
    <s v="film &amp; video/drama"/>
    <n v="329"/>
    <n v="1196.98"/>
    <x v="0"/>
    <s v="drama"/>
    <x v="2"/>
    <x v="1207"/>
    <d v="2015-10-01T05:00:00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2"/>
    <s v="US"/>
    <s v="USD"/>
    <n v="1299775210"/>
    <n v="1295887210"/>
    <b v="1"/>
    <n v="202"/>
    <b v="1"/>
    <s v="film &amp; video/documentary"/>
    <n v="227"/>
    <n v="134.63999999999999"/>
    <x v="0"/>
    <s v="documentary"/>
    <x v="6"/>
    <x v="1208"/>
    <d v="2011-03-10T16:40:10"/>
  </r>
  <r>
    <n v="360"/>
    <s v="Faith: A Documentary"/>
    <s v="A brave woman takes her wife and son from New York to visit her hometown in Kenya, where she was persecuted for being a lesbian."/>
    <n v="12000"/>
    <n v="23086"/>
    <x v="2"/>
    <s v="US"/>
    <s v="USD"/>
    <n v="1437621060"/>
    <n v="1433799180"/>
    <b v="0"/>
    <n v="87"/>
    <b v="1"/>
    <s v="film &amp; video/documentary"/>
    <n v="192"/>
    <n v="265.36"/>
    <x v="0"/>
    <s v="documentary"/>
    <x v="2"/>
    <x v="1209"/>
    <d v="2015-07-23T03:11:00"/>
  </r>
  <r>
    <n v="377"/>
    <s v="PIN UP! THE MOVIE The documentary with vintage style"/>
    <s v="Dangerous. Sexy. All-American Girl. You know the look. Now meet the women who are making retro style modern."/>
    <n v="12000"/>
    <n v="21882"/>
    <x v="2"/>
    <s v="US"/>
    <s v="USD"/>
    <n v="1447484460"/>
    <n v="1444888868"/>
    <b v="0"/>
    <n v="133"/>
    <b v="1"/>
    <s v="film &amp; video/documentary"/>
    <n v="182"/>
    <n v="164.53"/>
    <x v="0"/>
    <s v="documentary"/>
    <x v="2"/>
    <x v="1210"/>
    <d v="2015-11-14T07:01:00"/>
  </r>
  <r>
    <n v="428"/>
    <s v="Little Clay Bible - Zacchaeus"/>
    <s v="Fresh, fun, entertaining Bible stories on YouTube, stop-motion style."/>
    <n v="12000"/>
    <n v="19195"/>
    <x v="1"/>
    <s v="US"/>
    <s v="USD"/>
    <n v="1402956000"/>
    <n v="1400523845"/>
    <b v="0"/>
    <n v="13"/>
    <b v="0"/>
    <s v="film &amp; video/animation"/>
    <n v="160"/>
    <n v="1476.54"/>
    <x v="0"/>
    <s v="animation"/>
    <x v="1"/>
    <x v="1211"/>
    <d v="2014-06-16T22:00:00"/>
  </r>
  <r>
    <n v="488"/>
    <s v="City Animals independent cartoon series"/>
    <s v="When humans left the earth, the animals took over the city. What could go wrong? Well...everything!"/>
    <n v="12000"/>
    <n v="15808"/>
    <x v="1"/>
    <s v="US"/>
    <s v="USD"/>
    <n v="1483924700"/>
    <n v="1481332700"/>
    <b v="0"/>
    <n v="0"/>
    <b v="0"/>
    <s v="film &amp; video/animation"/>
    <n v="132"/>
    <n v="0"/>
    <x v="0"/>
    <s v="animation"/>
    <x v="0"/>
    <x v="1212"/>
    <d v="2017-01-09T01:18:20"/>
  </r>
  <r>
    <n v="505"/>
    <s v="MY4FACES THE ANIMATED MOVIE"/>
    <s v="This wonderful movie will tells the story of two adorable aliens who crash land into a familyâ€™s backyard, and travel the Earth."/>
    <n v="12000"/>
    <n v="15530"/>
    <x v="1"/>
    <s v="US"/>
    <s v="USD"/>
    <n v="1451010086"/>
    <n v="1447122086"/>
    <b v="0"/>
    <n v="14"/>
    <b v="0"/>
    <s v="film &amp; video/animation"/>
    <n v="129"/>
    <n v="1109.29"/>
    <x v="0"/>
    <s v="animation"/>
    <x v="2"/>
    <x v="1213"/>
    <d v="2015-12-25T02:21:26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2"/>
    <s v="US"/>
    <s v="USD"/>
    <n v="1410601041"/>
    <n v="1406713041"/>
    <b v="0"/>
    <n v="12"/>
    <b v="1"/>
    <s v="theater/plays"/>
    <n v="126"/>
    <n v="1257.5899999999999"/>
    <x v="1"/>
    <s v="plays"/>
    <x v="1"/>
    <x v="1214"/>
    <d v="2014-09-13T09:37:21"/>
  </r>
  <r>
    <n v="579"/>
    <s v="Course: Learn Cryptography"/>
    <s v="Learn classic and public key cryptography with a full proof-of-concept system in JavaScript."/>
    <n v="12000"/>
    <n v="12627"/>
    <x v="1"/>
    <s v="US"/>
    <s v="USD"/>
    <n v="1419539223"/>
    <n v="1416947223"/>
    <b v="0"/>
    <n v="5"/>
    <b v="0"/>
    <s v="technology/web"/>
    <n v="105"/>
    <n v="2525.4"/>
    <x v="3"/>
    <s v="web"/>
    <x v="1"/>
    <x v="1215"/>
    <d v="2014-12-25T20:27:03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2"/>
    <s v="US"/>
    <s v="USD"/>
    <n v="1436396313"/>
    <n v="1433804313"/>
    <b v="0"/>
    <n v="1013"/>
    <b v="1"/>
    <s v="technology/wearables"/>
    <n v="92"/>
    <n v="10.91"/>
    <x v="3"/>
    <s v="wearables"/>
    <x v="2"/>
    <x v="1216"/>
    <d v="2015-07-08T22:58:33"/>
  </r>
  <r>
    <n v="664"/>
    <s v="Oregon Babyâ„¢ Diapers"/>
    <s v="Save Oregon Babyâ„¢ Diapers, a handmade business, run by awesome moms in Southern Oregon, from permanently closing!"/>
    <n v="12000"/>
    <n v="10800"/>
    <x v="1"/>
    <s v="US"/>
    <s v="USD"/>
    <n v="1428940775"/>
    <n v="1426348775"/>
    <b v="0"/>
    <n v="29"/>
    <b v="0"/>
    <s v="technology/wearables"/>
    <n v="90"/>
    <n v="372.41"/>
    <x v="3"/>
    <s v="wearables"/>
    <x v="2"/>
    <x v="1217"/>
    <d v="2015-04-13T15:59:35"/>
  </r>
  <r>
    <n v="718"/>
    <s v="BioToo - Emergency Temporary Tattoos"/>
    <s v="When every second matters, BioToo temporary tattoos get critical information to emergency personnel to help them help you."/>
    <n v="12000"/>
    <n v="10065"/>
    <x v="1"/>
    <s v="US"/>
    <s v="USD"/>
    <n v="1487397540"/>
    <n v="1484684247"/>
    <b v="0"/>
    <n v="4"/>
    <b v="0"/>
    <s v="technology/wearables"/>
    <n v="84"/>
    <n v="2516.25"/>
    <x v="3"/>
    <s v="wearables"/>
    <x v="3"/>
    <x v="1218"/>
    <d v="2017-02-18T05:59:00"/>
  </r>
  <r>
    <n v="957"/>
    <s v="DUALBAND, the Leather NFC Smart Watch Band"/>
    <s v="A Leather Smart watch Band, that NEVER needs to be charged for only $37!"/>
    <n v="12000"/>
    <n v="6388"/>
    <x v="1"/>
    <s v="US"/>
    <s v="USD"/>
    <n v="1479392133"/>
    <n v="1476710133"/>
    <b v="0"/>
    <n v="7"/>
    <b v="0"/>
    <s v="technology/wearables"/>
    <n v="53"/>
    <n v="912.57"/>
    <x v="3"/>
    <s v="wearables"/>
    <x v="0"/>
    <x v="1219"/>
    <d v="2016-11-17T14:15:33"/>
  </r>
  <r>
    <n v="966"/>
    <s v="ICE SHIRT; Running, Multi-Sport, Cycling, Athletic Wear"/>
    <s v="ICE SHIRT; running, multi-sport, cycling, &amp; athletic wear shirts that hold melting ice to cool you on hot days."/>
    <n v="12000"/>
    <n v="6301"/>
    <x v="1"/>
    <s v="US"/>
    <s v="USD"/>
    <n v="1475766932"/>
    <n v="1473174932"/>
    <b v="0"/>
    <n v="30"/>
    <b v="0"/>
    <s v="technology/wearables"/>
    <n v="53"/>
    <n v="210.03"/>
    <x v="3"/>
    <s v="wearables"/>
    <x v="0"/>
    <x v="1220"/>
    <d v="2016-10-06T15:15:32"/>
  </r>
  <r>
    <n v="1049"/>
    <s v="J1 (Canceled)"/>
    <s v="------"/>
    <n v="12000"/>
    <n v="5651.58"/>
    <x v="0"/>
    <s v="US"/>
    <s v="USD"/>
    <n v="1455272445"/>
    <n v="1452680445"/>
    <b v="0"/>
    <n v="0"/>
    <b v="0"/>
    <s v="journalism/audio"/>
    <n v="47"/>
    <n v="0"/>
    <x v="8"/>
    <s v="audio"/>
    <x v="0"/>
    <x v="1221"/>
    <d v="2016-02-12T10:20:4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1"/>
    <s v="US"/>
    <s v="USD"/>
    <n v="1412393400"/>
    <n v="1409747154"/>
    <b v="0"/>
    <n v="29"/>
    <b v="0"/>
    <s v="games/video games"/>
    <n v="45"/>
    <n v="185.82"/>
    <x v="4"/>
    <s v="video games"/>
    <x v="1"/>
    <x v="1222"/>
    <d v="2014-10-04T03:30:00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0"/>
    <s v="US"/>
    <s v="USD"/>
    <n v="1310158800"/>
    <n v="1304888771"/>
    <b v="0"/>
    <n v="38"/>
    <b v="0"/>
    <s v="music/world music"/>
    <n v="37"/>
    <n v="116.92"/>
    <x v="5"/>
    <s v="world music"/>
    <x v="6"/>
    <x v="1223"/>
    <d v="2011-07-08T21:00:00"/>
  </r>
  <r>
    <n v="1258"/>
    <s v="Mustard Plug New Record!"/>
    <s v="Mustard Plug needs help funding their new record.  Please help the Grand Rapids, MI band put out their 7th record!"/>
    <n v="12000"/>
    <n v="4320"/>
    <x v="2"/>
    <s v="US"/>
    <s v="USD"/>
    <n v="1377960012"/>
    <n v="1375368012"/>
    <b v="1"/>
    <n v="670"/>
    <b v="1"/>
    <s v="music/rock"/>
    <n v="36"/>
    <n v="6.45"/>
    <x v="5"/>
    <s v="rock"/>
    <x v="4"/>
    <x v="1224"/>
    <d v="2013-08-31T14:40:12"/>
  </r>
  <r>
    <n v="1268"/>
    <s v="Full Devil Jacket 2nd Album Release"/>
    <s v="Full Devil Jacket Is releasing their first record in over 12 yrs and we want you to be a part of it!"/>
    <n v="12000"/>
    <n v="4280"/>
    <x v="2"/>
    <s v="US"/>
    <s v="USD"/>
    <n v="1379708247"/>
    <n v="1377116247"/>
    <b v="1"/>
    <n v="182"/>
    <b v="1"/>
    <s v="music/rock"/>
    <n v="36"/>
    <n v="23.52"/>
    <x v="5"/>
    <s v="rock"/>
    <x v="4"/>
    <x v="1225"/>
    <d v="2013-09-20T20:17:27"/>
  </r>
  <r>
    <n v="1406"/>
    <s v="Man Down! Translation project"/>
    <s v="The White coat and the battle dress uniform"/>
    <n v="12000"/>
    <n v="3486"/>
    <x v="1"/>
    <s v="IT"/>
    <s v="EUR"/>
    <n v="1449914400"/>
    <n v="1445336607"/>
    <b v="0"/>
    <n v="3"/>
    <b v="0"/>
    <s v="publishing/translations"/>
    <n v="29"/>
    <n v="1162"/>
    <x v="2"/>
    <s v="translations"/>
    <x v="2"/>
    <x v="1226"/>
    <d v="2015-12-12T10:00:00"/>
  </r>
  <r>
    <n v="1433"/>
    <s v="The Gayatri Mantra for Jhansi, India"/>
    <s v="Publish my book on the Gayatri Mantra in English for the benefit of the readers and the children at the orphanage in Jhansi, India"/>
    <n v="12000"/>
    <n v="3385"/>
    <x v="1"/>
    <s v="IT"/>
    <s v="EUR"/>
    <n v="1481367600"/>
    <n v="1477839675"/>
    <b v="0"/>
    <n v="10"/>
    <b v="0"/>
    <s v="publishing/translations"/>
    <n v="28"/>
    <n v="338.5"/>
    <x v="2"/>
    <s v="translations"/>
    <x v="0"/>
    <x v="1227"/>
    <d v="2016-12-10T11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2"/>
    <s v="US"/>
    <s v="USD"/>
    <n v="1440702910"/>
    <n v="1438110910"/>
    <b v="1"/>
    <n v="455"/>
    <b v="1"/>
    <s v="photography/photobooks"/>
    <n v="25"/>
    <n v="6.67"/>
    <x v="6"/>
    <s v="photobooks"/>
    <x v="2"/>
    <x v="1228"/>
    <d v="2015-08-27T19:15:10"/>
  </r>
  <r>
    <n v="1537"/>
    <s v="FACE TO FAITH | MOUNT KAILASH | TIBET photobook"/>
    <s v="A Photobook about one of the most fascinating places on earth -     the sacred Mount Kailash in Tibet."/>
    <n v="12000"/>
    <n v="3035"/>
    <x v="2"/>
    <s v="DE"/>
    <s v="EUR"/>
    <n v="1470506400"/>
    <n v="1467358427"/>
    <b v="1"/>
    <n v="224"/>
    <b v="1"/>
    <s v="photography/photobooks"/>
    <n v="25"/>
    <n v="13.55"/>
    <x v="6"/>
    <s v="photobooks"/>
    <x v="0"/>
    <x v="1229"/>
    <d v="2016-08-06T18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s v="music/faith"/>
    <n v="21"/>
    <n v="109.18"/>
    <x v="5"/>
    <s v="faith"/>
    <x v="3"/>
    <x v="1230"/>
    <d v="2017-04-10T01:00:00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2"/>
    <s v="US"/>
    <s v="USD"/>
    <n v="1477255840"/>
    <n v="1474663840"/>
    <b v="0"/>
    <n v="118"/>
    <b v="1"/>
    <s v="photography/photobooks"/>
    <n v="19"/>
    <n v="19.41"/>
    <x v="6"/>
    <s v="photobooks"/>
    <x v="0"/>
    <x v="1231"/>
    <d v="2016-10-23T20:50:40"/>
  </r>
  <r>
    <n v="1814"/>
    <s v="My Favourite Colour Was Yellow"/>
    <s v="A self published photo book documenting the overwhelming presence of the colour pink, in young girls lives here in the UK."/>
    <n v="12000"/>
    <n v="2132"/>
    <x v="1"/>
    <s v="GB"/>
    <s v="GBP"/>
    <n v="1425108736"/>
    <n v="1422516736"/>
    <b v="0"/>
    <n v="140"/>
    <b v="0"/>
    <s v="photography/photobooks"/>
    <n v="18"/>
    <n v="15.23"/>
    <x v="6"/>
    <s v="photobooks"/>
    <x v="2"/>
    <x v="1232"/>
    <d v="2015-02-28T07:32:16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2"/>
    <s v="US"/>
    <s v="USD"/>
    <n v="1355597528"/>
    <n v="1353005528"/>
    <b v="0"/>
    <n v="246"/>
    <b v="1"/>
    <s v="music/indie rock"/>
    <n v="17"/>
    <n v="8.19"/>
    <x v="5"/>
    <s v="indie rock"/>
    <x v="5"/>
    <x v="1233"/>
    <d v="2012-12-15T18:52:0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2"/>
    <s v="GB"/>
    <s v="GBP"/>
    <n v="1481842800"/>
    <n v="1479414344"/>
    <b v="0"/>
    <n v="3238"/>
    <b v="1"/>
    <s v="games/tabletop games"/>
    <n v="11"/>
    <n v="0.39"/>
    <x v="4"/>
    <s v="tabletop games"/>
    <x v="0"/>
    <x v="1234"/>
    <d v="2016-12-15T23:00:00"/>
  </r>
  <r>
    <n v="2337"/>
    <s v="The Hudson Standard Bitters and Shrubs"/>
    <s v="We make small batch, locally sourced bitters and shrubs for cocktails and cooking."/>
    <n v="12000"/>
    <n v="1020"/>
    <x v="2"/>
    <s v="US"/>
    <s v="USD"/>
    <n v="1403796143"/>
    <n v="1401204143"/>
    <b v="1"/>
    <n v="179"/>
    <b v="1"/>
    <s v="food/small batch"/>
    <n v="9"/>
    <n v="5.7"/>
    <x v="7"/>
    <s v="small batch"/>
    <x v="1"/>
    <x v="1235"/>
    <d v="2014-06-26T15:22:23"/>
  </r>
  <r>
    <n v="2402"/>
    <s v="Cupcake Truck Unite"/>
    <s v="Small town, delicious treats, and a mobile truck"/>
    <n v="12000"/>
    <n v="900"/>
    <x v="1"/>
    <s v="US"/>
    <s v="USD"/>
    <n v="1431533931"/>
    <n v="1428941931"/>
    <b v="0"/>
    <n v="1"/>
    <b v="0"/>
    <s v="food/food trucks"/>
    <n v="8"/>
    <n v="900"/>
    <x v="7"/>
    <s v="food trucks"/>
    <x v="2"/>
    <x v="1236"/>
    <d v="2015-05-13T16:18:51"/>
  </r>
  <r>
    <n v="2514"/>
    <s v="Lunch For Tots"/>
    <s v="My little cafe has been challenged to provide healthy, fun lunches to kids at a Montessori School. Local/organic as much as possible."/>
    <n v="12000"/>
    <n v="713"/>
    <x v="1"/>
    <s v="US"/>
    <s v="USD"/>
    <n v="1408526477"/>
    <n v="1407057677"/>
    <b v="0"/>
    <n v="4"/>
    <b v="0"/>
    <s v="food/restaurants"/>
    <n v="6"/>
    <n v="178.25"/>
    <x v="7"/>
    <s v="restaurants"/>
    <x v="1"/>
    <x v="1237"/>
    <d v="2014-08-20T09:21:17"/>
  </r>
  <r>
    <n v="2602"/>
    <s v="Historic Robotic Spacecraft Poster Series"/>
    <s v="Three screen-printed posters celebrating the most popular and most notable interplanetary robotic space missions."/>
    <n v="12000"/>
    <n v="593"/>
    <x v="2"/>
    <s v="US"/>
    <s v="USD"/>
    <n v="1415827200"/>
    <n v="1412358968"/>
    <b v="1"/>
    <n v="489"/>
    <b v="1"/>
    <s v="technology/space exploration"/>
    <n v="5"/>
    <n v="1.21"/>
    <x v="3"/>
    <s v="space exploration"/>
    <x v="1"/>
    <x v="1238"/>
    <d v="2014-11-12T21:20:00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0"/>
    <s v="US"/>
    <s v="USD"/>
    <n v="1457543360"/>
    <n v="1454951360"/>
    <b v="0"/>
    <n v="6"/>
    <b v="0"/>
    <s v="technology/space exploration"/>
    <n v="4"/>
    <n v="88.33"/>
    <x v="3"/>
    <s v="space exploration"/>
    <x v="0"/>
    <x v="1239"/>
    <d v="2016-03-09T17:09:20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2"/>
    <s v="US"/>
    <s v="USD"/>
    <n v="1456047228"/>
    <n v="1453109628"/>
    <b v="1"/>
    <n v="551"/>
    <b v="1"/>
    <s v="theater/spaces"/>
    <n v="4"/>
    <n v="0.82"/>
    <x v="1"/>
    <s v="spaces"/>
    <x v="0"/>
    <x v="1240"/>
    <d v="2016-02-21T09:33:4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2"/>
    <s v="US"/>
    <s v="USD"/>
    <n v="1420060088"/>
    <n v="1414872488"/>
    <b v="0"/>
    <n v="176"/>
    <b v="1"/>
    <s v="technology/hardware"/>
    <n v="4"/>
    <n v="2.4700000000000002"/>
    <x v="3"/>
    <s v="hardware"/>
    <x v="1"/>
    <x v="1241"/>
    <d v="2014-12-31T21:08:0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2"/>
    <s v="US"/>
    <s v="USD"/>
    <n v="1369699200"/>
    <n v="1366917828"/>
    <b v="0"/>
    <n v="146"/>
    <b v="1"/>
    <s v="technology/hardware"/>
    <n v="4"/>
    <n v="2.95"/>
    <x v="3"/>
    <s v="hardware"/>
    <x v="4"/>
    <x v="1242"/>
    <d v="2013-05-28T00:00:00"/>
  </r>
  <r>
    <n v="2880"/>
    <s v="BELIEF on the Isle of Skye"/>
    <s v="BELIEF leaves res &amp; crosses nations, swims the Atlantic, landing on Isle where Salish meets Gaelic, where humanity transcends barriers"/>
    <n v="12000"/>
    <n v="270"/>
    <x v="1"/>
    <s v="US"/>
    <s v="USD"/>
    <n v="1440090300"/>
    <n v="1436305452"/>
    <b v="0"/>
    <n v="29"/>
    <b v="0"/>
    <s v="theater/plays"/>
    <n v="2"/>
    <n v="9.31"/>
    <x v="1"/>
    <s v="plays"/>
    <x v="2"/>
    <x v="1243"/>
    <d v="2015-08-20T17:05:00"/>
  </r>
  <r>
    <n v="2897"/>
    <s v="CAYCE"/>
    <s v="A unique stage play about the epic struggle of psychic Edgar Cayce to deal with his extraordinary abilities and find his place in life."/>
    <n v="12000"/>
    <n v="252"/>
    <x v="1"/>
    <s v="US"/>
    <s v="USD"/>
    <n v="1444577345"/>
    <n v="1441985458"/>
    <b v="0"/>
    <n v="3"/>
    <b v="0"/>
    <s v="theater/plays"/>
    <n v="2"/>
    <n v="84"/>
    <x v="1"/>
    <s v="plays"/>
    <x v="2"/>
    <x v="1244"/>
    <d v="2015-10-11T15:29:05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2"/>
    <s v="US"/>
    <s v="USD"/>
    <n v="1454433998"/>
    <n v="1453137998"/>
    <b v="0"/>
    <n v="156"/>
    <b v="1"/>
    <s v="theater/spaces"/>
    <n v="1"/>
    <n v="0.87"/>
    <x v="1"/>
    <s v="spaces"/>
    <x v="0"/>
    <x v="1245"/>
    <d v="2016-02-02T17:26:38"/>
  </r>
  <r>
    <n v="3071"/>
    <s v="The Echo Theatre 2015"/>
    <s v="Anyone can create. They just need a place and an opportunity. The Echo Theatre (Provo) provides that opportunity."/>
    <n v="12000"/>
    <n v="125"/>
    <x v="1"/>
    <s v="US"/>
    <s v="USD"/>
    <n v="1429595940"/>
    <n v="1428082481"/>
    <b v="0"/>
    <n v="117"/>
    <b v="0"/>
    <s v="theater/spaces"/>
    <n v="1"/>
    <n v="1.07"/>
    <x v="1"/>
    <s v="spaces"/>
    <x v="2"/>
    <x v="1246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125"/>
    <x v="1"/>
    <s v="US"/>
    <s v="USD"/>
    <n v="1477791960"/>
    <n v="1476549262"/>
    <b v="0"/>
    <n v="2"/>
    <b v="0"/>
    <s v="theater/spaces"/>
    <n v="1"/>
    <n v="62.5"/>
    <x v="1"/>
    <s v="spaces"/>
    <x v="0"/>
    <x v="1247"/>
    <d v="2016-10-30T01:46:00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1"/>
    <s v="US"/>
    <s v="USD"/>
    <n v="1413816975"/>
    <n v="1411224975"/>
    <b v="0"/>
    <n v="13"/>
    <b v="0"/>
    <s v="theater/spaces"/>
    <n v="1"/>
    <n v="8.4600000000000009"/>
    <x v="1"/>
    <s v="spaces"/>
    <x v="1"/>
    <x v="1248"/>
    <d v="2014-10-20T14:56:15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2"/>
    <s v="GB"/>
    <s v="GBP"/>
    <n v="1452038100"/>
    <n v="1448823673"/>
    <b v="1"/>
    <n v="115"/>
    <b v="1"/>
    <s v="theater/plays"/>
    <n v="1"/>
    <n v="0.61"/>
    <x v="1"/>
    <s v="plays"/>
    <x v="2"/>
    <x v="1249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2"/>
    <s v="GB"/>
    <s v="GBP"/>
    <n v="1419984000"/>
    <n v="1417132986"/>
    <b v="1"/>
    <n v="184"/>
    <b v="1"/>
    <s v="theater/plays"/>
    <n v="1"/>
    <n v="0.38"/>
    <x v="1"/>
    <s v="plays"/>
    <x v="1"/>
    <x v="1250"/>
    <d v="2014-12-31T00:00:00"/>
  </r>
  <r>
    <n v="3248"/>
    <s v="Honest Accomplice Theatre 2015-16 Season"/>
    <s v="Honest Accomplice Theatre produces theatre for social change."/>
    <n v="12000"/>
    <n v="56"/>
    <x v="2"/>
    <s v="US"/>
    <s v="USD"/>
    <n v="1428178757"/>
    <n v="1425590357"/>
    <b v="1"/>
    <n v="200"/>
    <b v="1"/>
    <s v="theater/plays"/>
    <n v="0"/>
    <n v="0.28000000000000003"/>
    <x v="1"/>
    <s v="plays"/>
    <x v="2"/>
    <x v="1251"/>
    <d v="2015-04-04T20:19:17"/>
  </r>
  <r>
    <n v="3677"/>
    <s v="Goldfish Memory Productions"/>
    <s v="Goldfish Memory Productions seeks at least $12,000 to begin their first 3 professional projects."/>
    <n v="12000"/>
    <n v="1"/>
    <x v="2"/>
    <s v="US"/>
    <s v="USD"/>
    <n v="1404359940"/>
    <n v="1402580818"/>
    <b v="0"/>
    <n v="199"/>
    <b v="1"/>
    <s v="theater/plays"/>
    <n v="0"/>
    <n v="0.01"/>
    <x v="1"/>
    <s v="plays"/>
    <x v="1"/>
    <x v="1252"/>
    <d v="2014-07-03T03:59:00"/>
  </r>
  <r>
    <n v="3803"/>
    <s v="Benjamin Button the Musical Concept Album"/>
    <s v="A fully orchestrated concept album of Benjamin Button the Musical!"/>
    <n v="12000"/>
    <n v="0"/>
    <x v="1"/>
    <s v="US"/>
    <s v="USD"/>
    <n v="1457133568"/>
    <n v="1454541568"/>
    <b v="0"/>
    <n v="40"/>
    <b v="0"/>
    <s v="theater/musical"/>
    <n v="0"/>
    <n v="0"/>
    <x v="1"/>
    <s v="musical"/>
    <x v="0"/>
    <x v="1253"/>
    <d v="2016-03-04T23:19:2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1"/>
    <s v="US"/>
    <s v="USD"/>
    <n v="1458097364"/>
    <n v="1455508964"/>
    <b v="0"/>
    <n v="1"/>
    <b v="0"/>
    <s v="theater/plays"/>
    <n v="0"/>
    <n v="0"/>
    <x v="1"/>
    <s v="plays"/>
    <x v="0"/>
    <x v="1254"/>
    <d v="2016-03-16T03:02:44"/>
  </r>
  <r>
    <n v="630"/>
    <s v="Ecosteader (Canceled)"/>
    <s v="Land development network for an eco-conscious collective. Community portal features ideas on lean design, green building, urban ecology"/>
    <n v="11999"/>
    <n v="11500"/>
    <x v="0"/>
    <s v="US"/>
    <s v="USD"/>
    <n v="1441516200"/>
    <n v="1438959121"/>
    <b v="0"/>
    <n v="1"/>
    <b v="0"/>
    <s v="technology/web"/>
    <n v="96"/>
    <n v="11500"/>
    <x v="3"/>
    <s v="web"/>
    <x v="2"/>
    <x v="1255"/>
    <d v="2015-09-06T05:10:00"/>
  </r>
  <r>
    <n v="3316"/>
    <s v="LOVENESS, the play @FringeNYC 2014"/>
    <s v="Gorgeousness that which sits in the root of Loveness._x000a_Other than this there is no endearment for or otherwise_x000a_to describe."/>
    <n v="11737"/>
    <n v="45"/>
    <x v="2"/>
    <s v="US"/>
    <s v="USD"/>
    <n v="1407506040"/>
    <n v="1404680075"/>
    <b v="0"/>
    <n v="125"/>
    <b v="1"/>
    <s v="theater/plays"/>
    <n v="0"/>
    <n v="0.36"/>
    <x v="1"/>
    <s v="plays"/>
    <x v="1"/>
    <x v="1256"/>
    <d v="2014-08-08T13:54:00"/>
  </r>
  <r>
    <n v="1309"/>
    <s v="CORE : Roam (Canceled)"/>
    <s v="Wicked fun and built for excitement, CORE is the safest and most versatile speaker you've ever worn."/>
    <n v="11500"/>
    <n v="4051.99"/>
    <x v="0"/>
    <s v="US"/>
    <s v="USD"/>
    <n v="1444943468"/>
    <n v="1441919468"/>
    <b v="0"/>
    <n v="35"/>
    <b v="0"/>
    <s v="technology/wearables"/>
    <n v="35"/>
    <n v="115.77"/>
    <x v="3"/>
    <s v="wearables"/>
    <x v="2"/>
    <x v="1257"/>
    <d v="2015-10-15T21:11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2"/>
    <s v="CA"/>
    <s v="CAD"/>
    <n v="1425937761"/>
    <n v="1422917361"/>
    <b v="0"/>
    <n v="84"/>
    <b v="1"/>
    <s v="technology/space exploration"/>
    <n v="5"/>
    <n v="6.55"/>
    <x v="3"/>
    <s v="space exploration"/>
    <x v="2"/>
    <x v="1258"/>
    <d v="2015-03-09T21:49:21"/>
  </r>
  <r>
    <n v="3923"/>
    <s v="Mrs Roosevelt Flies to London UK tour"/>
    <s v="Eleanor Roosevelt: Passionate campaigner for human rights, champion for peace, staunch supporter of FDR's policies, betrayed wife."/>
    <n v="11500"/>
    <n v="0"/>
    <x v="1"/>
    <s v="GB"/>
    <s v="GBP"/>
    <n v="1428622271"/>
    <n v="1426203071"/>
    <b v="0"/>
    <n v="17"/>
    <b v="0"/>
    <s v="theater/plays"/>
    <n v="0"/>
    <n v="0"/>
    <x v="1"/>
    <s v="plays"/>
    <x v="2"/>
    <x v="1259"/>
    <d v="2015-04-09T23:31:11"/>
  </r>
  <r>
    <n v="349"/>
    <s v="Strangers To Peace: A Documentary"/>
    <s v="After 52 years of war, FARC guerrilla soldiers rejoin Colombian society to forge new lives of peace."/>
    <n v="11260"/>
    <n v="24315"/>
    <x v="2"/>
    <s v="US"/>
    <s v="USD"/>
    <n v="1487937508"/>
    <n v="1485345508"/>
    <b v="1"/>
    <n v="167"/>
    <b v="1"/>
    <s v="film &amp; video/documentary"/>
    <n v="216"/>
    <n v="145.6"/>
    <x v="0"/>
    <s v="documentary"/>
    <x v="3"/>
    <x v="1260"/>
    <d v="2017-02-24T11:58:28"/>
  </r>
  <r>
    <n v="2879"/>
    <s v="Girls, Ladies and Women - A Gospel Drama"/>
    <s v="She that fines a husband? Wait, is that right? Girl... you better check yourself, before you wreck yourself!"/>
    <n v="11200"/>
    <n v="270"/>
    <x v="1"/>
    <s v="US"/>
    <s v="USD"/>
    <n v="1453310661"/>
    <n v="1450718661"/>
    <b v="0"/>
    <n v="1"/>
    <b v="0"/>
    <s v="theater/plays"/>
    <n v="2"/>
    <n v="270"/>
    <x v="1"/>
    <s v="plays"/>
    <x v="2"/>
    <x v="1261"/>
    <d v="2016-01-20T17:24:21"/>
  </r>
  <r>
    <n v="574"/>
    <s v="Unity, A Content Creators Toolkit"/>
    <s v="Grow your YouTube channel and increase your audience by allowing multi uploads, shares and interaction from a single simple interface."/>
    <n v="11180"/>
    <n v="12795"/>
    <x v="1"/>
    <s v="GB"/>
    <s v="GBP"/>
    <n v="1476873507"/>
    <n v="1474281507"/>
    <b v="0"/>
    <n v="4"/>
    <b v="0"/>
    <s v="technology/web"/>
    <n v="114"/>
    <n v="3198.75"/>
    <x v="3"/>
    <s v="web"/>
    <x v="0"/>
    <x v="1262"/>
    <d v="2016-10-19T10:38:27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1"/>
    <s v="US"/>
    <s v="USD"/>
    <n v="1400569140"/>
    <n v="1397854356"/>
    <b v="0"/>
    <n v="46"/>
    <b v="0"/>
    <s v="theater/plays"/>
    <n v="0"/>
    <n v="0"/>
    <x v="1"/>
    <s v="plays"/>
    <x v="1"/>
    <x v="1263"/>
    <d v="2014-05-20T06:59:00"/>
  </r>
  <r>
    <n v="51"/>
    <s v="SKY CITY HAYA"/>
    <s v="Please help us reach stretch goals of 16k, 26k, 41k for the soundtrack, extended scenes &amp; story development for our sci-fi TV series!"/>
    <n v="11000"/>
    <n v="150102"/>
    <x v="2"/>
    <s v="US"/>
    <s v="USD"/>
    <n v="1439245037"/>
    <n v="1436653037"/>
    <b v="0"/>
    <n v="119"/>
    <b v="1"/>
    <s v="film &amp; video/television"/>
    <n v="1365"/>
    <n v="1261.3599999999999"/>
    <x v="0"/>
    <s v="television"/>
    <x v="2"/>
    <x v="1264"/>
    <d v="2015-08-10T22:17:17"/>
  </r>
  <r>
    <n v="1764"/>
    <s v="Blood, Sweat &amp; Tears - Photobook"/>
    <s v="Individual sportspeople are masters of their own destiny. This book is a gritty behind the scenes look at boxers striving for success"/>
    <n v="11000"/>
    <n v="2287"/>
    <x v="1"/>
    <s v="GB"/>
    <s v="GBP"/>
    <n v="1407065979"/>
    <n v="1404560379"/>
    <b v="1"/>
    <n v="39"/>
    <b v="0"/>
    <s v="photography/photobooks"/>
    <n v="21"/>
    <n v="58.64"/>
    <x v="6"/>
    <s v="photobooks"/>
    <x v="1"/>
    <x v="1265"/>
    <d v="2014-08-03T11:39:39"/>
  </r>
  <r>
    <n v="1779"/>
    <s v="Ozymandias : a photo book"/>
    <s v="Publication of an award-winning photographic series that explores the endless and beautiful dance between creation and destruction."/>
    <n v="11000"/>
    <n v="2210"/>
    <x v="1"/>
    <s v="US"/>
    <s v="USD"/>
    <n v="1472834180"/>
    <n v="1470242180"/>
    <b v="1"/>
    <n v="38"/>
    <b v="0"/>
    <s v="photography/photobooks"/>
    <n v="20"/>
    <n v="58.16"/>
    <x v="6"/>
    <s v="photobooks"/>
    <x v="0"/>
    <x v="1266"/>
    <d v="2016-09-02T16:36:20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1"/>
    <s v="CA"/>
    <s v="CAD"/>
    <n v="1443379104"/>
    <n v="1440787104"/>
    <b v="0"/>
    <n v="7"/>
    <b v="0"/>
    <s v="food/restaurants"/>
    <n v="7"/>
    <n v="104.29"/>
    <x v="7"/>
    <s v="restaurants"/>
    <x v="2"/>
    <x v="1267"/>
    <d v="2015-09-27T18:38:24"/>
  </r>
  <r>
    <n v="2606"/>
    <s v="2000 Student Projects to the Edge of Space"/>
    <s v="PongSat 2 !!!!!_x000a__x000a_On September 27, 2014 we are going to send 2000 student projects to the edge of space."/>
    <n v="11000"/>
    <n v="590"/>
    <x v="2"/>
    <s v="US"/>
    <s v="USD"/>
    <n v="1398791182"/>
    <n v="1396026382"/>
    <b v="1"/>
    <n v="385"/>
    <b v="1"/>
    <s v="technology/space exploration"/>
    <n v="5"/>
    <n v="1.53"/>
    <x v="3"/>
    <s v="space exploration"/>
    <x v="1"/>
    <x v="1268"/>
    <d v="2014-04-29T17:06:22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2"/>
    <s v="DE"/>
    <s v="EUR"/>
    <n v="1483397940"/>
    <n v="1480493014"/>
    <b v="1"/>
    <n v="3663"/>
    <b v="1"/>
    <s v="technology/space exploration"/>
    <n v="5"/>
    <n v="0.16"/>
    <x v="3"/>
    <s v="space exploration"/>
    <x v="0"/>
    <x v="1269"/>
    <d v="2017-01-02T22:59:00"/>
  </r>
  <r>
    <n v="3112"/>
    <s v="Kids Zone start up"/>
    <s v="Children only have a short period of time to live care free, play hard, get dirty, I want to help every child in my Town play everyday."/>
    <n v="11000"/>
    <n v="105"/>
    <x v="1"/>
    <s v="US"/>
    <s v="USD"/>
    <n v="1477968934"/>
    <n v="1472784934"/>
    <b v="0"/>
    <n v="9"/>
    <b v="0"/>
    <s v="theater/spaces"/>
    <n v="1"/>
    <n v="11.67"/>
    <x v="1"/>
    <s v="spaces"/>
    <x v="0"/>
    <x v="1270"/>
    <d v="2016-11-01T02:55:34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1"/>
    <s v="US"/>
    <s v="USD"/>
    <n v="1437960598"/>
    <n v="1435368598"/>
    <b v="0"/>
    <n v="0"/>
    <b v="0"/>
    <s v="theater/musical"/>
    <n v="1"/>
    <n v="0"/>
    <x v="1"/>
    <s v="musical"/>
    <x v="2"/>
    <x v="1271"/>
    <d v="2015-07-27T01:29:58"/>
  </r>
  <r>
    <n v="3854"/>
    <s v="The Case Of Soghomon Tehlirian"/>
    <s v="A play dedicated to the 100th anniversary of the Armenian Genocide."/>
    <n v="11000"/>
    <n v="0"/>
    <x v="1"/>
    <s v="US"/>
    <s v="USD"/>
    <n v="1431206058"/>
    <n v="1428614058"/>
    <b v="0"/>
    <n v="20"/>
    <b v="0"/>
    <s v="theater/plays"/>
    <n v="0"/>
    <n v="0"/>
    <x v="1"/>
    <s v="plays"/>
    <x v="2"/>
    <x v="1272"/>
    <d v="2015-05-09T21:14:18"/>
  </r>
  <r>
    <n v="3005"/>
    <s v="Pangea House Revitalization Project"/>
    <s v="Pangea House is a collectively run, all ages music venue and community space in desperate need of some renovation and updates."/>
    <n v="10600"/>
    <n v="170"/>
    <x v="2"/>
    <s v="US"/>
    <s v="USD"/>
    <n v="1412611905"/>
    <n v="1410019905"/>
    <b v="0"/>
    <n v="118"/>
    <b v="1"/>
    <s v="theater/spaces"/>
    <n v="2"/>
    <n v="1.44"/>
    <x v="1"/>
    <s v="spaces"/>
    <x v="1"/>
    <x v="1273"/>
    <d v="2014-10-06T16:11:45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s v="food/small batch"/>
    <n v="10"/>
    <n v="16.25"/>
    <x v="7"/>
    <s v="small batch"/>
    <x v="3"/>
    <x v="1274"/>
    <d v="2017-04-04T05:15:01"/>
  </r>
  <r>
    <n v="417"/>
    <s v="Cycle of Life"/>
    <s v="An unexpected kidney donor acts on faith in order to rescue a fellow cyclist from his failing body. The true story of Pete and Kelly."/>
    <n v="10500"/>
    <n v="19931"/>
    <x v="2"/>
    <s v="US"/>
    <s v="USD"/>
    <n v="1365395580"/>
    <n v="1364426260"/>
    <b v="0"/>
    <n v="52"/>
    <b v="1"/>
    <s v="film &amp; video/documentary"/>
    <n v="190"/>
    <n v="383.29"/>
    <x v="0"/>
    <s v="documentary"/>
    <x v="4"/>
    <x v="1275"/>
    <d v="2013-04-08T04:33:00"/>
  </r>
  <r>
    <n v="446"/>
    <s v="DisChord"/>
    <s v="A faith based animated short. (The same guy who said a picture is worth a thousand words also said a cartoon is worth two thousand.)"/>
    <n v="10500"/>
    <n v="17875"/>
    <x v="1"/>
    <s v="US"/>
    <s v="USD"/>
    <n v="1425434420"/>
    <n v="1422842420"/>
    <b v="0"/>
    <n v="16"/>
    <b v="0"/>
    <s v="film &amp; video/animation"/>
    <n v="170"/>
    <n v="1117.19"/>
    <x v="0"/>
    <s v="animation"/>
    <x v="2"/>
    <x v="1276"/>
    <d v="2015-03-04T02:00:20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1"/>
    <s v="DE"/>
    <s v="EUR"/>
    <n v="1451494210"/>
    <n v="1449075010"/>
    <b v="0"/>
    <n v="12"/>
    <b v="0"/>
    <s v="games/video games"/>
    <n v="13"/>
    <n v="114.51"/>
    <x v="4"/>
    <s v="video games"/>
    <x v="2"/>
    <x v="1277"/>
    <d v="2015-12-30T16:5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2"/>
    <s v="US"/>
    <s v="USD"/>
    <n v="1398834000"/>
    <n v="1396371612"/>
    <b v="1"/>
    <n v="100"/>
    <b v="1"/>
    <s v="technology/space exploration"/>
    <n v="5"/>
    <n v="5.7"/>
    <x v="3"/>
    <s v="space exploration"/>
    <x v="1"/>
    <x v="1278"/>
    <d v="2014-04-30T05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2"/>
    <s v="US"/>
    <s v="USD"/>
    <n v="1425528000"/>
    <n v="1422916261"/>
    <b v="0"/>
    <n v="197"/>
    <b v="1"/>
    <s v="theater/plays"/>
    <n v="0"/>
    <n v="0.01"/>
    <x v="1"/>
    <s v="plays"/>
    <x v="2"/>
    <x v="1279"/>
    <d v="2015-03-05T04:00:00"/>
  </r>
  <r>
    <n v="3847"/>
    <s v="Madame X"/>
    <s v="The production of the original play &quot;Madame X&quot; by Amanda Davison. Inspired by the painting by John Singer Sargent."/>
    <n v="10500"/>
    <n v="0"/>
    <x v="1"/>
    <s v="US"/>
    <s v="USD"/>
    <n v="1437283391"/>
    <n v="1433395391"/>
    <b v="1"/>
    <n v="9"/>
    <b v="0"/>
    <s v="theater/plays"/>
    <n v="0"/>
    <n v="0"/>
    <x v="1"/>
    <s v="plays"/>
    <x v="2"/>
    <x v="1280"/>
    <d v="2015-07-19T05:23:11"/>
  </r>
  <r>
    <n v="1"/>
    <s v="FannibalFest Fan Convention"/>
    <s v="A Hannibal TV Show Fan Convention and Art Collective"/>
    <n v="10275"/>
    <n v="1076751.05"/>
    <x v="2"/>
    <s v="US"/>
    <s v="USD"/>
    <n v="1488464683"/>
    <n v="1485872683"/>
    <b v="0"/>
    <n v="79"/>
    <b v="1"/>
    <s v="film &amp; video/television"/>
    <n v="10479"/>
    <n v="13629.76"/>
    <x v="0"/>
    <s v="television"/>
    <x v="3"/>
    <x v="1281"/>
    <d v="2017-03-02T14:24:43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0"/>
    <s v="CH"/>
    <s v="CHF"/>
    <n v="1485480408"/>
    <n v="1482888408"/>
    <b v="0"/>
    <n v="0"/>
    <b v="0"/>
    <s v="technology/wearables"/>
    <n v="39"/>
    <n v="0"/>
    <x v="3"/>
    <s v="wearables"/>
    <x v="0"/>
    <x v="1282"/>
    <d v="2017-01-27T01:26:48"/>
  </r>
  <r>
    <n v="1749"/>
    <s v="E FOTOGRAFESCHE RECKBLECK - 367 DEEG AM AUSLAND ASAZ"/>
    <s v="Help me fund the production run of my first book by local Photographer Sandro Ortolani."/>
    <n v="10050"/>
    <n v="2333"/>
    <x v="2"/>
    <s v="LU"/>
    <s v="EUR"/>
    <n v="1488394800"/>
    <n v="1485213921"/>
    <b v="0"/>
    <n v="131"/>
    <b v="1"/>
    <s v="photography/photobooks"/>
    <n v="23"/>
    <n v="17.809999999999999"/>
    <x v="6"/>
    <s v="photobooks"/>
    <x v="3"/>
    <x v="1283"/>
    <d v="2017-03-01T19:00:00"/>
  </r>
  <r>
    <n v="3"/>
    <s v="Unsure/Positive: A Dramedy Series About Life with HIV"/>
    <s v="We already produced the *very* beginning of this story. Help us to see it through?"/>
    <n v="10000"/>
    <n v="972594.99"/>
    <x v="2"/>
    <s v="US"/>
    <s v="USD"/>
    <n v="1407414107"/>
    <n v="1404822107"/>
    <b v="0"/>
    <n v="150"/>
    <b v="1"/>
    <s v="film &amp; video/television"/>
    <n v="9726"/>
    <n v="6483.97"/>
    <x v="0"/>
    <s v="television"/>
    <x v="1"/>
    <x v="1284"/>
    <d v="2014-08-07T12:21:4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2"/>
    <s v="US"/>
    <s v="USD"/>
    <n v="1405209600"/>
    <n v="1402599486"/>
    <b v="0"/>
    <n v="263"/>
    <b v="1"/>
    <s v="film &amp; video/television"/>
    <n v="1678"/>
    <n v="638.1"/>
    <x v="0"/>
    <s v="television"/>
    <x v="1"/>
    <x v="1285"/>
    <d v="2014-07-13T00:00:0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2"/>
    <s v="US"/>
    <s v="USD"/>
    <n v="1405615846"/>
    <n v="1403023846"/>
    <b v="0"/>
    <n v="52"/>
    <b v="1"/>
    <s v="film &amp; video/television"/>
    <n v="1472"/>
    <n v="2831.42"/>
    <x v="0"/>
    <s v="television"/>
    <x v="1"/>
    <x v="1286"/>
    <d v="2014-07-17T16:50:46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2"/>
    <s v="US"/>
    <s v="USD"/>
    <n v="1451063221"/>
    <n v="1448471221"/>
    <b v="0"/>
    <n v="52"/>
    <b v="1"/>
    <s v="film &amp; video/television"/>
    <n v="1373"/>
    <n v="2639.52"/>
    <x v="0"/>
    <s v="television"/>
    <x v="2"/>
    <x v="1287"/>
    <d v="2015-12-25T17:07:01"/>
  </r>
  <r>
    <n v="58"/>
    <s v="Gloaming"/>
    <s v="Alex thought he knew how the world worked. You live, you die and it's over. He was very, very wrong."/>
    <n v="10000"/>
    <n v="126082.45"/>
    <x v="2"/>
    <s v="US"/>
    <s v="USD"/>
    <n v="1416423172"/>
    <n v="1413827572"/>
    <b v="0"/>
    <n v="75"/>
    <b v="1"/>
    <s v="film &amp; video/television"/>
    <n v="1261"/>
    <n v="1681.1"/>
    <x v="0"/>
    <s v="television"/>
    <x v="1"/>
    <x v="1288"/>
    <d v="2014-11-19T18:52:52"/>
  </r>
  <r>
    <n v="69"/>
    <s v="More Than A Drive"/>
    <s v="A breakthrough cinematic experience about more than just the carsâ€¦the people, lifestyle, enthusiasm, party, and the Leavenworth Drive."/>
    <n v="10000"/>
    <n v="112536"/>
    <x v="2"/>
    <s v="US"/>
    <s v="USD"/>
    <n v="1317538740"/>
    <n v="1314765025"/>
    <b v="0"/>
    <n v="178"/>
    <b v="1"/>
    <s v="film &amp; video/shorts"/>
    <n v="1125"/>
    <n v="632.22"/>
    <x v="0"/>
    <s v="shorts"/>
    <x v="6"/>
    <x v="1289"/>
    <d v="2011-10-02T06:59:00"/>
  </r>
  <r>
    <n v="149"/>
    <s v="Dichotomy (Canceled)"/>
    <s v="A provocatively mind-bending sci-fi thriller, this short film project examines opposites and the balance of the universe. #Dichotomy"/>
    <n v="10000"/>
    <n v="53001.3"/>
    <x v="0"/>
    <s v="US"/>
    <s v="USD"/>
    <n v="1419494400"/>
    <n v="1416888470"/>
    <b v="0"/>
    <n v="6"/>
    <b v="0"/>
    <s v="film &amp; video/science fiction"/>
    <n v="530"/>
    <n v="8833.5499999999993"/>
    <x v="0"/>
    <s v="science fiction"/>
    <x v="1"/>
    <x v="1290"/>
    <d v="2014-12-25T08:00:00"/>
  </r>
  <r>
    <n v="170"/>
    <s v="Letters to Daniel"/>
    <s v="Amy &amp; Missy survive Amy's bipolar disorder and go on to become award winning &amp; bestselling authors, screenwriters &amp; filmmakers"/>
    <n v="10000"/>
    <n v="47665"/>
    <x v="1"/>
    <s v="US"/>
    <s v="USD"/>
    <n v="1440912480"/>
    <n v="1438385283"/>
    <b v="0"/>
    <n v="10"/>
    <b v="0"/>
    <s v="film &amp; video/drama"/>
    <n v="477"/>
    <n v="4766.5"/>
    <x v="0"/>
    <s v="drama"/>
    <x v="2"/>
    <x v="1291"/>
    <d v="2015-08-30T05:28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1"/>
    <s v="US"/>
    <s v="USD"/>
    <n v="1472698702"/>
    <n v="1470106702"/>
    <b v="0"/>
    <n v="0"/>
    <b v="0"/>
    <s v="film &amp; video/drama"/>
    <n v="404"/>
    <n v="0"/>
    <x v="0"/>
    <s v="drama"/>
    <x v="0"/>
    <x v="1292"/>
    <d v="2016-09-01T02:58:22"/>
  </r>
  <r>
    <n v="235"/>
    <s v="Film about help homeless child to live a better life."/>
    <s v="Taking people on a deep emotional trip with a story about sometimes those who have less, give more."/>
    <n v="10000"/>
    <n v="34660"/>
    <x v="1"/>
    <s v="US"/>
    <s v="USD"/>
    <n v="1436478497"/>
    <n v="1433886497"/>
    <b v="0"/>
    <n v="0"/>
    <b v="0"/>
    <s v="film &amp; video/drama"/>
    <n v="347"/>
    <n v="0"/>
    <x v="0"/>
    <s v="drama"/>
    <x v="2"/>
    <x v="1293"/>
    <d v="2015-07-09T21:48:1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2"/>
    <s v="US"/>
    <s v="USD"/>
    <n v="1282498800"/>
    <n v="1275603020"/>
    <b v="1"/>
    <n v="235"/>
    <b v="1"/>
    <s v="film &amp; video/documentary"/>
    <n v="327"/>
    <n v="139.34"/>
    <x v="0"/>
    <s v="documentary"/>
    <x v="7"/>
    <x v="1294"/>
    <d v="2010-08-22T17:40:00"/>
  </r>
  <r>
    <n v="260"/>
    <s v="Escaramuza: Riding from the Heart (a feature documentary)"/>
    <s v="In the traditional world of Mexican Rodeo, a team of first-generation California girls does it their way."/>
    <n v="10000"/>
    <n v="31522"/>
    <x v="2"/>
    <s v="US"/>
    <s v="USD"/>
    <n v="1279360740"/>
    <n v="1275415679"/>
    <b v="1"/>
    <n v="88"/>
    <b v="1"/>
    <s v="film &amp; video/documentary"/>
    <n v="315"/>
    <n v="358.2"/>
    <x v="0"/>
    <s v="documentary"/>
    <x v="7"/>
    <x v="1295"/>
    <d v="2010-07-17T09:59:00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2"/>
    <s v="US"/>
    <s v="USD"/>
    <n v="1289975060"/>
    <n v="1287379460"/>
    <b v="1"/>
    <n v="244"/>
    <b v="1"/>
    <s v="film &amp; video/documentary"/>
    <n v="283"/>
    <n v="115.99"/>
    <x v="0"/>
    <s v="documentary"/>
    <x v="7"/>
    <x v="1296"/>
    <d v="2010-11-17T06:24:20"/>
  </r>
  <r>
    <n v="302"/>
    <s v="(UN)CUT"/>
    <s v="(UN)CUT explores circumcisionâ€™s medical, sexual &amp; religious complexities against the backdrop of San Franciscoâ€™s latest ban controversy"/>
    <n v="10000"/>
    <n v="28067.57"/>
    <x v="2"/>
    <s v="US"/>
    <s v="USD"/>
    <n v="1330115638"/>
    <n v="1327523638"/>
    <b v="1"/>
    <n v="108"/>
    <b v="1"/>
    <s v="film &amp; video/documentary"/>
    <n v="281"/>
    <n v="259.88"/>
    <x v="0"/>
    <s v="documentary"/>
    <x v="5"/>
    <x v="1297"/>
    <d v="2012-02-24T20:33:58"/>
  </r>
  <r>
    <n v="329"/>
    <s v="Struggle &amp; Hope - Documentary Film Music Soundtrack"/>
    <s v="Our documentary about Oklahoma's all-black towns needs a soundtrack that is authentic. Help us make it happen."/>
    <n v="10000"/>
    <n v="25740"/>
    <x v="2"/>
    <s v="US"/>
    <s v="USD"/>
    <n v="1446868800"/>
    <n v="1444821127"/>
    <b v="1"/>
    <n v="167"/>
    <b v="1"/>
    <s v="film &amp; video/documentary"/>
    <n v="257"/>
    <n v="154.13"/>
    <x v="0"/>
    <s v="documentary"/>
    <x v="2"/>
    <x v="1298"/>
    <d v="2015-11-07T04:00:00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2"/>
    <s v="US"/>
    <s v="USD"/>
    <n v="1431716400"/>
    <n v="1428423757"/>
    <b v="1"/>
    <n v="69"/>
    <b v="1"/>
    <s v="film &amp; video/documentary"/>
    <n v="254"/>
    <n v="368.77"/>
    <x v="0"/>
    <s v="documentary"/>
    <x v="2"/>
    <x v="1299"/>
    <d v="2015-05-15T19:00:00"/>
  </r>
  <r>
    <n v="346"/>
    <s v="THE ABILITY EXCHANGE - a documentary"/>
    <s v="Engineering students and adults with cerebral palsy learn to communicate, connect and cultivate their abilities by making movies."/>
    <n v="10000"/>
    <n v="24490"/>
    <x v="2"/>
    <s v="US"/>
    <s v="USD"/>
    <n v="1444824021"/>
    <n v="1442232021"/>
    <b v="1"/>
    <n v="188"/>
    <b v="1"/>
    <s v="film &amp; video/documentary"/>
    <n v="245"/>
    <n v="130.27000000000001"/>
    <x v="0"/>
    <s v="documentary"/>
    <x v="2"/>
    <x v="1300"/>
    <d v="2015-10-14T12:00:21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2"/>
    <s v="US"/>
    <s v="USD"/>
    <n v="1440165916"/>
    <n v="1437573916"/>
    <b v="1"/>
    <n v="119"/>
    <b v="1"/>
    <s v="film &amp; video/documentary"/>
    <n v="243"/>
    <n v="204.38"/>
    <x v="0"/>
    <s v="documentary"/>
    <x v="2"/>
    <x v="1301"/>
    <d v="2015-08-21T14:05:16"/>
  </r>
  <r>
    <n v="352"/>
    <s v="Art Therapy: The Movie - The Final Push"/>
    <s v="An epic journey around the world, exploring the power of the human spirit and how art can be used to inspire a lifetime."/>
    <n v="10000"/>
    <n v="24108"/>
    <x v="2"/>
    <s v="US"/>
    <s v="USD"/>
    <n v="1412740868"/>
    <n v="1410148868"/>
    <b v="1"/>
    <n v="286"/>
    <b v="1"/>
    <s v="film &amp; video/documentary"/>
    <n v="241"/>
    <n v="84.29"/>
    <x v="0"/>
    <s v="documentary"/>
    <x v="1"/>
    <x v="1302"/>
    <d v="2014-10-08T04:01:08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2"/>
    <s v="US"/>
    <s v="USD"/>
    <n v="1367384340"/>
    <n v="1363960278"/>
    <b v="0"/>
    <n v="119"/>
    <b v="1"/>
    <s v="film &amp; video/documentary"/>
    <n v="224"/>
    <n v="188.2"/>
    <x v="0"/>
    <s v="documentary"/>
    <x v="4"/>
    <x v="1303"/>
    <d v="2013-05-01T04:59:00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2"/>
    <s v="US"/>
    <s v="USD"/>
    <n v="1335562320"/>
    <n v="1332452960"/>
    <b v="0"/>
    <n v="184"/>
    <b v="1"/>
    <s v="film &amp; video/documentary"/>
    <n v="208"/>
    <n v="113.28"/>
    <x v="0"/>
    <s v="documentary"/>
    <x v="5"/>
    <x v="1304"/>
    <d v="2012-04-27T21:32:00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2"/>
    <s v="US"/>
    <s v="USD"/>
    <n v="1400297400"/>
    <n v="1397661347"/>
    <b v="0"/>
    <n v="62"/>
    <b v="1"/>
    <s v="film &amp; video/documentary"/>
    <n v="206"/>
    <n v="331.76"/>
    <x v="0"/>
    <s v="documentary"/>
    <x v="1"/>
    <x v="1305"/>
    <d v="2014-05-17T03:30:00"/>
  </r>
  <r>
    <n v="426"/>
    <s v="Dewey Does 110 Animation"/>
    <s v="The first ever, Dewey Does 110 animation, teaches kids good values, how to succeed in life and maintaining a 110% state-of-mind."/>
    <n v="10000"/>
    <n v="19324"/>
    <x v="1"/>
    <s v="US"/>
    <s v="USD"/>
    <n v="1456851914"/>
    <n v="1454259914"/>
    <b v="0"/>
    <n v="8"/>
    <b v="0"/>
    <s v="film &amp; video/animation"/>
    <n v="193"/>
    <n v="2415.5"/>
    <x v="0"/>
    <s v="animation"/>
    <x v="0"/>
    <x v="1306"/>
    <d v="2016-03-01T17:05:14"/>
  </r>
  <r>
    <n v="443"/>
    <s v="Bad Teddy Studios"/>
    <s v="We love cartoons!! We want to make more but it costs money to so. Be apart of your daily dose of WTF!?! Pledge now!!"/>
    <n v="10000"/>
    <n v="18066"/>
    <x v="1"/>
    <s v="CA"/>
    <s v="CAD"/>
    <n v="1391991701"/>
    <n v="1389399701"/>
    <b v="0"/>
    <n v="2"/>
    <b v="0"/>
    <s v="film &amp; video/animation"/>
    <n v="181"/>
    <n v="9033"/>
    <x v="0"/>
    <s v="animation"/>
    <x v="1"/>
    <x v="1307"/>
    <d v="2014-02-10T00:21:41"/>
  </r>
  <r>
    <n v="454"/>
    <s v="Super Hi-Speed Road Strikers"/>
    <s v="Itâ€™s an Action/Adventure Anime for The Yuusha Brave series, G1 Transformer, and the Fast and the Furious Fans!"/>
    <n v="10000"/>
    <n v="17444"/>
    <x v="1"/>
    <s v="US"/>
    <s v="USD"/>
    <n v="1417007640"/>
    <n v="1414343571"/>
    <b v="0"/>
    <n v="5"/>
    <b v="0"/>
    <s v="film &amp; video/animation"/>
    <n v="174"/>
    <n v="3488.8"/>
    <x v="0"/>
    <s v="animation"/>
    <x v="1"/>
    <x v="1308"/>
    <d v="2014-11-26T13:14:00"/>
  </r>
  <r>
    <n v="458"/>
    <s v="DE_dust2: Hacker's Wrath"/>
    <s v="An animated parody of the game, Counter-Strike. The sequel to the very popular Counter-Strike: DE_dust2. Hacker is back!"/>
    <n v="10000"/>
    <n v="17350.13"/>
    <x v="1"/>
    <s v="GB"/>
    <s v="GBP"/>
    <n v="1368550060"/>
    <n v="1365958060"/>
    <b v="0"/>
    <n v="49"/>
    <b v="0"/>
    <s v="film &amp; video/animation"/>
    <n v="174"/>
    <n v="354.08"/>
    <x v="0"/>
    <s v="animation"/>
    <x v="4"/>
    <x v="1309"/>
    <d v="2013-05-14T16:47:40"/>
  </r>
  <r>
    <n v="466"/>
    <s v="The Legend Of The Crimson Knight"/>
    <s v="(Working storyboard for animated project) A multi-generational Knight that wages war on criminals and corrupt governments"/>
    <n v="10000"/>
    <n v="16984"/>
    <x v="1"/>
    <s v="US"/>
    <s v="USD"/>
    <n v="1347057464"/>
    <n v="1344465464"/>
    <b v="0"/>
    <n v="5"/>
    <b v="0"/>
    <s v="film &amp; video/animation"/>
    <n v="170"/>
    <n v="3396.8"/>
    <x v="0"/>
    <s v="animation"/>
    <x v="5"/>
    <x v="1310"/>
    <d v="2012-09-07T22:37:44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1"/>
    <s v="US"/>
    <s v="USD"/>
    <n v="1427921509"/>
    <n v="1425333109"/>
    <b v="0"/>
    <n v="0"/>
    <b v="0"/>
    <s v="film &amp; video/animation"/>
    <n v="162"/>
    <n v="0"/>
    <x v="0"/>
    <s v="animation"/>
    <x v="2"/>
    <x v="1311"/>
    <d v="2015-04-01T20:51:49"/>
  </r>
  <r>
    <n v="482"/>
    <s v="Animated Stand-up Routines Shenanigans"/>
    <s v="Help me quit my day job and also create animated Stand-up routines from local up and coming comedians."/>
    <n v="10000"/>
    <n v="16000"/>
    <x v="1"/>
    <s v="US"/>
    <s v="USD"/>
    <n v="1460644440"/>
    <n v="1458336690"/>
    <b v="0"/>
    <n v="1"/>
    <b v="0"/>
    <s v="film &amp; video/animation"/>
    <n v="160"/>
    <n v="16000"/>
    <x v="0"/>
    <s v="animation"/>
    <x v="0"/>
    <x v="1312"/>
    <d v="2016-04-14T14:34:00"/>
  </r>
  <r>
    <n v="491"/>
    <s v="Guess What? Gus"/>
    <s v="&quot;Guess What? Gus&quot; is a magical animated comedy that follow a new kid who playful antics for attention make the news."/>
    <n v="10000"/>
    <n v="15723"/>
    <x v="1"/>
    <s v="US"/>
    <s v="USD"/>
    <n v="1453937699"/>
    <n v="1451345699"/>
    <b v="0"/>
    <n v="0"/>
    <b v="0"/>
    <s v="film &amp; video/animation"/>
    <n v="157"/>
    <n v="0"/>
    <x v="0"/>
    <s v="animation"/>
    <x v="2"/>
    <x v="1313"/>
    <d v="2016-01-27T23:34:59"/>
  </r>
  <r>
    <n v="501"/>
    <s v="World War 4"/>
    <s v="Based on the invention portfolio of a patented inventor World War Four is a look into the future of warfare and humanity as a whole"/>
    <n v="10000"/>
    <n v="15596"/>
    <x v="1"/>
    <s v="US"/>
    <s v="USD"/>
    <n v="1310189851"/>
    <n v="1307597851"/>
    <b v="0"/>
    <n v="0"/>
    <b v="0"/>
    <s v="film &amp; video/animation"/>
    <n v="156"/>
    <n v="0"/>
    <x v="0"/>
    <s v="animation"/>
    <x v="6"/>
    <x v="1314"/>
    <d v="2011-07-09T05:37:31"/>
  </r>
  <r>
    <n v="527"/>
    <s v="Omega Kids - a new play"/>
    <s v="OMEGA KIDS, a new play by Noah Mease, directed by Jay Stull &amp; produced by New Light Theater Project in association with Access Theater."/>
    <n v="10000"/>
    <n v="15039"/>
    <x v="2"/>
    <s v="US"/>
    <s v="USD"/>
    <n v="1487347500"/>
    <n v="1484715366"/>
    <b v="0"/>
    <n v="158"/>
    <b v="1"/>
    <s v="theater/plays"/>
    <n v="150"/>
    <n v="95.18"/>
    <x v="1"/>
    <s v="plays"/>
    <x v="3"/>
    <x v="1315"/>
    <d v="2017-02-17T16:05:00"/>
  </r>
  <r>
    <n v="532"/>
    <s v="Walken On Sunshine"/>
    <s v="A fast paced, comedic play about an anxiety-ridden filmmaker who lies to investors about having Christopher Walken in his film."/>
    <n v="10000"/>
    <n v="14450"/>
    <x v="2"/>
    <s v="US"/>
    <s v="USD"/>
    <n v="1463098208"/>
    <n v="1460506208"/>
    <b v="0"/>
    <n v="173"/>
    <b v="1"/>
    <s v="theater/plays"/>
    <n v="145"/>
    <n v="83.53"/>
    <x v="1"/>
    <s v="plays"/>
    <x v="0"/>
    <x v="1316"/>
    <d v="2016-05-13T00:10:08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1"/>
    <s v="GB"/>
    <s v="GBP"/>
    <n v="1446154848"/>
    <n v="1443562848"/>
    <b v="0"/>
    <n v="1"/>
    <b v="0"/>
    <s v="technology/web"/>
    <n v="137"/>
    <n v="13685.99"/>
    <x v="3"/>
    <s v="web"/>
    <x v="2"/>
    <x v="1317"/>
    <d v="2015-10-29T21:40:48"/>
  </r>
  <r>
    <n v="567"/>
    <s v="UnimeTV - Revolutionizing Anime"/>
    <s v="UnimeTV's goal to revolutionize the way anime lovers interact with one another. Connect with others around the globe like never before!"/>
    <n v="10000"/>
    <n v="12965.44"/>
    <x v="1"/>
    <s v="US"/>
    <s v="USD"/>
    <n v="1420143194"/>
    <n v="1417551194"/>
    <b v="0"/>
    <n v="0"/>
    <b v="0"/>
    <s v="technology/web"/>
    <n v="130"/>
    <n v="0"/>
    <x v="3"/>
    <s v="web"/>
    <x v="1"/>
    <x v="1318"/>
    <d v="2015-01-01T20:13:14"/>
  </r>
  <r>
    <n v="586"/>
    <s v="Employ College 2K"/>
    <s v="Employ College is a movement for companies to hire college graduates from their respected institutions."/>
    <n v="10000"/>
    <n v="12400.61"/>
    <x v="1"/>
    <s v="US"/>
    <s v="USD"/>
    <n v="1424032207"/>
    <n v="1421440207"/>
    <b v="0"/>
    <n v="4"/>
    <b v="0"/>
    <s v="technology/web"/>
    <n v="124"/>
    <n v="3100.15"/>
    <x v="3"/>
    <s v="web"/>
    <x v="2"/>
    <x v="1319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0"/>
    <s v="CA"/>
    <s v="CAD"/>
    <n v="1419626139"/>
    <n v="1417034139"/>
    <b v="0"/>
    <n v="6"/>
    <b v="0"/>
    <s v="technology/web"/>
    <n v="120"/>
    <n v="2006.94"/>
    <x v="3"/>
    <s v="web"/>
    <x v="1"/>
    <x v="1320"/>
    <d v="2014-12-26T20:35:39"/>
  </r>
  <r>
    <n v="612"/>
    <s v="Web Streaming 2.0 (Canceled)"/>
    <s v="A Fast and Reliable new Web platform to stream videos from Internet"/>
    <n v="10000"/>
    <n v="11880"/>
    <x v="0"/>
    <s v="IT"/>
    <s v="EUR"/>
    <n v="1472777146"/>
    <n v="1470185146"/>
    <b v="0"/>
    <n v="0"/>
    <b v="0"/>
    <s v="technology/web"/>
    <n v="119"/>
    <n v="0"/>
    <x v="3"/>
    <s v="web"/>
    <x v="0"/>
    <x v="1321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11805"/>
    <x v="0"/>
    <s v="US"/>
    <s v="USD"/>
    <n v="1466731740"/>
    <n v="1464139740"/>
    <b v="0"/>
    <n v="0"/>
    <b v="0"/>
    <s v="technology/web"/>
    <n v="118"/>
    <n v="0"/>
    <x v="3"/>
    <s v="web"/>
    <x v="0"/>
    <x v="1322"/>
    <d v="2016-06-24T01:29:0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0"/>
    <s v="US"/>
    <s v="USD"/>
    <n v="1466204400"/>
    <n v="1463469062"/>
    <b v="0"/>
    <n v="25"/>
    <b v="0"/>
    <s v="technology/web"/>
    <n v="115"/>
    <n v="458"/>
    <x v="3"/>
    <s v="web"/>
    <x v="0"/>
    <x v="1323"/>
    <d v="2016-06-17T23:00:00"/>
  </r>
  <r>
    <n v="661"/>
    <s v="AirString"/>
    <s v="AirString keeps your AirPods from getting lost by keeping the pair together with a  durable and premium quality string."/>
    <n v="10000"/>
    <n v="10814"/>
    <x v="1"/>
    <s v="US"/>
    <s v="USD"/>
    <n v="1477236559"/>
    <n v="1474644559"/>
    <b v="0"/>
    <n v="9"/>
    <b v="0"/>
    <s v="technology/wearables"/>
    <n v="108"/>
    <n v="1201.56"/>
    <x v="3"/>
    <s v="wearables"/>
    <x v="0"/>
    <x v="1324"/>
    <d v="2016-10-23T15:29:19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1"/>
    <s v="US"/>
    <s v="USD"/>
    <n v="1484327061"/>
    <n v="1479143061"/>
    <b v="0"/>
    <n v="12"/>
    <b v="0"/>
    <s v="technology/wearables"/>
    <n v="108"/>
    <n v="897.92"/>
    <x v="3"/>
    <s v="wearables"/>
    <x v="0"/>
    <x v="1325"/>
    <d v="2017-01-13T17:04:21"/>
  </r>
  <r>
    <n v="749"/>
    <s v="chartwellwest.com"/>
    <s v="A place for rational, fact and data based non-partisan political and societal commentary on things that matter to Americans."/>
    <n v="10000"/>
    <n v="9370"/>
    <x v="2"/>
    <s v="US"/>
    <s v="USD"/>
    <n v="1485642930"/>
    <n v="1483050930"/>
    <b v="0"/>
    <n v="110"/>
    <b v="1"/>
    <s v="publishing/nonfiction"/>
    <n v="94"/>
    <n v="85.18"/>
    <x v="2"/>
    <s v="nonfiction"/>
    <x v="0"/>
    <x v="1326"/>
    <d v="2017-01-28T22:35:30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2"/>
    <s v="US"/>
    <s v="USD"/>
    <n v="1423922991"/>
    <n v="1421330991"/>
    <b v="0"/>
    <n v="26"/>
    <b v="1"/>
    <s v="publishing/nonfiction"/>
    <n v="92"/>
    <n v="354.92"/>
    <x v="2"/>
    <s v="nonfiction"/>
    <x v="2"/>
    <x v="1327"/>
    <d v="2015-02-14T14:09:51"/>
  </r>
  <r>
    <n v="775"/>
    <s v="Scorned: A LeKrista Scott, Vampire Hunted Novel"/>
    <s v="Scorned is the first in a series that I have been working on for two years and it's time to get it published."/>
    <n v="10000"/>
    <n v="8740"/>
    <x v="1"/>
    <s v="US"/>
    <s v="USD"/>
    <n v="1323998795"/>
    <n v="1321406795"/>
    <b v="0"/>
    <n v="5"/>
    <b v="0"/>
    <s v="publishing/fiction"/>
    <n v="87"/>
    <n v="1748"/>
    <x v="2"/>
    <s v="fiction"/>
    <x v="6"/>
    <x v="1328"/>
    <d v="2011-12-16T01:26:35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2"/>
    <s v="US"/>
    <s v="USD"/>
    <n v="1359680939"/>
    <n v="1357088939"/>
    <b v="0"/>
    <n v="156"/>
    <b v="1"/>
    <s v="music/rock"/>
    <n v="86"/>
    <n v="54.92"/>
    <x v="5"/>
    <s v="rock"/>
    <x v="4"/>
    <x v="1329"/>
    <d v="2013-02-01T01:08:59"/>
  </r>
  <r>
    <n v="796"/>
    <s v="Madrone: New Album for 2013"/>
    <s v="Madrone is an independent band creating melodic, emotional, _x000a_alternative-rock needing your help to finish their new album."/>
    <n v="10000"/>
    <n v="8471"/>
    <x v="2"/>
    <s v="US"/>
    <s v="USD"/>
    <n v="1379279400"/>
    <n v="1376687485"/>
    <b v="0"/>
    <n v="90"/>
    <b v="1"/>
    <s v="music/rock"/>
    <n v="85"/>
    <n v="94.12"/>
    <x v="5"/>
    <s v="rock"/>
    <x v="4"/>
    <x v="1330"/>
    <d v="2013-09-15T21:10:00"/>
  </r>
  <r>
    <n v="840"/>
    <s v="Carl King's New Album: Grand Architects Of The Universe"/>
    <s v="Carl King / Sir Millard Mulch / Dr. Zoltan Ã˜belisk is making a new 45-minute instrumental sci-fi album!"/>
    <n v="10000"/>
    <n v="8053"/>
    <x v="2"/>
    <s v="US"/>
    <s v="USD"/>
    <n v="1474694787"/>
    <n v="1472102787"/>
    <b v="0"/>
    <n v="190"/>
    <b v="1"/>
    <s v="music/metal"/>
    <n v="81"/>
    <n v="42.38"/>
    <x v="5"/>
    <s v="metal"/>
    <x v="0"/>
    <x v="1331"/>
    <d v="2016-09-24T05:26:2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1"/>
    <s v="US"/>
    <s v="USD"/>
    <n v="1417387322"/>
    <n v="1413495722"/>
    <b v="0"/>
    <n v="31"/>
    <b v="0"/>
    <s v="technology/wearables"/>
    <n v="62"/>
    <n v="198.55"/>
    <x v="3"/>
    <s v="wearables"/>
    <x v="1"/>
    <x v="1332"/>
    <d v="2014-11-30T22:42:0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1"/>
    <s v="US"/>
    <s v="USD"/>
    <n v="1427507208"/>
    <n v="1424918808"/>
    <b v="0"/>
    <n v="3"/>
    <b v="0"/>
    <s v="technology/wearables"/>
    <n v="61"/>
    <n v="2040"/>
    <x v="3"/>
    <s v="wearables"/>
    <x v="2"/>
    <x v="1333"/>
    <d v="2015-03-28T01:46:48"/>
  </r>
  <r>
    <n v="989"/>
    <s v="Power Rope"/>
    <s v="The most useful phone charger you will ever buy"/>
    <n v="10000"/>
    <n v="6100"/>
    <x v="1"/>
    <s v="US"/>
    <s v="USD"/>
    <n v="1475101495"/>
    <n v="1472509495"/>
    <b v="0"/>
    <n v="32"/>
    <b v="0"/>
    <s v="technology/wearables"/>
    <n v="61"/>
    <n v="190.63"/>
    <x v="3"/>
    <s v="wearables"/>
    <x v="0"/>
    <x v="1334"/>
    <d v="2016-09-28T22:24:55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1"/>
    <s v="US"/>
    <s v="USD"/>
    <n v="1417276800"/>
    <n v="1415140480"/>
    <b v="0"/>
    <n v="9"/>
    <b v="0"/>
    <s v="technology/wearables"/>
    <n v="61"/>
    <n v="673.44"/>
    <x v="3"/>
    <s v="wearables"/>
    <x v="1"/>
    <x v="1335"/>
    <d v="2014-11-29T16:00:00"/>
  </r>
  <r>
    <n v="1014"/>
    <s v="CHEMION: The World's First Smart Glasses (Canceled)"/>
    <s v="CHEMION is an eyewear device that lets you show your creativity to the world."/>
    <n v="10000"/>
    <n v="6000"/>
    <x v="0"/>
    <s v="US"/>
    <s v="USD"/>
    <n v="1420070615"/>
    <n v="1415750615"/>
    <b v="0"/>
    <n v="16"/>
    <b v="0"/>
    <s v="technology/wearables"/>
    <n v="60"/>
    <n v="375"/>
    <x v="3"/>
    <s v="wearables"/>
    <x v="1"/>
    <x v="1336"/>
    <d v="2015-01-01T00:03:3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2"/>
    <s v="GB"/>
    <s v="GBP"/>
    <n v="1488830400"/>
    <n v="1484924605"/>
    <b v="1"/>
    <n v="255"/>
    <b v="1"/>
    <s v="music/electronic music"/>
    <n v="59"/>
    <n v="22.98"/>
    <x v="5"/>
    <s v="electronic music"/>
    <x v="3"/>
    <x v="1337"/>
    <d v="2017-03-06T20:00:00"/>
  </r>
  <r>
    <n v="1029"/>
    <s v="StrobeHouse presents Valborg 2015"/>
    <s v="We want to recreate last years massive Valborgparty in Lund but this time even bigger!"/>
    <n v="10000"/>
    <n v="5854"/>
    <x v="2"/>
    <s v="SE"/>
    <s v="SEK"/>
    <n v="1428184740"/>
    <n v="1423501507"/>
    <b v="0"/>
    <n v="141"/>
    <b v="1"/>
    <s v="music/electronic music"/>
    <n v="59"/>
    <n v="41.52"/>
    <x v="5"/>
    <s v="electronic music"/>
    <x v="2"/>
    <x v="1338"/>
    <d v="2015-04-04T21:59:00"/>
  </r>
  <r>
    <n v="1031"/>
    <s v="Liquid Diet's Double Life"/>
    <s v="Liquid Diet needs your support to release our new full-length album! Help us create electrifying music videos to showcase our singles!"/>
    <n v="10000"/>
    <n v="5831.74"/>
    <x v="2"/>
    <s v="US"/>
    <s v="USD"/>
    <n v="1450290010"/>
    <n v="1447698010"/>
    <b v="0"/>
    <n v="99"/>
    <b v="1"/>
    <s v="music/electronic music"/>
    <n v="58"/>
    <n v="58.91"/>
    <x v="5"/>
    <s v="electronic music"/>
    <x v="2"/>
    <x v="1339"/>
    <d v="2015-12-16T18:20:10"/>
  </r>
  <r>
    <n v="1045"/>
    <s v="In Case Of Emergency (Canceled)"/>
    <s v="In Case Of Emergency is a radio talk show for preppers, beginning preppers, and with preparedness in mind."/>
    <n v="10000"/>
    <n v="5666"/>
    <x v="0"/>
    <s v="US"/>
    <s v="USD"/>
    <n v="1408827550"/>
    <n v="1406235550"/>
    <b v="0"/>
    <n v="8"/>
    <b v="0"/>
    <s v="journalism/audio"/>
    <n v="57"/>
    <n v="708.25"/>
    <x v="8"/>
    <s v="audio"/>
    <x v="1"/>
    <x v="1340"/>
    <d v="2014-08-23T20:59:10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0"/>
    <s v="US"/>
    <s v="USD"/>
    <n v="1429892177"/>
    <n v="1424711777"/>
    <b v="0"/>
    <n v="0"/>
    <b v="0"/>
    <s v="journalism/audio"/>
    <n v="56"/>
    <n v="0"/>
    <x v="8"/>
    <s v="audio"/>
    <x v="2"/>
    <x v="1341"/>
    <d v="2015-04-24T16:16:17"/>
  </r>
  <r>
    <n v="1057"/>
    <s v="Support Independent Media (Canceled)"/>
    <s v="Sayin it Plain is a Independent Radio Show created to inform the public and empower the community."/>
    <n v="10000"/>
    <n v="5600"/>
    <x v="0"/>
    <s v="US"/>
    <s v="USD"/>
    <n v="1480888483"/>
    <n v="1478292883"/>
    <b v="0"/>
    <n v="0"/>
    <b v="0"/>
    <s v="journalism/audio"/>
    <n v="56"/>
    <n v="0"/>
    <x v="8"/>
    <s v="audio"/>
    <x v="0"/>
    <x v="1342"/>
    <d v="2016-12-04T21:54:43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1"/>
    <s v="US"/>
    <s v="USD"/>
    <n v="1349050622"/>
    <n v="1347322622"/>
    <b v="0"/>
    <n v="2"/>
    <b v="0"/>
    <s v="games/video games"/>
    <n v="55"/>
    <n v="2755"/>
    <x v="4"/>
    <s v="video games"/>
    <x v="5"/>
    <x v="1343"/>
    <d v="2012-10-01T00:17:02"/>
  </r>
  <r>
    <n v="1082"/>
    <s v="T-Fighter: Code Name M - Mobile Edition"/>
    <s v="Challenge your trivia skills in this action oriented game against several opponents across time."/>
    <n v="10000"/>
    <n v="5456"/>
    <x v="1"/>
    <s v="US"/>
    <s v="USD"/>
    <n v="1344635088"/>
    <n v="1342043088"/>
    <b v="0"/>
    <n v="3"/>
    <b v="0"/>
    <s v="games/video games"/>
    <n v="55"/>
    <n v="1818.67"/>
    <x v="4"/>
    <s v="video games"/>
    <x v="5"/>
    <x v="1344"/>
    <d v="2012-08-10T21:44:4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1"/>
    <s v="US"/>
    <s v="USD"/>
    <n v="1406148024"/>
    <n v="1403556024"/>
    <b v="0"/>
    <n v="0"/>
    <b v="0"/>
    <s v="games/video games"/>
    <n v="53"/>
    <n v="0"/>
    <x v="4"/>
    <s v="video games"/>
    <x v="1"/>
    <x v="1345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1"/>
    <s v="US"/>
    <s v="USD"/>
    <n v="1479495790"/>
    <n v="1476900190"/>
    <b v="0"/>
    <n v="3"/>
    <b v="0"/>
    <s v="games/video games"/>
    <n v="53"/>
    <n v="1774.34"/>
    <x v="4"/>
    <s v="video games"/>
    <x v="0"/>
    <x v="1346"/>
    <d v="2016-11-18T19:03:10"/>
  </r>
  <r>
    <n v="1132"/>
    <s v="One"/>
    <s v="One is a simple mobile game about exploring the connections between all living things. Featuring hand-painted art."/>
    <n v="10000"/>
    <n v="5222"/>
    <x v="1"/>
    <s v="CA"/>
    <s v="CAD"/>
    <n v="1483238771"/>
    <n v="1480646771"/>
    <b v="0"/>
    <n v="13"/>
    <b v="0"/>
    <s v="games/mobile games"/>
    <n v="52"/>
    <n v="401.69"/>
    <x v="4"/>
    <s v="mobile games"/>
    <x v="0"/>
    <x v="1347"/>
    <d v="2017-01-01T02:46:11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1"/>
    <s v="US"/>
    <s v="USD"/>
    <n v="1417795480"/>
    <n v="1412607880"/>
    <b v="0"/>
    <n v="3"/>
    <b v="0"/>
    <s v="food/food trucks"/>
    <n v="51"/>
    <n v="1692.67"/>
    <x v="7"/>
    <s v="food trucks"/>
    <x v="1"/>
    <x v="1348"/>
    <d v="2014-12-05T16:04:40"/>
  </r>
  <r>
    <n v="1164"/>
    <s v="Bayou Classic BBQ"/>
    <s v="Bayou Classic BBQ will be  Mansura,LA _x000a_newest and best mobile food truck_x000a_serving delicious BBQ Georgia style slow_x000a_smoke BBQ!"/>
    <n v="10000"/>
    <n v="5051"/>
    <x v="1"/>
    <s v="US"/>
    <s v="USD"/>
    <n v="1466270582"/>
    <n v="1463678582"/>
    <b v="0"/>
    <n v="0"/>
    <b v="0"/>
    <s v="food/food trucks"/>
    <n v="51"/>
    <n v="0"/>
    <x v="7"/>
    <s v="food trucks"/>
    <x v="0"/>
    <x v="1349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1"/>
    <s v="US"/>
    <s v="USD"/>
    <n v="1404623330"/>
    <n v="1401685730"/>
    <b v="0"/>
    <n v="25"/>
    <b v="0"/>
    <s v="food/food trucks"/>
    <n v="51"/>
    <n v="202.04"/>
    <x v="7"/>
    <s v="food trucks"/>
    <x v="1"/>
    <x v="1350"/>
    <d v="2014-07-06T05:08:5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1"/>
    <s v="US"/>
    <s v="USD"/>
    <n v="1424593763"/>
    <n v="1422001763"/>
    <b v="0"/>
    <n v="3"/>
    <b v="0"/>
    <s v="food/food trucks"/>
    <n v="50"/>
    <n v="1681.67"/>
    <x v="7"/>
    <s v="food trucks"/>
    <x v="2"/>
    <x v="1351"/>
    <d v="2015-02-22T08:29:23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2"/>
    <s v="IT"/>
    <s v="EUR"/>
    <n v="1450602000"/>
    <n v="1445415653"/>
    <b v="0"/>
    <n v="170"/>
    <b v="1"/>
    <s v="photography/photobooks"/>
    <n v="49"/>
    <n v="28.56"/>
    <x v="6"/>
    <s v="photobooks"/>
    <x v="2"/>
    <x v="1352"/>
    <d v="2015-12-20T09:00:00"/>
  </r>
  <r>
    <n v="1208"/>
    <s v="Into The Great White Sands"/>
    <s v="Help me complete the photography and publish a fine art book on White Sands National Monument, a uniquely significant place."/>
    <n v="10000"/>
    <n v="4673"/>
    <x v="2"/>
    <s v="US"/>
    <s v="USD"/>
    <n v="1458835264"/>
    <n v="1456246864"/>
    <b v="0"/>
    <n v="75"/>
    <b v="1"/>
    <s v="photography/photobooks"/>
    <n v="47"/>
    <n v="62.31"/>
    <x v="6"/>
    <s v="photobooks"/>
    <x v="0"/>
    <x v="1353"/>
    <d v="2016-03-24T16:01:04"/>
  </r>
  <r>
    <n v="1270"/>
    <s v="Resolution15 records their next album, Svaha"/>
    <s v="We make awake metal using violins in place of guitars and want to record a full length album."/>
    <n v="10000"/>
    <n v="4261"/>
    <x v="2"/>
    <s v="US"/>
    <s v="USD"/>
    <n v="1332704042"/>
    <n v="1327523642"/>
    <b v="1"/>
    <n v="169"/>
    <b v="1"/>
    <s v="music/rock"/>
    <n v="43"/>
    <n v="25.21"/>
    <x v="5"/>
    <s v="rock"/>
    <x v="5"/>
    <x v="1354"/>
    <d v="2012-03-25T19:34:02"/>
  </r>
  <r>
    <n v="1308"/>
    <s v="Boost Band: Wristband Phone Charger (Canceled)"/>
    <s v="Boost Band, a wristband that charges any device"/>
    <n v="10000"/>
    <n v="4055"/>
    <x v="0"/>
    <s v="US"/>
    <s v="USD"/>
    <n v="1475937812"/>
    <n v="1472481812"/>
    <b v="0"/>
    <n v="38"/>
    <b v="0"/>
    <s v="technology/wearables"/>
    <n v="41"/>
    <n v="106.71"/>
    <x v="3"/>
    <s v="wearables"/>
    <x v="0"/>
    <x v="1355"/>
    <d v="2016-10-08T14:43:32"/>
  </r>
  <r>
    <n v="1352"/>
    <s v="Will's SmileBook Project"/>
    <s v="An important book, based on research, to make you and your learners smile again. Better smile sheets, better feedback, better learning!"/>
    <n v="10000"/>
    <n v="3803.55"/>
    <x v="2"/>
    <s v="US"/>
    <s v="USD"/>
    <n v="1441425540"/>
    <n v="1436968366"/>
    <b v="0"/>
    <n v="227"/>
    <b v="1"/>
    <s v="publishing/nonfiction"/>
    <n v="38"/>
    <n v="16.760000000000002"/>
    <x v="2"/>
    <s v="nonfiction"/>
    <x v="2"/>
    <x v="1356"/>
    <d v="2015-09-05T03:59:00"/>
  </r>
  <r>
    <n v="1373"/>
    <s v="Broccoli Samurai: Tour Van or Bust!"/>
    <s v="Help Broccoli Samurai raise money to get a new van and continue bringing you the jams!"/>
    <n v="10000"/>
    <n v="3674"/>
    <x v="2"/>
    <s v="US"/>
    <s v="USD"/>
    <n v="1483138233"/>
    <n v="1480546233"/>
    <b v="0"/>
    <n v="52"/>
    <b v="1"/>
    <s v="music/rock"/>
    <n v="37"/>
    <n v="70.650000000000006"/>
    <x v="5"/>
    <s v="rock"/>
    <x v="0"/>
    <x v="1357"/>
    <d v="2016-12-30T22:50:33"/>
  </r>
  <r>
    <n v="1379"/>
    <s v="J. Walter Makes a Record"/>
    <s v="---------The long-awaited debut full-length from Justin Ruddy--------"/>
    <n v="10000"/>
    <n v="3638"/>
    <x v="2"/>
    <s v="US"/>
    <s v="USD"/>
    <n v="1433504876"/>
    <n v="1430912876"/>
    <b v="0"/>
    <n v="151"/>
    <b v="1"/>
    <s v="music/rock"/>
    <n v="36"/>
    <n v="24.09"/>
    <x v="5"/>
    <s v="rock"/>
    <x v="2"/>
    <x v="1358"/>
    <d v="2015-06-05T11:47:56"/>
  </r>
  <r>
    <n v="1393"/>
    <s v="WolfHunt | Social Commentary Rock Project"/>
    <s v="Rock n' Roll tales of our times"/>
    <n v="10000"/>
    <n v="3531"/>
    <x v="2"/>
    <s v="US"/>
    <s v="USD"/>
    <n v="1470068523"/>
    <n v="1467476523"/>
    <b v="0"/>
    <n v="52"/>
    <b v="1"/>
    <s v="music/rock"/>
    <n v="35"/>
    <n v="67.900000000000006"/>
    <x v="5"/>
    <s v="rock"/>
    <x v="0"/>
    <x v="1359"/>
    <d v="2016-08-01T16:22:03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2"/>
    <s v="US"/>
    <s v="USD"/>
    <n v="1477603140"/>
    <n v="1475013710"/>
    <b v="0"/>
    <n v="158"/>
    <b v="1"/>
    <s v="music/rock"/>
    <n v="35"/>
    <n v="22.24"/>
    <x v="5"/>
    <s v="rock"/>
    <x v="0"/>
    <x v="1360"/>
    <d v="2016-10-27T21:19:00"/>
  </r>
  <r>
    <n v="1429"/>
    <s v="10 P.M."/>
    <s v="A guy in his 30's tries to live his &quot;American Dream&quot;, but quickly it turns into a nightmare. (A Novel)"/>
    <n v="10000"/>
    <n v="3397"/>
    <x v="1"/>
    <s v="US"/>
    <s v="USD"/>
    <n v="1428629242"/>
    <n v="1426037242"/>
    <b v="0"/>
    <n v="0"/>
    <b v="0"/>
    <s v="publishing/translations"/>
    <n v="34"/>
    <n v="0"/>
    <x v="2"/>
    <s v="translations"/>
    <x v="2"/>
    <x v="1361"/>
    <d v="2015-04-10T01:27: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1"/>
    <s v="DE"/>
    <s v="EUR"/>
    <n v="1456043057"/>
    <n v="1453451057"/>
    <b v="0"/>
    <n v="2"/>
    <b v="0"/>
    <s v="publishing/translations"/>
    <n v="34"/>
    <n v="1690"/>
    <x v="2"/>
    <s v="translations"/>
    <x v="0"/>
    <x v="1362"/>
    <d v="2016-02-21T08:24:17"/>
  </r>
  <r>
    <n v="1487"/>
    <s v="You Killed Me First"/>
    <s v="A lover becomes an enemy when a line has been crossed. Torn between memories and reality, his mask of sanity is slipping."/>
    <n v="10000"/>
    <n v="3195"/>
    <x v="1"/>
    <s v="US"/>
    <s v="USD"/>
    <n v="1470175271"/>
    <n v="1467583271"/>
    <b v="0"/>
    <n v="0"/>
    <b v="0"/>
    <s v="publishing/fiction"/>
    <n v="32"/>
    <n v="0"/>
    <x v="2"/>
    <s v="fiction"/>
    <x v="0"/>
    <x v="1363"/>
    <d v="2016-08-02T22:01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0"/>
    <s v="US"/>
    <s v="USD"/>
    <n v="1383789603"/>
    <n v="1381194003"/>
    <b v="0"/>
    <n v="1"/>
    <b v="0"/>
    <s v="publishing/art books"/>
    <n v="30"/>
    <n v="3000"/>
    <x v="2"/>
    <s v="art books"/>
    <x v="4"/>
    <x v="1364"/>
    <d v="2013-11-07T02:00:03"/>
  </r>
  <r>
    <n v="1564"/>
    <s v="coming apart at the stitches... (Canceled)"/>
    <s v="This is a book of art and poetry that highlights the highs and lows of a young 20 something coming to terms with her bipolar."/>
    <n v="10000"/>
    <n v="3000"/>
    <x v="0"/>
    <s v="US"/>
    <s v="USD"/>
    <n v="1432843500"/>
    <n v="1430124509"/>
    <b v="0"/>
    <n v="1"/>
    <b v="0"/>
    <s v="publishing/art books"/>
    <n v="30"/>
    <n v="3000"/>
    <x v="2"/>
    <s v="art books"/>
    <x v="2"/>
    <x v="1365"/>
    <d v="2015-05-28T20:05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0"/>
    <s v="US"/>
    <s v="USD"/>
    <n v="1424211329"/>
    <n v="1421187329"/>
    <b v="0"/>
    <n v="6"/>
    <b v="0"/>
    <s v="publishing/art books"/>
    <n v="29"/>
    <n v="489.17"/>
    <x v="2"/>
    <s v="art books"/>
    <x v="2"/>
    <x v="1366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0"/>
    <s v="US"/>
    <s v="USD"/>
    <n v="1404909296"/>
    <n v="1402317296"/>
    <b v="0"/>
    <n v="35"/>
    <b v="0"/>
    <s v="publishing/art books"/>
    <n v="29"/>
    <n v="83.77"/>
    <x v="2"/>
    <s v="art books"/>
    <x v="1"/>
    <x v="1367"/>
    <d v="2014-07-09T12:34:56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0"/>
    <s v="US"/>
    <s v="USD"/>
    <n v="1343161248"/>
    <n v="1337977248"/>
    <b v="0"/>
    <n v="2"/>
    <b v="0"/>
    <s v="publishing/art books"/>
    <n v="29"/>
    <n v="1465"/>
    <x v="2"/>
    <s v="art books"/>
    <x v="5"/>
    <x v="1368"/>
    <d v="2012-07-24T20:20:48"/>
  </r>
  <r>
    <n v="1607"/>
    <s v="New Tour Bus for The Slants"/>
    <s v="The world's only all-Asian American dance rock band, The Slants, needs a bus to tour cons, shows, and festivals."/>
    <n v="10000"/>
    <n v="2788"/>
    <x v="2"/>
    <s v="US"/>
    <s v="USD"/>
    <n v="1339701851"/>
    <n v="1337887451"/>
    <b v="0"/>
    <n v="205"/>
    <b v="1"/>
    <s v="music/rock"/>
    <n v="28"/>
    <n v="13.6"/>
    <x v="5"/>
    <s v="rock"/>
    <x v="5"/>
    <x v="1369"/>
    <d v="2012-06-14T19:24:11"/>
  </r>
  <r>
    <n v="1616"/>
    <s v="Aly Jados: the New EP rOckNrOLLa"/>
    <s v="HELP! We don't have much time.....Join Aly Jados in making her new EP a reality before the world ends!!!!"/>
    <n v="10000"/>
    <n v="2726"/>
    <x v="2"/>
    <s v="US"/>
    <s v="USD"/>
    <n v="1353621600"/>
    <n v="1350061821"/>
    <b v="0"/>
    <n v="157"/>
    <b v="1"/>
    <s v="music/rock"/>
    <n v="27"/>
    <n v="17.36"/>
    <x v="5"/>
    <s v="rock"/>
    <x v="5"/>
    <x v="1370"/>
    <d v="2012-11-22T22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2"/>
    <s v="US"/>
    <s v="USD"/>
    <n v="1350074261"/>
    <n v="1347482261"/>
    <b v="0"/>
    <n v="133"/>
    <b v="1"/>
    <s v="music/rock"/>
    <n v="27"/>
    <n v="20.16"/>
    <x v="5"/>
    <s v="rock"/>
    <x v="5"/>
    <x v="1371"/>
    <d v="2012-10-12T20:37:41"/>
  </r>
  <r>
    <n v="1633"/>
    <s v="ELIZABETH REX"/>
    <s v="We are a four piece rock band that has played shows in and around NYC including Mercury Lounge.  Two of our members are now in LA."/>
    <n v="10000"/>
    <n v="2670"/>
    <x v="2"/>
    <s v="US"/>
    <s v="USD"/>
    <n v="1326690000"/>
    <n v="1324329156"/>
    <b v="0"/>
    <n v="58"/>
    <b v="1"/>
    <s v="music/rock"/>
    <n v="27"/>
    <n v="46.03"/>
    <x v="5"/>
    <s v="rock"/>
    <x v="6"/>
    <x v="1372"/>
    <d v="2012-01-16T05:00:00"/>
  </r>
  <r>
    <n v="1644"/>
    <s v="Kevin Wood - Out Among The Wolves"/>
    <s v="Be a part of helping Singer/Songwriter Kevin Wood bring his 3rd Album &quot;Out Among The Wolves&quot; from the studio to you!"/>
    <n v="10000"/>
    <n v="2620"/>
    <x v="2"/>
    <s v="US"/>
    <s v="USD"/>
    <n v="1353551160"/>
    <n v="1348363560"/>
    <b v="0"/>
    <n v="128"/>
    <b v="1"/>
    <s v="music/pop"/>
    <n v="26"/>
    <n v="20.47"/>
    <x v="5"/>
    <s v="pop"/>
    <x v="5"/>
    <x v="1373"/>
    <d v="2012-11-22T02:26:00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s v="music/faith"/>
    <n v="25"/>
    <n v="64.77"/>
    <x v="5"/>
    <s v="faith"/>
    <x v="3"/>
    <x v="1374"/>
    <d v="2017-04-10T20:15:00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s v="music/faith"/>
    <n v="25"/>
    <n v="2512"/>
    <x v="5"/>
    <s v="faith"/>
    <x v="3"/>
    <x v="1375"/>
    <d v="2017-03-27T04:36:0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1"/>
    <s v="US"/>
    <s v="USD"/>
    <n v="1409585434"/>
    <n v="1406907034"/>
    <b v="0"/>
    <n v="2"/>
    <b v="0"/>
    <s v="music/faith"/>
    <n v="25"/>
    <n v="1250"/>
    <x v="5"/>
    <s v="faith"/>
    <x v="1"/>
    <x v="1376"/>
    <d v="2014-09-01T15:30:34"/>
  </r>
  <r>
    <n v="1723"/>
    <s v="Straighter Road Album Fundraiser"/>
    <s v="We are a vocal group from the Northwest looking to create a gospel, jazz, a cappella ablum and would love the support of music lovers."/>
    <n v="10000"/>
    <n v="2410"/>
    <x v="1"/>
    <s v="US"/>
    <s v="USD"/>
    <n v="1435730400"/>
    <n v="1430855315"/>
    <b v="0"/>
    <n v="3"/>
    <b v="0"/>
    <s v="music/faith"/>
    <n v="24"/>
    <n v="803.33"/>
    <x v="5"/>
    <s v="faith"/>
    <x v="2"/>
    <x v="1377"/>
    <d v="2015-07-01T06:00:00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1"/>
    <s v="US"/>
    <s v="USD"/>
    <n v="1465521306"/>
    <n v="1460337306"/>
    <b v="0"/>
    <n v="0"/>
    <b v="0"/>
    <s v="music/faith"/>
    <n v="24"/>
    <n v="0"/>
    <x v="5"/>
    <s v="faith"/>
    <x v="0"/>
    <x v="1378"/>
    <d v="2016-06-10T01:15:06"/>
  </r>
  <r>
    <n v="1733"/>
    <s v="What Faith Is EP/Album"/>
    <s v="I am trying to share the music I am blessed to have written. https://www.johncox4.com or https://reverbnation.com/johncox4"/>
    <n v="10000"/>
    <n v="2372"/>
    <x v="1"/>
    <s v="US"/>
    <s v="USD"/>
    <n v="1473802200"/>
    <n v="1472746374"/>
    <b v="0"/>
    <n v="0"/>
    <b v="0"/>
    <s v="music/faith"/>
    <n v="24"/>
    <n v="0"/>
    <x v="5"/>
    <s v="faith"/>
    <x v="0"/>
    <x v="1379"/>
    <d v="2016-09-13T21:30:00"/>
  </r>
  <r>
    <n v="1751"/>
    <s v="Daily Bread: Stories from Rural Greece"/>
    <s v="Photographs and stories culled from 10 years of road trips through rural Greece"/>
    <n v="10000"/>
    <n v="2325"/>
    <x v="2"/>
    <s v="US"/>
    <s v="USD"/>
    <n v="1426787123"/>
    <n v="1424198723"/>
    <b v="0"/>
    <n v="61"/>
    <b v="1"/>
    <s v="photography/photobooks"/>
    <n v="23"/>
    <n v="38.11"/>
    <x v="6"/>
    <s v="photobooks"/>
    <x v="2"/>
    <x v="1380"/>
    <d v="2015-03-19T17:45:23"/>
  </r>
  <r>
    <n v="1787"/>
    <s v="Alpamayo to Yerupaja"/>
    <s v="Raising awareness to the effects of global warming through photographs of the high mountains of Peru."/>
    <n v="10000"/>
    <n v="2193"/>
    <x v="1"/>
    <s v="US"/>
    <s v="USD"/>
    <n v="1428158637"/>
    <n v="1425570237"/>
    <b v="1"/>
    <n v="24"/>
    <b v="0"/>
    <s v="photography/photobooks"/>
    <n v="22"/>
    <n v="91.38"/>
    <x v="6"/>
    <s v="photobooks"/>
    <x v="2"/>
    <x v="1381"/>
    <d v="2015-04-04T14:43:57"/>
  </r>
  <r>
    <n v="1797"/>
    <s v="Remnants, A Photography Book to Send to Congress"/>
    <s v="A photography book that serves as a call to action for Congress to stand up for survivors of domestic and sexual assault."/>
    <n v="10000"/>
    <n v="2159"/>
    <x v="1"/>
    <s v="US"/>
    <s v="USD"/>
    <n v="1481809189"/>
    <n v="1479217189"/>
    <b v="1"/>
    <n v="140"/>
    <b v="0"/>
    <s v="photography/photobooks"/>
    <n v="22"/>
    <n v="15.42"/>
    <x v="6"/>
    <s v="photobooks"/>
    <x v="0"/>
    <x v="1382"/>
    <d v="2016-12-15T13:39:49"/>
  </r>
  <r>
    <n v="1834"/>
    <s v="TDJ - All Part of the Plan EP/Tour"/>
    <s v="Help us fund our first tour and promote our new EP!"/>
    <n v="10000"/>
    <n v="2095.2600000000002"/>
    <x v="2"/>
    <s v="US"/>
    <s v="USD"/>
    <n v="1422140895"/>
    <n v="1418684895"/>
    <b v="0"/>
    <n v="90"/>
    <b v="1"/>
    <s v="music/rock"/>
    <n v="21"/>
    <n v="23.28"/>
    <x v="5"/>
    <s v="rock"/>
    <x v="1"/>
    <x v="1383"/>
    <d v="2015-01-24T23:08: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2"/>
    <s v="US"/>
    <s v="USD"/>
    <n v="1298245954"/>
    <n v="1295653954"/>
    <b v="0"/>
    <n v="134"/>
    <b v="1"/>
    <s v="music/rock"/>
    <n v="21"/>
    <n v="15.49"/>
    <x v="5"/>
    <s v="rock"/>
    <x v="6"/>
    <x v="1384"/>
    <d v="2011-02-20T23:52:34"/>
  </r>
  <r>
    <n v="1869"/>
    <s v="Castle Crawler RPG"/>
    <s v="CCRPG will be a 2D Pixel Art Game based on similar elements to the SNES game &quot;Zelda: A Link to the Past&quot; with RPG elements added in."/>
    <n v="10000"/>
    <n v="2035"/>
    <x v="1"/>
    <s v="US"/>
    <s v="USD"/>
    <n v="1483488249"/>
    <n v="1480896249"/>
    <b v="0"/>
    <n v="0"/>
    <b v="0"/>
    <s v="games/mobile games"/>
    <n v="20"/>
    <n v="0"/>
    <x v="4"/>
    <s v="mobile games"/>
    <x v="0"/>
    <x v="1385"/>
    <d v="2017-01-04T00:04:09"/>
  </r>
  <r>
    <n v="1875"/>
    <s v="Claws &amp; Fins"/>
    <s v="Sea opposition of Crab's family and angry fishes. Who is going to win, and who is going to loose ?!"/>
    <n v="10000"/>
    <n v="2027"/>
    <x v="1"/>
    <s v="US"/>
    <s v="USD"/>
    <n v="1470519308"/>
    <n v="1465335308"/>
    <b v="0"/>
    <n v="3"/>
    <b v="0"/>
    <s v="games/mobile games"/>
    <n v="20"/>
    <n v="675.67"/>
    <x v="4"/>
    <s v="mobile games"/>
    <x v="0"/>
    <x v="1386"/>
    <d v="2016-08-06T21:35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2"/>
    <s v="US"/>
    <s v="USD"/>
    <n v="1279778400"/>
    <n v="1275851354"/>
    <b v="0"/>
    <n v="120"/>
    <b v="1"/>
    <s v="music/indie rock"/>
    <n v="20"/>
    <n v="16.79"/>
    <x v="5"/>
    <s v="indie rock"/>
    <x v="7"/>
    <x v="1387"/>
    <d v="2010-07-22T06:00:00"/>
  </r>
  <r>
    <n v="1920"/>
    <s v="Brightside - Side lighting for cyclists"/>
    <s v="A new concept in bike light safety, protecting cyclists from being hit in the side. Bright, amber sideways."/>
    <n v="10000"/>
    <n v="1988"/>
    <x v="1"/>
    <s v="GB"/>
    <s v="GBP"/>
    <n v="1445468400"/>
    <n v="1443042061"/>
    <b v="0"/>
    <n v="105"/>
    <b v="0"/>
    <s v="technology/gadgets"/>
    <n v="20"/>
    <n v="18.93"/>
    <x v="3"/>
    <s v="gadgets"/>
    <x v="2"/>
    <x v="1388"/>
    <d v="2015-10-2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2"/>
    <s v="US"/>
    <s v="USD"/>
    <n v="1362955108"/>
    <n v="1360366708"/>
    <b v="0"/>
    <n v="96"/>
    <b v="1"/>
    <s v="music/indie rock"/>
    <n v="19"/>
    <n v="19.55"/>
    <x v="5"/>
    <s v="indie rock"/>
    <x v="4"/>
    <x v="1389"/>
    <d v="2013-03-10T22:38:28"/>
  </r>
  <r>
    <n v="1943"/>
    <s v="RuuviTag - Open-Source Bluetooth Sensor Beacon"/>
    <s v="Next-gen 100% open-source sensor beacon platform designed especially for makers, developers and IoT companies."/>
    <n v="10000"/>
    <n v="1873"/>
    <x v="2"/>
    <s v="US"/>
    <s v="USD"/>
    <n v="1470896916"/>
    <n v="1467008916"/>
    <b v="1"/>
    <n v="2478"/>
    <b v="1"/>
    <s v="technology/hardware"/>
    <n v="19"/>
    <n v="0.76"/>
    <x v="3"/>
    <s v="hardware"/>
    <x v="0"/>
    <x v="1390"/>
    <d v="2016-08-11T06:28:36"/>
  </r>
  <r>
    <n v="1959"/>
    <s v="Heat Seek NYC"/>
    <s v="A thermometer that connects to the internet to help New York City turn the heat on for thousands of tenants with no heat in the winter."/>
    <n v="10000"/>
    <n v="1827"/>
    <x v="2"/>
    <s v="US"/>
    <s v="USD"/>
    <n v="1412121600"/>
    <n v="1408565860"/>
    <b v="1"/>
    <n v="424"/>
    <b v="1"/>
    <s v="technology/hardware"/>
    <n v="18"/>
    <n v="4.3099999999999996"/>
    <x v="3"/>
    <s v="hardware"/>
    <x v="1"/>
    <x v="1391"/>
    <d v="2014-10-01T00:00:00"/>
  </r>
  <r>
    <n v="1961"/>
    <s v="Public Lab DIY Spectrometry Kit"/>
    <s v="This DIY kit helps analyze materials and contaminants. We need your help to build a library of open-source spectral data."/>
    <n v="10000"/>
    <n v="1825"/>
    <x v="2"/>
    <s v="US"/>
    <s v="USD"/>
    <n v="1349495940"/>
    <n v="1346042417"/>
    <b v="1"/>
    <n v="1633"/>
    <b v="1"/>
    <s v="technology/hardware"/>
    <n v="18"/>
    <n v="1.1200000000000001"/>
    <x v="3"/>
    <s v="hardware"/>
    <x v="5"/>
    <x v="1392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2"/>
    <s v="US"/>
    <s v="USD"/>
    <n v="1400006636"/>
    <n v="1397414636"/>
    <b v="1"/>
    <n v="306"/>
    <b v="1"/>
    <s v="technology/hardware"/>
    <n v="18"/>
    <n v="5.95"/>
    <x v="3"/>
    <s v="hardware"/>
    <x v="1"/>
    <x v="1393"/>
    <d v="2014-05-13T18:43:5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2"/>
    <s v="US"/>
    <s v="USD"/>
    <n v="1282622400"/>
    <n v="1276891586"/>
    <b v="1"/>
    <n v="137"/>
    <b v="1"/>
    <s v="technology/hardware"/>
    <n v="17"/>
    <n v="12.31"/>
    <x v="3"/>
    <s v="hardware"/>
    <x v="7"/>
    <x v="1394"/>
    <d v="2010-08-24T04:00:00"/>
  </r>
  <r>
    <n v="2016"/>
    <s v="Hydra: a triple-output power supply for electronics projects"/>
    <s v="A smart, compact power supply designed to power anything, anywhere"/>
    <n v="10000"/>
    <n v="1660"/>
    <x v="2"/>
    <s v="US"/>
    <s v="USD"/>
    <n v="1362863299"/>
    <n v="1360271299"/>
    <b v="1"/>
    <n v="479"/>
    <b v="1"/>
    <s v="technology/hardware"/>
    <n v="17"/>
    <n v="3.47"/>
    <x v="3"/>
    <s v="hardware"/>
    <x v="4"/>
    <x v="1395"/>
    <d v="2013-03-09T21:08:19"/>
  </r>
  <r>
    <n v="2037"/>
    <s v="Pedal Power -- Human Scale Energy For Everyday Tasks"/>
    <s v="With an efficiency of 97%, bicycle technology is nearly perfect. So why do we use it only for transportation?"/>
    <n v="10000"/>
    <n v="1605"/>
    <x v="2"/>
    <s v="US"/>
    <s v="USD"/>
    <n v="1388383353"/>
    <n v="1383195753"/>
    <b v="1"/>
    <n v="429"/>
    <b v="1"/>
    <s v="technology/hardware"/>
    <n v="16"/>
    <n v="3.74"/>
    <x v="3"/>
    <s v="hardware"/>
    <x v="4"/>
    <x v="1396"/>
    <d v="2013-12-30T06:02:33"/>
  </r>
  <r>
    <n v="2042"/>
    <s v="SoundBrake- Headphone gadget alerts you to outside sounds"/>
    <s v="The SoundBrake headphone attachment can be used with any audio player to alert you to important outside sounds."/>
    <n v="10000"/>
    <n v="1580"/>
    <x v="2"/>
    <s v="US"/>
    <s v="USD"/>
    <n v="1453481974"/>
    <n v="1448297974"/>
    <b v="0"/>
    <n v="140"/>
    <b v="1"/>
    <s v="technology/hardware"/>
    <n v="16"/>
    <n v="11.29"/>
    <x v="3"/>
    <s v="hardware"/>
    <x v="2"/>
    <x v="1397"/>
    <d v="2016-01-22T16:59:34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2"/>
    <s v="US"/>
    <s v="USD"/>
    <n v="1369282044"/>
    <n v="1366690044"/>
    <b v="0"/>
    <n v="217"/>
    <b v="1"/>
    <s v="technology/hardware"/>
    <n v="16"/>
    <n v="7.26"/>
    <x v="3"/>
    <s v="hardware"/>
    <x v="4"/>
    <x v="1398"/>
    <d v="2013-05-23T04:07:2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2"/>
    <s v="US"/>
    <s v="USD"/>
    <n v="1433036578"/>
    <n v="1429580578"/>
    <b v="0"/>
    <n v="170"/>
    <b v="1"/>
    <s v="technology/hardware"/>
    <n v="16"/>
    <n v="9.24"/>
    <x v="3"/>
    <s v="hardware"/>
    <x v="2"/>
    <x v="1399"/>
    <d v="2015-05-31T01:42:5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2"/>
    <s v="GB"/>
    <s v="GBP"/>
    <n v="1435258800"/>
    <n v="1432659793"/>
    <b v="0"/>
    <n v="607"/>
    <b v="1"/>
    <s v="technology/hardware"/>
    <n v="15"/>
    <n v="2.5099999999999998"/>
    <x v="3"/>
    <s v="hardware"/>
    <x v="2"/>
    <x v="1400"/>
    <d v="2015-06-25T19:00:00"/>
  </r>
  <r>
    <n v="2160"/>
    <s v="Army vs Aliens - Currently in Alpha"/>
    <s v="An awesome side-scroller tower defense game.  Think &quot;Plants vs Zombies&quot; but from a side-on perspective."/>
    <n v="10000"/>
    <n v="1336"/>
    <x v="1"/>
    <s v="US"/>
    <s v="USD"/>
    <n v="1337447105"/>
    <n v="1334855105"/>
    <b v="0"/>
    <n v="16"/>
    <b v="0"/>
    <s v="games/video games"/>
    <n v="13"/>
    <n v="83.5"/>
    <x v="4"/>
    <s v="video games"/>
    <x v="5"/>
    <x v="1401"/>
    <d v="2012-05-19T17:05:05"/>
  </r>
  <r>
    <n v="2184"/>
    <s v="Liguria"/>
    <s v="Trading beautiful colors on behalf of the bishop! Become the best merchant of the Fresco World in this innovative game by Queen Games."/>
    <n v="10000"/>
    <n v="1290"/>
    <x v="2"/>
    <s v="US"/>
    <s v="USD"/>
    <n v="1453737600"/>
    <n v="1452530041"/>
    <b v="1"/>
    <n v="266"/>
    <b v="1"/>
    <s v="games/tabletop games"/>
    <n v="13"/>
    <n v="4.8499999999999996"/>
    <x v="4"/>
    <s v="tabletop games"/>
    <x v="0"/>
    <x v="1402"/>
    <d v="2016-01-25T16:00:00"/>
  </r>
  <r>
    <n v="2194"/>
    <s v="Monster Lab"/>
    <s v="LAST CHANCE! A fast paced card game for people who like to play god, build hybrid cat monsters and add flamethrowers to space dragons."/>
    <n v="10000"/>
    <n v="1272"/>
    <x v="2"/>
    <s v="US"/>
    <s v="USD"/>
    <n v="1459012290"/>
    <n v="1456423890"/>
    <b v="0"/>
    <n v="878"/>
    <b v="1"/>
    <s v="games/tabletop games"/>
    <n v="13"/>
    <n v="1.45"/>
    <x v="4"/>
    <s v="tabletop games"/>
    <x v="0"/>
    <x v="1403"/>
    <d v="2016-03-26T17:11:30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2"/>
    <s v="US"/>
    <s v="USD"/>
    <n v="1477767600"/>
    <n v="1475337675"/>
    <b v="0"/>
    <n v="296"/>
    <b v="1"/>
    <s v="games/tabletop games"/>
    <n v="12"/>
    <n v="4.05"/>
    <x v="4"/>
    <s v="tabletop games"/>
    <x v="0"/>
    <x v="1404"/>
    <d v="2016-10-29T19:00:00"/>
  </r>
  <r>
    <n v="2242"/>
    <s v="The Princess Bride Playing Cards from USPCC"/>
    <s v="Inconceivable! An amazing new illustrative deck based on The Princess Bride movie."/>
    <n v="10000"/>
    <n v="1165"/>
    <x v="2"/>
    <s v="US"/>
    <s v="USD"/>
    <n v="1385521320"/>
    <n v="1382449733"/>
    <b v="0"/>
    <n v="2525"/>
    <b v="1"/>
    <s v="games/tabletop games"/>
    <n v="12"/>
    <n v="0.46"/>
    <x v="4"/>
    <s v="tabletop games"/>
    <x v="4"/>
    <x v="1405"/>
    <d v="2013-11-27T03:02:0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2"/>
    <s v="US"/>
    <s v="USD"/>
    <n v="1434307537"/>
    <n v="1431715537"/>
    <b v="1"/>
    <n v="537"/>
    <b v="1"/>
    <s v="food/small batch"/>
    <n v="10"/>
    <n v="1.92"/>
    <x v="7"/>
    <s v="small batch"/>
    <x v="2"/>
    <x v="1406"/>
    <d v="2015-06-14T18:45:37"/>
  </r>
  <r>
    <n v="2343"/>
    <s v="Mobile Excellence Awards (Canceled)"/>
    <s v="The most influential and prestigious awards program that honors innovation and leadership in mobile technology and entertainment"/>
    <n v="10000"/>
    <n v="1011"/>
    <x v="0"/>
    <s v="US"/>
    <s v="USD"/>
    <n v="1452282420"/>
    <n v="1447962505"/>
    <b v="0"/>
    <n v="1"/>
    <b v="0"/>
    <s v="technology/web"/>
    <n v="10"/>
    <n v="1011"/>
    <x v="3"/>
    <s v="web"/>
    <x v="2"/>
    <x v="1407"/>
    <d v="2016-01-08T19:47:00"/>
  </r>
  <r>
    <n v="2356"/>
    <s v="HardstyleUnited.com (Canceled)"/>
    <s v="HardstyleUnited.com The Global Hardstyle community. Your Hardstyle community."/>
    <n v="10000"/>
    <n v="1001"/>
    <x v="0"/>
    <s v="NL"/>
    <s v="EUR"/>
    <n v="1433530104"/>
    <n v="1430938104"/>
    <b v="0"/>
    <n v="0"/>
    <b v="0"/>
    <s v="technology/web"/>
    <n v="10"/>
    <n v="0"/>
    <x v="3"/>
    <s v="web"/>
    <x v="2"/>
    <x v="1408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0"/>
    <s v="US"/>
    <s v="USD"/>
    <n v="1473451437"/>
    <n v="1470859437"/>
    <b v="0"/>
    <n v="0"/>
    <b v="0"/>
    <s v="technology/web"/>
    <n v="10"/>
    <n v="0"/>
    <x v="3"/>
    <s v="web"/>
    <x v="0"/>
    <x v="1409"/>
    <d v="2016-09-09T20:03:57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0"/>
    <s v="NZ"/>
    <s v="NZD"/>
    <n v="1424568107"/>
    <n v="1421976107"/>
    <b v="0"/>
    <n v="3"/>
    <b v="0"/>
    <s v="technology/web"/>
    <n v="10"/>
    <n v="322"/>
    <x v="3"/>
    <s v="web"/>
    <x v="2"/>
    <x v="1410"/>
    <d v="2015-02-22T01:21:47"/>
  </r>
  <r>
    <n v="2433"/>
    <s v="TWIZTID CREATIONS"/>
    <s v="I want to create an amazing menu that no one eals has.I have great ideas like a non-traditional pb&amp;j thats wraped in an eggroll &amp; fried"/>
    <n v="10000"/>
    <n v="850"/>
    <x v="1"/>
    <s v="US"/>
    <s v="USD"/>
    <n v="1456608943"/>
    <n v="1454016943"/>
    <b v="0"/>
    <n v="0"/>
    <b v="0"/>
    <s v="food/food trucks"/>
    <n v="9"/>
    <n v="0"/>
    <x v="7"/>
    <s v="food trucks"/>
    <x v="0"/>
    <x v="1411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837"/>
    <x v="1"/>
    <s v="US"/>
    <s v="USD"/>
    <n v="1445197129"/>
    <n v="1442605129"/>
    <b v="0"/>
    <n v="0"/>
    <b v="0"/>
    <s v="food/food trucks"/>
    <n v="8"/>
    <n v="0"/>
    <x v="7"/>
    <s v="food trucks"/>
    <x v="2"/>
    <x v="1412"/>
    <d v="2015-10-18T19:38:49"/>
  </r>
  <r>
    <n v="2449"/>
    <s v="Born to Crunch - Jackson Holesome Granola"/>
    <s v="Wholesome, gluten-free, crunchy granola hand-baked in Jackson, WY. Rich in protein, omega 3's, and fiber. Help me get it to you!"/>
    <n v="10000"/>
    <n v="814"/>
    <x v="2"/>
    <s v="US"/>
    <s v="USD"/>
    <n v="1417321515"/>
    <n v="1414725915"/>
    <b v="0"/>
    <n v="120"/>
    <b v="1"/>
    <s v="food/small batch"/>
    <n v="8"/>
    <n v="6.78"/>
    <x v="7"/>
    <s v="small batch"/>
    <x v="1"/>
    <x v="1413"/>
    <d v="2014-11-30T04:25:15"/>
  </r>
  <r>
    <n v="2451"/>
    <s v="Boss Balls Protein Balls"/>
    <s v="Meet the best tasting high protein, low sugar protein snack on the planet. Guaranteed to turn you into a stone cold fox."/>
    <n v="10000"/>
    <n v="813"/>
    <x v="2"/>
    <s v="US"/>
    <s v="USD"/>
    <n v="1488750490"/>
    <n v="1487022490"/>
    <b v="0"/>
    <n v="186"/>
    <b v="1"/>
    <s v="food/small batch"/>
    <n v="8"/>
    <n v="4.37"/>
    <x v="7"/>
    <s v="small batch"/>
    <x v="3"/>
    <x v="1414"/>
    <d v="2017-03-05T21:48:10"/>
  </r>
  <r>
    <n v="2503"/>
    <s v="Cardinal Bistro BYOB Start Up"/>
    <s v="Cardinal Bistro will be Contemporary American dinning establishment based in Ventnor, NJ featuring local, seasonal ingredients."/>
    <n v="10000"/>
    <n v="726"/>
    <x v="1"/>
    <s v="US"/>
    <s v="USD"/>
    <n v="1465333560"/>
    <n v="1462743308"/>
    <b v="0"/>
    <n v="0"/>
    <b v="0"/>
    <s v="food/restaurants"/>
    <n v="7"/>
    <n v="0"/>
    <x v="7"/>
    <s v="restaurants"/>
    <x v="0"/>
    <x v="1415"/>
    <d v="2016-06-07T21:06:00"/>
  </r>
  <r>
    <n v="2539"/>
    <s v="The Flying Gambas"/>
    <s v="Help ABS Academy musicians get their cellos, gambas, &amp; contrabasses to San Francisco by supporting their instruments' travel."/>
    <n v="10000"/>
    <n v="657"/>
    <x v="2"/>
    <s v="US"/>
    <s v="USD"/>
    <n v="1422913152"/>
    <n v="1417729152"/>
    <b v="0"/>
    <n v="59"/>
    <b v="1"/>
    <s v="music/classical music"/>
    <n v="7"/>
    <n v="11.14"/>
    <x v="5"/>
    <s v="classical music"/>
    <x v="1"/>
    <x v="1416"/>
    <d v="2015-02-02T21:39:12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0"/>
    <s v="DE"/>
    <s v="EUR"/>
    <n v="1476189339"/>
    <n v="1471005339"/>
    <b v="0"/>
    <n v="3"/>
    <b v="0"/>
    <s v="food/food trucks"/>
    <n v="6"/>
    <n v="212"/>
    <x v="7"/>
    <s v="food trucks"/>
    <x v="0"/>
    <x v="1417"/>
    <d v="2016-10-11T12:35:39"/>
  </r>
  <r>
    <n v="2565"/>
    <s v="The Sketchy Pelican (Canceled)"/>
    <s v="The Sketchy Pelican. Is my vision to bring raw, honest, soulful, creative, thoght provoking cuisine to food truck form"/>
    <n v="10000"/>
    <n v="635"/>
    <x v="0"/>
    <s v="US"/>
    <s v="USD"/>
    <n v="1462827000"/>
    <n v="1457710589"/>
    <b v="0"/>
    <n v="1"/>
    <b v="0"/>
    <s v="food/food trucks"/>
    <n v="6"/>
    <n v="635"/>
    <x v="7"/>
    <s v="food trucks"/>
    <x v="0"/>
    <x v="1418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0"/>
    <s v="GB"/>
    <s v="GBP"/>
    <n v="1472745594"/>
    <n v="1470153594"/>
    <b v="0"/>
    <n v="1"/>
    <b v="0"/>
    <s v="food/food trucks"/>
    <n v="6"/>
    <n v="632"/>
    <x v="7"/>
    <s v="food trucks"/>
    <x v="0"/>
    <x v="1419"/>
    <d v="2016-09-01T15:59:54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0"/>
    <s v="US"/>
    <s v="USD"/>
    <n v="1463600945"/>
    <n v="1461786545"/>
    <b v="0"/>
    <n v="0"/>
    <b v="0"/>
    <s v="food/food trucks"/>
    <n v="6"/>
    <n v="0"/>
    <x v="7"/>
    <s v="food trucks"/>
    <x v="0"/>
    <x v="1420"/>
    <d v="2016-05-18T19:49:05"/>
  </r>
  <r>
    <n v="2576"/>
    <s v="2 Go Fast Food (Canceled)"/>
    <s v="A New Twist with an American and Philippine fast food Mobile Trailer."/>
    <n v="10000"/>
    <n v="621"/>
    <x v="0"/>
    <s v="US"/>
    <s v="USD"/>
    <n v="1428707647"/>
    <n v="1424823247"/>
    <b v="0"/>
    <n v="0"/>
    <b v="0"/>
    <s v="food/food trucks"/>
    <n v="6"/>
    <n v="0"/>
    <x v="7"/>
    <s v="food trucks"/>
    <x v="2"/>
    <x v="1421"/>
    <d v="2015-04-10T23:14:07"/>
  </r>
  <r>
    <n v="2584"/>
    <s v="Culinary Arts Food Truck Style"/>
    <s v="Bringing quality food to the masses using local premium ingredients, but at a food truck price!"/>
    <n v="10000"/>
    <n v="610"/>
    <x v="1"/>
    <s v="US"/>
    <s v="USD"/>
    <n v="1434341369"/>
    <n v="1431749369"/>
    <b v="0"/>
    <n v="0"/>
    <b v="0"/>
    <s v="food/food trucks"/>
    <n v="6"/>
    <n v="0"/>
    <x v="7"/>
    <s v="food trucks"/>
    <x v="2"/>
    <x v="1422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605"/>
    <x v="1"/>
    <s v="US"/>
    <s v="USD"/>
    <n v="1429993026"/>
    <n v="1427401026"/>
    <b v="0"/>
    <n v="0"/>
    <b v="0"/>
    <s v="food/food trucks"/>
    <n v="6"/>
    <n v="0"/>
    <x v="7"/>
    <s v="food trucks"/>
    <x v="2"/>
    <x v="1423"/>
    <d v="2015-04-25T20:17:06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2"/>
    <s v="US"/>
    <s v="USD"/>
    <n v="1420773970"/>
    <n v="1418095570"/>
    <b v="1"/>
    <n v="294"/>
    <b v="1"/>
    <s v="technology/space exploration"/>
    <n v="6"/>
    <n v="1.97"/>
    <x v="3"/>
    <s v="space exploration"/>
    <x v="1"/>
    <x v="1424"/>
    <d v="2015-01-09T03:26: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2"/>
    <s v="US"/>
    <s v="USD"/>
    <n v="1443214800"/>
    <n v="1440008439"/>
    <b v="0"/>
    <n v="206"/>
    <b v="1"/>
    <s v="technology/makerspaces"/>
    <n v="5"/>
    <n v="2.46"/>
    <x v="3"/>
    <s v="makerspaces"/>
    <x v="2"/>
    <x v="1425"/>
    <d v="2015-09-25T21:00:00"/>
  </r>
  <r>
    <n v="2672"/>
    <s v="Open Tools for Science and Science Education"/>
    <s v="Manylabs aims to help support 20 new residents working on open, low-cost, accessible tools for science and science education."/>
    <n v="10000"/>
    <n v="502"/>
    <x v="1"/>
    <s v="US"/>
    <s v="USD"/>
    <n v="1451282400"/>
    <n v="1449436390"/>
    <b v="1"/>
    <n v="47"/>
    <b v="0"/>
    <s v="technology/makerspaces"/>
    <n v="5"/>
    <n v="10.68"/>
    <x v="3"/>
    <s v="makerspaces"/>
    <x v="2"/>
    <x v="1426"/>
    <d v="2015-12-28T06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3"/>
    <x v="1427"/>
    <d v="2017-04-05T18:14:3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2"/>
    <s v="DE"/>
    <s v="EUR"/>
    <n v="1444291193"/>
    <n v="1441699193"/>
    <b v="1"/>
    <n v="187"/>
    <b v="1"/>
    <s v="theater/spaces"/>
    <n v="5"/>
    <n v="2.41"/>
    <x v="1"/>
    <s v="spaces"/>
    <x v="2"/>
    <x v="1428"/>
    <d v="2015-10-08T07:59:53"/>
  </r>
  <r>
    <n v="2727"/>
    <s v="PiDrive: Low-power, mSATA SSD for the Raspberry Pi"/>
    <s v="Introducing the PiDrive, a high capacity Solid State Drive (SSD) expansion card for the Raspberry Pi B+, A+, and B+ v2!"/>
    <n v="10000"/>
    <n v="430"/>
    <x v="2"/>
    <s v="US"/>
    <s v="USD"/>
    <n v="1438964063"/>
    <n v="1436804063"/>
    <b v="0"/>
    <n v="707"/>
    <b v="1"/>
    <s v="technology/hardware"/>
    <n v="4"/>
    <n v="0.61"/>
    <x v="3"/>
    <s v="hardware"/>
    <x v="2"/>
    <x v="1429"/>
    <d v="2015-08-07T16:14:23"/>
  </r>
  <r>
    <n v="2749"/>
    <s v="A Tree is a Tree, no matter what you see.  CHILDREN'S BOOK"/>
    <s v="Self-publishing my children's book."/>
    <n v="10000"/>
    <n v="410"/>
    <x v="1"/>
    <s v="US"/>
    <s v="USD"/>
    <n v="1428171037"/>
    <n v="1425582637"/>
    <b v="0"/>
    <n v="2"/>
    <b v="0"/>
    <s v="publishing/children's books"/>
    <n v="4"/>
    <n v="205"/>
    <x v="2"/>
    <s v="children's books"/>
    <x v="2"/>
    <x v="1430"/>
    <d v="2015-04-04T18:10:37"/>
  </r>
  <r>
    <n v="2754"/>
    <s v="From here...to there!"/>
    <s v="I have been a writer all my life. But until recently never a parent. I want to write a children book for my children, and yours!"/>
    <n v="10000"/>
    <n v="405"/>
    <x v="1"/>
    <s v="US"/>
    <s v="USD"/>
    <n v="1410448551"/>
    <n v="1407856551"/>
    <b v="0"/>
    <n v="0"/>
    <b v="0"/>
    <s v="publishing/children's books"/>
    <n v="4"/>
    <n v="0"/>
    <x v="2"/>
    <s v="children's books"/>
    <x v="1"/>
    <x v="1431"/>
    <d v="2014-09-11T15:15:51"/>
  </r>
  <r>
    <n v="2756"/>
    <s v="The Most Basic of Truths"/>
    <s v="We all pray to the same God no matter what name we might refer to Him as.  Our children deserve to know this basic truth."/>
    <n v="10000"/>
    <n v="403"/>
    <x v="1"/>
    <s v="US"/>
    <s v="USD"/>
    <n v="1389476201"/>
    <n v="1386884201"/>
    <b v="0"/>
    <n v="33"/>
    <b v="0"/>
    <s v="publishing/children's books"/>
    <n v="4"/>
    <n v="12.21"/>
    <x v="2"/>
    <s v="children's books"/>
    <x v="4"/>
    <x v="1432"/>
    <d v="2014-01-11T21:36:4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2"/>
    <s v="AU"/>
    <s v="AUD"/>
    <n v="1437473005"/>
    <n v="1434881005"/>
    <b v="0"/>
    <n v="73"/>
    <b v="1"/>
    <s v="theater/plays"/>
    <n v="4"/>
    <n v="4.9000000000000004"/>
    <x v="1"/>
    <s v="plays"/>
    <x v="2"/>
    <x v="1433"/>
    <d v="2015-07-21T10:03:2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2"/>
    <s v="US"/>
    <s v="USD"/>
    <n v="1437004800"/>
    <n v="1433295276"/>
    <b v="0"/>
    <n v="141"/>
    <b v="1"/>
    <s v="theater/plays"/>
    <n v="3"/>
    <n v="2.4500000000000002"/>
    <x v="1"/>
    <s v="plays"/>
    <x v="2"/>
    <x v="1434"/>
    <d v="2015-07-16T00:00:00"/>
  </r>
  <r>
    <n v="2811"/>
    <s v="Ray Gunn and Starburst"/>
    <s v="Ray Gunn and Starburst is an audio sci-fi/comedy sending up the tropes of classic and pulp science-fiction."/>
    <n v="10000"/>
    <n v="335"/>
    <x v="2"/>
    <s v="GB"/>
    <s v="GBP"/>
    <n v="1424692503"/>
    <n v="1422100503"/>
    <b v="0"/>
    <n v="108"/>
    <b v="1"/>
    <s v="theater/plays"/>
    <n v="3"/>
    <n v="3.1"/>
    <x v="1"/>
    <s v="plays"/>
    <x v="2"/>
    <x v="1435"/>
    <d v="2015-02-23T11:55:03"/>
  </r>
  <r>
    <n v="2818"/>
    <s v="Joe West's THEATER OF DEATH"/>
    <s v="Joe West and his wonderful theater company THEATER OF DEATH present original plays both horrific and comical."/>
    <n v="10000"/>
    <n v="325"/>
    <x v="2"/>
    <s v="US"/>
    <s v="USD"/>
    <n v="1443018086"/>
    <n v="1441290086"/>
    <b v="0"/>
    <n v="102"/>
    <b v="1"/>
    <s v="theater/plays"/>
    <n v="3"/>
    <n v="3.19"/>
    <x v="1"/>
    <s v="plays"/>
    <x v="2"/>
    <x v="1436"/>
    <d v="2015-09-23T14:21:26"/>
  </r>
  <r>
    <n v="2871"/>
    <s v="The Bill Cosby Assault, a play"/>
    <s v="America's dad or serial rapist? Or both? The stories of the Bill Cosby accusers and the society so skeptical of them."/>
    <n v="10000"/>
    <n v="277"/>
    <x v="1"/>
    <s v="US"/>
    <s v="USD"/>
    <n v="1419183813"/>
    <n v="1417455813"/>
    <b v="0"/>
    <n v="13"/>
    <b v="0"/>
    <s v="theater/plays"/>
    <n v="3"/>
    <n v="21.31"/>
    <x v="1"/>
    <s v="plays"/>
    <x v="1"/>
    <x v="1437"/>
    <d v="2014-12-21T17:43:3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1"/>
    <s v="US"/>
    <s v="USD"/>
    <n v="1454734740"/>
    <n v="1451684437"/>
    <b v="0"/>
    <n v="5"/>
    <b v="0"/>
    <s v="theater/plays"/>
    <n v="3"/>
    <n v="53.2"/>
    <x v="1"/>
    <s v="plays"/>
    <x v="0"/>
    <x v="1438"/>
    <d v="2016-02-06T04:59:00"/>
  </r>
  <r>
    <n v="2891"/>
    <s v="Literacy for Brooklyn Kids"/>
    <s v="Did you know that we are enriching the lives of Brooklyn kids through literacy and educational theater? We just need a little help."/>
    <n v="10000"/>
    <n v="260"/>
    <x v="1"/>
    <s v="US"/>
    <s v="USD"/>
    <n v="1460751128"/>
    <n v="1455570728"/>
    <b v="0"/>
    <n v="10"/>
    <b v="0"/>
    <s v="theater/plays"/>
    <n v="3"/>
    <n v="26"/>
    <x v="1"/>
    <s v="plays"/>
    <x v="0"/>
    <x v="1439"/>
    <d v="2016-04-15T20:12:08"/>
  </r>
  <r>
    <n v="2899"/>
    <s v="The Esoteric Camgirl"/>
    <s v="Sex, intrigue, lust, &amp; love; follow the lives of two individuals as their romance turns from innocent online flirting to something more"/>
    <n v="10000"/>
    <n v="251"/>
    <x v="1"/>
    <s v="US"/>
    <s v="USD"/>
    <n v="1469325158"/>
    <n v="1464141158"/>
    <b v="0"/>
    <n v="0"/>
    <b v="0"/>
    <s v="theater/plays"/>
    <n v="3"/>
    <n v="0"/>
    <x v="1"/>
    <s v="plays"/>
    <x v="0"/>
    <x v="1440"/>
    <d v="2016-07-24T01:52:38"/>
  </r>
  <r>
    <n v="2913"/>
    <s v="The Salem Haunted Magic Show"/>
    <s v="A LIVE history infused, frightening magic and mind reading show in the heart of the Halloween capital of the world, Salem, MA!!"/>
    <n v="10000"/>
    <n v="250"/>
    <x v="1"/>
    <s v="US"/>
    <s v="USD"/>
    <n v="1410041339"/>
    <n v="1404857339"/>
    <b v="0"/>
    <n v="2"/>
    <b v="0"/>
    <s v="theater/plays"/>
    <n v="3"/>
    <n v="125"/>
    <x v="1"/>
    <s v="plays"/>
    <x v="1"/>
    <x v="1441"/>
    <d v="2014-09-06T22:08:59"/>
  </r>
  <r>
    <n v="2930"/>
    <s v="Forbear! Theatre"/>
    <s v="Forbear! is a new theatre company aiming to produce exciting and innovative theatre using performers from a variety of disciplines."/>
    <n v="10000"/>
    <n v="233"/>
    <x v="2"/>
    <s v="GB"/>
    <s v="GBP"/>
    <n v="1431007264"/>
    <n v="1428415264"/>
    <b v="0"/>
    <n v="62"/>
    <b v="1"/>
    <s v="theater/musical"/>
    <n v="2"/>
    <n v="3.76"/>
    <x v="1"/>
    <s v="musical"/>
    <x v="2"/>
    <x v="1442"/>
    <d v="2015-05-07T14:01:04"/>
  </r>
  <r>
    <n v="2944"/>
    <s v="Guardian Theatre, Arts in Education Theatre"/>
    <s v="Our vision: build and operate a Theater Arts Center for south-central Washington state in Goldendale."/>
    <n v="10000"/>
    <n v="216"/>
    <x v="1"/>
    <s v="US"/>
    <s v="USD"/>
    <n v="1433714198"/>
    <n v="1431122198"/>
    <b v="0"/>
    <n v="1"/>
    <b v="0"/>
    <s v="theater/spaces"/>
    <n v="2"/>
    <n v="216"/>
    <x v="1"/>
    <s v="spaces"/>
    <x v="2"/>
    <x v="1443"/>
    <d v="2015-06-07T21:56:38"/>
  </r>
  <r>
    <n v="2959"/>
    <s v="The Bath Theatre Bus (Canceled)"/>
    <s v="A magical, unique, theatre bus which aims to inspire the creative communities around Bath and create unique performance opportunities."/>
    <n v="10000"/>
    <n v="205"/>
    <x v="0"/>
    <s v="GB"/>
    <s v="GBP"/>
    <n v="1465258325"/>
    <n v="1462666325"/>
    <b v="0"/>
    <n v="0"/>
    <b v="0"/>
    <s v="theater/spaces"/>
    <n v="2"/>
    <n v="0"/>
    <x v="1"/>
    <s v="spaces"/>
    <x v="0"/>
    <x v="1444"/>
    <d v="2016-06-07T00:12:05"/>
  </r>
  <r>
    <n v="2963"/>
    <s v="One Funny Mother: I'm Not Crazy!!"/>
    <s v="A hilarious comedy show about motherhood...through stories, videos and stand-up you'll realize YOUâ€™RE NOT CRAZY, motherhood is!"/>
    <n v="10000"/>
    <n v="203.9"/>
    <x v="2"/>
    <s v="US"/>
    <s v="USD"/>
    <n v="1435835824"/>
    <n v="1433243824"/>
    <b v="0"/>
    <n v="98"/>
    <b v="1"/>
    <s v="theater/plays"/>
    <n v="2"/>
    <n v="2.08"/>
    <x v="1"/>
    <s v="plays"/>
    <x v="2"/>
    <x v="1445"/>
    <d v="2015-07-02T11:17:04"/>
  </r>
  <r>
    <n v="2966"/>
    <s v="Fat Pig, The Play!"/>
    <s v="Bringing one of Neil LaBute's incredibly witty and viciously honest plays, about body image and the effect it has on us, to life!"/>
    <n v="10000"/>
    <n v="201"/>
    <x v="2"/>
    <s v="US"/>
    <s v="USD"/>
    <n v="1442425412"/>
    <n v="1439833412"/>
    <b v="0"/>
    <n v="128"/>
    <b v="1"/>
    <s v="theater/plays"/>
    <n v="2"/>
    <n v="1.57"/>
    <x v="1"/>
    <s v="plays"/>
    <x v="2"/>
    <x v="1446"/>
    <d v="2015-09-16T17:43:32"/>
  </r>
  <r>
    <n v="2985"/>
    <s v="React Aerial Studio"/>
    <s v="From the moment we flew in to the world of The Circus, we have dreamed of opening our own studio. Help us get our dream off the ground!"/>
    <n v="10000"/>
    <n v="190"/>
    <x v="2"/>
    <s v="NZ"/>
    <s v="NZD"/>
    <n v="1477886400"/>
    <n v="1476228128"/>
    <b v="0"/>
    <n v="111"/>
    <b v="1"/>
    <s v="theater/spaces"/>
    <n v="2"/>
    <n v="1.71"/>
    <x v="1"/>
    <s v="spaces"/>
    <x v="0"/>
    <x v="1447"/>
    <d v="2016-10-31T04:00:00"/>
  </r>
  <r>
    <n v="2990"/>
    <s v="The Gloria Theatre Project"/>
    <s v="We are a non-profit revitalizing the Gloria Theatre - our gift to the community - and we need your help #arts #community #theater"/>
    <n v="10000"/>
    <n v="185"/>
    <x v="2"/>
    <s v="US"/>
    <s v="USD"/>
    <n v="1452174420"/>
    <n v="1449150420"/>
    <b v="0"/>
    <n v="27"/>
    <b v="1"/>
    <s v="theater/spaces"/>
    <n v="2"/>
    <n v="6.85"/>
    <x v="1"/>
    <s v="spaces"/>
    <x v="2"/>
    <x v="1448"/>
    <d v="2016-01-07T13:47:00"/>
  </r>
  <r>
    <n v="2997"/>
    <s v="Sonorous Road is Expanding! Join Us!"/>
    <s v="We're moving to a new space and upgrading our facilities to continue providing a local theatre venue and arts education program!"/>
    <n v="10000"/>
    <n v="178.52"/>
    <x v="2"/>
    <s v="US"/>
    <s v="USD"/>
    <n v="1488171540"/>
    <n v="1486661793"/>
    <b v="0"/>
    <n v="115"/>
    <b v="1"/>
    <s v="theater/spaces"/>
    <n v="2"/>
    <n v="1.55"/>
    <x v="1"/>
    <s v="spaces"/>
    <x v="3"/>
    <x v="1449"/>
    <d v="2017-02-27T04:59:0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2"/>
    <s v="US"/>
    <s v="USD"/>
    <n v="1434917049"/>
    <n v="1432325049"/>
    <b v="0"/>
    <n v="107"/>
    <b v="1"/>
    <s v="theater/spaces"/>
    <n v="2"/>
    <n v="1.5"/>
    <x v="1"/>
    <s v="spaces"/>
    <x v="2"/>
    <x v="1450"/>
    <d v="2015-06-21T20:04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2"/>
    <s v="US"/>
    <s v="USD"/>
    <n v="1472338409"/>
    <n v="1468450409"/>
    <b v="0"/>
    <n v="62"/>
    <b v="1"/>
    <s v="theater/spaces"/>
    <n v="2"/>
    <n v="2.44"/>
    <x v="1"/>
    <s v="spaces"/>
    <x v="0"/>
    <x v="1451"/>
    <d v="2016-08-27T22:53:29"/>
  </r>
  <r>
    <n v="3053"/>
    <s v="Showroom"/>
    <s v="Showroom is a multi-disciplinary space providing unorthodox concerts, events &amp; a platform creatives can express their creative vision"/>
    <n v="10000"/>
    <n v="131"/>
    <x v="1"/>
    <s v="US"/>
    <s v="USD"/>
    <n v="1412222340"/>
    <n v="1407781013"/>
    <b v="0"/>
    <n v="3"/>
    <b v="0"/>
    <s v="theater/spaces"/>
    <n v="1"/>
    <n v="43.67"/>
    <x v="1"/>
    <s v="spaces"/>
    <x v="1"/>
    <x v="1452"/>
    <d v="2014-10-02T03:59:00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1"/>
    <s v="US"/>
    <s v="USD"/>
    <n v="1443636000"/>
    <n v="1441111892"/>
    <b v="0"/>
    <n v="67"/>
    <b v="0"/>
    <s v="theater/spaces"/>
    <n v="1"/>
    <n v="1.91"/>
    <x v="1"/>
    <s v="spaces"/>
    <x v="2"/>
    <x v="1453"/>
    <d v="2015-09-30T18:00:00"/>
  </r>
  <r>
    <n v="3070"/>
    <s v="Purpose Built Liverpool Comedy Club, Restaurant &amp; Bar"/>
    <s v="Liverpool's 1st purpose built 7 night a week comedy club, bar &amp; restaurant with live music &amp; much more"/>
    <n v="10000"/>
    <n v="125"/>
    <x v="1"/>
    <s v="GB"/>
    <s v="GBP"/>
    <n v="1481132169"/>
    <n v="1479317769"/>
    <b v="0"/>
    <n v="16"/>
    <b v="0"/>
    <s v="theater/spaces"/>
    <n v="1"/>
    <n v="7.81"/>
    <x v="1"/>
    <s v="spaces"/>
    <x v="0"/>
    <x v="1454"/>
    <d v="2016-12-07T17:36:09"/>
  </r>
  <r>
    <n v="3076"/>
    <s v="10,000 Hours"/>
    <s v="Helping female comedians get in their 10,000 Hours of practice!"/>
    <n v="10000"/>
    <n v="123"/>
    <x v="1"/>
    <s v="US"/>
    <s v="USD"/>
    <n v="1444405123"/>
    <n v="1439221123"/>
    <b v="0"/>
    <n v="50"/>
    <b v="0"/>
    <s v="theater/spaces"/>
    <n v="1"/>
    <n v="2.46"/>
    <x v="1"/>
    <s v="spaces"/>
    <x v="2"/>
    <x v="1455"/>
    <d v="2015-10-09T15:38:4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1"/>
    <s v="GB"/>
    <s v="GBP"/>
    <n v="1475848800"/>
    <n v="1474027501"/>
    <b v="0"/>
    <n v="42"/>
    <b v="0"/>
    <s v="theater/spaces"/>
    <n v="1"/>
    <n v="2.62"/>
    <x v="1"/>
    <s v="spaces"/>
    <x v="0"/>
    <x v="1456"/>
    <d v="2016-10-07T14:00:00"/>
  </r>
  <r>
    <n v="3115"/>
    <s v="spoken word pop-up:"/>
    <s v="We are creating a mobile community devoted to the spreading and sharing of spoken word and other kinds of storytelling."/>
    <n v="10000"/>
    <n v="105"/>
    <x v="1"/>
    <s v="SE"/>
    <s v="SEK"/>
    <n v="1465123427"/>
    <n v="1462531427"/>
    <b v="0"/>
    <n v="1"/>
    <b v="0"/>
    <s v="theater/spaces"/>
    <n v="1"/>
    <n v="105"/>
    <x v="1"/>
    <s v="spaces"/>
    <x v="0"/>
    <x v="1457"/>
    <d v="2016-06-05T10:43:4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1"/>
    <s v="US"/>
    <s v="USD"/>
    <n v="1427414732"/>
    <n v="1424826332"/>
    <b v="0"/>
    <n v="1"/>
    <b v="0"/>
    <s v="theater/spaces"/>
    <n v="1"/>
    <n v="102"/>
    <x v="1"/>
    <s v="spaces"/>
    <x v="2"/>
    <x v="1458"/>
    <d v="2015-03-27T00:05:32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s v="theater/plays"/>
    <n v="1"/>
    <n v="25"/>
    <x v="1"/>
    <s v="plays"/>
    <x v="3"/>
    <x v="1459"/>
    <d v="2017-04-14T04:59:00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s v="theater/plays"/>
    <n v="1"/>
    <n v="25"/>
    <x v="1"/>
    <s v="plays"/>
    <x v="3"/>
    <x v="1460"/>
    <d v="2017-04-07T16:15:03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s v="theater/plays"/>
    <n v="1"/>
    <n v="3.33"/>
    <x v="1"/>
    <s v="plays"/>
    <x v="3"/>
    <x v="1461"/>
    <d v="2017-03-19T06:00:00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2"/>
    <s v="US"/>
    <s v="USD"/>
    <n v="1411765492"/>
    <n v="1409173492"/>
    <b v="1"/>
    <n v="74"/>
    <b v="1"/>
    <s v="theater/plays"/>
    <n v="1"/>
    <n v="1.1499999999999999"/>
    <x v="1"/>
    <s v="plays"/>
    <x v="1"/>
    <x v="1462"/>
    <d v="2014-09-26T21:04:52"/>
  </r>
  <r>
    <n v="3192"/>
    <s v="Arts in Conflict"/>
    <s v="This project challenges social issues affecting young people in areas of deprivation within the Belfast area (Northern Ireland)."/>
    <n v="10000"/>
    <n v="75"/>
    <x v="1"/>
    <s v="GB"/>
    <s v="GBP"/>
    <n v="1425160800"/>
    <n v="1421274859"/>
    <b v="0"/>
    <n v="8"/>
    <b v="0"/>
    <s v="theater/musical"/>
    <n v="1"/>
    <n v="9.3800000000000008"/>
    <x v="1"/>
    <s v="musical"/>
    <x v="2"/>
    <x v="1463"/>
    <d v="2015-02-28T22:00:00"/>
  </r>
  <r>
    <n v="3197"/>
    <s v="Mirror, mirror on the wall"/>
    <s v="This years most important stage project for young artists in our region. www.ungespor.no"/>
    <n v="10000"/>
    <n v="75"/>
    <x v="1"/>
    <s v="NO"/>
    <s v="NOK"/>
    <n v="1423050618"/>
    <n v="1420458618"/>
    <b v="0"/>
    <n v="4"/>
    <b v="0"/>
    <s v="theater/musical"/>
    <n v="1"/>
    <n v="18.75"/>
    <x v="1"/>
    <s v="musical"/>
    <x v="2"/>
    <x v="1464"/>
    <d v="2015-02-04T11:50:18"/>
  </r>
  <r>
    <n v="3242"/>
    <s v="First Day Off in a Long Time by Brian Finkelstein"/>
    <s v="First Day Off in a Long Time is a comedy show...            _x000a_About suicide."/>
    <n v="10000"/>
    <n v="60"/>
    <x v="2"/>
    <s v="US"/>
    <s v="USD"/>
    <n v="1411150092"/>
    <n v="1408558092"/>
    <b v="1"/>
    <n v="183"/>
    <b v="1"/>
    <s v="theater/plays"/>
    <n v="1"/>
    <n v="0.33"/>
    <x v="1"/>
    <s v="plays"/>
    <x v="1"/>
    <x v="1465"/>
    <d v="2014-09-19T18:08:12"/>
  </r>
  <r>
    <n v="3246"/>
    <s v="The Gray Man"/>
    <s v="The Gray Man isnâ€™t real. Heâ€™s a ghost story, a boogeyman, a tale mothers make up to keep their children safe."/>
    <n v="10000"/>
    <n v="57"/>
    <x v="2"/>
    <s v="US"/>
    <s v="USD"/>
    <n v="1442030340"/>
    <n v="1439551200"/>
    <b v="1"/>
    <n v="193"/>
    <b v="1"/>
    <s v="theater/plays"/>
    <n v="1"/>
    <n v="0.3"/>
    <x v="1"/>
    <s v="plays"/>
    <x v="2"/>
    <x v="1466"/>
    <d v="2015-09-12T03:59:00"/>
  </r>
  <r>
    <n v="3256"/>
    <s v="Paperhand Puppet Intervention 16th Annual Summer Show"/>
    <s v="Our 16th year promises to be bigger and better than ever but we need your help to bring the show to life!"/>
    <n v="10000"/>
    <n v="55"/>
    <x v="2"/>
    <s v="US"/>
    <s v="USD"/>
    <n v="1433995140"/>
    <n v="1432129577"/>
    <b v="1"/>
    <n v="176"/>
    <b v="1"/>
    <s v="theater/plays"/>
    <n v="1"/>
    <n v="0.31"/>
    <x v="1"/>
    <s v="plays"/>
    <x v="2"/>
    <x v="1467"/>
    <d v="2015-06-11T03:59:00"/>
  </r>
  <r>
    <n v="3272"/>
    <s v="&quot;Next Stop&quot; - Adjusting to dating in NYC"/>
    <s v="A new original play that follows two Israeli singles navigate the humorous and confusing dating scene of NYC."/>
    <n v="10000"/>
    <n v="51"/>
    <x v="2"/>
    <s v="US"/>
    <s v="USD"/>
    <n v="1446814809"/>
    <n v="1444219209"/>
    <b v="1"/>
    <n v="145"/>
    <b v="1"/>
    <s v="theater/plays"/>
    <n v="1"/>
    <n v="0.35"/>
    <x v="1"/>
    <s v="plays"/>
    <x v="2"/>
    <x v="1468"/>
    <d v="2015-11-06T13:00:09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2"/>
    <s v="GB"/>
    <s v="GBP"/>
    <n v="1466463600"/>
    <n v="1463337315"/>
    <b v="0"/>
    <n v="207"/>
    <b v="1"/>
    <s v="theater/plays"/>
    <n v="1"/>
    <n v="0.24"/>
    <x v="1"/>
    <s v="plays"/>
    <x v="0"/>
    <x v="1469"/>
    <d v="2016-06-20T2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2"/>
    <s v="US"/>
    <s v="USD"/>
    <n v="1442102400"/>
    <n v="1440370768"/>
    <b v="0"/>
    <n v="72"/>
    <b v="1"/>
    <s v="theater/plays"/>
    <n v="1"/>
    <n v="0.69"/>
    <x v="1"/>
    <s v="plays"/>
    <x v="2"/>
    <x v="1470"/>
    <d v="2015-09-13T00:00:00"/>
  </r>
  <r>
    <n v="3358"/>
    <s v="One-Man Show: &quot;The Book Of oded, Chapter 2&quot;"/>
    <s v="Alef productions, LLC is proud to present a World Premiere Play about Acceptance, Relationships,  Mortality and Love!"/>
    <n v="10000"/>
    <n v="35"/>
    <x v="2"/>
    <s v="US"/>
    <s v="USD"/>
    <n v="1416385679"/>
    <n v="1413790079"/>
    <b v="0"/>
    <n v="162"/>
    <b v="1"/>
    <s v="theater/plays"/>
    <n v="0"/>
    <n v="0.22"/>
    <x v="1"/>
    <s v="plays"/>
    <x v="1"/>
    <x v="1471"/>
    <d v="2014-11-19T08:27:59"/>
  </r>
  <r>
    <n v="3389"/>
    <s v="Chimera Ensemble Productions Fund"/>
    <s v="Chimera Ensemble is launching 2 inaugural theater productions, and we need support to do high quality work!"/>
    <n v="10000"/>
    <n v="29"/>
    <x v="2"/>
    <s v="US"/>
    <s v="USD"/>
    <n v="1464960682"/>
    <n v="1462368682"/>
    <b v="0"/>
    <n v="62"/>
    <b v="1"/>
    <s v="theater/plays"/>
    <n v="0"/>
    <n v="0.47"/>
    <x v="1"/>
    <s v="plays"/>
    <x v="0"/>
    <x v="1472"/>
    <d v="2016-06-03T13:31:22"/>
  </r>
  <r>
    <n v="3400"/>
    <s v="You, Me and That Guy"/>
    <s v="A hilarious comedy starring Sarah, a recent grad, who uses the magic of a mystical open mic to solve the problems of her relationships."/>
    <n v="10000"/>
    <n v="26"/>
    <x v="2"/>
    <s v="US"/>
    <s v="USD"/>
    <n v="1409266414"/>
    <n v="1405378414"/>
    <b v="0"/>
    <n v="85"/>
    <b v="1"/>
    <s v="theater/plays"/>
    <n v="0"/>
    <n v="0.31"/>
    <x v="1"/>
    <s v="plays"/>
    <x v="1"/>
    <x v="1473"/>
    <d v="2014-08-28T22:53:34"/>
  </r>
  <r>
    <n v="3406"/>
    <s v="Voices of Swords"/>
    <s v="A funny and moving new play about two families dealing with aging parents in very different ways!"/>
    <n v="10000"/>
    <n v="25"/>
    <x v="2"/>
    <s v="US"/>
    <s v="USD"/>
    <n v="1405511376"/>
    <n v="1401623376"/>
    <b v="0"/>
    <n v="91"/>
    <b v="1"/>
    <s v="theater/plays"/>
    <n v="0"/>
    <n v="0.27"/>
    <x v="1"/>
    <s v="plays"/>
    <x v="1"/>
    <x v="1474"/>
    <d v="2014-07-16T11:49:3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2"/>
    <s v="US"/>
    <s v="USD"/>
    <n v="1425495563"/>
    <n v="1422903563"/>
    <b v="0"/>
    <n v="98"/>
    <b v="1"/>
    <s v="theater/plays"/>
    <n v="0"/>
    <n v="0.26"/>
    <x v="1"/>
    <s v="plays"/>
    <x v="2"/>
    <x v="1475"/>
    <d v="2015-03-04T18:59:23"/>
  </r>
  <r>
    <n v="3434"/>
    <s v="The Williams Project"/>
    <s v="Bringing Tennessee Williams, Shakespeare, and 8 world class actors to Longview, Washington to build a play in and for the community."/>
    <n v="10000"/>
    <n v="25"/>
    <x v="2"/>
    <s v="US"/>
    <s v="USD"/>
    <n v="1404983269"/>
    <n v="1402391269"/>
    <b v="0"/>
    <n v="168"/>
    <b v="1"/>
    <s v="theater/plays"/>
    <n v="0"/>
    <n v="0.15"/>
    <x v="1"/>
    <s v="plays"/>
    <x v="1"/>
    <x v="1476"/>
    <d v="2014-07-10T09:07:4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2"/>
    <s v="US"/>
    <s v="USD"/>
    <n v="1476381627"/>
    <n v="1473789627"/>
    <b v="0"/>
    <n v="69"/>
    <b v="1"/>
    <s v="theater/plays"/>
    <n v="0"/>
    <n v="0.28999999999999998"/>
    <x v="1"/>
    <s v="plays"/>
    <x v="0"/>
    <x v="1477"/>
    <d v="2016-10-13T18:00:27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2"/>
    <s v="CA"/>
    <s v="CAD"/>
    <n v="1476158340"/>
    <n v="1472594585"/>
    <b v="0"/>
    <n v="114"/>
    <b v="1"/>
    <s v="theater/plays"/>
    <n v="0"/>
    <n v="0.17"/>
    <x v="1"/>
    <s v="plays"/>
    <x v="0"/>
    <x v="1478"/>
    <d v="2016-10-11T03:59:00"/>
  </r>
  <r>
    <n v="3468"/>
    <s v="Publicity for &quot;When Yellow Were the Stars on Earth&quot;"/>
    <s v="Amidst the atrocities of WWII, two women transcend enemy lines to make the ultimate heroic sacrifice."/>
    <n v="10000"/>
    <n v="17"/>
    <x v="2"/>
    <s v="US"/>
    <s v="USD"/>
    <n v="1474426800"/>
    <n v="1471976529"/>
    <b v="0"/>
    <n v="17"/>
    <b v="1"/>
    <s v="theater/plays"/>
    <n v="0"/>
    <n v="1"/>
    <x v="1"/>
    <s v="plays"/>
    <x v="0"/>
    <x v="1479"/>
    <d v="2016-09-21T03:00:00"/>
  </r>
  <r>
    <n v="3481"/>
    <s v="FIX THE FITZ"/>
    <s v="One of Australia's greatest theatres needs your help. Please help us refurnish, fit out and restore this legendary storytelling venue."/>
    <n v="10000"/>
    <n v="15"/>
    <x v="2"/>
    <s v="AU"/>
    <s v="AUD"/>
    <n v="1420178188"/>
    <n v="1418709388"/>
    <b v="0"/>
    <n v="95"/>
    <b v="1"/>
    <s v="theater/plays"/>
    <n v="0"/>
    <n v="0.16"/>
    <x v="1"/>
    <s v="plays"/>
    <x v="1"/>
    <x v="1480"/>
    <d v="2015-01-02T05:56:28"/>
  </r>
  <r>
    <n v="3507"/>
    <s v="The Chameleon Fools Theatre Troupe Project"/>
    <s v="Please help our troupe bring our first project from planning to reality! Join us on one exciting ride!"/>
    <n v="10000"/>
    <n v="10"/>
    <x v="2"/>
    <s v="US"/>
    <s v="USD"/>
    <n v="1464732537"/>
    <n v="1462140537"/>
    <b v="0"/>
    <n v="72"/>
    <b v="1"/>
    <s v="theater/plays"/>
    <n v="0"/>
    <n v="0.14000000000000001"/>
    <x v="1"/>
    <s v="plays"/>
    <x v="0"/>
    <x v="1481"/>
    <d v="2016-05-31T22:08:57"/>
  </r>
  <r>
    <n v="3524"/>
    <s v="Sweet, Sweet Spirit"/>
    <s v="A West Texas matriarch is enraged by the news that her gay grandson has been the victim of a hate crime committed by his own father."/>
    <n v="10000"/>
    <n v="10"/>
    <x v="2"/>
    <s v="US"/>
    <s v="USD"/>
    <n v="1410580800"/>
    <n v="1409336373"/>
    <b v="0"/>
    <n v="74"/>
    <b v="1"/>
    <s v="theater/plays"/>
    <n v="0"/>
    <n v="0.14000000000000001"/>
    <x v="1"/>
    <s v="plays"/>
    <x v="1"/>
    <x v="1482"/>
    <d v="2014-09-13T04:00:00"/>
  </r>
  <r>
    <n v="3575"/>
    <s v="AnaiÌˆs Nin Goes to Hell"/>
    <s v="An island in hell. Cleopatra, Joan of Arc, &amp; Queen Victoria wait, trapped in the memory of who they were... until AnaiÌˆs Nin shows up."/>
    <n v="10000"/>
    <n v="5"/>
    <x v="2"/>
    <s v="US"/>
    <s v="USD"/>
    <n v="1470887940"/>
    <n v="1468176527"/>
    <b v="0"/>
    <n v="102"/>
    <b v="1"/>
    <s v="theater/plays"/>
    <n v="0"/>
    <n v="0.05"/>
    <x v="1"/>
    <s v="plays"/>
    <x v="0"/>
    <x v="1483"/>
    <d v="2016-08-11T03:59:00"/>
  </r>
  <r>
    <n v="3646"/>
    <s v="Our Sacred Honor"/>
    <s v="Develop demo materials for new, true story of teen Revolutionary War heroes - for hybrid film/live stage musical"/>
    <n v="10000"/>
    <n v="1"/>
    <x v="1"/>
    <s v="US"/>
    <s v="USD"/>
    <n v="1434497400"/>
    <n v="1431770802"/>
    <b v="0"/>
    <n v="8"/>
    <b v="0"/>
    <s v="theater/musical"/>
    <n v="0"/>
    <n v="0.13"/>
    <x v="1"/>
    <s v="musical"/>
    <x v="2"/>
    <x v="1484"/>
    <d v="2015-06-16T23:30:00"/>
  </r>
  <r>
    <n v="3714"/>
    <s v="Expedition (to NYC)"/>
    <s v="This summer, help some of the top high school theater students from across the country come to NYC to create a world premiere play."/>
    <n v="10000"/>
    <n v="0"/>
    <x v="2"/>
    <s v="US"/>
    <s v="USD"/>
    <n v="1432612740"/>
    <n v="1429881667"/>
    <b v="0"/>
    <n v="97"/>
    <b v="1"/>
    <s v="theater/plays"/>
    <n v="0"/>
    <n v="0"/>
    <x v="1"/>
    <s v="plays"/>
    <x v="2"/>
    <x v="1485"/>
    <d v="2015-05-26T03:59:00"/>
  </r>
  <r>
    <n v="3766"/>
    <s v="Held Momentarily The Musical Takes FringeNYC"/>
    <s v="Trapped on a stalled New York subway, seven strangers realize it's not just the train that's stuck."/>
    <n v="10000"/>
    <n v="0"/>
    <x v="2"/>
    <s v="US"/>
    <s v="USD"/>
    <n v="1404360045"/>
    <n v="1401336045"/>
    <b v="0"/>
    <n v="96"/>
    <b v="1"/>
    <s v="theater/musical"/>
    <n v="0"/>
    <n v="0"/>
    <x v="1"/>
    <s v="musical"/>
    <x v="1"/>
    <x v="1486"/>
    <d v="2014-07-03T04:00:45"/>
  </r>
  <r>
    <n v="3799"/>
    <s v="A Story Once Told"/>
    <s v="An original musical on it's way to the stage in Minneapolis, MN. Feel free to ask any questions."/>
    <n v="10000"/>
    <n v="0"/>
    <x v="1"/>
    <s v="US"/>
    <s v="USD"/>
    <n v="1457734843"/>
    <n v="1455142843"/>
    <b v="0"/>
    <n v="4"/>
    <b v="0"/>
    <s v="theater/musical"/>
    <n v="0"/>
    <n v="0"/>
    <x v="1"/>
    <s v="musical"/>
    <x v="0"/>
    <x v="1487"/>
    <d v="2016-03-11T22:20:43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1"/>
    <s v="US"/>
    <s v="USD"/>
    <n v="1405882287"/>
    <n v="1400698287"/>
    <b v="1"/>
    <n v="34"/>
    <b v="0"/>
    <s v="theater/plays"/>
    <n v="0"/>
    <n v="0"/>
    <x v="1"/>
    <s v="plays"/>
    <x v="1"/>
    <x v="1488"/>
    <d v="2014-07-20T18:51:27"/>
  </r>
  <r>
    <n v="3852"/>
    <s v="Rob Base Presents Unequally Yoked The Stage Play"/>
    <s v="Writer/Director Lynette J. Blackwell presents the hilarious entangled love story of when evil and good attempt to coexist."/>
    <n v="10000"/>
    <n v="0"/>
    <x v="1"/>
    <s v="US"/>
    <s v="USD"/>
    <n v="1427427276"/>
    <n v="1425270876"/>
    <b v="0"/>
    <n v="2"/>
    <b v="0"/>
    <s v="theater/plays"/>
    <n v="0"/>
    <n v="0"/>
    <x v="1"/>
    <s v="plays"/>
    <x v="2"/>
    <x v="1489"/>
    <d v="2015-03-27T03:34:3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0"/>
    <s v="US"/>
    <s v="USD"/>
    <n v="1404360478"/>
    <n v="1401768478"/>
    <b v="0"/>
    <n v="10"/>
    <b v="0"/>
    <s v="theater/musical"/>
    <n v="0"/>
    <n v="0"/>
    <x v="1"/>
    <s v="musical"/>
    <x v="1"/>
    <x v="1490"/>
    <d v="2014-07-03T04:07:58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1"/>
    <s v="musical"/>
    <x v="2"/>
    <x v="1491"/>
    <d v="2015-03-27T17:59:52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1"/>
    <s v="musical"/>
    <x v="1"/>
    <x v="1492"/>
    <d v="2014-12-11T05:28:22"/>
  </r>
  <r>
    <n v="3899"/>
    <s v="RAIN | a theatrical production of life-changing proportions"/>
    <s v="More than just a play, RAIN is an outreach to hurting people who feel disengaged or rejected by others."/>
    <n v="10000"/>
    <n v="0"/>
    <x v="1"/>
    <s v="US"/>
    <s v="USD"/>
    <n v="1407868561"/>
    <n v="1406140561"/>
    <b v="0"/>
    <n v="2"/>
    <b v="0"/>
    <s v="theater/plays"/>
    <n v="0"/>
    <n v="0"/>
    <x v="1"/>
    <s v="plays"/>
    <x v="1"/>
    <x v="1493"/>
    <d v="2014-08-12T18:36:01"/>
  </r>
  <r>
    <n v="3904"/>
    <s v="Black America from Prophets to Pimps"/>
    <s v="A play that will cover 4000 years of black history."/>
    <n v="10000"/>
    <n v="0"/>
    <x v="1"/>
    <s v="US"/>
    <s v="USD"/>
    <n v="1429074240"/>
    <n v="1427866200"/>
    <b v="0"/>
    <n v="2"/>
    <b v="0"/>
    <s v="theater/plays"/>
    <n v="0"/>
    <n v="0"/>
    <x v="1"/>
    <s v="plays"/>
    <x v="2"/>
    <x v="1494"/>
    <d v="2015-04-15T05:04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1"/>
    <s v="US"/>
    <s v="USD"/>
    <n v="1448863449"/>
    <n v="1446267849"/>
    <b v="0"/>
    <n v="7"/>
    <b v="0"/>
    <s v="theater/plays"/>
    <n v="0"/>
    <n v="0"/>
    <x v="1"/>
    <s v="plays"/>
    <x v="2"/>
    <x v="1495"/>
    <d v="2015-11-30T06:04:09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s v="plays"/>
    <x v="0"/>
    <x v="1496"/>
    <d v="2016-04-01T06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1"/>
    <s v="AU"/>
    <s v="AUD"/>
    <n v="1423623221"/>
    <n v="1421031221"/>
    <b v="0"/>
    <n v="32"/>
    <b v="0"/>
    <s v="theater/plays"/>
    <n v="0"/>
    <n v="0"/>
    <x v="1"/>
    <s v="plays"/>
    <x v="2"/>
    <x v="1497"/>
    <d v="2015-02-11T02:53:4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s v="plays"/>
    <x v="2"/>
    <x v="1498"/>
    <d v="2015-11-18T04:41:57"/>
  </r>
  <r>
    <n v="3992"/>
    <s v="Tearing Down Cabrini-Green, a dynamic social commentary."/>
    <s v="A richly textured and intellectually powerful social commentary about family, community and America."/>
    <n v="10000"/>
    <n v="0"/>
    <x v="1"/>
    <s v="US"/>
    <s v="USD"/>
    <n v="1449876859"/>
    <n v="1444689259"/>
    <b v="0"/>
    <n v="9"/>
    <b v="0"/>
    <s v="theater/plays"/>
    <n v="0"/>
    <n v="0"/>
    <x v="1"/>
    <s v="plays"/>
    <x v="2"/>
    <x v="1499"/>
    <d v="2015-12-11T23:34:19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1"/>
    <s v="US"/>
    <s v="USD"/>
    <n v="1409846874"/>
    <n v="1407254874"/>
    <b v="0"/>
    <n v="2"/>
    <b v="0"/>
    <s v="theater/plays"/>
    <n v="0"/>
    <n v="0"/>
    <x v="1"/>
    <s v="plays"/>
    <x v="1"/>
    <x v="1500"/>
    <d v="2014-09-04T16:07:54"/>
  </r>
  <r>
    <n v="4035"/>
    <s v="The Lost Boy"/>
    <s v="&quot;Stories are where you go to look for the truth of your own life.&quot; (Frank Delaney)"/>
    <n v="10000"/>
    <n v="0"/>
    <x v="1"/>
    <s v="US"/>
    <s v="USD"/>
    <n v="1413925887"/>
    <n v="1411333887"/>
    <b v="0"/>
    <n v="25"/>
    <b v="0"/>
    <s v="theater/plays"/>
    <n v="0"/>
    <n v="0"/>
    <x v="1"/>
    <s v="plays"/>
    <x v="1"/>
    <x v="1501"/>
    <d v="2014-10-21T21:11:27"/>
  </r>
  <r>
    <n v="4042"/>
    <s v="Messages"/>
    <s v="Acting group and production for inner city youth, about inner city youth. The problems and stuation that they see everyday."/>
    <n v="10000"/>
    <n v="0"/>
    <x v="1"/>
    <s v="US"/>
    <s v="USD"/>
    <n v="1421781360"/>
    <n v="1419213664"/>
    <b v="0"/>
    <n v="3"/>
    <b v="0"/>
    <s v="theater/plays"/>
    <n v="0"/>
    <n v="0"/>
    <x v="1"/>
    <s v="plays"/>
    <x v="1"/>
    <x v="1502"/>
    <d v="2015-01-20T19:16:00"/>
  </r>
  <r>
    <n v="4059"/>
    <s v="The Million Dollar Shot"/>
    <s v="A very Canadian children's play inspired by the tradition of British pantomimes like Aladdin, and the Nutcracker."/>
    <n v="10000"/>
    <n v="0"/>
    <x v="1"/>
    <s v="CA"/>
    <s v="CAD"/>
    <n v="1410836400"/>
    <n v="1408116152"/>
    <b v="0"/>
    <n v="7"/>
    <b v="0"/>
    <s v="theater/plays"/>
    <n v="0"/>
    <n v="0"/>
    <x v="1"/>
    <s v="plays"/>
    <x v="1"/>
    <x v="1503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0"/>
    <x v="1"/>
    <s v="CA"/>
    <s v="CAD"/>
    <n v="1403539200"/>
    <n v="1400604056"/>
    <b v="0"/>
    <n v="5"/>
    <b v="0"/>
    <s v="theater/plays"/>
    <n v="0"/>
    <n v="0"/>
    <x v="1"/>
    <s v="plays"/>
    <x v="1"/>
    <x v="1504"/>
    <d v="2014-06-23T16:00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s v="plays"/>
    <x v="2"/>
    <x v="1505"/>
    <d v="2016-01-31T23:55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0"/>
    <s v="US"/>
    <s v="USD"/>
    <n v="1450331940"/>
    <n v="1447777514"/>
    <b v="0"/>
    <n v="22"/>
    <b v="0"/>
    <s v="technology/wearables"/>
    <n v="60"/>
    <n v="274.5"/>
    <x v="3"/>
    <s v="wearables"/>
    <x v="2"/>
    <x v="1506"/>
    <d v="2015-12-17T05:59:00"/>
  </r>
  <r>
    <n v="2075"/>
    <s v="The Practical Meter: Know your power!"/>
    <s v="The Practical Meter helps you charge your phone faster by solving a problem millions of people experience."/>
    <n v="9999"/>
    <n v="1529"/>
    <x v="2"/>
    <s v="US"/>
    <s v="USD"/>
    <n v="1374769288"/>
    <n v="1372177288"/>
    <b v="0"/>
    <n v="8200"/>
    <b v="1"/>
    <s v="technology/hardware"/>
    <n v="15"/>
    <n v="0.19"/>
    <x v="3"/>
    <s v="hardware"/>
    <x v="4"/>
    <x v="1507"/>
    <d v="2013-07-25T16:21:28"/>
  </r>
  <r>
    <n v="2700"/>
    <s v="Holly's Hot Stuff"/>
    <s v="I currently own and operate a hot dog cart. I am hoping to purchase a used food truck so I can do business year round!"/>
    <n v="9999"/>
    <n v="469"/>
    <x v="1"/>
    <s v="US"/>
    <s v="USD"/>
    <n v="1411073972"/>
    <n v="1408481972"/>
    <b v="0"/>
    <n v="4"/>
    <b v="0"/>
    <s v="food/food trucks"/>
    <n v="5"/>
    <n v="117.25"/>
    <x v="7"/>
    <s v="food trucks"/>
    <x v="1"/>
    <x v="1508"/>
    <d v="2014-09-18T20:59:32"/>
  </r>
  <r>
    <n v="267"/>
    <s v="Uncharted Amazon"/>
    <s v="A visually stunning, feature length film chronicling life's challenges in the remote depths of the Amazon rainforest."/>
    <n v="9850"/>
    <n v="30866"/>
    <x v="2"/>
    <s v="GB"/>
    <s v="GBP"/>
    <n v="1403693499"/>
    <n v="1401101499"/>
    <b v="1"/>
    <n v="165"/>
    <b v="1"/>
    <s v="film &amp; video/documentary"/>
    <n v="313"/>
    <n v="187.07"/>
    <x v="0"/>
    <s v="documentary"/>
    <x v="1"/>
    <x v="1509"/>
    <d v="2014-06-25T10:51:39"/>
  </r>
  <r>
    <n v="2280"/>
    <s v="Song of Blades: Hammer and Forge"/>
    <s v="A range of highly detailed 28mm fantasy miniatures and supporting gaming rules by Andrea Sfiligoi, creator of Song of Blades and Heroes"/>
    <n v="9800"/>
    <n v="1100"/>
    <x v="2"/>
    <s v="US"/>
    <s v="USD"/>
    <n v="1442501991"/>
    <n v="1439909991"/>
    <b v="0"/>
    <n v="480"/>
    <b v="1"/>
    <s v="games/tabletop games"/>
    <n v="11"/>
    <n v="2.29"/>
    <x v="4"/>
    <s v="tabletop games"/>
    <x v="2"/>
    <x v="1510"/>
    <d v="2015-09-17T14:59:5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1"/>
    <s v="US"/>
    <s v="USD"/>
    <n v="1401778740"/>
    <n v="1399474134"/>
    <b v="1"/>
    <n v="50"/>
    <b v="0"/>
    <s v="theater/plays"/>
    <n v="0"/>
    <n v="0"/>
    <x v="1"/>
    <s v="plays"/>
    <x v="1"/>
    <x v="1511"/>
    <d v="2014-06-03T06:59:00"/>
  </r>
  <r>
    <n v="362"/>
    <s v="THE RIDGE: TEN FOR THIRTY"/>
    <s v="A SHORT FILM celebrating ONE RACE: the Bridger Ridge Run. TEN RUNNERS: the movie-stars. THIRTY YEARS: running wild in the mountains."/>
    <n v="9665"/>
    <n v="22933.05"/>
    <x v="2"/>
    <s v="US"/>
    <s v="USD"/>
    <n v="1407456000"/>
    <n v="1405573391"/>
    <b v="0"/>
    <n v="86"/>
    <b v="1"/>
    <s v="film &amp; video/documentary"/>
    <n v="237"/>
    <n v="266.66000000000003"/>
    <x v="0"/>
    <s v="documentary"/>
    <x v="1"/>
    <x v="1512"/>
    <d v="2014-08-08T00:00:00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1"/>
    <s v="US"/>
    <s v="USD"/>
    <n v="1465407219"/>
    <n v="1462815219"/>
    <b v="0"/>
    <n v="5"/>
    <b v="0"/>
    <s v="theater/plays"/>
    <n v="3"/>
    <n v="50"/>
    <x v="1"/>
    <s v="plays"/>
    <x v="0"/>
    <x v="1513"/>
    <d v="2016-06-08T17:33:39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s v="plays"/>
    <x v="0"/>
    <x v="1514"/>
    <d v="2016-07-17T17:49:46"/>
  </r>
  <r>
    <n v="932"/>
    <s v="Mandy Harvey Christmas Album"/>
    <s v="Help me to create my 3rd album, a Christmas CD with 16 Holiday/Original favorites!"/>
    <n v="9500"/>
    <n v="6691"/>
    <x v="1"/>
    <s v="US"/>
    <s v="USD"/>
    <n v="1363990545"/>
    <n v="1360106145"/>
    <b v="0"/>
    <n v="30"/>
    <b v="0"/>
    <s v="music/jazz"/>
    <n v="70"/>
    <n v="223.03"/>
    <x v="5"/>
    <s v="jazz"/>
    <x v="4"/>
    <x v="1515"/>
    <d v="2013-03-22T22:15:45"/>
  </r>
  <r>
    <n v="1266"/>
    <s v="Sensory Station's First EP"/>
    <s v="We are looking to record our first EP produced by Aaron Harris (ISIS/Palms) at Studio West."/>
    <n v="9500"/>
    <n v="4289.99"/>
    <x v="2"/>
    <s v="US"/>
    <s v="USD"/>
    <n v="1389474145"/>
    <n v="1386882145"/>
    <b v="1"/>
    <n v="50"/>
    <b v="1"/>
    <s v="music/rock"/>
    <n v="45"/>
    <n v="85.8"/>
    <x v="5"/>
    <s v="rock"/>
    <x v="4"/>
    <x v="1516"/>
    <d v="2014-01-11T21:02:25"/>
  </r>
  <r>
    <n v="1468"/>
    <s v="A New Season of Destination DIY"/>
    <s v="Destination DIY is a radio show &amp; podcast showcasing all kinds of creativity. Please help us make a new season of shows for your ears!"/>
    <n v="9500"/>
    <n v="3258"/>
    <x v="2"/>
    <s v="US"/>
    <s v="USD"/>
    <n v="1307838049"/>
    <n v="1302654049"/>
    <b v="1"/>
    <n v="293"/>
    <b v="1"/>
    <s v="publishing/radio &amp; podcasts"/>
    <n v="34"/>
    <n v="11.12"/>
    <x v="2"/>
    <s v="radio &amp; podcasts"/>
    <x v="6"/>
    <x v="1517"/>
    <d v="2011-06-12T00:20:4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2"/>
    <s v="US"/>
    <s v="USD"/>
    <n v="1478785027"/>
    <n v="1476189427"/>
    <b v="0"/>
    <n v="120"/>
    <b v="1"/>
    <s v="technology/hardware"/>
    <n v="17"/>
    <n v="13.23"/>
    <x v="3"/>
    <s v="hardware"/>
    <x v="0"/>
    <x v="1518"/>
    <d v="2016-11-10T13:37:07"/>
  </r>
  <r>
    <n v="2828"/>
    <s v="Peace In Our Time"/>
    <s v="The Battle of Britain has been lost; London is occupied, who can you trust? Help produce this classic piece of theatre. Drama for now."/>
    <n v="9500"/>
    <n v="310"/>
    <x v="2"/>
    <s v="GB"/>
    <s v="GBP"/>
    <n v="1443826800"/>
    <n v="1441606869"/>
    <b v="0"/>
    <n v="97"/>
    <b v="1"/>
    <s v="theater/plays"/>
    <n v="3"/>
    <n v="3.2"/>
    <x v="1"/>
    <s v="plays"/>
    <x v="2"/>
    <x v="1519"/>
    <d v="2015-10-02T23:00:00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1"/>
    <s v="CA"/>
    <s v="CAD"/>
    <n v="1410669297"/>
    <n v="1405485297"/>
    <b v="0"/>
    <n v="0"/>
    <b v="0"/>
    <s v="theater/plays"/>
    <n v="3"/>
    <n v="0"/>
    <x v="1"/>
    <s v="plays"/>
    <x v="1"/>
    <x v="1520"/>
    <d v="2014-09-14T04:34:5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2"/>
    <s v="US"/>
    <s v="USD"/>
    <n v="1403305200"/>
    <n v="1400512658"/>
    <b v="1"/>
    <n v="226"/>
    <b v="1"/>
    <s v="theater/plays"/>
    <n v="1"/>
    <n v="0.31"/>
    <x v="1"/>
    <s v="plays"/>
    <x v="1"/>
    <x v="1521"/>
    <d v="2014-06-20T23:00:00"/>
  </r>
  <r>
    <n v="3433"/>
    <s v="The Dybbuk"/>
    <s v="death&amp;pretzels presents their first Chicago based project:_x000a_The Dybbuk by S. Ansky"/>
    <n v="9500"/>
    <n v="25"/>
    <x v="2"/>
    <s v="US"/>
    <s v="USD"/>
    <n v="1402974000"/>
    <n v="1400290255"/>
    <b v="0"/>
    <n v="71"/>
    <b v="1"/>
    <s v="theater/plays"/>
    <n v="0"/>
    <n v="0.35"/>
    <x v="1"/>
    <s v="plays"/>
    <x v="1"/>
    <x v="1522"/>
    <d v="2014-06-17T03:00:00"/>
  </r>
  <r>
    <n v="4063"/>
    <s v="Whisper Me Happy Ever After (WMHEA)"/>
    <s v="WMHAE by Julie McNamara, raises awareness of the effects domestic violence has on the mental health of young people who witness it."/>
    <n v="9500"/>
    <n v="0"/>
    <x v="1"/>
    <s v="GB"/>
    <s v="GBP"/>
    <n v="1403886084"/>
    <n v="1401294084"/>
    <b v="0"/>
    <n v="9"/>
    <b v="0"/>
    <s v="theater/plays"/>
    <n v="0"/>
    <n v="0"/>
    <x v="1"/>
    <s v="plays"/>
    <x v="1"/>
    <x v="1523"/>
    <d v="2014-06-27T16:21:24"/>
  </r>
  <r>
    <n v="1144"/>
    <s v="We Need Your Help to Finish Our BBQ Food Truck"/>
    <s v="We need your help to finish our food truck. We are building a BBQ Food Truck to serve competition style BBQ."/>
    <n v="9300"/>
    <n v="5157"/>
    <x v="1"/>
    <s v="US"/>
    <s v="USD"/>
    <n v="1430281320"/>
    <n v="1427689320"/>
    <b v="0"/>
    <n v="0"/>
    <b v="0"/>
    <s v="food/food trucks"/>
    <n v="55"/>
    <n v="0"/>
    <x v="7"/>
    <s v="food trucks"/>
    <x v="2"/>
    <x v="1524"/>
    <d v="2015-04-29T04:22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2"/>
    <s v="US"/>
    <s v="USD"/>
    <n v="1445363722"/>
    <n v="1442771722"/>
    <b v="0"/>
    <n v="47"/>
    <b v="1"/>
    <s v="music/indie rock"/>
    <n v="22"/>
    <n v="42.7"/>
    <x v="5"/>
    <s v="indie rock"/>
    <x v="2"/>
    <x v="1525"/>
    <d v="2015-10-20T17:55:22"/>
  </r>
  <r>
    <n v="2599"/>
    <s v="Empty Ramekins Catering Group"/>
    <s v="The Empty Ramekins Catering Group is looking for your help to start up in Miami Florida!!!!"/>
    <n v="9041"/>
    <n v="600"/>
    <x v="1"/>
    <s v="US"/>
    <s v="USD"/>
    <n v="1407089147"/>
    <n v="1403201147"/>
    <b v="0"/>
    <n v="5"/>
    <b v="0"/>
    <s v="food/food trucks"/>
    <n v="7"/>
    <n v="120"/>
    <x v="7"/>
    <s v="food trucks"/>
    <x v="1"/>
    <x v="1526"/>
    <d v="2014-08-03T18:05:47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2"/>
    <s v="US"/>
    <s v="USD"/>
    <n v="1467680867"/>
    <n v="1464224867"/>
    <b v="0"/>
    <n v="57"/>
    <b v="1"/>
    <s v="film &amp; video/television"/>
    <n v="5705"/>
    <n v="9007.41"/>
    <x v="0"/>
    <s v="television"/>
    <x v="0"/>
    <x v="1527"/>
    <d v="2016-07-05T01:07:47"/>
  </r>
  <r>
    <n v="583"/>
    <s v="HackersArchive.com"/>
    <s v="HackersArchive.com will help rid the web of viruses and scams found everywhere else you look!"/>
    <n v="9000"/>
    <n v="12446"/>
    <x v="1"/>
    <s v="US"/>
    <s v="USD"/>
    <n v="1426800687"/>
    <n v="1424212287"/>
    <b v="0"/>
    <n v="1"/>
    <b v="0"/>
    <s v="technology/web"/>
    <n v="138"/>
    <n v="12446"/>
    <x v="3"/>
    <s v="web"/>
    <x v="2"/>
    <x v="1528"/>
    <d v="2015-03-19T21:31:27"/>
  </r>
  <r>
    <n v="585"/>
    <s v="Link Card"/>
    <s v="SAVE UP TO 40% WHEN YOU SPEND!_x000a__x000a_PRE-ORDER YOUR LINK CARD TODAY"/>
    <n v="9000"/>
    <n v="12410.5"/>
    <x v="1"/>
    <s v="GB"/>
    <s v="GBP"/>
    <n v="1448928000"/>
    <n v="1444123377"/>
    <b v="0"/>
    <n v="0"/>
    <b v="0"/>
    <s v="technology/web"/>
    <n v="138"/>
    <n v="0"/>
    <x v="3"/>
    <s v="web"/>
    <x v="2"/>
    <x v="1529"/>
    <d v="2015-12-01T00:00:00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1"/>
    <s v="IT"/>
    <s v="EUR"/>
    <n v="1479410886"/>
    <n v="1474223286"/>
    <b v="0"/>
    <n v="2"/>
    <b v="0"/>
    <s v="technology/web"/>
    <n v="137"/>
    <n v="6174.25"/>
    <x v="3"/>
    <s v="web"/>
    <x v="0"/>
    <x v="1530"/>
    <d v="2016-11-17T19:28:06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1"/>
    <s v="US"/>
    <s v="USD"/>
    <n v="1439251926"/>
    <n v="1435363926"/>
    <b v="0"/>
    <n v="14"/>
    <b v="0"/>
    <s v="technology/wearables"/>
    <n v="74"/>
    <n v="473.74"/>
    <x v="3"/>
    <s v="wearables"/>
    <x v="2"/>
    <x v="1531"/>
    <d v="2015-08-11T00:12:06"/>
  </r>
  <r>
    <n v="1015"/>
    <s v="SKIN - Wearable music remote control for your mobile phone"/>
    <s v="SKIN - The wearable music remote control which makes your fitness lifestyle a bit easier"/>
    <n v="9000"/>
    <n v="6000"/>
    <x v="0"/>
    <s v="CH"/>
    <s v="CHF"/>
    <n v="1448489095"/>
    <n v="1445893495"/>
    <b v="0"/>
    <n v="6"/>
    <b v="0"/>
    <s v="technology/wearables"/>
    <n v="67"/>
    <n v="1000"/>
    <x v="3"/>
    <s v="wearables"/>
    <x v="2"/>
    <x v="1532"/>
    <d v="2015-11-25T22:04:55"/>
  </r>
  <r>
    <n v="1172"/>
    <s v="let your dayz take you to the dogs."/>
    <s v="Bringing YOUR favorite dog recipes to the streets."/>
    <n v="9000"/>
    <n v="5035.6899999999996"/>
    <x v="1"/>
    <s v="US"/>
    <s v="USD"/>
    <n v="1408551752"/>
    <n v="1405959752"/>
    <b v="0"/>
    <n v="0"/>
    <b v="0"/>
    <s v="food/food trucks"/>
    <n v="56"/>
    <n v="0"/>
    <x v="7"/>
    <s v="food trucks"/>
    <x v="1"/>
    <x v="1533"/>
    <d v="2014-08-20T16:22:32"/>
  </r>
  <r>
    <n v="1189"/>
    <s v="Road Ramblers"/>
    <s v="A couple of experienced road trippers setting out for the big one. Six months traveling in a converted bus with a book at the end."/>
    <n v="9000"/>
    <n v="4935"/>
    <x v="2"/>
    <s v="US"/>
    <s v="USD"/>
    <n v="1467242995"/>
    <n v="1465428595"/>
    <b v="0"/>
    <n v="86"/>
    <b v="1"/>
    <s v="photography/photobooks"/>
    <n v="55"/>
    <n v="57.38"/>
    <x v="6"/>
    <s v="photobooks"/>
    <x v="0"/>
    <x v="1534"/>
    <d v="2016-06-29T23:29:55"/>
  </r>
  <r>
    <n v="1218"/>
    <s v="The Alaska Range"/>
    <s v="The Mountaineers Books and I, Carl Battreall, have teamed up to create the first photography book of the legendary Alaska Range."/>
    <n v="9000"/>
    <n v="4622.01"/>
    <x v="2"/>
    <s v="US"/>
    <s v="USD"/>
    <n v="1446346800"/>
    <n v="1443714800"/>
    <b v="0"/>
    <n v="89"/>
    <b v="1"/>
    <s v="photography/photobooks"/>
    <n v="51"/>
    <n v="51.93"/>
    <x v="6"/>
    <s v="photobooks"/>
    <x v="2"/>
    <x v="1535"/>
    <d v="2015-11-01T03:00:0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2"/>
    <s v="US"/>
    <s v="USD"/>
    <n v="1412640373"/>
    <n v="1410048373"/>
    <b v="0"/>
    <n v="184"/>
    <b v="1"/>
    <s v="music/rock"/>
    <n v="39"/>
    <n v="19.07"/>
    <x v="5"/>
    <s v="rock"/>
    <x v="1"/>
    <x v="1536"/>
    <d v="2014-10-07T00:06:13"/>
  </r>
  <r>
    <n v="1519"/>
    <s v="Jesus Days, 1978-1983"/>
    <s v="A documentary photobook that captures the late 70s in evangelical America seen thru the eyes of a closeted and religious young man."/>
    <n v="9000"/>
    <n v="3080"/>
    <x v="2"/>
    <s v="US"/>
    <s v="USD"/>
    <n v="1403301540"/>
    <n v="1400867283"/>
    <b v="1"/>
    <n v="145"/>
    <b v="1"/>
    <s v="photography/photobooks"/>
    <n v="34"/>
    <n v="21.24"/>
    <x v="6"/>
    <s v="photobooks"/>
    <x v="1"/>
    <x v="1537"/>
    <d v="2014-06-20T21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0"/>
    <s v="CA"/>
    <s v="CAD"/>
    <n v="1491019140"/>
    <n v="1487548802"/>
    <b v="0"/>
    <n v="3"/>
    <b v="0"/>
    <s v="publishing/art books"/>
    <n v="33"/>
    <n v="981.67"/>
    <x v="2"/>
    <s v="art books"/>
    <x v="3"/>
    <x v="1538"/>
    <d v="2017-04-01T03:59:00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2"/>
    <s v="GB"/>
    <s v="GBP"/>
    <n v="1447426800"/>
    <n v="1444904830"/>
    <b v="0"/>
    <n v="159"/>
    <b v="1"/>
    <s v="photography/photobooks"/>
    <n v="26"/>
    <n v="14.69"/>
    <x v="6"/>
    <s v="photobooks"/>
    <x v="2"/>
    <x v="1539"/>
    <d v="2015-11-13T15:00:00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1"/>
    <s v="US"/>
    <s v="USD"/>
    <n v="1423660422"/>
    <n v="1420636422"/>
    <b v="1"/>
    <n v="18"/>
    <b v="0"/>
    <s v="photography/photobooks"/>
    <n v="24"/>
    <n v="120.61"/>
    <x v="6"/>
    <s v="photobooks"/>
    <x v="2"/>
    <x v="1540"/>
    <d v="2015-02-11T13:13:42"/>
  </r>
  <r>
    <n v="1850"/>
    <s v="WILKES EP"/>
    <s v="WILKES is the solo venture of HighFlightSociety singer / Disciple bassist, Jason Wilkes. This project is to fund the debut 6 song EP."/>
    <n v="9000"/>
    <n v="2063"/>
    <x v="2"/>
    <s v="US"/>
    <s v="USD"/>
    <n v="1405033300"/>
    <n v="1402441300"/>
    <b v="0"/>
    <n v="179"/>
    <b v="1"/>
    <s v="music/rock"/>
    <n v="23"/>
    <n v="11.53"/>
    <x v="5"/>
    <s v="rock"/>
    <x v="1"/>
    <x v="1541"/>
    <d v="2014-07-10T23:01:40"/>
  </r>
  <r>
    <n v="2199"/>
    <s v="Decadolo. Flip it!"/>
    <s v="A new strategic board game designed to flip out your opponent."/>
    <n v="9000"/>
    <n v="1259"/>
    <x v="2"/>
    <s v="IE"/>
    <s v="EUR"/>
    <n v="1444903198"/>
    <n v="1442311198"/>
    <b v="1"/>
    <n v="251"/>
    <b v="1"/>
    <s v="games/tabletop games"/>
    <n v="14"/>
    <n v="5.0199999999999996"/>
    <x v="4"/>
    <s v="tabletop games"/>
    <x v="2"/>
    <x v="1542"/>
    <d v="2015-10-15T09:59:58"/>
  </r>
  <r>
    <n v="2252"/>
    <s v="Punkapocalyptic - Black Blood Children Band"/>
    <s v="A new faction for the 30 mm scale wargame, featuring skirmishes between gangs in a pimp and lethal post-apocalyptic world."/>
    <n v="9000"/>
    <n v="1145"/>
    <x v="2"/>
    <s v="ES"/>
    <s v="EUR"/>
    <n v="1470469938"/>
    <n v="1469173938"/>
    <b v="0"/>
    <n v="249"/>
    <b v="1"/>
    <s v="games/tabletop games"/>
    <n v="13"/>
    <n v="4.5999999999999996"/>
    <x v="4"/>
    <s v="tabletop games"/>
    <x v="0"/>
    <x v="1543"/>
    <d v="2016-08-06T07:52:18"/>
  </r>
  <r>
    <n v="2311"/>
    <s v="Mary Fagan's CD Project!"/>
    <s v="I'm heading back into the studio!  I'm planning to record a CD of original songs and one with some jazz standards."/>
    <n v="9000"/>
    <n v="1050"/>
    <x v="2"/>
    <s v="US"/>
    <s v="USD"/>
    <n v="1399421189"/>
    <n v="1396829189"/>
    <b v="1"/>
    <n v="104"/>
    <b v="1"/>
    <s v="music/indie rock"/>
    <n v="12"/>
    <n v="10.1"/>
    <x v="5"/>
    <s v="indie rock"/>
    <x v="1"/>
    <x v="1544"/>
    <d v="2014-05-07T00:06:29"/>
  </r>
  <r>
    <n v="3082"/>
    <s v="Magical Workshop, Magic/Hobby Store"/>
    <s v="Help expand the time of everyones favorite magic store!  It currently limited to 3 days a week. If not for you, then the children!"/>
    <n v="9000"/>
    <n v="120"/>
    <x v="1"/>
    <s v="US"/>
    <s v="USD"/>
    <n v="1447628946"/>
    <n v="1445033346"/>
    <b v="0"/>
    <n v="0"/>
    <b v="0"/>
    <s v="theater/spaces"/>
    <n v="1"/>
    <n v="0"/>
    <x v="1"/>
    <s v="spaces"/>
    <x v="2"/>
    <x v="1545"/>
    <d v="2015-11-15T23:09:06"/>
  </r>
  <r>
    <n v="3360"/>
    <s v="Pretty Butch"/>
    <s v="World Premiere, an M1 Singapore Fringe Festival 2017 commission."/>
    <n v="9000"/>
    <n v="35"/>
    <x v="2"/>
    <s v="SG"/>
    <s v="SGD"/>
    <n v="1481731140"/>
    <n v="1479866343"/>
    <b v="0"/>
    <n v="72"/>
    <b v="1"/>
    <s v="theater/plays"/>
    <n v="0"/>
    <n v="0.49"/>
    <x v="1"/>
    <s v="plays"/>
    <x v="0"/>
    <x v="1546"/>
    <d v="2016-12-14T15:59:0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s v="plays"/>
    <x v="0"/>
    <x v="1547"/>
    <d v="2016-03-05T05:54:2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2"/>
    <s v="US"/>
    <s v="USD"/>
    <n v="1272828120"/>
    <n v="1268934736"/>
    <b v="0"/>
    <n v="26"/>
    <b v="1"/>
    <s v="film &amp; video/documentary"/>
    <n v="254"/>
    <n v="870.96"/>
    <x v="0"/>
    <s v="documentary"/>
    <x v="7"/>
    <x v="1548"/>
    <d v="2010-05-02T19:22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1"/>
    <s v="US"/>
    <s v="USD"/>
    <n v="1382414340"/>
    <n v="1380559201"/>
    <b v="0"/>
    <n v="3"/>
    <b v="0"/>
    <s v="film &amp; video/animation"/>
    <n v="196"/>
    <n v="5798.67"/>
    <x v="0"/>
    <s v="animation"/>
    <x v="4"/>
    <x v="1549"/>
    <d v="2013-10-22T03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1"/>
    <s v="US"/>
    <s v="USD"/>
    <n v="1431286105"/>
    <n v="1427138905"/>
    <b v="0"/>
    <n v="0"/>
    <b v="0"/>
    <s v="publishing/translations"/>
    <n v="37"/>
    <n v="0"/>
    <x v="2"/>
    <s v="translations"/>
    <x v="2"/>
    <x v="1550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s v="plays"/>
    <x v="0"/>
    <x v="1551"/>
    <d v="2016-10-01T04:00:00"/>
  </r>
  <r>
    <n v="869"/>
    <s v="Live DVD Concert by Twice As Good"/>
    <s v="The band Twice As Good wants to create and distribute a DVD of their live concert performance. This amazing band needs to be seen!"/>
    <n v="8800"/>
    <n v="7711.3"/>
    <x v="1"/>
    <s v="US"/>
    <s v="USD"/>
    <n v="1365448657"/>
    <n v="1362860257"/>
    <b v="0"/>
    <n v="3"/>
    <b v="0"/>
    <s v="music/jazz"/>
    <n v="88"/>
    <n v="2570.4299999999998"/>
    <x v="5"/>
    <s v="jazz"/>
    <x v="4"/>
    <x v="1552"/>
    <d v="2013-04-08T19:17:37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2"/>
    <s v="US"/>
    <s v="USD"/>
    <n v="1431885600"/>
    <n v="1429133323"/>
    <b v="0"/>
    <n v="70"/>
    <b v="1"/>
    <s v="photography/photobooks"/>
    <n v="56"/>
    <n v="70.569999999999993"/>
    <x v="6"/>
    <s v="photobooks"/>
    <x v="2"/>
    <x v="1553"/>
    <d v="2015-05-17T18:00:00"/>
  </r>
  <r>
    <n v="1813"/>
    <s v="Libya : The Lost Days"/>
    <s v="This project aims to document, Libyan photographic history; through both print and artisan mediums ."/>
    <n v="8750"/>
    <n v="2132"/>
    <x v="1"/>
    <s v="GB"/>
    <s v="GBP"/>
    <n v="1407532812"/>
    <n v="1404940812"/>
    <b v="0"/>
    <n v="0"/>
    <b v="0"/>
    <s v="photography/photobooks"/>
    <n v="24"/>
    <n v="0"/>
    <x v="6"/>
    <s v="photobooks"/>
    <x v="1"/>
    <x v="1554"/>
    <d v="2014-08-08T21:20:12"/>
  </r>
  <r>
    <n v="1855"/>
    <s v="Motion Device Debut EP"/>
    <s v="11 year old Sara &amp; Motion Device want rock &amp; metal fans all over the world to unite and join the ROCK REVOLUTION!!!"/>
    <n v="8750"/>
    <n v="2055"/>
    <x v="2"/>
    <s v="CA"/>
    <s v="CAD"/>
    <n v="1389012940"/>
    <n v="1385124940"/>
    <b v="0"/>
    <n v="191"/>
    <b v="1"/>
    <s v="music/rock"/>
    <n v="23"/>
    <n v="10.76"/>
    <x v="5"/>
    <s v="rock"/>
    <x v="4"/>
    <x v="1555"/>
    <d v="2014-01-06T12:55:40"/>
  </r>
  <r>
    <n v="55"/>
    <s v="Di FAMILY"/>
    <s v="A story of an Italian family who tried it the right way but realized things work better if they do it &quot;their&quot; way. Weekly Series PILOT"/>
    <n v="8600"/>
    <n v="136924.35"/>
    <x v="2"/>
    <s v="US"/>
    <s v="USD"/>
    <n v="1464390916"/>
    <n v="1462576516"/>
    <b v="0"/>
    <n v="86"/>
    <b v="1"/>
    <s v="film &amp; video/television"/>
    <n v="1592"/>
    <n v="1592.14"/>
    <x v="0"/>
    <s v="television"/>
    <x v="0"/>
    <x v="1556"/>
    <d v="2016-05-27T23:15:16"/>
  </r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2"/>
    <s v="US"/>
    <s v="USD"/>
    <n v="1437620400"/>
    <n v="1434931811"/>
    <b v="0"/>
    <n v="182"/>
    <b v="1"/>
    <s v="film &amp; video/television"/>
    <n v="27578"/>
    <n v="12879.86"/>
    <x v="0"/>
    <s v="television"/>
    <x v="2"/>
    <x v="1557"/>
    <d v="2015-07-23T03:00:00"/>
  </r>
  <r>
    <n v="324"/>
    <s v="KEEP MOVING FORWARD - Documentary Film"/>
    <s v="A documentary about a Vietnam veteran who finds peace from his PTSD through Disney, rather than medication."/>
    <n v="8500"/>
    <n v="26233.45"/>
    <x v="2"/>
    <s v="US"/>
    <s v="USD"/>
    <n v="1438441308"/>
    <n v="1435590108"/>
    <b v="1"/>
    <n v="82"/>
    <b v="1"/>
    <s v="film &amp; video/documentary"/>
    <n v="309"/>
    <n v="319.92"/>
    <x v="0"/>
    <s v="documentary"/>
    <x v="2"/>
    <x v="1558"/>
    <d v="2015-08-01T15:01:48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2"/>
    <s v="US"/>
    <s v="USD"/>
    <n v="1431122400"/>
    <n v="1428428515"/>
    <b v="1"/>
    <n v="80"/>
    <b v="1"/>
    <s v="film &amp; video/documentary"/>
    <n v="299"/>
    <n v="317.88"/>
    <x v="0"/>
    <s v="documentary"/>
    <x v="2"/>
    <x v="1559"/>
    <d v="2015-05-08T22:00:00"/>
  </r>
  <r>
    <n v="460"/>
    <s v="Darwin's Kiss"/>
    <s v="An animated web series about biological evolution gone haywire."/>
    <n v="8500"/>
    <n v="17260.37"/>
    <x v="1"/>
    <s v="US"/>
    <s v="USD"/>
    <n v="1401595200"/>
    <n v="1398862875"/>
    <b v="0"/>
    <n v="2"/>
    <b v="0"/>
    <s v="film &amp; video/animation"/>
    <n v="203"/>
    <n v="8630.19"/>
    <x v="0"/>
    <s v="animation"/>
    <x v="1"/>
    <x v="1560"/>
    <d v="2014-06-01T04:00:00"/>
  </r>
  <r>
    <n v="734"/>
    <s v="Sideswiped"/>
    <s v="Sideswiped is my story of growing in and trusting God through the mess and mysteries of life."/>
    <n v="8500"/>
    <n v="9775"/>
    <x v="2"/>
    <s v="CA"/>
    <s v="CAD"/>
    <n v="1431147600"/>
    <n v="1428465420"/>
    <b v="0"/>
    <n v="57"/>
    <b v="1"/>
    <s v="publishing/nonfiction"/>
    <n v="115"/>
    <n v="171.49"/>
    <x v="2"/>
    <s v="nonfiction"/>
    <x v="2"/>
    <x v="1561"/>
    <d v="2015-05-09T05:00:00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0"/>
    <s v="US"/>
    <s v="USD"/>
    <n v="1392595200"/>
    <n v="1391293745"/>
    <b v="0"/>
    <n v="13"/>
    <b v="0"/>
    <s v="publishing/art books"/>
    <n v="35"/>
    <n v="230"/>
    <x v="2"/>
    <s v="art books"/>
    <x v="1"/>
    <x v="1562"/>
    <d v="2014-02-17T00:00:00"/>
  </r>
  <r>
    <n v="1754"/>
    <s v="OFFICIAL OTTAWA (an unofficial portrait)"/>
    <s v="A photography publication that looks behind the myths, clichÃ©s and fairytales that surround Ottawa, the capital of Canada."/>
    <n v="8500"/>
    <n v="2319"/>
    <x v="2"/>
    <s v="CA"/>
    <s v="CAD"/>
    <n v="1428091353"/>
    <n v="1425502953"/>
    <b v="0"/>
    <n v="90"/>
    <b v="1"/>
    <s v="photography/photobooks"/>
    <n v="27"/>
    <n v="25.77"/>
    <x v="6"/>
    <s v="photobooks"/>
    <x v="2"/>
    <x v="1563"/>
    <d v="2015-04-03T20:02:33"/>
  </r>
  <r>
    <n v="2230"/>
    <s v="Little Dungeon: Turtle Rock"/>
    <s v="Dungeon Crawl for All! A card game of swords, monsters and LOOT! Adventurers as young as 5 and &quot;seasoned&quot; warriors are all welcomed."/>
    <n v="8500"/>
    <n v="1197"/>
    <x v="2"/>
    <s v="US"/>
    <s v="USD"/>
    <n v="1398460127"/>
    <n v="1395868127"/>
    <b v="0"/>
    <n v="498"/>
    <b v="1"/>
    <s v="games/tabletop games"/>
    <n v="14"/>
    <n v="2.4"/>
    <x v="4"/>
    <s v="tabletop games"/>
    <x v="1"/>
    <x v="1564"/>
    <d v="2014-04-25T21:08:47"/>
  </r>
  <r>
    <n v="2251"/>
    <s v="Werewolf: Full Moon Expansion"/>
    <s v="A great game full of lying, scheming, and werewolves.  Now with additional characters to add even more mayhem!"/>
    <n v="8500"/>
    <n v="1145"/>
    <x v="2"/>
    <s v="US"/>
    <s v="USD"/>
    <n v="1408177077"/>
    <n v="1406362677"/>
    <b v="0"/>
    <n v="480"/>
    <b v="1"/>
    <s v="games/tabletop games"/>
    <n v="13"/>
    <n v="2.39"/>
    <x v="4"/>
    <s v="tabletop games"/>
    <x v="1"/>
    <x v="1565"/>
    <d v="2014-08-16T08:17:57"/>
  </r>
  <r>
    <n v="2277"/>
    <s v="Police Precinct"/>
    <s v="Police Precinct is a cooperative game where the players take on the roles as police officers, with different areas of expertise."/>
    <n v="8500"/>
    <n v="1101"/>
    <x v="2"/>
    <s v="US"/>
    <s v="USD"/>
    <n v="1330359423"/>
    <n v="1327767423"/>
    <b v="0"/>
    <n v="207"/>
    <b v="1"/>
    <s v="games/tabletop games"/>
    <n v="13"/>
    <n v="5.32"/>
    <x v="4"/>
    <s v="tabletop games"/>
    <x v="5"/>
    <x v="1566"/>
    <d v="2012-02-27T16:17:03"/>
  </r>
  <r>
    <n v="2460"/>
    <s v="Grano: The Good Place to Get Great Bread"/>
    <s v="A humble and homey bakery passionately obsessed with good bread. Grano will fast become your favorite neighborhood food hub."/>
    <n v="8500"/>
    <n v="801"/>
    <x v="2"/>
    <s v="US"/>
    <s v="USD"/>
    <n v="1483417020"/>
    <n v="1480480167"/>
    <b v="0"/>
    <n v="68"/>
    <b v="1"/>
    <s v="food/small batch"/>
    <n v="9"/>
    <n v="11.78"/>
    <x v="7"/>
    <s v="small batch"/>
    <x v="0"/>
    <x v="1567"/>
    <d v="2017-01-03T04:17:00"/>
  </r>
  <r>
    <n v="2580"/>
    <s v="Build Phatboyz Food Truck (Canceled)"/>
    <s v="Planning to build this truck into a full rolling fold out cook shack,providing clean cold drinking water to all festival goers"/>
    <n v="8500"/>
    <n v="620"/>
    <x v="0"/>
    <s v="US"/>
    <s v="USD"/>
    <n v="1431745200"/>
    <n v="1429170603"/>
    <b v="0"/>
    <n v="2"/>
    <b v="0"/>
    <s v="food/food trucks"/>
    <n v="7"/>
    <n v="310"/>
    <x v="7"/>
    <s v="food trucks"/>
    <x v="2"/>
    <x v="1568"/>
    <d v="2015-05-16T03:00:00"/>
  </r>
  <r>
    <n v="2991"/>
    <s v="gimmeLIVE @ 9 Wallis"/>
    <s v="A new intimate listening room with tables &amp; theatre seating where artist &amp; fans connect through music, comedy &amp; performing arts."/>
    <n v="8500"/>
    <n v="185"/>
    <x v="2"/>
    <s v="US"/>
    <s v="USD"/>
    <n v="1485547530"/>
    <n v="1483646730"/>
    <b v="0"/>
    <n v="93"/>
    <b v="1"/>
    <s v="theater/spaces"/>
    <n v="2"/>
    <n v="1.99"/>
    <x v="1"/>
    <s v="spaces"/>
    <x v="3"/>
    <x v="1569"/>
    <d v="2017-01-27T20:05:3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2"/>
    <s v="US"/>
    <s v="USD"/>
    <n v="1405688952"/>
    <n v="1400504952"/>
    <b v="0"/>
    <n v="36"/>
    <b v="1"/>
    <s v="theater/spaces"/>
    <n v="2"/>
    <n v="4.25"/>
    <x v="1"/>
    <s v="spaces"/>
    <x v="1"/>
    <x v="1570"/>
    <d v="2014-07-18T13:09:12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2"/>
    <s v="US"/>
    <s v="USD"/>
    <n v="1413269940"/>
    <n v="1410421670"/>
    <b v="1"/>
    <n v="167"/>
    <b v="1"/>
    <s v="theater/plays"/>
    <n v="1"/>
    <n v="0.36"/>
    <x v="1"/>
    <s v="plays"/>
    <x v="1"/>
    <x v="1571"/>
    <d v="2014-10-14T06:59:00"/>
  </r>
  <r>
    <n v="3746"/>
    <s v="Stage Play Production - &quot;I Love You to Death&quot;"/>
    <s v="Generational curses CAN be broken...right?"/>
    <n v="8500"/>
    <n v="0"/>
    <x v="1"/>
    <s v="US"/>
    <s v="USD"/>
    <n v="1475918439"/>
    <n v="1473326439"/>
    <b v="0"/>
    <n v="1"/>
    <b v="0"/>
    <s v="theater/plays"/>
    <n v="0"/>
    <n v="0"/>
    <x v="1"/>
    <s v="plays"/>
    <x v="0"/>
    <x v="1572"/>
    <d v="2016-10-08T09:20:39"/>
  </r>
  <r>
    <n v="46"/>
    <s v="New equipment for Joy's World!"/>
    <s v="The legendary community TV programme Joy's World is in dire need of new equipment! We are hoping you can help."/>
    <n v="8400"/>
    <n v="160920"/>
    <x v="2"/>
    <s v="AU"/>
    <s v="AUD"/>
    <n v="1450220974"/>
    <n v="1447628974"/>
    <b v="0"/>
    <n v="45"/>
    <b v="1"/>
    <s v="film &amp; video/television"/>
    <n v="1916"/>
    <n v="3576"/>
    <x v="0"/>
    <s v="television"/>
    <x v="2"/>
    <x v="1573"/>
    <d v="2015-12-15T23:09:34"/>
  </r>
  <r>
    <n v="3302"/>
    <s v="El muro de BorÃ­s KiÃ©n"/>
    <s v="FilosofÃ­a de los anÃ³nimos"/>
    <n v="8400"/>
    <n v="50"/>
    <x v="2"/>
    <s v="ES"/>
    <s v="EUR"/>
    <n v="1481099176"/>
    <n v="1478507176"/>
    <b v="0"/>
    <n v="50"/>
    <b v="1"/>
    <s v="theater/plays"/>
    <n v="1"/>
    <n v="1"/>
    <x v="1"/>
    <s v="plays"/>
    <x v="0"/>
    <x v="1574"/>
    <d v="2016-12-07T08:26:16"/>
  </r>
  <r>
    <n v="3041"/>
    <s v="Lend a Hand in Our Home"/>
    <s v="Privet! Hello! Bon Jour! We are the Arlekin Players Theatre and we need a home."/>
    <n v="8300"/>
    <n v="140"/>
    <x v="2"/>
    <s v="US"/>
    <s v="USD"/>
    <n v="1453323048"/>
    <n v="1450731048"/>
    <b v="0"/>
    <n v="95"/>
    <b v="1"/>
    <s v="theater/spaces"/>
    <n v="2"/>
    <n v="1.47"/>
    <x v="1"/>
    <s v="spaces"/>
    <x v="2"/>
    <x v="1575"/>
    <d v="2016-01-20T20:50:4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2"/>
    <s v="US"/>
    <s v="USD"/>
    <n v="1406900607"/>
    <n v="1403012607"/>
    <b v="0"/>
    <n v="119"/>
    <b v="1"/>
    <s v="publishing/nonfiction"/>
    <n v="122"/>
    <n v="84.39"/>
    <x v="2"/>
    <s v="nonfiction"/>
    <x v="1"/>
    <x v="1576"/>
    <d v="2014-08-01T13:43: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2"/>
    <s v="US"/>
    <s v="USD"/>
    <n v="1378180800"/>
    <n v="1375113391"/>
    <b v="0"/>
    <n v="539"/>
    <b v="1"/>
    <s v="games/tabletop games"/>
    <n v="15"/>
    <n v="2.23"/>
    <x v="4"/>
    <s v="tabletop games"/>
    <x v="4"/>
    <x v="1577"/>
    <d v="2013-09-03T04:00:00"/>
  </r>
  <r>
    <n v="6"/>
    <s v="POINT HOPE"/>
    <s v="The story of &quot;Point Hope&quot; will honor, respect, and share the beauty and traditions of the Alaska Natives in Point Hope, AK: the Inupiat"/>
    <n v="8000"/>
    <n v="590807.11"/>
    <x v="2"/>
    <s v="US"/>
    <s v="USD"/>
    <n v="1402710250"/>
    <n v="1401846250"/>
    <b v="0"/>
    <n v="58"/>
    <b v="1"/>
    <s v="film &amp; video/television"/>
    <n v="7385"/>
    <n v="10186.33"/>
    <x v="0"/>
    <s v="television"/>
    <x v="1"/>
    <x v="1578"/>
    <d v="2014-06-14T01:44:10"/>
  </r>
  <r>
    <n v="56"/>
    <s v="Voxwomen Cycling Show"/>
    <s v="We want to see more women's cycling on TV - and we need your help to make it happen!"/>
    <n v="8000"/>
    <n v="136009.76"/>
    <x v="2"/>
    <s v="GB"/>
    <s v="GBP"/>
    <n v="1433779200"/>
    <n v="1432559424"/>
    <b v="0"/>
    <n v="174"/>
    <b v="1"/>
    <s v="film &amp; video/television"/>
    <n v="1700"/>
    <n v="781.67"/>
    <x v="0"/>
    <s v="television"/>
    <x v="2"/>
    <x v="1579"/>
    <d v="2015-06-08T16:00:00"/>
  </r>
  <r>
    <n v="127"/>
    <s v="Human Evolution (Canceled)"/>
    <s v="An ambitious Sci-Fi/Action film that will have a big-budget feel with stunning visuals &amp; stunts starring a casting of up and comers."/>
    <n v="8000"/>
    <n v="60450.1"/>
    <x v="0"/>
    <s v="US"/>
    <s v="USD"/>
    <n v="1428069541"/>
    <n v="1425481141"/>
    <b v="0"/>
    <n v="4"/>
    <b v="0"/>
    <s v="film &amp; video/science fiction"/>
    <n v="756"/>
    <n v="15112.53"/>
    <x v="0"/>
    <s v="science fiction"/>
    <x v="2"/>
    <x v="1580"/>
    <d v="2015-04-03T13:59:01"/>
  </r>
  <r>
    <n v="168"/>
    <s v="Moving On"/>
    <s v="A homeless Gulf War 2 vet, and Congressional Medal of Honor recipient fights for his sanity on the mean streets of Albuquerque."/>
    <n v="8000"/>
    <n v="48434"/>
    <x v="1"/>
    <s v="US"/>
    <s v="USD"/>
    <n v="1426791770"/>
    <n v="1424203370"/>
    <b v="0"/>
    <n v="3"/>
    <b v="0"/>
    <s v="film &amp; video/drama"/>
    <n v="605"/>
    <n v="16144.67"/>
    <x v="0"/>
    <s v="drama"/>
    <x v="2"/>
    <x v="1581"/>
    <d v="2015-03-19T19:02:5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1"/>
    <s v="US"/>
    <s v="USD"/>
    <n v="1444144222"/>
    <n v="1441120222"/>
    <b v="0"/>
    <n v="17"/>
    <b v="0"/>
    <s v="film &amp; video/drama"/>
    <n v="501"/>
    <n v="2356.1799999999998"/>
    <x v="0"/>
    <s v="drama"/>
    <x v="2"/>
    <x v="1582"/>
    <d v="2015-10-06T15:10:22"/>
  </r>
  <r>
    <n v="228"/>
    <s v="Facets of a Geek life"/>
    <s v="I am making a film from one one of my books called facets of a Geek life."/>
    <n v="8000"/>
    <n v="35307"/>
    <x v="1"/>
    <s v="GB"/>
    <s v="GBP"/>
    <n v="1433176105"/>
    <n v="1427992105"/>
    <b v="0"/>
    <n v="0"/>
    <b v="0"/>
    <s v="film &amp; video/drama"/>
    <n v="441"/>
    <n v="0"/>
    <x v="0"/>
    <s v="drama"/>
    <x v="2"/>
    <x v="1583"/>
    <d v="2015-06-01T16:28:25"/>
  </r>
  <r>
    <n v="255"/>
    <s v="xoxosms: a documentary about love in the 21st century"/>
    <s v="xoxosms is a documentary about first love, long distance and Skype."/>
    <n v="8000"/>
    <n v="31896.33"/>
    <x v="2"/>
    <s v="US"/>
    <s v="USD"/>
    <n v="1300275482"/>
    <n v="1297687082"/>
    <b v="1"/>
    <n v="188"/>
    <b v="1"/>
    <s v="film &amp; video/documentary"/>
    <n v="399"/>
    <n v="169.66"/>
    <x v="0"/>
    <s v="documentary"/>
    <x v="6"/>
    <x v="1584"/>
    <d v="2011-03-16T11:38:0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2"/>
    <s v="US"/>
    <s v="USD"/>
    <n v="1365973432"/>
    <n v="1363381432"/>
    <b v="1"/>
    <n v="146"/>
    <b v="1"/>
    <s v="film &amp; video/documentary"/>
    <n v="334"/>
    <n v="183.18"/>
    <x v="0"/>
    <s v="documentary"/>
    <x v="4"/>
    <x v="1585"/>
    <d v="2013-04-14T21:03:52"/>
  </r>
  <r>
    <n v="419"/>
    <s v="BEYOND LOCAL"/>
    <s v="Beyond Local is a personal journey through an art-centric and musically talented community that fosters creativity."/>
    <n v="8000"/>
    <n v="19824"/>
    <x v="2"/>
    <s v="US"/>
    <s v="USD"/>
    <n v="1372536787"/>
    <n v="1367352787"/>
    <b v="0"/>
    <n v="73"/>
    <b v="1"/>
    <s v="film &amp; video/documentary"/>
    <n v="248"/>
    <n v="271.56"/>
    <x v="0"/>
    <s v="documentary"/>
    <x v="4"/>
    <x v="1586"/>
    <d v="2013-06-29T20:13:07"/>
  </r>
  <r>
    <n v="512"/>
    <s v="Otherkin The Animated Series"/>
    <s v="We have a fully developed 2D animated series that requires more professional animation. Our first 2 home-animated eps are up online."/>
    <n v="8000"/>
    <n v="15327"/>
    <x v="1"/>
    <s v="US"/>
    <s v="USD"/>
    <n v="1479667727"/>
    <n v="1475776127"/>
    <b v="0"/>
    <n v="2"/>
    <b v="0"/>
    <s v="film &amp; video/animation"/>
    <n v="192"/>
    <n v="7663.5"/>
    <x v="0"/>
    <s v="animation"/>
    <x v="0"/>
    <x v="1587"/>
    <d v="2016-11-20T18:48:47"/>
  </r>
  <r>
    <n v="556"/>
    <s v="Braille Academy"/>
    <s v="An educational platform for learning Unified English Braille Code"/>
    <n v="8000"/>
    <n v="13323"/>
    <x v="1"/>
    <s v="US"/>
    <s v="USD"/>
    <n v="1452112717"/>
    <n v="1449520717"/>
    <b v="0"/>
    <n v="1"/>
    <b v="0"/>
    <s v="technology/web"/>
    <n v="167"/>
    <n v="13323"/>
    <x v="3"/>
    <s v="web"/>
    <x v="2"/>
    <x v="1588"/>
    <d v="2016-01-06T20:38:37"/>
  </r>
  <r>
    <n v="655"/>
    <s v="Spark: The Watch That Keeps You Awake"/>
    <s v="Meet Spark: The friendly companion that helps you stay awake during the day. Re-released with new features!"/>
    <n v="8000"/>
    <n v="11045"/>
    <x v="2"/>
    <s v="US"/>
    <s v="USD"/>
    <n v="1426197512"/>
    <n v="1423609112"/>
    <b v="0"/>
    <n v="274"/>
    <b v="1"/>
    <s v="technology/wearables"/>
    <n v="138"/>
    <n v="40.31"/>
    <x v="3"/>
    <s v="wearables"/>
    <x v="2"/>
    <x v="1589"/>
    <d v="2015-03-12T21:58:32"/>
  </r>
  <r>
    <n v="794"/>
    <s v="Begins Again"/>
    <s v="The Brian Davis Band is a group of friends that want to share their lives and experiences through music that connects with people."/>
    <n v="8000"/>
    <n v="8529"/>
    <x v="2"/>
    <s v="US"/>
    <s v="USD"/>
    <n v="1315242360"/>
    <n v="1310438737"/>
    <b v="0"/>
    <n v="53"/>
    <b v="1"/>
    <s v="music/rock"/>
    <n v="107"/>
    <n v="160.91999999999999"/>
    <x v="5"/>
    <s v="rock"/>
    <x v="6"/>
    <x v="1590"/>
    <d v="2011-09-05T17:06:00"/>
  </r>
  <r>
    <n v="806"/>
    <s v="Golden Animals NEW Album!"/>
    <s v="Help Golden Animals finish their NEW Album!"/>
    <n v="8000"/>
    <n v="8306.42"/>
    <x v="2"/>
    <s v="US"/>
    <s v="USD"/>
    <n v="1315413339"/>
    <n v="1312821339"/>
    <b v="0"/>
    <n v="71"/>
    <b v="1"/>
    <s v="music/rock"/>
    <n v="104"/>
    <n v="116.99"/>
    <x v="5"/>
    <s v="rock"/>
    <x v="6"/>
    <x v="1591"/>
    <d v="2011-09-07T16:35:39"/>
  </r>
  <r>
    <n v="872"/>
    <s v="Songs of Africa Ensemble Goodwill Africa Tour"/>
    <s v="The Songs of Africa Ensemble embarks on their first Goodwill Africa Tour, to taste African music &amp; culture firsthand."/>
    <n v="8000"/>
    <n v="7670"/>
    <x v="1"/>
    <s v="US"/>
    <s v="USD"/>
    <n v="1299786527"/>
    <n v="1295898527"/>
    <b v="0"/>
    <n v="2"/>
    <b v="0"/>
    <s v="music/jazz"/>
    <n v="96"/>
    <n v="3835"/>
    <x v="5"/>
    <s v="jazz"/>
    <x v="6"/>
    <x v="1592"/>
    <d v="2011-03-10T19:48:47"/>
  </r>
  <r>
    <n v="891"/>
    <s v="Den-Mate: New EP and Tour"/>
    <s v="Along with a new EP production and release, it's time to bring Den-Mate, LIVE, to a location near you - East Coast and Beyond!"/>
    <n v="8000"/>
    <n v="7433.48"/>
    <x v="1"/>
    <s v="US"/>
    <s v="USD"/>
    <n v="1408581930"/>
    <n v="1405989930"/>
    <b v="0"/>
    <n v="9"/>
    <b v="0"/>
    <s v="music/indie rock"/>
    <n v="93"/>
    <n v="825.94"/>
    <x v="5"/>
    <s v="indie rock"/>
    <x v="1"/>
    <x v="1593"/>
    <d v="2014-08-21T00:45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1"/>
    <s v="US"/>
    <s v="USD"/>
    <n v="1287975829"/>
    <n v="1284087829"/>
    <b v="0"/>
    <n v="7"/>
    <b v="0"/>
    <s v="music/indie rock"/>
    <n v="92"/>
    <n v="1054.72"/>
    <x v="5"/>
    <s v="indie rock"/>
    <x v="7"/>
    <x v="1594"/>
    <d v="2010-10-25T03:03:49"/>
  </r>
  <r>
    <n v="896"/>
    <s v="Hardsoul Poets New Album!"/>
    <s v="The people have spoken...the stars have aligned...Hardsoul Poets are making a new record and we want our fans on the front lines."/>
    <n v="8000"/>
    <n v="7365"/>
    <x v="1"/>
    <s v="US"/>
    <s v="USD"/>
    <n v="1440734400"/>
    <n v="1438549026"/>
    <b v="0"/>
    <n v="72"/>
    <b v="0"/>
    <s v="music/indie rock"/>
    <n v="92"/>
    <n v="102.29"/>
    <x v="5"/>
    <s v="indie rock"/>
    <x v="2"/>
    <x v="1595"/>
    <d v="2015-08-28T04:00:00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1"/>
    <s v="US"/>
    <s v="USD"/>
    <n v="1408134034"/>
    <n v="1405542034"/>
    <b v="0"/>
    <n v="4"/>
    <b v="0"/>
    <s v="technology/wearables"/>
    <n v="79"/>
    <n v="1575"/>
    <x v="3"/>
    <s v="wearables"/>
    <x v="1"/>
    <x v="1596"/>
    <d v="2014-08-15T20:20:34"/>
  </r>
  <r>
    <n v="1102"/>
    <s v="Runers"/>
    <s v="Runers is a top-down rogue-like shooter where as you advance you create more powerful spells and fight fierce monsters and bosses."/>
    <n v="8000"/>
    <n v="5359.21"/>
    <x v="1"/>
    <s v="US"/>
    <s v="USD"/>
    <n v="1386568740"/>
    <n v="1383095125"/>
    <b v="0"/>
    <n v="24"/>
    <b v="0"/>
    <s v="games/video games"/>
    <n v="67"/>
    <n v="223.3"/>
    <x v="4"/>
    <s v="video games"/>
    <x v="4"/>
    <x v="1597"/>
    <d v="2013-12-09T05:59:00"/>
  </r>
  <r>
    <n v="1139"/>
    <s v="Soulwalker"/>
    <s v="Take control of the Void and bend it to your will as you perfect your strategy and amass your deck. The light gathers, your power grows"/>
    <n v="8000"/>
    <n v="5195"/>
    <x v="1"/>
    <s v="US"/>
    <s v="USD"/>
    <n v="1420100426"/>
    <n v="1417508426"/>
    <b v="0"/>
    <n v="1"/>
    <b v="0"/>
    <s v="games/mobile games"/>
    <n v="65"/>
    <n v="5195"/>
    <x v="4"/>
    <s v="mobile games"/>
    <x v="1"/>
    <x v="1598"/>
    <d v="2015-01-01T08:20:26"/>
  </r>
  <r>
    <n v="1153"/>
    <s v="The Cold Spot Mobile Trailer"/>
    <s v="A mobile concession trailer for snow cones, ice cream, smoothies and more"/>
    <n v="8000"/>
    <n v="5096"/>
    <x v="1"/>
    <s v="US"/>
    <s v="USD"/>
    <n v="1434647305"/>
    <n v="1432055305"/>
    <b v="0"/>
    <n v="1"/>
    <b v="0"/>
    <s v="food/food trucks"/>
    <n v="64"/>
    <n v="5096"/>
    <x v="7"/>
    <s v="food trucks"/>
    <x v="2"/>
    <x v="1599"/>
    <d v="2015-06-18T17:08:25"/>
  </r>
  <r>
    <n v="1240"/>
    <s v="Message of Peace, Love &amp; Unity (Canceled)"/>
    <s v="Sharing positive vibes of Peace, Love &amp; Unity with the World through conscious Reggae Music!"/>
    <n v="8000"/>
    <n v="4482"/>
    <x v="0"/>
    <s v="US"/>
    <s v="USD"/>
    <n v="1373665860"/>
    <n v="1368579457"/>
    <b v="0"/>
    <n v="8"/>
    <b v="0"/>
    <s v="music/world music"/>
    <n v="56"/>
    <n v="560.25"/>
    <x v="5"/>
    <s v="world music"/>
    <x v="4"/>
    <x v="1600"/>
    <d v="2013-07-12T21:51:00"/>
  </r>
  <r>
    <n v="1382"/>
    <s v="The Floorwalkers New Album!"/>
    <s v="We're making a new record -- independently! We've got some great new songs we're really excited to bring to you!"/>
    <n v="8000"/>
    <n v="3600"/>
    <x v="2"/>
    <s v="US"/>
    <s v="USD"/>
    <n v="1367867536"/>
    <n v="1365275536"/>
    <b v="0"/>
    <n v="148"/>
    <b v="1"/>
    <s v="music/rock"/>
    <n v="45"/>
    <n v="24.32"/>
    <x v="5"/>
    <s v="rock"/>
    <x v="4"/>
    <x v="1601"/>
    <d v="2013-05-06T19:12:16"/>
  </r>
  <r>
    <n v="1385"/>
    <s v="Chi Might Project"/>
    <s v="Musicians, singers &amp; songwriters from all over the world collaborate via YouTube in order to create an amazing album!"/>
    <n v="8000"/>
    <n v="3575"/>
    <x v="2"/>
    <s v="DE"/>
    <s v="EUR"/>
    <n v="1461931860"/>
    <n v="1457109121"/>
    <b v="0"/>
    <n v="134"/>
    <b v="1"/>
    <s v="music/rock"/>
    <n v="45"/>
    <n v="26.68"/>
    <x v="5"/>
    <s v="rock"/>
    <x v="0"/>
    <x v="1602"/>
    <d v="2016-04-29T12:11:00"/>
  </r>
  <r>
    <n v="1513"/>
    <s v="Russian Interiors"/>
    <s v="An intimate portrait of Russian women in their private spaces by late photographer Andy Rocchelli published by Cesura."/>
    <n v="8000"/>
    <n v="3100"/>
    <x v="2"/>
    <s v="GB"/>
    <s v="GBP"/>
    <n v="1405523866"/>
    <n v="1402931866"/>
    <b v="1"/>
    <n v="215"/>
    <b v="1"/>
    <s v="photography/photobooks"/>
    <n v="39"/>
    <n v="14.42"/>
    <x v="6"/>
    <s v="photobooks"/>
    <x v="1"/>
    <x v="1603"/>
    <d v="2014-07-16T15:17:4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2"/>
    <s v="US"/>
    <s v="USD"/>
    <n v="1300930838"/>
    <n v="1293158438"/>
    <b v="0"/>
    <n v="92"/>
    <b v="1"/>
    <s v="music/rock"/>
    <n v="35"/>
    <n v="30.38"/>
    <x v="5"/>
    <s v="rock"/>
    <x v="7"/>
    <x v="1604"/>
    <d v="2011-03-24T01:40:38"/>
  </r>
  <r>
    <n v="1615"/>
    <s v="PRE ORDER Reno Divorce Digital CD &quot;Stuck On You&quot; $15 or more"/>
    <s v="We are Reno Divorce!! Here is a taste of our upcoming release and we invite you to be a part of it."/>
    <n v="8000"/>
    <n v="2729"/>
    <x v="2"/>
    <s v="US"/>
    <s v="USD"/>
    <n v="1323742396"/>
    <n v="1319850796"/>
    <b v="0"/>
    <n v="136"/>
    <b v="1"/>
    <s v="music/rock"/>
    <n v="34"/>
    <n v="20.07"/>
    <x v="5"/>
    <s v="rock"/>
    <x v="6"/>
    <x v="1605"/>
    <d v="2011-12-13T02:13:16"/>
  </r>
  <r>
    <n v="1626"/>
    <s v="The Protest's Next Album"/>
    <s v="Help Christian Rock Band &quot;The Protest&quot; fund their new album and further their mission of positively impacting lives."/>
    <n v="8000"/>
    <n v="2700"/>
    <x v="2"/>
    <s v="US"/>
    <s v="USD"/>
    <n v="1385932867"/>
    <n v="1383337267"/>
    <b v="0"/>
    <n v="108"/>
    <b v="1"/>
    <s v="music/rock"/>
    <n v="34"/>
    <n v="25"/>
    <x v="5"/>
    <s v="rock"/>
    <x v="4"/>
    <x v="1606"/>
    <d v="2013-12-01T21:21: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2"/>
    <s v="US"/>
    <s v="USD"/>
    <n v="1325310336"/>
    <n v="1320122736"/>
    <b v="0"/>
    <n v="62"/>
    <b v="1"/>
    <s v="music/pop"/>
    <n v="32"/>
    <n v="41.61"/>
    <x v="5"/>
    <s v="pop"/>
    <x v="6"/>
    <x v="1607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2"/>
    <s v="US"/>
    <s v="USD"/>
    <n v="1322454939"/>
    <n v="1319859339"/>
    <b v="0"/>
    <n v="116"/>
    <b v="1"/>
    <s v="music/pop"/>
    <n v="32"/>
    <n v="22.11"/>
    <x v="5"/>
    <s v="pop"/>
    <x v="6"/>
    <x v="1608"/>
    <d v="2011-11-28T04:35:39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s v="music/faith"/>
    <n v="32"/>
    <n v="25.1"/>
    <x v="5"/>
    <s v="faith"/>
    <x v="3"/>
    <x v="1609"/>
    <d v="2017-03-17T18:34:01"/>
  </r>
  <r>
    <n v="1789"/>
    <s v="Paintball: Beyond The Paint"/>
    <s v="I want to create a portfolio to show all the aspects of the adrenaline filled game of paintball. Focusing on tournament players"/>
    <n v="8000"/>
    <n v="2191"/>
    <x v="1"/>
    <s v="US"/>
    <s v="USD"/>
    <n v="1421042403"/>
    <n v="1415858403"/>
    <b v="1"/>
    <n v="4"/>
    <b v="0"/>
    <s v="photography/photobooks"/>
    <n v="27"/>
    <n v="547.75"/>
    <x v="6"/>
    <s v="photobooks"/>
    <x v="1"/>
    <x v="1610"/>
    <d v="2015-01-12T06:00: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2"/>
    <s v="US"/>
    <s v="USD"/>
    <n v="1299138561"/>
    <n v="1294818561"/>
    <b v="0"/>
    <n v="96"/>
    <b v="1"/>
    <s v="music/rock"/>
    <n v="26"/>
    <n v="21.9"/>
    <x v="5"/>
    <s v="rock"/>
    <x v="6"/>
    <x v="1611"/>
    <d v="2011-03-03T07:49:21"/>
  </r>
  <r>
    <n v="1873"/>
    <s v="The Red Card Blue Card Game"/>
    <s v="It's time for The Red Card Blue Card Game to be available everywhere! Help save the sanity of ALL parent's! Help make it an App!!"/>
    <n v="8000"/>
    <n v="2030"/>
    <x v="1"/>
    <s v="CA"/>
    <s v="CAD"/>
    <n v="1436373900"/>
    <n v="1433861210"/>
    <b v="0"/>
    <n v="2"/>
    <b v="0"/>
    <s v="games/mobile games"/>
    <n v="25"/>
    <n v="1015"/>
    <x v="4"/>
    <s v="mobile games"/>
    <x v="2"/>
    <x v="1612"/>
    <d v="2015-07-08T16:45:00"/>
  </r>
  <r>
    <n v="1878"/>
    <s v="Aussies versus Zombies"/>
    <s v="Action game now playable on Android/iOS platforms and PC browsers. Easy gameplay even for starters yet hard to be skilled. Multi-player"/>
    <n v="8000"/>
    <n v="2025"/>
    <x v="1"/>
    <s v="AU"/>
    <s v="AUD"/>
    <n v="1402618355"/>
    <n v="1400026355"/>
    <b v="0"/>
    <n v="0"/>
    <b v="0"/>
    <s v="games/mobile games"/>
    <n v="25"/>
    <n v="0"/>
    <x v="4"/>
    <s v="mobile games"/>
    <x v="1"/>
    <x v="1613"/>
    <d v="2014-06-13T00:12:35"/>
  </r>
  <r>
    <n v="2038"/>
    <s v="OWL Programmable Effects Pedal"/>
    <s v="The OWL is an open source, open hardware, reprogrammable effects pedal designed for musicians, coders, and hackers."/>
    <n v="8000"/>
    <n v="1601"/>
    <x v="2"/>
    <s v="GB"/>
    <s v="GBP"/>
    <n v="1372701600"/>
    <n v="1369895421"/>
    <b v="1"/>
    <n v="204"/>
    <b v="1"/>
    <s v="technology/hardware"/>
    <n v="20"/>
    <n v="7.85"/>
    <x v="3"/>
    <s v="hardware"/>
    <x v="4"/>
    <x v="1614"/>
    <d v="2013-07-01T18:00:00"/>
  </r>
  <r>
    <n v="2051"/>
    <s v="YOYO WARRIOR - A premium yoyo for any budget"/>
    <s v="A collaborative effort between three generations who set out to provide a premium, top-quality yoyo at an affordable price."/>
    <n v="8000"/>
    <n v="1570"/>
    <x v="2"/>
    <s v="US"/>
    <s v="USD"/>
    <n v="1388017937"/>
    <n v="1385425937"/>
    <b v="0"/>
    <n v="242"/>
    <b v="1"/>
    <s v="technology/hardware"/>
    <n v="20"/>
    <n v="6.49"/>
    <x v="3"/>
    <s v="hardware"/>
    <x v="4"/>
    <x v="1615"/>
    <d v="2013-12-26T00:32:17"/>
  </r>
  <r>
    <n v="2090"/>
    <s v="Insect Surfers 2013 Release !"/>
    <s v="Insect Surfers, Planet Earth's Longest-Running Modern Surf Band, come twanging back into 2013 with a new surfadelic musical release!"/>
    <n v="8000"/>
    <n v="1506"/>
    <x v="2"/>
    <s v="US"/>
    <s v="USD"/>
    <n v="1361696955"/>
    <n v="1359104955"/>
    <b v="0"/>
    <n v="160"/>
    <b v="1"/>
    <s v="music/indie rock"/>
    <n v="19"/>
    <n v="9.41"/>
    <x v="5"/>
    <s v="indie rock"/>
    <x v="4"/>
    <x v="1616"/>
    <d v="2013-02-24T09:09:15"/>
  </r>
  <r>
    <n v="2120"/>
    <s v="Hearty Har Full Length Album"/>
    <s v="&lt;3_x000a_Coming in from outer space. Help Hearty Har record their 1st album!!"/>
    <n v="8000"/>
    <n v="1436"/>
    <x v="2"/>
    <s v="US"/>
    <s v="USD"/>
    <n v="1388617736"/>
    <n v="1384384136"/>
    <b v="0"/>
    <n v="69"/>
    <b v="1"/>
    <s v="music/indie rock"/>
    <n v="18"/>
    <n v="20.81"/>
    <x v="5"/>
    <s v="indie rock"/>
    <x v="4"/>
    <x v="1617"/>
    <d v="2014-01-01T23:08:56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2"/>
    <s v="US"/>
    <s v="USD"/>
    <n v="1447862947"/>
    <n v="1445267347"/>
    <b v="0"/>
    <n v="84"/>
    <b v="1"/>
    <s v="games/tabletop games"/>
    <n v="14"/>
    <n v="13.63"/>
    <x v="4"/>
    <s v="tabletop games"/>
    <x v="2"/>
    <x v="1618"/>
    <d v="2015-11-18T16:09:07"/>
  </r>
  <r>
    <n v="2331"/>
    <s v="Meadowlands Chocolate"/>
    <s v="Handcrafted, organic, single-origin, bean-to-bar, dark chocolate. Like fine wine, the secret is in the terroir."/>
    <n v="8000"/>
    <n v="1026"/>
    <x v="2"/>
    <s v="US"/>
    <s v="USD"/>
    <n v="1408320490"/>
    <n v="1405728490"/>
    <b v="1"/>
    <n v="283"/>
    <b v="1"/>
    <s v="food/small batch"/>
    <n v="13"/>
    <n v="3.63"/>
    <x v="7"/>
    <s v="small batch"/>
    <x v="1"/>
    <x v="1619"/>
    <d v="2014-08-18T00:08:10"/>
  </r>
  <r>
    <n v="2355"/>
    <s v="PriceItUpPlease (Canceled)"/>
    <s v="PriceItUpPlease will be an easy to use website that estimates the amount of your startup costs for that great idea you have!"/>
    <n v="8000"/>
    <n v="1001"/>
    <x v="0"/>
    <s v="AU"/>
    <s v="AUD"/>
    <n v="1430604136"/>
    <n v="1428012136"/>
    <b v="0"/>
    <n v="2"/>
    <b v="0"/>
    <s v="technology/web"/>
    <n v="13"/>
    <n v="500.5"/>
    <x v="3"/>
    <s v="web"/>
    <x v="2"/>
    <x v="1620"/>
    <d v="2015-05-02T22:02:1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1"/>
    <s v="FR"/>
    <s v="EUR"/>
    <n v="1480185673"/>
    <n v="1476294073"/>
    <b v="0"/>
    <n v="0"/>
    <b v="0"/>
    <s v="food/food trucks"/>
    <n v="11"/>
    <n v="0"/>
    <x v="7"/>
    <s v="food trucks"/>
    <x v="0"/>
    <x v="1621"/>
    <d v="2016-11-26T18:41:13"/>
  </r>
  <r>
    <n v="2437"/>
    <s v="Cuppa Gumbos"/>
    <s v="Homemade Gumbo, Stews and Curry to be served hot and fresh everyday at any festival or concert we can attend."/>
    <n v="8000"/>
    <n v="842"/>
    <x v="1"/>
    <s v="US"/>
    <s v="USD"/>
    <n v="1426615200"/>
    <n v="1422400188"/>
    <b v="0"/>
    <n v="0"/>
    <b v="0"/>
    <s v="food/food trucks"/>
    <n v="11"/>
    <n v="0"/>
    <x v="7"/>
    <s v="food trucks"/>
    <x v="2"/>
    <x v="1622"/>
    <d v="2015-03-17T18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2"/>
    <s v="US"/>
    <s v="USD"/>
    <n v="1358117313"/>
    <n v="1355525313"/>
    <b v="0"/>
    <n v="79"/>
    <b v="1"/>
    <s v="music/indie rock"/>
    <n v="10"/>
    <n v="9.8699999999999992"/>
    <x v="5"/>
    <s v="indie rock"/>
    <x v="5"/>
    <x v="1623"/>
    <d v="2013-01-13T22:48:33"/>
  </r>
  <r>
    <n v="2525"/>
    <s v="Jenny &amp; Rossâ”‚To Sing in Germany"/>
    <s v="Husband and wife operatic team specializing in German opera. Fundraising for an audition tour of Germany."/>
    <n v="8000"/>
    <n v="683"/>
    <x v="2"/>
    <s v="US"/>
    <s v="USD"/>
    <n v="1340914571"/>
    <n v="1338322571"/>
    <b v="0"/>
    <n v="80"/>
    <b v="1"/>
    <s v="music/classical music"/>
    <n v="9"/>
    <n v="8.5399999999999991"/>
    <x v="5"/>
    <s v="classical music"/>
    <x v="5"/>
    <x v="1624"/>
    <d v="2012-06-28T20:16:11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0"/>
    <s v="US"/>
    <s v="USD"/>
    <n v="1408803149"/>
    <n v="1404915149"/>
    <b v="0"/>
    <n v="0"/>
    <b v="0"/>
    <s v="food/food trucks"/>
    <n v="8"/>
    <n v="0"/>
    <x v="7"/>
    <s v="food trucks"/>
    <x v="1"/>
    <x v="1625"/>
    <d v="2014-08-23T14:12:29"/>
  </r>
  <r>
    <n v="2607"/>
    <s v="Historic Robotic Spacecraft Poster Series Two"/>
    <s v="Chop Shopâ€™s second series of posters celebrating the most popular and most notable robotic space exploration missions."/>
    <n v="8000"/>
    <n v="587"/>
    <x v="2"/>
    <s v="US"/>
    <s v="USD"/>
    <n v="1439344800"/>
    <n v="1435611572"/>
    <b v="1"/>
    <n v="398"/>
    <b v="1"/>
    <s v="technology/space exploration"/>
    <n v="7"/>
    <n v="1.47"/>
    <x v="3"/>
    <s v="space exploration"/>
    <x v="2"/>
    <x v="1626"/>
    <d v="2015-08-12T02:00:00"/>
  </r>
  <r>
    <n v="2608"/>
    <s v="Giant Leaps in Space Poster Series"/>
    <s v="Giant Leaps featuring the historic missions of human spaceflight is the third in our series of space exploration prints"/>
    <n v="8000"/>
    <n v="587"/>
    <x v="2"/>
    <s v="US"/>
    <s v="USD"/>
    <n v="1489536000"/>
    <n v="1485976468"/>
    <b v="1"/>
    <n v="304"/>
    <b v="1"/>
    <s v="technology/space exploration"/>
    <n v="7"/>
    <n v="1.93"/>
    <x v="3"/>
    <s v="space exploration"/>
    <x v="3"/>
    <x v="1627"/>
    <d v="2017-03-15T00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2"/>
    <s v="US"/>
    <s v="USD"/>
    <n v="1347530822"/>
    <n v="1345716422"/>
    <b v="0"/>
    <n v="3468"/>
    <b v="1"/>
    <s v="technology/space exploration"/>
    <n v="7"/>
    <n v="0.16"/>
    <x v="3"/>
    <s v="space exploration"/>
    <x v="5"/>
    <x v="1628"/>
    <d v="2012-09-13T10:07:02"/>
  </r>
  <r>
    <n v="2681"/>
    <s v="Jolly's Hot Dogs An All-Beef Coney Dog"/>
    <s v="Jolly's Hot Dogs: A beef hot dog topped with deliciously seasoned ground beef, mustard and minced onions."/>
    <n v="8000"/>
    <n v="500"/>
    <x v="1"/>
    <s v="US"/>
    <s v="USD"/>
    <n v="1405027750"/>
    <n v="1402867750"/>
    <b v="0"/>
    <n v="2"/>
    <b v="0"/>
    <s v="food/food trucks"/>
    <n v="6"/>
    <n v="250"/>
    <x v="7"/>
    <s v="food trucks"/>
    <x v="1"/>
    <x v="1629"/>
    <d v="2014-07-10T21:29:1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1"/>
    <s v="US"/>
    <s v="USD"/>
    <n v="1403904808"/>
    <n v="1401312808"/>
    <b v="0"/>
    <n v="2"/>
    <b v="0"/>
    <s v="food/food trucks"/>
    <n v="6"/>
    <n v="239"/>
    <x v="7"/>
    <s v="food trucks"/>
    <x v="1"/>
    <x v="1630"/>
    <d v="2014-06-27T21:33:28"/>
  </r>
  <r>
    <n v="2707"/>
    <s v="The Pocket Theater - No one should have to pay to perform!"/>
    <s v="A new performance space in Seattle. A place for artists, comedians, and audiences to meet and collaborate!"/>
    <n v="8000"/>
    <n v="460"/>
    <x v="2"/>
    <s v="US"/>
    <s v="USD"/>
    <n v="1369637940"/>
    <n v="1367088443"/>
    <b v="1"/>
    <n v="394"/>
    <b v="1"/>
    <s v="theater/spaces"/>
    <n v="6"/>
    <n v="1.17"/>
    <x v="1"/>
    <s v="spaces"/>
    <x v="4"/>
    <x v="1631"/>
    <d v="2013-05-27T06:59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2"/>
    <s v="CA"/>
    <s v="CAD"/>
    <n v="1398268773"/>
    <n v="1395676773"/>
    <b v="0"/>
    <n v="58"/>
    <b v="1"/>
    <s v="technology/hardware"/>
    <n v="5"/>
    <n v="7.33"/>
    <x v="3"/>
    <s v="hardware"/>
    <x v="1"/>
    <x v="1632"/>
    <d v="2014-04-23T15:59:33"/>
  </r>
  <r>
    <n v="2741"/>
    <s v="Mrs. Brown and Her Lost Puppy."/>
    <s v="Help me publish my 1st children's book as an aspiring author!"/>
    <n v="8000"/>
    <n v="420.99"/>
    <x v="1"/>
    <s v="US"/>
    <s v="USD"/>
    <n v="1413770820"/>
    <n v="1412005602"/>
    <b v="0"/>
    <n v="4"/>
    <b v="0"/>
    <s v="publishing/children's books"/>
    <n v="5"/>
    <n v="105.25"/>
    <x v="2"/>
    <s v="children's books"/>
    <x v="1"/>
    <x v="1633"/>
    <d v="2014-10-20T02:07:00"/>
  </r>
  <r>
    <n v="2745"/>
    <s v="SERENDIPITY'S Pumpkin Pie Surprise"/>
    <s v="A spunky little girl, driven by a love of pumpkin pie, overcomes her fears and serendipitiously discovers what she'll be for Halloween"/>
    <n v="8000"/>
    <n v="416"/>
    <x v="1"/>
    <s v="US"/>
    <s v="USD"/>
    <n v="1342309368"/>
    <n v="1337125368"/>
    <b v="0"/>
    <n v="49"/>
    <b v="0"/>
    <s v="publishing/children's books"/>
    <n v="5"/>
    <n v="8.49"/>
    <x v="2"/>
    <s v="children's books"/>
    <x v="5"/>
    <x v="1634"/>
    <d v="2012-07-14T23:42:48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1"/>
    <s v="US"/>
    <s v="USD"/>
    <n v="1381006294"/>
    <n v="1379710294"/>
    <b v="0"/>
    <n v="0"/>
    <b v="0"/>
    <s v="publishing/children's books"/>
    <n v="5"/>
    <n v="0"/>
    <x v="2"/>
    <s v="children's books"/>
    <x v="4"/>
    <x v="1635"/>
    <d v="2013-10-05T20:51:34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2"/>
    <s v="GB"/>
    <s v="GBP"/>
    <n v="1404858840"/>
    <n v="1402266840"/>
    <b v="0"/>
    <n v="94"/>
    <b v="1"/>
    <s v="theater/plays"/>
    <n v="4"/>
    <n v="3.73"/>
    <x v="1"/>
    <s v="plays"/>
    <x v="1"/>
    <x v="1636"/>
    <d v="2014-07-08T22:34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1"/>
    <s v="US"/>
    <s v="USD"/>
    <n v="1432917394"/>
    <n v="1429029394"/>
    <b v="0"/>
    <n v="0"/>
    <b v="0"/>
    <s v="theater/plays"/>
    <n v="4"/>
    <n v="0"/>
    <x v="1"/>
    <s v="plays"/>
    <x v="2"/>
    <x v="1637"/>
    <d v="2015-05-29T16:36:34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1"/>
    <s v="US"/>
    <s v="USD"/>
    <n v="1409962211"/>
    <n v="1407370211"/>
    <b v="0"/>
    <n v="13"/>
    <b v="0"/>
    <s v="theater/plays"/>
    <n v="4"/>
    <n v="22.92"/>
    <x v="1"/>
    <s v="plays"/>
    <x v="1"/>
    <x v="1638"/>
    <d v="2014-09-06T00:10:11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2"/>
    <s v="US"/>
    <s v="USD"/>
    <n v="1401024758"/>
    <n v="1398432758"/>
    <b v="0"/>
    <n v="32"/>
    <b v="1"/>
    <s v="theater/musical"/>
    <n v="3"/>
    <n v="7.28"/>
    <x v="1"/>
    <s v="musical"/>
    <x v="1"/>
    <x v="1639"/>
    <d v="2014-05-25T13:32:38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2"/>
    <s v="US"/>
    <s v="USD"/>
    <n v="1409187600"/>
    <n v="1406316312"/>
    <b v="0"/>
    <n v="25"/>
    <b v="1"/>
    <s v="theater/musical"/>
    <n v="3"/>
    <n v="8.92"/>
    <x v="1"/>
    <s v="musical"/>
    <x v="1"/>
    <x v="1640"/>
    <d v="2014-08-28T01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2"/>
    <s v="US"/>
    <s v="USD"/>
    <n v="1417057200"/>
    <n v="1414599886"/>
    <b v="0"/>
    <n v="113"/>
    <b v="1"/>
    <s v="theater/plays"/>
    <n v="3"/>
    <n v="1.77"/>
    <x v="1"/>
    <s v="plays"/>
    <x v="1"/>
    <x v="1641"/>
    <d v="2014-11-27T03:00:00"/>
  </r>
  <r>
    <n v="3006"/>
    <s v="ONTARIO STREET THEATRE in Port Hope."/>
    <s v="We're an affordable theatre and rental space that can be molded into anything by anyone."/>
    <n v="8000"/>
    <n v="170"/>
    <x v="2"/>
    <s v="CA"/>
    <s v="CAD"/>
    <n v="1418580591"/>
    <n v="1415988591"/>
    <b v="0"/>
    <n v="97"/>
    <b v="1"/>
    <s v="theater/spaces"/>
    <n v="2"/>
    <n v="1.75"/>
    <x v="1"/>
    <s v="spaces"/>
    <x v="1"/>
    <x v="1642"/>
    <d v="2014-12-14T18:09:5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1"/>
    <s v="NZ"/>
    <s v="NZD"/>
    <n v="1441837879"/>
    <n v="1439245879"/>
    <b v="0"/>
    <n v="1"/>
    <b v="0"/>
    <s v="theater/spaces"/>
    <n v="2"/>
    <n v="125"/>
    <x v="1"/>
    <s v="spaces"/>
    <x v="2"/>
    <x v="1643"/>
    <d v="2015-09-09T22:31:19"/>
  </r>
  <r>
    <n v="3169"/>
    <s v="The Window"/>
    <s v="We're bringing The Window to the Cherry Lane Theater in January 2014."/>
    <n v="8000"/>
    <n v="85"/>
    <x v="2"/>
    <s v="US"/>
    <s v="USD"/>
    <n v="1386910740"/>
    <n v="1384364561"/>
    <b v="1"/>
    <n v="82"/>
    <b v="1"/>
    <s v="theater/plays"/>
    <n v="1"/>
    <n v="1.04"/>
    <x v="1"/>
    <s v="plays"/>
    <x v="4"/>
    <x v="1644"/>
    <d v="2013-12-13T04:59:00"/>
  </r>
  <r>
    <n v="3205"/>
    <s v="Children Must Run: An Original Musical"/>
    <s v="Children Must Run is an original musical, about a prostitute, a drug mule, a child soldier and their struggles, hopes and dreams."/>
    <n v="8000"/>
    <n v="72"/>
    <x v="1"/>
    <s v="GB"/>
    <s v="GBP"/>
    <n v="1430470772"/>
    <n v="1427878772"/>
    <b v="0"/>
    <n v="12"/>
    <b v="0"/>
    <s v="theater/musical"/>
    <n v="1"/>
    <n v="6"/>
    <x v="1"/>
    <s v="musical"/>
    <x v="2"/>
    <x v="1645"/>
    <d v="2015-05-01T08:59:32"/>
  </r>
  <r>
    <n v="3243"/>
    <s v="THE INCREDIBLE FOX SISTERS"/>
    <s v="Live Source's world premiere of a new play by Jaclyn Backhaus, premiering at the New Ohio Theatre October 30th-November 8th."/>
    <n v="8000"/>
    <n v="60"/>
    <x v="2"/>
    <s v="US"/>
    <s v="USD"/>
    <n v="1444348800"/>
    <n v="1442283562"/>
    <b v="1"/>
    <n v="71"/>
    <b v="1"/>
    <s v="theater/plays"/>
    <n v="1"/>
    <n v="0.85"/>
    <x v="1"/>
    <s v="plays"/>
    <x v="2"/>
    <x v="1646"/>
    <d v="2015-10-09T00:00:00"/>
  </r>
  <r>
    <n v="3269"/>
    <s v="Cicada Studios presents &quot;Miss Sarah&quot;"/>
    <s v="Cicada Studios presents, as their inaugural production, a new-writing world premiere at the Edinburgh Fringe Festival 2015."/>
    <n v="8000"/>
    <n v="51"/>
    <x v="2"/>
    <s v="GB"/>
    <s v="GBP"/>
    <n v="1434452400"/>
    <n v="1431509397"/>
    <b v="1"/>
    <n v="70"/>
    <b v="1"/>
    <s v="theater/plays"/>
    <n v="1"/>
    <n v="0.73"/>
    <x v="1"/>
    <s v="plays"/>
    <x v="2"/>
    <x v="1647"/>
    <d v="2015-06-16T11:00:00"/>
  </r>
  <r>
    <n v="3326"/>
    <s v="Me? A Caregiver?"/>
    <s v="An edgy, hilarious, compassionate and honest show to help caregivers find courage, trust their instincts and above all, to laugh."/>
    <n v="8000"/>
    <n v="42.25"/>
    <x v="2"/>
    <s v="US"/>
    <s v="USD"/>
    <n v="1425830905"/>
    <n v="1423242505"/>
    <b v="0"/>
    <n v="57"/>
    <b v="1"/>
    <s v="theater/plays"/>
    <n v="1"/>
    <n v="0.74"/>
    <x v="1"/>
    <s v="plays"/>
    <x v="2"/>
    <x v="1648"/>
    <d v="2015-03-08T16:08:25"/>
  </r>
  <r>
    <n v="3339"/>
    <s v="FRESH PRODUCE'd LA presents: Friends in Transient Places"/>
    <s v="FPLA presents FRIENDS IN TRANSIENT PLACES by Jonathan Caren: a magical story of modern life."/>
    <n v="8000"/>
    <n v="40"/>
    <x v="2"/>
    <s v="US"/>
    <s v="USD"/>
    <n v="1469721518"/>
    <n v="1467129518"/>
    <b v="0"/>
    <n v="47"/>
    <b v="1"/>
    <s v="theater/plays"/>
    <n v="1"/>
    <n v="0.85"/>
    <x v="1"/>
    <s v="plays"/>
    <x v="0"/>
    <x v="1649"/>
    <d v="2016-07-28T15:58:38"/>
  </r>
  <r>
    <n v="3376"/>
    <s v="The Tutors"/>
    <s v="3 college grads struggling to fund their social network. 1 bratty blackmailing student. 1 dreamy Asian business man. 1 awesome play."/>
    <n v="8000"/>
    <n v="30"/>
    <x v="2"/>
    <s v="US"/>
    <s v="USD"/>
    <n v="1429976994"/>
    <n v="1424796594"/>
    <b v="0"/>
    <n v="19"/>
    <b v="1"/>
    <s v="theater/plays"/>
    <n v="0"/>
    <n v="1.58"/>
    <x v="1"/>
    <s v="plays"/>
    <x v="2"/>
    <x v="1650"/>
    <d v="2015-04-25T15:49:54"/>
  </r>
  <r>
    <n v="3377"/>
    <s v="To Kill a Machine"/>
    <s v="An empowering play about war time code breaker Alan Turing which tells the real story of a hero vilified for his sexuality and suicide."/>
    <n v="8000"/>
    <n v="30"/>
    <x v="2"/>
    <s v="GB"/>
    <s v="GBP"/>
    <n v="1426870560"/>
    <n v="1424280899"/>
    <b v="0"/>
    <n v="77"/>
    <b v="1"/>
    <s v="theater/plays"/>
    <n v="0"/>
    <n v="0.39"/>
    <x v="1"/>
    <s v="plays"/>
    <x v="2"/>
    <x v="1651"/>
    <d v="2015-03-20T16:56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2"/>
    <s v="CA"/>
    <s v="CAD"/>
    <n v="1427775414"/>
    <n v="1425187014"/>
    <b v="0"/>
    <n v="40"/>
    <b v="1"/>
    <s v="theater/plays"/>
    <n v="0"/>
    <n v="0.03"/>
    <x v="1"/>
    <s v="plays"/>
    <x v="2"/>
    <x v="1652"/>
    <d v="2015-03-31T04:16:5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2"/>
    <s v="US"/>
    <s v="USD"/>
    <n v="1406854800"/>
    <n v="1403599778"/>
    <b v="0"/>
    <n v="94"/>
    <b v="1"/>
    <s v="theater/musical"/>
    <n v="0"/>
    <n v="0"/>
    <x v="1"/>
    <s v="musical"/>
    <x v="1"/>
    <x v="1653"/>
    <d v="2014-08-01T01:00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s v="musical"/>
    <x v="0"/>
    <x v="1654"/>
    <d v="2016-07-31T07:00:00"/>
  </r>
  <r>
    <n v="3889"/>
    <s v="Sherri's Playhouse Present's A Heavenly Hand!"/>
    <s v="A romantic comedy about a girl trying to figure out what to do with her life and an angel who comes to help her."/>
    <n v="8000"/>
    <n v="0"/>
    <x v="1"/>
    <s v="US"/>
    <s v="USD"/>
    <n v="1420413960"/>
    <n v="1417651630"/>
    <b v="0"/>
    <n v="9"/>
    <b v="0"/>
    <s v="theater/plays"/>
    <n v="0"/>
    <n v="0"/>
    <x v="1"/>
    <s v="plays"/>
    <x v="1"/>
    <x v="1655"/>
    <d v="2015-01-04T23:26:00"/>
  </r>
  <r>
    <n v="3911"/>
    <s v="Ministers of Grace"/>
    <s v="â€˜Ministers of Graceâ€™ imagines what the movie Ghostbusters would be like if written by William Shakespeare."/>
    <n v="8000"/>
    <n v="0"/>
    <x v="1"/>
    <s v="US"/>
    <s v="USD"/>
    <n v="1417033777"/>
    <n v="1414438177"/>
    <b v="0"/>
    <n v="36"/>
    <b v="0"/>
    <s v="theater/plays"/>
    <n v="0"/>
    <n v="0"/>
    <x v="1"/>
    <s v="plays"/>
    <x v="1"/>
    <x v="1656"/>
    <d v="2014-11-26T20:29:37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s v="plays"/>
    <x v="2"/>
    <x v="1657"/>
    <d v="2015-09-06T03:38:27"/>
  </r>
  <r>
    <n v="4000"/>
    <s v="The Escorts"/>
    <s v="An Enticing Trip into the World of Assisted Dying"/>
    <n v="8000"/>
    <n v="0"/>
    <x v="1"/>
    <s v="US"/>
    <s v="USD"/>
    <n v="1462631358"/>
    <n v="1457450958"/>
    <b v="0"/>
    <n v="1"/>
    <b v="0"/>
    <s v="theater/plays"/>
    <n v="0"/>
    <n v="0"/>
    <x v="1"/>
    <s v="plays"/>
    <x v="0"/>
    <x v="1658"/>
    <d v="2016-05-07T14:29:18"/>
  </r>
  <r>
    <n v="4040"/>
    <s v="The Last Encore Musical"/>
    <s v="This nationally published book, set in the 70â€™s, tells the untold story of singers and a friendly reunion visit turning bad."/>
    <n v="8000"/>
    <n v="0"/>
    <x v="1"/>
    <s v="US"/>
    <s v="USD"/>
    <n v="1437188400"/>
    <n v="1432100004"/>
    <b v="0"/>
    <n v="2"/>
    <b v="0"/>
    <s v="theater/plays"/>
    <n v="0"/>
    <n v="0"/>
    <x v="1"/>
    <s v="plays"/>
    <x v="2"/>
    <x v="1659"/>
    <d v="2015-07-18T03:00:00"/>
  </r>
  <r>
    <n v="1661"/>
    <s v="Kyana"/>
    <s v="I am excited to present my debut pop project Kyana!_x000a_Piano and vocal sounds embedded in sophisticated, bold arrangements &amp; brisk beats"/>
    <n v="7900"/>
    <n v="2585"/>
    <x v="2"/>
    <s v="AT"/>
    <s v="EUR"/>
    <n v="1453064400"/>
    <n v="1449359831"/>
    <b v="0"/>
    <n v="101"/>
    <b v="1"/>
    <s v="music/pop"/>
    <n v="33"/>
    <n v="25.59"/>
    <x v="5"/>
    <s v="pop"/>
    <x v="2"/>
    <x v="1660"/>
    <d v="2016-01-17T21:00:00"/>
  </r>
  <r>
    <n v="2956"/>
    <s v="A Happy Home for Hagan's House of Horrors (Canceled)"/>
    <s v="Family-owned and community-operated haunted Halloween attraction in Bladensburg, OH, needs your help to grow bigger!"/>
    <n v="7900"/>
    <n v="205"/>
    <x v="0"/>
    <s v="US"/>
    <s v="USD"/>
    <n v="1462402850"/>
    <n v="1459810850"/>
    <b v="0"/>
    <n v="20"/>
    <b v="0"/>
    <s v="theater/spaces"/>
    <n v="3"/>
    <n v="10.25"/>
    <x v="1"/>
    <s v="spaces"/>
    <x v="0"/>
    <x v="1661"/>
    <d v="2016-05-04T23:00:5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2"/>
    <s v="US"/>
    <s v="USD"/>
    <n v="1410324720"/>
    <n v="1407784586"/>
    <b v="0"/>
    <n v="58"/>
    <b v="1"/>
    <s v="theater/spaces"/>
    <n v="2"/>
    <n v="2.33"/>
    <x v="1"/>
    <s v="spaces"/>
    <x v="1"/>
    <x v="1662"/>
    <d v="2014-09-10T04:52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1"/>
    <s v="US"/>
    <s v="USD"/>
    <n v="1428641940"/>
    <n v="1426792563"/>
    <b v="0"/>
    <n v="17"/>
    <b v="0"/>
    <s v="technology/wearables"/>
    <n v="82"/>
    <n v="375.71"/>
    <x v="3"/>
    <s v="wearables"/>
    <x v="2"/>
    <x v="1663"/>
    <d v="2015-04-10T04:59:00"/>
  </r>
  <r>
    <n v="2103"/>
    <s v="Matthew Moon's New Album"/>
    <s v="Indie rocker, Matthew Moon, has something to share with you..."/>
    <n v="7777"/>
    <n v="1500"/>
    <x v="2"/>
    <s v="US"/>
    <s v="USD"/>
    <n v="1352488027"/>
    <n v="1349892427"/>
    <b v="0"/>
    <n v="115"/>
    <b v="1"/>
    <s v="music/indie rock"/>
    <n v="19"/>
    <n v="13.04"/>
    <x v="5"/>
    <s v="indie rock"/>
    <x v="5"/>
    <x v="1664"/>
    <d v="2012-11-09T19:07:07"/>
  </r>
  <r>
    <n v="3363"/>
    <s v="Making the Move--Edinburgh Fringe 2014"/>
    <s v="A first play about a first kiss, Making the Move is going to the Edinburgh Fringe festival.  Join the party, fall in love.  Help us!"/>
    <n v="7750"/>
    <n v="35"/>
    <x v="2"/>
    <s v="US"/>
    <s v="USD"/>
    <n v="1408464000"/>
    <n v="1406831445"/>
    <b v="0"/>
    <n v="26"/>
    <b v="1"/>
    <s v="theater/plays"/>
    <n v="0"/>
    <n v="1.35"/>
    <x v="1"/>
    <s v="plays"/>
    <x v="1"/>
    <x v="1665"/>
    <d v="2014-08-19T16:00:0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0"/>
    <s v="US"/>
    <s v="USD"/>
    <n v="1387077299"/>
    <n v="1383621299"/>
    <b v="0"/>
    <n v="6"/>
    <b v="0"/>
    <s v="music/world music"/>
    <n v="60"/>
    <n v="752.74"/>
    <x v="5"/>
    <s v="world music"/>
    <x v="4"/>
    <x v="1666"/>
    <d v="2013-12-15T03:14:59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2"/>
    <s v="US"/>
    <s v="USD"/>
    <n v="1414025347"/>
    <n v="1411433347"/>
    <b v="1"/>
    <n v="111"/>
    <b v="1"/>
    <s v="music/electronic music"/>
    <n v="78"/>
    <n v="52.93"/>
    <x v="5"/>
    <s v="electronic music"/>
    <x v="1"/>
    <x v="1667"/>
    <d v="2014-10-23T00:49:07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2"/>
    <s v="US"/>
    <s v="USD"/>
    <n v="1303688087"/>
    <n v="1301787287"/>
    <b v="0"/>
    <n v="69"/>
    <b v="1"/>
    <s v="film &amp; video/shorts"/>
    <n v="1015"/>
    <n v="1102.97"/>
    <x v="0"/>
    <s v="shorts"/>
    <x v="6"/>
    <x v="1668"/>
    <d v="2011-04-24T23:34:47"/>
  </r>
  <r>
    <n v="144"/>
    <s v="The Great Fear - Post Production Funds (Canceled)"/>
    <s v="A film about a collapsing food industry, a lonely farmer and a lonely botanist needs your help to finish post-production!"/>
    <n v="7500"/>
    <n v="53771"/>
    <x v="0"/>
    <s v="CA"/>
    <s v="CAD"/>
    <n v="1428945472"/>
    <n v="1423765072"/>
    <b v="0"/>
    <n v="37"/>
    <b v="0"/>
    <s v="film &amp; video/science fiction"/>
    <n v="717"/>
    <n v="1453.27"/>
    <x v="0"/>
    <s v="science fiction"/>
    <x v="2"/>
    <x v="1669"/>
    <d v="2015-04-13T17:17:52"/>
  </r>
  <r>
    <n v="305"/>
    <s v="My Friend Mott-ly"/>
    <s v="A documentary that I am making about the difficult, but inspiring, life of a late friend of mine."/>
    <n v="7500"/>
    <n v="27675"/>
    <x v="2"/>
    <s v="US"/>
    <s v="USD"/>
    <n v="1331392049"/>
    <n v="1328800049"/>
    <b v="1"/>
    <n v="189"/>
    <b v="1"/>
    <s v="film &amp; video/documentary"/>
    <n v="369"/>
    <n v="146.43"/>
    <x v="0"/>
    <s v="documentary"/>
    <x v="5"/>
    <x v="1670"/>
    <d v="2012-03-10T15:07:29"/>
  </r>
  <r>
    <n v="356"/>
    <s v="43 and 80"/>
    <s v="A documentary about halibut conservation and how it impacts communities of Southeast Alaska."/>
    <n v="7500"/>
    <n v="23505"/>
    <x v="2"/>
    <s v="US"/>
    <s v="USD"/>
    <n v="1458152193"/>
    <n v="1455563793"/>
    <b v="1"/>
    <n v="97"/>
    <b v="1"/>
    <s v="film &amp; video/documentary"/>
    <n v="313"/>
    <n v="242.32"/>
    <x v="0"/>
    <s v="documentary"/>
    <x v="0"/>
    <x v="1671"/>
    <d v="2016-03-16T18:16:33"/>
  </r>
  <r>
    <n v="373"/>
    <s v="The Boing Heard 'Round the World"/>
    <s v="A feature documentary about UPA Pictures, the little studio that changed the course of animation around the world"/>
    <n v="7500"/>
    <n v="21935"/>
    <x v="2"/>
    <s v="US"/>
    <s v="USD"/>
    <n v="1342648398"/>
    <n v="1340056398"/>
    <b v="0"/>
    <n v="89"/>
    <b v="1"/>
    <s v="film &amp; video/documentary"/>
    <n v="292"/>
    <n v="246.46"/>
    <x v="0"/>
    <s v="documentary"/>
    <x v="5"/>
    <x v="1672"/>
    <d v="2012-07-18T21:53:18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2"/>
    <s v="US"/>
    <s v="USD"/>
    <n v="1430334126"/>
    <n v="1426446126"/>
    <b v="0"/>
    <n v="67"/>
    <b v="1"/>
    <s v="film &amp; video/documentary"/>
    <n v="276"/>
    <n v="308.79000000000002"/>
    <x v="0"/>
    <s v="documentary"/>
    <x v="2"/>
    <x v="1673"/>
    <d v="2015-04-29T19:02:06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1"/>
    <s v="US"/>
    <s v="USD"/>
    <n v="1341978665"/>
    <n v="1336795283"/>
    <b v="0"/>
    <n v="0"/>
    <b v="0"/>
    <s v="film &amp; video/animation"/>
    <n v="224"/>
    <n v="0"/>
    <x v="0"/>
    <s v="animation"/>
    <x v="5"/>
    <x v="1674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13692"/>
    <x v="1"/>
    <s v="GB"/>
    <s v="GBP"/>
    <n v="1455122564"/>
    <n v="1452530564"/>
    <b v="0"/>
    <n v="0"/>
    <b v="0"/>
    <s v="technology/web"/>
    <n v="183"/>
    <n v="0"/>
    <x v="3"/>
    <s v="web"/>
    <x v="0"/>
    <x v="1675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1"/>
    <s v="GB"/>
    <s v="GBP"/>
    <n v="1465720143"/>
    <n v="1463128143"/>
    <b v="0"/>
    <n v="0"/>
    <b v="0"/>
    <s v="technology/web"/>
    <n v="178"/>
    <n v="0"/>
    <x v="3"/>
    <s v="web"/>
    <x v="0"/>
    <x v="1676"/>
    <d v="2016-06-12T08:29:03"/>
  </r>
  <r>
    <n v="589"/>
    <s v="Get Neighborly"/>
    <s v="Services closer than you think..."/>
    <n v="7500"/>
    <n v="12325"/>
    <x v="1"/>
    <s v="US"/>
    <s v="USD"/>
    <n v="1436366699"/>
    <n v="1435070699"/>
    <b v="0"/>
    <n v="1"/>
    <b v="0"/>
    <s v="technology/web"/>
    <n v="164"/>
    <n v="12325"/>
    <x v="3"/>
    <s v="web"/>
    <x v="2"/>
    <x v="1677"/>
    <d v="2015-07-08T14:44:59"/>
  </r>
  <r>
    <n v="592"/>
    <s v="Go Start A Biz"/>
    <s v="Together, we can build a FREE, business start-up system that will help aspiring entrepreneurs change their economic circumstances."/>
    <n v="7500"/>
    <n v="12252"/>
    <x v="1"/>
    <s v="US"/>
    <s v="USD"/>
    <n v="1417584860"/>
    <n v="1414992860"/>
    <b v="0"/>
    <n v="1"/>
    <b v="0"/>
    <s v="technology/web"/>
    <n v="163"/>
    <n v="12252"/>
    <x v="3"/>
    <s v="web"/>
    <x v="1"/>
    <x v="1678"/>
    <d v="2014-12-03T05:34:20"/>
  </r>
  <r>
    <n v="597"/>
    <s v="Rolodex: One Contact List to Rule Them All"/>
    <s v="Rolodex is a web application that strives to nurture business to business relationships by connecting users via email."/>
    <n v="7500"/>
    <n v="12110"/>
    <x v="1"/>
    <s v="US"/>
    <s v="USD"/>
    <n v="1469980800"/>
    <n v="1466787335"/>
    <b v="0"/>
    <n v="2"/>
    <b v="0"/>
    <s v="technology/web"/>
    <n v="161"/>
    <n v="6055"/>
    <x v="3"/>
    <s v="web"/>
    <x v="0"/>
    <x v="1679"/>
    <d v="2016-07-31T16:00:00"/>
  </r>
  <r>
    <n v="728"/>
    <s v="The Age of the Platform: My Fourth Book"/>
    <s v="A big idea non-fiction book by an impatient three-time author and insomniac willing to bet on himself."/>
    <n v="7500"/>
    <n v="10013"/>
    <x v="2"/>
    <s v="US"/>
    <s v="USD"/>
    <n v="1313957157"/>
    <n v="1310069157"/>
    <b v="0"/>
    <n v="130"/>
    <b v="1"/>
    <s v="publishing/nonfiction"/>
    <n v="134"/>
    <n v="77.02"/>
    <x v="2"/>
    <s v="nonfiction"/>
    <x v="6"/>
    <x v="1680"/>
    <d v="2011-08-21T20:05:5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2"/>
    <s v="US"/>
    <s v="USD"/>
    <n v="1384322340"/>
    <n v="1381430646"/>
    <b v="0"/>
    <n v="128"/>
    <b v="1"/>
    <s v="music/rock"/>
    <n v="114"/>
    <n v="66.709999999999994"/>
    <x v="5"/>
    <s v="rock"/>
    <x v="4"/>
    <x v="1681"/>
    <d v="2013-11-13T05:59:00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1"/>
    <s v="US"/>
    <s v="USD"/>
    <n v="1455826460"/>
    <n v="1452716060"/>
    <b v="0"/>
    <n v="16"/>
    <b v="0"/>
    <s v="technology/wearables"/>
    <n v="88"/>
    <n v="413.13"/>
    <x v="3"/>
    <s v="wearables"/>
    <x v="0"/>
    <x v="1682"/>
    <d v="2016-02-18T20:14:20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1"/>
    <s v="US"/>
    <s v="USD"/>
    <n v="1418091128"/>
    <n v="1415499128"/>
    <b v="0"/>
    <n v="3"/>
    <b v="0"/>
    <s v="food/food trucks"/>
    <n v="68"/>
    <n v="1690"/>
    <x v="7"/>
    <s v="food trucks"/>
    <x v="1"/>
    <x v="1683"/>
    <d v="2014-12-09T02:12:0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2"/>
    <s v="GB"/>
    <s v="GBP"/>
    <n v="1433198520"/>
    <n v="1430340195"/>
    <b v="0"/>
    <n v="123"/>
    <b v="1"/>
    <s v="photography/photobooks"/>
    <n v="66"/>
    <n v="40.26"/>
    <x v="6"/>
    <s v="photobooks"/>
    <x v="2"/>
    <x v="1684"/>
    <d v="2015-06-01T22:42:00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2"/>
    <s v="US"/>
    <s v="USD"/>
    <n v="1384363459"/>
    <n v="1381767859"/>
    <b v="1"/>
    <n v="31"/>
    <b v="1"/>
    <s v="music/rock"/>
    <n v="57"/>
    <n v="137.1"/>
    <x v="5"/>
    <s v="rock"/>
    <x v="4"/>
    <x v="1685"/>
    <d v="2013-11-13T17:24:1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2"/>
    <s v="US"/>
    <s v="USD"/>
    <n v="1426523752"/>
    <n v="1423935352"/>
    <b v="0"/>
    <n v="92"/>
    <b v="1"/>
    <s v="music/rock"/>
    <n v="50"/>
    <n v="40.6"/>
    <x v="5"/>
    <s v="rock"/>
    <x v="2"/>
    <x v="1686"/>
    <d v="2015-03-16T16:35:52"/>
  </r>
  <r>
    <n v="1366"/>
    <s v="Kick It! A Tribute to the A.K.s"/>
    <s v="A musical memorial for Alexi Petersen."/>
    <n v="7500"/>
    <n v="3732"/>
    <x v="2"/>
    <s v="US"/>
    <s v="USD"/>
    <n v="1417049663"/>
    <n v="1413158063"/>
    <b v="0"/>
    <n v="147"/>
    <b v="1"/>
    <s v="music/rock"/>
    <n v="50"/>
    <n v="25.39"/>
    <x v="5"/>
    <s v="rock"/>
    <x v="1"/>
    <x v="1687"/>
    <d v="2014-11-27T00:54:23"/>
  </r>
  <r>
    <n v="1424"/>
    <s v="Subway Mantras"/>
    <s v="A short book of practical mantras that can be used every day of the week. Mantras are cogwheels of universal engines."/>
    <n v="7500"/>
    <n v="3407"/>
    <x v="1"/>
    <s v="US"/>
    <s v="USD"/>
    <n v="1479233602"/>
    <n v="1478106802"/>
    <b v="0"/>
    <n v="14"/>
    <b v="0"/>
    <s v="publishing/translations"/>
    <n v="45"/>
    <n v="243.36"/>
    <x v="2"/>
    <s v="translations"/>
    <x v="0"/>
    <x v="1688"/>
    <d v="2016-11-15T18:13:22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2"/>
    <s v="US"/>
    <s v="USD"/>
    <n v="1441383062"/>
    <n v="1438791062"/>
    <b v="1"/>
    <n v="369"/>
    <b v="1"/>
    <s v="photography/photobooks"/>
    <n v="40"/>
    <n v="8.23"/>
    <x v="6"/>
    <s v="photobooks"/>
    <x v="2"/>
    <x v="1689"/>
    <d v="2015-09-04T16:11:0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1"/>
    <s v="US"/>
    <s v="USD"/>
    <n v="1418510965"/>
    <n v="1415918965"/>
    <b v="0"/>
    <n v="1"/>
    <b v="0"/>
    <s v="photography/places"/>
    <n v="38"/>
    <n v="2871"/>
    <x v="6"/>
    <s v="places"/>
    <x v="1"/>
    <x v="1690"/>
    <d v="2014-12-13T22:49:25"/>
  </r>
  <r>
    <n v="1625"/>
    <s v="Redemption's New DVD!"/>
    <s v="Progressive metal band Redemption is preparing to film its second live DVD at the Progpower festival in Atlanta, GA in September, 2012."/>
    <n v="7500"/>
    <n v="2700"/>
    <x v="2"/>
    <s v="US"/>
    <s v="USD"/>
    <n v="1347382053"/>
    <n v="1344962853"/>
    <b v="0"/>
    <n v="104"/>
    <b v="1"/>
    <s v="music/rock"/>
    <n v="36"/>
    <n v="25.96"/>
    <x v="5"/>
    <s v="rock"/>
    <x v="5"/>
    <x v="1691"/>
    <d v="2012-09-11T16:47:33"/>
  </r>
  <r>
    <n v="1656"/>
    <s v="Jared Mitchell: The Maiden Voyage"/>
    <s v="The making of a quality, full length album journeying through a pop/folk/rock/americana sound_x000a_noisetrade.com/jaredmitchellmusic"/>
    <n v="7500"/>
    <n v="2600"/>
    <x v="2"/>
    <s v="US"/>
    <s v="USD"/>
    <n v="1355437052"/>
    <n v="1352845052"/>
    <b v="0"/>
    <n v="48"/>
    <b v="1"/>
    <s v="music/pop"/>
    <n v="35"/>
    <n v="54.17"/>
    <x v="5"/>
    <s v="pop"/>
    <x v="5"/>
    <x v="1692"/>
    <d v="2012-12-13T22:17:32"/>
  </r>
  <r>
    <n v="1936"/>
    <s v="Grandkids Record a Full-length Album!"/>
    <s v="Hey, we're Grandkids! We have enough songs to record an LP, and we need your help! We're going to make you proud, promise!"/>
    <n v="7500"/>
    <n v="1888"/>
    <x v="2"/>
    <s v="US"/>
    <s v="USD"/>
    <n v="1323151140"/>
    <n v="1320528070"/>
    <b v="0"/>
    <n v="145"/>
    <b v="1"/>
    <s v="music/indie rock"/>
    <n v="25"/>
    <n v="13.02"/>
    <x v="5"/>
    <s v="indie rock"/>
    <x v="6"/>
    <x v="1693"/>
    <d v="2011-12-06T05:59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2"/>
    <s v="US"/>
    <s v="USD"/>
    <n v="1397961361"/>
    <n v="1392780961"/>
    <b v="1"/>
    <n v="70"/>
    <b v="1"/>
    <s v="technology/hardware"/>
    <n v="25"/>
    <n v="26.67"/>
    <x v="3"/>
    <s v="hardware"/>
    <x v="1"/>
    <x v="1694"/>
    <d v="2014-04-20T02:36:01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1"/>
    <s v="CA"/>
    <s v="CAD"/>
    <n v="1404926665"/>
    <n v="1402334665"/>
    <b v="0"/>
    <n v="12"/>
    <b v="0"/>
    <s v="photography/people"/>
    <n v="24"/>
    <n v="147.25"/>
    <x v="6"/>
    <s v="people"/>
    <x v="1"/>
    <x v="1695"/>
    <d v="2014-07-09T17:24:25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2"/>
    <s v="US"/>
    <s v="USD"/>
    <n v="1461369600"/>
    <n v="1458748809"/>
    <b v="0"/>
    <n v="218"/>
    <b v="1"/>
    <s v="games/tabletop games"/>
    <n v="16"/>
    <n v="5.51"/>
    <x v="4"/>
    <s v="tabletop games"/>
    <x v="0"/>
    <x v="1696"/>
    <d v="2016-04-23T00:00:00"/>
  </r>
  <r>
    <n v="2263"/>
    <s v="Corvus Corax Miniatures - Outcasts"/>
    <s v="These are degenerated men who have, since birth, suffered the effect of mutation and turned into something wicked!"/>
    <n v="7500"/>
    <n v="1126"/>
    <x v="2"/>
    <s v="SE"/>
    <s v="SEK"/>
    <n v="1422734313"/>
    <n v="1420919913"/>
    <b v="0"/>
    <n v="60"/>
    <b v="1"/>
    <s v="games/tabletop games"/>
    <n v="15"/>
    <n v="18.77"/>
    <x v="4"/>
    <s v="tabletop games"/>
    <x v="2"/>
    <x v="1697"/>
    <d v="2015-01-31T19:58:33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s v="food/small batch"/>
    <n v="14"/>
    <n v="16.97"/>
    <x v="7"/>
    <s v="small batch"/>
    <x v="3"/>
    <x v="1698"/>
    <d v="2017-03-26T20:14:45"/>
  </r>
  <r>
    <n v="2359"/>
    <s v="crowd-funded public genome sequencing (Canceled)"/>
    <s v="I want to crowdfund the sequencing of my own genome to make it publicly available with crowd-sourced interpretation."/>
    <n v="7500"/>
    <n v="1000.99"/>
    <x v="0"/>
    <s v="US"/>
    <s v="USD"/>
    <n v="1438616124"/>
    <n v="1433432124"/>
    <b v="0"/>
    <n v="3"/>
    <b v="0"/>
    <s v="technology/web"/>
    <n v="13"/>
    <n v="333.66"/>
    <x v="3"/>
    <s v="web"/>
    <x v="2"/>
    <x v="1699"/>
    <d v="2015-08-03T15:35:24"/>
  </r>
  <r>
    <n v="2441"/>
    <s v="Bring Alchemy Pops to the People!"/>
    <s v="YOU can help Alchemy Pops POP up on a street near you!"/>
    <n v="7500"/>
    <n v="831"/>
    <x v="2"/>
    <s v="US"/>
    <s v="USD"/>
    <n v="1437627540"/>
    <n v="1435806054"/>
    <b v="0"/>
    <n v="109"/>
    <b v="1"/>
    <s v="food/small batch"/>
    <n v="11"/>
    <n v="7.62"/>
    <x v="7"/>
    <s v="small batch"/>
    <x v="2"/>
    <x v="1700"/>
    <d v="2015-07-23T04:59:00"/>
  </r>
  <r>
    <n v="2461"/>
    <s v="Christian &amp; The Sinners"/>
    <s v="Songs of faith and worship that are so deeply spiritual you could sing them in church, so down to earth you could play them in a bar."/>
    <n v="7500"/>
    <n v="800"/>
    <x v="2"/>
    <s v="US"/>
    <s v="USD"/>
    <n v="1317438000"/>
    <n v="1314577097"/>
    <b v="0"/>
    <n v="86"/>
    <b v="1"/>
    <s v="music/indie rock"/>
    <n v="11"/>
    <n v="9.3000000000000007"/>
    <x v="5"/>
    <s v="indie rock"/>
    <x v="6"/>
    <x v="1701"/>
    <d v="2011-10-01T03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2"/>
    <s v="US"/>
    <s v="USD"/>
    <n v="1283562180"/>
    <n v="1277433980"/>
    <b v="0"/>
    <n v="104"/>
    <b v="1"/>
    <s v="music/indie rock"/>
    <n v="11"/>
    <n v="7.61"/>
    <x v="5"/>
    <s v="indie rock"/>
    <x v="7"/>
    <x v="1702"/>
    <d v="2010-09-04T01:03:00"/>
  </r>
  <r>
    <n v="2524"/>
    <s v="Les Bostonades' First CD"/>
    <s v="We're bringing some of our favorite music from the past 10 years to disc for the first time ever."/>
    <n v="7500"/>
    <n v="684"/>
    <x v="2"/>
    <s v="US"/>
    <s v="USD"/>
    <n v="1419136200"/>
    <n v="1416338557"/>
    <b v="0"/>
    <n v="43"/>
    <b v="1"/>
    <s v="music/classical music"/>
    <n v="9"/>
    <n v="15.91"/>
    <x v="5"/>
    <s v="classical music"/>
    <x v="1"/>
    <x v="1703"/>
    <d v="2014-12-21T04:30:00"/>
  </r>
  <r>
    <n v="2533"/>
    <s v="HOLOGRAPHIC - 2013 Concert and Commission Campaign"/>
    <s v="HOLOGRAPHIC is raising money for our 2013 live, four-concert new music project and to commission composer Jonathan Sokol!"/>
    <n v="7500"/>
    <n v="670"/>
    <x v="2"/>
    <s v="US"/>
    <s v="USD"/>
    <n v="1362160868"/>
    <n v="1359568911"/>
    <b v="0"/>
    <n v="136"/>
    <b v="1"/>
    <s v="music/classical music"/>
    <n v="9"/>
    <n v="4.93"/>
    <x v="5"/>
    <s v="classical music"/>
    <x v="4"/>
    <x v="1704"/>
    <d v="2013-03-01T18:01:08"/>
  </r>
  <r>
    <n v="2613"/>
    <s v="Earth 360"/>
    <s v="Re-inventing the way we look at our planet by sending 5 cameras to near space to create the first 360 panoramic view of the earth."/>
    <n v="7500"/>
    <n v="576"/>
    <x v="2"/>
    <s v="US"/>
    <s v="USD"/>
    <n v="1348256294"/>
    <n v="1345664294"/>
    <b v="1"/>
    <n v="28"/>
    <b v="1"/>
    <s v="technology/space exploration"/>
    <n v="8"/>
    <n v="20.57"/>
    <x v="3"/>
    <s v="space exploration"/>
    <x v="5"/>
    <x v="1705"/>
    <d v="2012-09-21T19:38:14"/>
  </r>
  <r>
    <n v="2729"/>
    <s v="McChi Luggage: It's a Luggage, USB Charger and a Table Top"/>
    <s v="A luggage that is more than a luggage! It is what you want it to be."/>
    <n v="7500"/>
    <n v="430"/>
    <x v="2"/>
    <s v="US"/>
    <s v="USD"/>
    <n v="1430459197"/>
    <n v="1427867197"/>
    <b v="0"/>
    <n v="23"/>
    <b v="1"/>
    <s v="technology/hardware"/>
    <n v="6"/>
    <n v="18.7"/>
    <x v="3"/>
    <s v="hardware"/>
    <x v="2"/>
    <x v="1706"/>
    <d v="2015-05-01T05:46:37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1"/>
    <s v="US"/>
    <s v="USD"/>
    <n v="1433723033"/>
    <n v="1428539033"/>
    <b v="0"/>
    <n v="39"/>
    <b v="0"/>
    <s v="theater/plays"/>
    <n v="4"/>
    <n v="7.69"/>
    <x v="1"/>
    <s v="plays"/>
    <x v="2"/>
    <x v="1707"/>
    <d v="2015-06-08T00:23:53"/>
  </r>
  <r>
    <n v="2898"/>
    <s v="Galaxy Express - The Play"/>
    <s v="This is an action packed Sci-Fi stage play, using foam latex creature puppets, projected video footage, and audience participation."/>
    <n v="7500"/>
    <n v="252"/>
    <x v="1"/>
    <s v="US"/>
    <s v="USD"/>
    <n v="1446307053"/>
    <n v="1443715053"/>
    <b v="0"/>
    <n v="12"/>
    <b v="0"/>
    <s v="theater/plays"/>
    <n v="3"/>
    <n v="21"/>
    <x v="1"/>
    <s v="plays"/>
    <x v="2"/>
    <x v="1708"/>
    <d v="2015-10-31T15:57:33"/>
  </r>
  <r>
    <n v="3586"/>
    <s v="Actors &amp; Musicians who are Blind or Autistic"/>
    <s v="See Theatre In A New Light"/>
    <n v="7500"/>
    <n v="5"/>
    <x v="2"/>
    <s v="US"/>
    <s v="USD"/>
    <n v="1474649070"/>
    <n v="1469465070"/>
    <b v="0"/>
    <n v="54"/>
    <b v="1"/>
    <s v="theater/plays"/>
    <n v="0"/>
    <n v="0.09"/>
    <x v="1"/>
    <s v="plays"/>
    <x v="0"/>
    <x v="1709"/>
    <d v="2016-09-23T16:44:30"/>
  </r>
  <r>
    <n v="3712"/>
    <s v="IT'S JUST MY LIFE"/>
    <s v="Married, Single, Divorced, Straight, Gay, Transgendered, Birth Mother, Adoptive Mother.... Everyone has a story.  These are ours."/>
    <n v="7500"/>
    <n v="0"/>
    <x v="2"/>
    <s v="US"/>
    <s v="USD"/>
    <n v="1433055540"/>
    <n v="1431230867"/>
    <b v="0"/>
    <n v="104"/>
    <b v="1"/>
    <s v="theater/plays"/>
    <n v="0"/>
    <n v="0"/>
    <x v="1"/>
    <s v="plays"/>
    <x v="2"/>
    <x v="1710"/>
    <d v="2015-05-31T06:59:0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1"/>
    <s v="AU"/>
    <s v="AUD"/>
    <n v="1404022381"/>
    <n v="1402294381"/>
    <b v="0"/>
    <n v="1"/>
    <b v="0"/>
    <s v="theater/musical"/>
    <n v="0"/>
    <n v="0"/>
    <x v="1"/>
    <s v="musical"/>
    <x v="1"/>
    <x v="1711"/>
    <d v="2014-06-29T06:13:01"/>
  </r>
  <r>
    <n v="3862"/>
    <s v="The Container Play"/>
    <s v="The hit immersive theatre experience of England comes to Corpus Christi!"/>
    <n v="7500"/>
    <n v="0"/>
    <x v="1"/>
    <s v="US"/>
    <s v="USD"/>
    <n v="1473699540"/>
    <n v="1472451356"/>
    <b v="0"/>
    <n v="1"/>
    <b v="0"/>
    <s v="theater/plays"/>
    <n v="0"/>
    <n v="0"/>
    <x v="1"/>
    <s v="plays"/>
    <x v="0"/>
    <x v="1712"/>
    <d v="2016-09-12T16:59:00"/>
  </r>
  <r>
    <n v="3880"/>
    <s v="Thoroughly Modern Millie (Canceled)"/>
    <s v="With Russell Grant as Mrs Meers, this classic musical taps into London's Theatro Technis 1-25 October 2014 for its UK fringe premiere!"/>
    <n v="7500"/>
    <n v="0"/>
    <x v="0"/>
    <s v="GB"/>
    <s v="GBP"/>
    <n v="1406761200"/>
    <n v="1403724820"/>
    <b v="0"/>
    <n v="17"/>
    <b v="0"/>
    <s v="theater/musical"/>
    <n v="0"/>
    <n v="0"/>
    <x v="1"/>
    <s v="musical"/>
    <x v="1"/>
    <x v="1713"/>
    <d v="2014-07-30T23:00:00"/>
  </r>
  <r>
    <n v="3966"/>
    <s v="Moroccan National Debate Team"/>
    <s v="MNDT will be the first Moroccan Team in history to participate in the WSDC. the worldâ€™s biggest high school debate tournament."/>
    <n v="7500"/>
    <n v="0"/>
    <x v="1"/>
    <s v="US"/>
    <s v="USD"/>
    <n v="1406170740"/>
    <n v="1402506278"/>
    <b v="0"/>
    <n v="2"/>
    <b v="0"/>
    <s v="theater/plays"/>
    <n v="0"/>
    <n v="0"/>
    <x v="1"/>
    <s v="plays"/>
    <x v="1"/>
    <x v="1714"/>
    <d v="2014-07-24T02:59:00"/>
  </r>
  <r>
    <n v="3001"/>
    <s v="New Comedy Venue and Training Facility"/>
    <s v="Get Scene Studios and Highwire Comedy Co. creating an amazing training facility and theater for Atlanta comedy and film talent!"/>
    <n v="7214"/>
    <n v="175"/>
    <x v="2"/>
    <s v="US"/>
    <s v="USD"/>
    <n v="1468445382"/>
    <n v="1465853382"/>
    <b v="0"/>
    <n v="175"/>
    <b v="1"/>
    <s v="theater/spaces"/>
    <n v="2"/>
    <n v="1"/>
    <x v="1"/>
    <s v="spaces"/>
    <x v="0"/>
    <x v="1715"/>
    <d v="2016-07-13T21:29:42"/>
  </r>
  <r>
    <n v="2015"/>
    <s v="ExtraCore (Arduino Compatible)"/>
    <s v="ExtraCore is a 1&quot; x 1&quot; 22 I/O pin Arduino Compatible. It's 1.7 grams and 16mhz of tiny Arduino style coolness."/>
    <n v="7200"/>
    <n v="1660"/>
    <x v="2"/>
    <s v="US"/>
    <s v="USD"/>
    <n v="1315602163"/>
    <n v="1313010163"/>
    <b v="1"/>
    <n v="162"/>
    <b v="1"/>
    <s v="technology/hardware"/>
    <n v="23"/>
    <n v="10.25"/>
    <x v="3"/>
    <s v="hardware"/>
    <x v="6"/>
    <x v="1716"/>
    <d v="2011-09-09T21:02:43"/>
  </r>
  <r>
    <n v="4010"/>
    <s v="The Connection Play 2014"/>
    <s v="JUNTO Productions is proud to present our first production, the premiere of The Connection, a play by Jeffrey Paul."/>
    <n v="7200"/>
    <n v="0"/>
    <x v="1"/>
    <s v="US"/>
    <s v="USD"/>
    <n v="1414348166"/>
    <n v="1412879366"/>
    <b v="0"/>
    <n v="38"/>
    <b v="0"/>
    <s v="theater/plays"/>
    <n v="0"/>
    <n v="0"/>
    <x v="1"/>
    <s v="plays"/>
    <x v="1"/>
    <x v="1717"/>
    <d v="2014-10-26T18:29:26"/>
  </r>
  <r>
    <n v="518"/>
    <s v="Somorrah"/>
    <s v="The community of Somorrah is peaceful and unblemished until &quot;The Boss&quot; power and money starts to diminish &amp; plans to gain it all back!"/>
    <n v="7175"/>
    <n v="15265"/>
    <x v="1"/>
    <s v="US"/>
    <s v="USD"/>
    <n v="1441550760"/>
    <n v="1438958824"/>
    <b v="0"/>
    <n v="0"/>
    <b v="0"/>
    <s v="film &amp; video/animation"/>
    <n v="213"/>
    <n v="0"/>
    <x v="0"/>
    <s v="animation"/>
    <x v="2"/>
    <x v="1718"/>
    <d v="2015-09-06T14:46:00"/>
  </r>
  <r>
    <n v="65"/>
    <s v="Hello World - Post Production Funds"/>
    <s v="Help finish the short film Hello World. The story of an android in the broken home of a father &amp; son."/>
    <n v="7000"/>
    <n v="115816"/>
    <x v="2"/>
    <s v="CA"/>
    <s v="CAD"/>
    <n v="1407736740"/>
    <n v="1405453354"/>
    <b v="0"/>
    <n v="57"/>
    <b v="1"/>
    <s v="film &amp; video/shorts"/>
    <n v="1655"/>
    <n v="2031.86"/>
    <x v="0"/>
    <s v="shorts"/>
    <x v="1"/>
    <x v="1719"/>
    <d v="2014-08-11T05:59:00"/>
  </r>
  <r>
    <n v="147"/>
    <s v="Consumed (Static Air) (Canceled)"/>
    <s v="Film makers catch live footage beyond their wildest dreams."/>
    <n v="7000"/>
    <n v="53670.6"/>
    <x v="0"/>
    <s v="GB"/>
    <s v="GBP"/>
    <n v="1420741080"/>
    <n v="1417026340"/>
    <b v="0"/>
    <n v="0"/>
    <b v="0"/>
    <s v="film &amp; video/science fiction"/>
    <n v="767"/>
    <n v="0"/>
    <x v="0"/>
    <s v="science fiction"/>
    <x v="1"/>
    <x v="1720"/>
    <d v="2015-01-08T18:18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2"/>
    <s v="US"/>
    <s v="USD"/>
    <n v="1403323140"/>
    <n v="1400704672"/>
    <b v="0"/>
    <n v="113"/>
    <b v="1"/>
    <s v="film &amp; video/documentary"/>
    <n v="323"/>
    <n v="200.03"/>
    <x v="0"/>
    <s v="documentary"/>
    <x v="1"/>
    <x v="1721"/>
    <d v="2014-06-21T03:59:00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1"/>
    <s v="CA"/>
    <s v="CAD"/>
    <n v="1475912326"/>
    <n v="1470728326"/>
    <b v="0"/>
    <n v="0"/>
    <b v="0"/>
    <s v="film &amp; video/animation"/>
    <n v="265"/>
    <n v="0"/>
    <x v="0"/>
    <s v="animation"/>
    <x v="0"/>
    <x v="1722"/>
    <d v="2016-10-08T07:38:46"/>
  </r>
  <r>
    <n v="495"/>
    <s v="Average Heroes pilot"/>
    <s v="two friends set out to conquer and reach the level cap of the quest watch, how will they do it when they're 2 teenage idiots"/>
    <n v="7000"/>
    <n v="15677.5"/>
    <x v="1"/>
    <s v="US"/>
    <s v="USD"/>
    <n v="1437076305"/>
    <n v="1434484305"/>
    <b v="0"/>
    <n v="0"/>
    <b v="0"/>
    <s v="film &amp; video/animation"/>
    <n v="224"/>
    <n v="0"/>
    <x v="0"/>
    <s v="animation"/>
    <x v="2"/>
    <x v="1723"/>
    <d v="2015-07-16T19:51:45"/>
  </r>
  <r>
    <n v="716"/>
    <s v="Pathfinder - Wearable Navigation for the Blind"/>
    <s v="Translate sight into touch with a wrist-mounted wearable. A revolution for visually impaired people everywhere."/>
    <n v="7000"/>
    <n v="10071"/>
    <x v="1"/>
    <s v="US"/>
    <s v="USD"/>
    <n v="1417392000"/>
    <n v="1414511307"/>
    <b v="0"/>
    <n v="16"/>
    <b v="0"/>
    <s v="technology/wearables"/>
    <n v="144"/>
    <n v="629.44000000000005"/>
    <x v="3"/>
    <s v="wearables"/>
    <x v="1"/>
    <x v="1724"/>
    <d v="2014-12-01T00:00:0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2"/>
    <s v="US"/>
    <s v="USD"/>
    <n v="1309447163"/>
    <n v="1306855163"/>
    <b v="0"/>
    <n v="143"/>
    <b v="1"/>
    <s v="publishing/nonfiction"/>
    <n v="143"/>
    <n v="70.12"/>
    <x v="2"/>
    <s v="nonfiction"/>
    <x v="6"/>
    <x v="1725"/>
    <d v="2011-06-30T15:19:23"/>
  </r>
  <r>
    <n v="747"/>
    <s v="Trash is Treasure"/>
    <s v="My creations are born in different cultural environment around the globe with Â« what is already there Â» and act as a social impulse"/>
    <n v="7000"/>
    <n v="9395"/>
    <x v="2"/>
    <s v="NL"/>
    <s v="EUR"/>
    <n v="1421319240"/>
    <n v="1418649019"/>
    <b v="0"/>
    <n v="55"/>
    <b v="1"/>
    <s v="publishing/nonfiction"/>
    <n v="134"/>
    <n v="170.82"/>
    <x v="2"/>
    <s v="nonfiction"/>
    <x v="1"/>
    <x v="1726"/>
    <d v="2015-01-15T10:54:00"/>
  </r>
  <r>
    <n v="765"/>
    <s v="Dirty Quiet Money"/>
    <s v="To survive, an American socialite must fight with a Mafia boss in the French Resistance, but will his underworld ruin her in the end?"/>
    <n v="7000"/>
    <n v="9015"/>
    <x v="1"/>
    <s v="US"/>
    <s v="USD"/>
    <n v="1413723684"/>
    <n v="1411131684"/>
    <b v="0"/>
    <n v="44"/>
    <b v="0"/>
    <s v="publishing/fiction"/>
    <n v="129"/>
    <n v="204.89"/>
    <x v="2"/>
    <s v="fiction"/>
    <x v="1"/>
    <x v="1727"/>
    <d v="2014-10-19T13:01:24"/>
  </r>
  <r>
    <n v="776"/>
    <s v="Run Ragged"/>
    <s v="Would anything change if women were in charge? Book Clubs, readers, and critics herald the latest by award-winning author, Aguila."/>
    <n v="7000"/>
    <n v="8739.01"/>
    <x v="1"/>
    <s v="US"/>
    <s v="USD"/>
    <n v="1444539600"/>
    <n v="1441297645"/>
    <b v="0"/>
    <n v="57"/>
    <b v="0"/>
    <s v="publishing/fiction"/>
    <n v="125"/>
    <n v="153.32"/>
    <x v="2"/>
    <s v="fiction"/>
    <x v="2"/>
    <x v="1728"/>
    <d v="2015-10-11T05:00:00"/>
  </r>
  <r>
    <n v="816"/>
    <s v="Help Friends and Family Release Their Debut Album"/>
    <s v="Friends and Family have an album for you. They need your help to release it to the world."/>
    <n v="7000"/>
    <n v="8211"/>
    <x v="2"/>
    <s v="US"/>
    <s v="USD"/>
    <n v="1365489000"/>
    <n v="1362776043"/>
    <b v="0"/>
    <n v="205"/>
    <b v="1"/>
    <s v="music/rock"/>
    <n v="117"/>
    <n v="40.049999999999997"/>
    <x v="5"/>
    <s v="rock"/>
    <x v="4"/>
    <x v="1729"/>
    <d v="2013-04-09T06:3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1"/>
    <s v="US"/>
    <s v="USD"/>
    <n v="1278628800"/>
    <n v="1276043330"/>
    <b v="0"/>
    <n v="0"/>
    <b v="0"/>
    <s v="music/jazz"/>
    <n v="98"/>
    <n v="0"/>
    <x v="5"/>
    <s v="jazz"/>
    <x v="7"/>
    <x v="1730"/>
    <d v="2010-07-08T22:40:00"/>
  </r>
  <r>
    <n v="938"/>
    <s v="Celebrating American Jazz &amp; Soul Music"/>
    <s v="Creating new avenues of exposure for young Jazz &amp; Soul artists_x000a_to express their Art of Music."/>
    <n v="7000"/>
    <n v="6645"/>
    <x v="1"/>
    <s v="US"/>
    <s v="USD"/>
    <n v="1346585448"/>
    <n v="1343993448"/>
    <b v="0"/>
    <n v="1"/>
    <b v="0"/>
    <s v="music/jazz"/>
    <n v="95"/>
    <n v="6645"/>
    <x v="5"/>
    <s v="jazz"/>
    <x v="5"/>
    <x v="1731"/>
    <d v="2012-09-02T11:30:48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2"/>
    <s v="GB"/>
    <s v="GBP"/>
    <n v="1459414016"/>
    <n v="1456480016"/>
    <b v="1"/>
    <n v="122"/>
    <b v="1"/>
    <s v="music/electronic music"/>
    <n v="84"/>
    <n v="48.16"/>
    <x v="5"/>
    <s v="electronic music"/>
    <x v="0"/>
    <x v="1732"/>
    <d v="2016-03-31T08:46:56"/>
  </r>
  <r>
    <n v="1044"/>
    <s v="Podcast for fun! (Canceled)"/>
    <s v="Hi. I'm looking to raise some funds to get some microphones, some interfaces to hook XLR to my iPad/iPhone/iMac. Plus some other stuff."/>
    <n v="7000"/>
    <n v="5671.11"/>
    <x v="0"/>
    <s v="US"/>
    <s v="USD"/>
    <n v="1425587220"/>
    <n v="1420668801"/>
    <b v="0"/>
    <n v="2"/>
    <b v="0"/>
    <s v="journalism/audio"/>
    <n v="81"/>
    <n v="2835.56"/>
    <x v="8"/>
    <s v="audio"/>
    <x v="2"/>
    <x v="1733"/>
    <d v="2015-03-05T20:27:00"/>
  </r>
  <r>
    <n v="1281"/>
    <s v="&quot;Laser Beretta&quot;"/>
    <s v="Cure for the Common pulls the trigger on their 2nd full-length LP, &quot;Laser Beretta,&quot; printed on high-quality 15 gram polycarbonate CDs"/>
    <n v="7000"/>
    <n v="4181"/>
    <x v="2"/>
    <s v="US"/>
    <s v="USD"/>
    <n v="1375033836"/>
    <n v="1373305836"/>
    <b v="1"/>
    <n v="74"/>
    <b v="1"/>
    <s v="music/rock"/>
    <n v="60"/>
    <n v="56.5"/>
    <x v="5"/>
    <s v="rock"/>
    <x v="4"/>
    <x v="1734"/>
    <d v="2013-07-28T17:50:36"/>
  </r>
  <r>
    <n v="1412"/>
    <s v="For overseas shogi fans! Shogi novel translation project"/>
    <s v="â€œClimbing Silver!â€- An English translation of the Young Adult Shogi novella"/>
    <n v="7000"/>
    <n v="3465"/>
    <x v="1"/>
    <s v="US"/>
    <s v="USD"/>
    <n v="1417656699"/>
    <n v="1415064699"/>
    <b v="0"/>
    <n v="13"/>
    <b v="0"/>
    <s v="publishing/translations"/>
    <n v="50"/>
    <n v="266.54000000000002"/>
    <x v="2"/>
    <s v="translations"/>
    <x v="1"/>
    <x v="1735"/>
    <d v="2014-12-04T01:31:39"/>
  </r>
  <r>
    <n v="1483"/>
    <s v="The Book Club Rebellion"/>
    <s v="When three social outcasts discover that Fictional characters are invading their world, they must form a team to stop this evil force."/>
    <n v="7000"/>
    <n v="3205"/>
    <x v="1"/>
    <s v="US"/>
    <s v="USD"/>
    <n v="1469162275"/>
    <n v="1467002275"/>
    <b v="0"/>
    <n v="2"/>
    <b v="0"/>
    <s v="publishing/fiction"/>
    <n v="46"/>
    <n v="1602.5"/>
    <x v="2"/>
    <s v="fiction"/>
    <x v="0"/>
    <x v="1736"/>
    <d v="2016-07-22T04:37:55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2"/>
    <s v="US"/>
    <s v="USD"/>
    <n v="1421952370"/>
    <n v="1418064370"/>
    <b v="1"/>
    <n v="46"/>
    <b v="1"/>
    <s v="photography/photobooks"/>
    <n v="43"/>
    <n v="65.959999999999994"/>
    <x v="6"/>
    <s v="photobooks"/>
    <x v="1"/>
    <x v="1737"/>
    <d v="2015-01-22T18:46:10"/>
  </r>
  <r>
    <n v="1617"/>
    <s v="The Coffis Brothers 2nd Album!"/>
    <s v="The Coffis Brothers &amp;The Mountain Men are recording a brand new full length record."/>
    <n v="7000"/>
    <n v="2725"/>
    <x v="2"/>
    <s v="US"/>
    <s v="USD"/>
    <n v="1383332400"/>
    <n v="1380470188"/>
    <b v="0"/>
    <n v="158"/>
    <b v="1"/>
    <s v="music/rock"/>
    <n v="39"/>
    <n v="17.25"/>
    <x v="5"/>
    <s v="rock"/>
    <x v="4"/>
    <x v="1738"/>
    <d v="2013-11-01T19:00:00"/>
  </r>
  <r>
    <n v="1708"/>
    <s v="Praise: It's what we do"/>
    <s v="A debut album for the New Gate Church's praise team; making a cd filled with original songs from a team of misfits with 1 goal in mind"/>
    <n v="7000"/>
    <n v="2500"/>
    <x v="1"/>
    <s v="US"/>
    <s v="USD"/>
    <n v="1462135706"/>
    <n v="1458679706"/>
    <b v="0"/>
    <n v="0"/>
    <b v="0"/>
    <s v="music/faith"/>
    <n v="36"/>
    <n v="0"/>
    <x v="5"/>
    <s v="faith"/>
    <x v="0"/>
    <x v="1739"/>
    <d v="2016-05-01T20:48:26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2"/>
    <s v="US"/>
    <s v="USD"/>
    <n v="1482372000"/>
    <n v="1479276838"/>
    <b v="0"/>
    <n v="89"/>
    <b v="1"/>
    <s v="photography/photobooks"/>
    <n v="33"/>
    <n v="26.29"/>
    <x v="6"/>
    <s v="photobooks"/>
    <x v="0"/>
    <x v="1740"/>
    <d v="2016-12-22T02:00:00"/>
  </r>
  <r>
    <n v="1958"/>
    <s v="Mojo: Digital Design for the Hobbyist"/>
    <s v="The Mojo is an FPGA development board that is designed to be user friendly and a great introduction into digital design for anyone."/>
    <n v="7000"/>
    <n v="1830"/>
    <x v="2"/>
    <s v="US"/>
    <s v="USD"/>
    <n v="1364078561"/>
    <n v="1361490161"/>
    <b v="1"/>
    <n v="1356"/>
    <b v="1"/>
    <s v="technology/hardware"/>
    <n v="26"/>
    <n v="1.35"/>
    <x v="3"/>
    <s v="hardware"/>
    <x v="4"/>
    <x v="1741"/>
    <d v="2013-03-23T22:42:41"/>
  </r>
  <r>
    <n v="2113"/>
    <s v="Summer Underground // Honeycomb LP"/>
    <s v="Help us fund our second full-length album Honeycomb!"/>
    <n v="7000"/>
    <n v="1461"/>
    <x v="2"/>
    <s v="US"/>
    <s v="USD"/>
    <n v="1411505176"/>
    <n v="1408481176"/>
    <b v="0"/>
    <n v="107"/>
    <b v="1"/>
    <s v="music/indie rock"/>
    <n v="21"/>
    <n v="13.65"/>
    <x v="5"/>
    <s v="indie rock"/>
    <x v="1"/>
    <x v="1742"/>
    <d v="2014-09-23T20:46:16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2"/>
    <s v="GB"/>
    <s v="GBP"/>
    <n v="1481749278"/>
    <n v="1479157278"/>
    <b v="0"/>
    <n v="128"/>
    <b v="1"/>
    <s v="games/tabletop games"/>
    <n v="16"/>
    <n v="8.9700000000000006"/>
    <x v="4"/>
    <s v="tabletop games"/>
    <x v="0"/>
    <x v="1743"/>
    <d v="2016-12-14T21:01:18"/>
  </r>
  <r>
    <n v="2296"/>
    <s v="HAMELL ON TRIAL IS RECORDING AN ALBUM"/>
    <s v="Ed Hamell AKA Hamell on Trial is recording an album titled The Happiest Man in the World. He needs your help."/>
    <n v="7000"/>
    <n v="1066.8"/>
    <x v="2"/>
    <s v="US"/>
    <s v="USD"/>
    <n v="1330018426"/>
    <n v="1326994426"/>
    <b v="0"/>
    <n v="145"/>
    <b v="1"/>
    <s v="music/rock"/>
    <n v="15"/>
    <n v="7.36"/>
    <x v="5"/>
    <s v="rock"/>
    <x v="5"/>
    <x v="1744"/>
    <d v="2012-02-23T17:33:46"/>
  </r>
  <r>
    <n v="2505"/>
    <s v="PASTATUTION"/>
    <s v="PASTATUTION- The act or practice of engaging in Pasta Making for money.  _x000a__x000a_Help us get the Arcobaleno Pasta Extruder!"/>
    <n v="7000"/>
    <n v="722"/>
    <x v="1"/>
    <s v="US"/>
    <s v="USD"/>
    <n v="1426292416"/>
    <n v="1423704016"/>
    <b v="0"/>
    <n v="0"/>
    <b v="0"/>
    <s v="food/restaurants"/>
    <n v="10"/>
    <n v="0"/>
    <x v="7"/>
    <s v="restaurants"/>
    <x v="2"/>
    <x v="1745"/>
    <d v="2015-03-14T00:20:16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0"/>
    <s v="US"/>
    <s v="USD"/>
    <n v="1486590035"/>
    <n v="1483998035"/>
    <b v="0"/>
    <n v="2"/>
    <b v="0"/>
    <s v="food/food trucks"/>
    <n v="9"/>
    <n v="315.5"/>
    <x v="7"/>
    <s v="food trucks"/>
    <x v="3"/>
    <x v="1746"/>
    <d v="2017-02-08T21:40:35"/>
  </r>
  <r>
    <n v="2768"/>
    <s v="It's Okay To Wait"/>
    <s v="â€œItâ€™s Okay to Waitâ€ is the story of a father who sits down with his adolescent daughter to have â€œthe talkâ€ about sex."/>
    <n v="7000"/>
    <n v="396"/>
    <x v="1"/>
    <s v="US"/>
    <s v="USD"/>
    <n v="1333028723"/>
    <n v="1330440323"/>
    <b v="0"/>
    <n v="34"/>
    <b v="0"/>
    <s v="publishing/children's books"/>
    <n v="6"/>
    <n v="11.65"/>
    <x v="2"/>
    <s v="children's books"/>
    <x v="5"/>
    <x v="1747"/>
    <d v="2012-03-29T13:45:23"/>
  </r>
  <r>
    <n v="3002"/>
    <s v="Help Fund the &quot;Back Room&quot; Arts Space at Jimmy's No 43!"/>
    <s v="Make the workshop/ small stage space at Jimmy's No 43 even better than before!"/>
    <n v="7000"/>
    <n v="175"/>
    <x v="2"/>
    <s v="US"/>
    <s v="USD"/>
    <n v="1356552252"/>
    <n v="1353960252"/>
    <b v="0"/>
    <n v="104"/>
    <b v="1"/>
    <s v="theater/spaces"/>
    <n v="3"/>
    <n v="1.68"/>
    <x v="1"/>
    <s v="spaces"/>
    <x v="5"/>
    <x v="1748"/>
    <d v="2012-12-26T20:04:12"/>
  </r>
  <r>
    <n v="3020"/>
    <s v="Prime Stage Theater Studio Upgrades!"/>
    <s v="Any donation--big or small--will help us upgrade our studio/rehearsal space into a black box theater and offer even more programs."/>
    <n v="7000"/>
    <n v="151"/>
    <x v="2"/>
    <s v="US"/>
    <s v="USD"/>
    <n v="1439583533"/>
    <n v="1434399533"/>
    <b v="0"/>
    <n v="30"/>
    <b v="1"/>
    <s v="theater/spaces"/>
    <n v="2"/>
    <n v="5.03"/>
    <x v="1"/>
    <s v="spaces"/>
    <x v="2"/>
    <x v="1749"/>
    <d v="2015-08-14T20:18:53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2"/>
    <s v="US"/>
    <s v="USD"/>
    <n v="1333310458"/>
    <n v="1330722058"/>
    <b v="1"/>
    <n v="123"/>
    <b v="1"/>
    <s v="theater/plays"/>
    <n v="1"/>
    <n v="0.77"/>
    <x v="1"/>
    <s v="plays"/>
    <x v="5"/>
    <x v="1750"/>
    <d v="2012-04-01T20:00:5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2"/>
    <s v="GB"/>
    <s v="GBP"/>
    <n v="1462545358"/>
    <n v="1459953358"/>
    <b v="1"/>
    <n v="117"/>
    <b v="1"/>
    <s v="theater/plays"/>
    <n v="1"/>
    <n v="0.73"/>
    <x v="1"/>
    <s v="plays"/>
    <x v="0"/>
    <x v="1751"/>
    <d v="2016-05-06T14:35:58"/>
  </r>
  <r>
    <n v="3182"/>
    <s v="A Thought in Three Parts"/>
    <s v="FRANK, a newborn company, presents Wallace Shawn's famously unproduced,&quot;A Thought in Three Parts.&quot;_x000a_Be FRANK with us!"/>
    <n v="7000"/>
    <n v="80"/>
    <x v="2"/>
    <s v="US"/>
    <s v="USD"/>
    <n v="1328029200"/>
    <n v="1323211621"/>
    <b v="1"/>
    <n v="151"/>
    <b v="1"/>
    <s v="theater/plays"/>
    <n v="1"/>
    <n v="0.53"/>
    <x v="1"/>
    <s v="plays"/>
    <x v="6"/>
    <x v="1752"/>
    <d v="2012-01-31T17:00:00"/>
  </r>
  <r>
    <n v="3228"/>
    <s v="Hear Me Roar: A Season of Powerful Women"/>
    <s v="A Season of Powerful Women. A Season of Defiance."/>
    <n v="7000"/>
    <n v="65"/>
    <x v="2"/>
    <s v="US"/>
    <s v="USD"/>
    <n v="1450328340"/>
    <n v="1447606884"/>
    <b v="1"/>
    <n v="37"/>
    <b v="1"/>
    <s v="theater/plays"/>
    <n v="1"/>
    <n v="1.76"/>
    <x v="1"/>
    <s v="plays"/>
    <x v="2"/>
    <x v="1753"/>
    <d v="2015-12-17T04:59:00"/>
  </r>
  <r>
    <n v="3258"/>
    <s v="Bluebirds by Joe Brondo"/>
    <s v="A guy named Walt steals a book and plans to sell it to get his life on track... until his wife finds out."/>
    <n v="7000"/>
    <n v="53"/>
    <x v="2"/>
    <s v="US"/>
    <s v="USD"/>
    <n v="1420751861"/>
    <n v="1418159861"/>
    <b v="1"/>
    <n v="75"/>
    <b v="1"/>
    <s v="theater/plays"/>
    <n v="1"/>
    <n v="0.71"/>
    <x v="1"/>
    <s v="plays"/>
    <x v="1"/>
    <x v="1754"/>
    <d v="2015-01-08T21:17:41"/>
  </r>
  <r>
    <n v="3765"/>
    <s v="Before and After"/>
    <s v="An new musical from Laura Grill &amp; Misha Chowdhury about relationships, Relationships, and the moments that change everything."/>
    <n v="7000"/>
    <n v="0"/>
    <x v="2"/>
    <s v="US"/>
    <s v="USD"/>
    <n v="1406745482"/>
    <n v="1404153482"/>
    <b v="0"/>
    <n v="107"/>
    <b v="1"/>
    <s v="theater/musical"/>
    <n v="0"/>
    <n v="0"/>
    <x v="1"/>
    <s v="musical"/>
    <x v="1"/>
    <x v="1755"/>
    <d v="2014-07-30T18:38:0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1"/>
    <s v="US"/>
    <s v="USD"/>
    <n v="1418769129"/>
    <n v="1416954729"/>
    <b v="0"/>
    <n v="24"/>
    <b v="0"/>
    <s v="theater/musical"/>
    <n v="0"/>
    <n v="0"/>
    <x v="1"/>
    <s v="musical"/>
    <x v="1"/>
    <x v="1756"/>
    <d v="2014-12-16T22:32:09"/>
  </r>
  <r>
    <n v="3846"/>
    <s v="My Insane Shakespeare"/>
    <s v="My Insane Shakespeare. An original play by Arthur Elbakyan premiering October 13th at United Solo, New York City."/>
    <n v="7000"/>
    <n v="0"/>
    <x v="1"/>
    <s v="US"/>
    <s v="USD"/>
    <n v="1412405940"/>
    <n v="1409721542"/>
    <b v="1"/>
    <n v="8"/>
    <b v="0"/>
    <s v="theater/plays"/>
    <n v="0"/>
    <n v="0"/>
    <x v="1"/>
    <s v="plays"/>
    <x v="1"/>
    <x v="1757"/>
    <d v="2014-10-04T06:59:00"/>
  </r>
  <r>
    <n v="3933"/>
    <s v="Three for 5: A King's Story"/>
    <s v="Presenting the complete three part of writer/director Ty Foard's &quot;A King's Story&quot; ...a dramatic artistic one director play festival"/>
    <n v="7000"/>
    <n v="0"/>
    <x v="1"/>
    <s v="US"/>
    <s v="USD"/>
    <n v="1468716180"/>
    <n v="1466205262"/>
    <b v="0"/>
    <n v="12"/>
    <b v="0"/>
    <s v="theater/plays"/>
    <n v="0"/>
    <n v="0"/>
    <x v="1"/>
    <s v="plays"/>
    <x v="0"/>
    <x v="1758"/>
    <d v="2016-07-17T00:43:0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1"/>
    <s v="US"/>
    <s v="USD"/>
    <n v="1409514709"/>
    <n v="1406058798"/>
    <b v="0"/>
    <n v="14"/>
    <b v="0"/>
    <s v="theater/plays"/>
    <n v="0"/>
    <n v="0"/>
    <x v="1"/>
    <s v="plays"/>
    <x v="1"/>
    <x v="1759"/>
    <d v="2014-08-31T19:51:49"/>
  </r>
  <r>
    <n v="4015"/>
    <s v="Shakespeare In The Park"/>
    <s v="FREE Shakespeare In the Park in Bergen County, NJ on July 24, 25, 31, and August 1. We need your support to help keep our show FREE"/>
    <n v="7000"/>
    <n v="0"/>
    <x v="1"/>
    <s v="US"/>
    <s v="USD"/>
    <n v="1437331463"/>
    <n v="1434739463"/>
    <b v="0"/>
    <n v="1"/>
    <b v="0"/>
    <s v="theater/plays"/>
    <n v="0"/>
    <n v="0"/>
    <x v="1"/>
    <s v="plays"/>
    <x v="2"/>
    <x v="1760"/>
    <d v="2015-07-19T18:44:23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s v="plays"/>
    <x v="0"/>
    <x v="1761"/>
    <d v="2016-03-24T22:59:23"/>
  </r>
  <r>
    <n v="1371"/>
    <s v="The Defiant Tour Documentary with LoNero"/>
    <s v="The Defiant Tour Documentary is a never before examination of the finances of a touring band and what it takes to go on the road."/>
    <n v="6999"/>
    <n v="3685"/>
    <x v="2"/>
    <s v="US"/>
    <s v="USD"/>
    <n v="1431022342"/>
    <n v="1428430342"/>
    <b v="0"/>
    <n v="70"/>
    <b v="1"/>
    <s v="music/rock"/>
    <n v="53"/>
    <n v="52.64"/>
    <x v="5"/>
    <s v="rock"/>
    <x v="2"/>
    <x v="1762"/>
    <d v="2015-05-07T18:12:22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2"/>
    <s v="US"/>
    <s v="USD"/>
    <n v="1418803140"/>
    <n v="1415343874"/>
    <b v="0"/>
    <n v="65"/>
    <b v="1"/>
    <s v="music/rock"/>
    <n v="39"/>
    <n v="41.63"/>
    <x v="5"/>
    <s v="rock"/>
    <x v="1"/>
    <x v="1763"/>
    <d v="2014-12-17T07:59:00"/>
  </r>
  <r>
    <n v="1159"/>
    <s v="Skewed Up Food Truck"/>
    <s v="Skewed Up food truck is my dream and need help getting it started, presenting some to the bank for my loan, spice up logo, etc."/>
    <n v="6750"/>
    <n v="5070"/>
    <x v="1"/>
    <s v="US"/>
    <s v="USD"/>
    <n v="1435679100"/>
    <n v="1433006765"/>
    <b v="0"/>
    <n v="0"/>
    <b v="0"/>
    <s v="food/food trucks"/>
    <n v="75"/>
    <n v="0"/>
    <x v="7"/>
    <s v="food trucks"/>
    <x v="2"/>
    <x v="1764"/>
    <d v="2015-06-30T15:45:00"/>
  </r>
  <r>
    <n v="1254"/>
    <s v="Album4"/>
    <s v="Fresh off the heels of, &quot;Let the Waves Come in Threes,&quot; (#6 National Folk Chart) we're making a new record. Huge thanks for your help!"/>
    <n v="6700"/>
    <n v="4345"/>
    <x v="2"/>
    <s v="US"/>
    <s v="USD"/>
    <n v="1293857940"/>
    <n v="1288968886"/>
    <b v="1"/>
    <n v="141"/>
    <b v="1"/>
    <s v="music/rock"/>
    <n v="65"/>
    <n v="30.82"/>
    <x v="5"/>
    <s v="rock"/>
    <x v="7"/>
    <x v="1765"/>
    <d v="2011-01-01T04:59:00"/>
  </r>
  <r>
    <n v="1485"/>
    <s v="Covenant Kept - A Christian novel"/>
    <s v="Covenant Kept is a unique story that follows an ordinary woman through an extraordinary spiritual journey. Please help fund me."/>
    <n v="6700"/>
    <n v="3200"/>
    <x v="1"/>
    <s v="US"/>
    <s v="USD"/>
    <n v="1434827173"/>
    <n v="1430939173"/>
    <b v="0"/>
    <n v="3"/>
    <b v="0"/>
    <s v="publishing/fiction"/>
    <n v="48"/>
    <n v="1066.67"/>
    <x v="2"/>
    <s v="fiction"/>
    <x v="2"/>
    <x v="1766"/>
    <d v="2015-06-20T19:06:13"/>
  </r>
  <r>
    <n v="369"/>
    <s v="Alpine Zone"/>
    <s v="A documentary of one woman's attempt at solo hiking 2,000 miles, in an effort to understand herself and societal expectations."/>
    <n v="6500"/>
    <n v="22318"/>
    <x v="2"/>
    <s v="US"/>
    <s v="USD"/>
    <n v="1326633269"/>
    <n v="1324041269"/>
    <b v="0"/>
    <n v="167"/>
    <b v="1"/>
    <s v="film &amp; video/documentary"/>
    <n v="343"/>
    <n v="133.63999999999999"/>
    <x v="0"/>
    <s v="documentary"/>
    <x v="6"/>
    <x v="1767"/>
    <d v="2012-01-15T13:14:29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1"/>
    <s v="US"/>
    <s v="USD"/>
    <n v="1445540340"/>
    <n v="1444340940"/>
    <b v="0"/>
    <n v="0"/>
    <b v="0"/>
    <s v="film &amp; video/animation"/>
    <n v="297"/>
    <n v="0"/>
    <x v="0"/>
    <s v="animation"/>
    <x v="2"/>
    <x v="1768"/>
    <d v="2015-10-22T18:59:00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1"/>
    <s v="US"/>
    <s v="USD"/>
    <n v="1273356960"/>
    <n v="1268255751"/>
    <b v="0"/>
    <n v="4"/>
    <b v="0"/>
    <s v="film &amp; video/animation"/>
    <n v="240"/>
    <n v="3899.25"/>
    <x v="0"/>
    <s v="animation"/>
    <x v="7"/>
    <x v="1769"/>
    <d v="2010-05-08T22:16:00"/>
  </r>
  <r>
    <n v="503"/>
    <s v="Jimmy There and Back - Documentary Animation"/>
    <s v="Jimmy wants to live life and see his grandchildren grow up, but alcoholism threatens to curtail everything he dreams of."/>
    <n v="6500"/>
    <n v="15565"/>
    <x v="1"/>
    <s v="GB"/>
    <s v="GBP"/>
    <n v="1421498303"/>
    <n v="1418906303"/>
    <b v="0"/>
    <n v="9"/>
    <b v="0"/>
    <s v="film &amp; video/animation"/>
    <n v="239"/>
    <n v="1729.44"/>
    <x v="0"/>
    <s v="animation"/>
    <x v="1"/>
    <x v="1770"/>
    <d v="2015-01-17T12:38:23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1"/>
    <s v="US"/>
    <s v="USD"/>
    <n v="1381917540"/>
    <n v="1379990038"/>
    <b v="0"/>
    <n v="79"/>
    <b v="0"/>
    <s v="music/jazz"/>
    <n v="120"/>
    <n v="98.61"/>
    <x v="5"/>
    <s v="jazz"/>
    <x v="4"/>
    <x v="1771"/>
    <d v="2013-10-16T09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1"/>
    <s v="US"/>
    <s v="USD"/>
    <n v="1276024260"/>
    <n v="1272050914"/>
    <b v="0"/>
    <n v="0"/>
    <b v="0"/>
    <s v="music/jazz"/>
    <n v="112"/>
    <n v="0"/>
    <x v="5"/>
    <s v="jazz"/>
    <x v="7"/>
    <x v="1772"/>
    <d v="2010-06-08T19:11:00"/>
  </r>
  <r>
    <n v="905"/>
    <s v="Jazz For Everyone!"/>
    <s v="Working hard to get into the studio to record, produce, and edit my break out CD. I hope to realize my vision!"/>
    <n v="6500"/>
    <n v="7206"/>
    <x v="1"/>
    <s v="US"/>
    <s v="USD"/>
    <n v="1295847926"/>
    <n v="1290663926"/>
    <b v="0"/>
    <n v="6"/>
    <b v="0"/>
    <s v="music/jazz"/>
    <n v="111"/>
    <n v="1201"/>
    <x v="5"/>
    <s v="jazz"/>
    <x v="7"/>
    <x v="1773"/>
    <d v="2011-01-24T05:45:26"/>
  </r>
  <r>
    <n v="915"/>
    <s v="Russ Spiegel's Uncommon Knowledge: The Deep Brooklyn Suite"/>
    <s v="â€œThe Deep Brooklyn Suiteâ€ is a series of musical impressions about living and surviving in Brooklyn."/>
    <n v="6500"/>
    <n v="7040"/>
    <x v="1"/>
    <s v="US"/>
    <s v="USD"/>
    <n v="1330577940"/>
    <n v="1327853914"/>
    <b v="0"/>
    <n v="9"/>
    <b v="0"/>
    <s v="music/jazz"/>
    <n v="108"/>
    <n v="782.22"/>
    <x v="5"/>
    <s v="jazz"/>
    <x v="5"/>
    <x v="1774"/>
    <d v="2012-03-01T04:59:00"/>
  </r>
  <r>
    <n v="1156"/>
    <s v="Harley Hawg Dogs, Inc"/>
    <s v="A Food Truck featuring Deep Fried Natural Casing Beef/Pork mix Hot Dogs, New York Style Rippers. Also serving Fresh Cut Fries."/>
    <n v="6500"/>
    <n v="5080"/>
    <x v="1"/>
    <s v="US"/>
    <s v="USD"/>
    <n v="1424742162"/>
    <n v="1422150162"/>
    <b v="0"/>
    <n v="0"/>
    <b v="0"/>
    <s v="food/food trucks"/>
    <n v="78"/>
    <n v="0"/>
    <x v="7"/>
    <s v="food trucks"/>
    <x v="2"/>
    <x v="1775"/>
    <d v="2015-02-24T01:42:42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2"/>
    <s v="GB"/>
    <s v="GBP"/>
    <n v="1485886100"/>
    <n v="1482862100"/>
    <b v="0"/>
    <n v="108"/>
    <b v="1"/>
    <s v="photography/photobooks"/>
    <n v="72"/>
    <n v="43.04"/>
    <x v="6"/>
    <s v="photobooks"/>
    <x v="0"/>
    <x v="1776"/>
    <d v="2017-01-31T18:08: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2"/>
    <s v="CA"/>
    <s v="CAD"/>
    <n v="1392574692"/>
    <n v="1389982692"/>
    <b v="1"/>
    <n v="105"/>
    <b v="1"/>
    <s v="music/rock"/>
    <n v="66"/>
    <n v="41.03"/>
    <x v="5"/>
    <s v="rock"/>
    <x v="1"/>
    <x v="1777"/>
    <d v="2014-02-16T18:18:12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2"/>
    <s v="US"/>
    <s v="USD"/>
    <n v="1403661600"/>
    <n v="1401196766"/>
    <b v="1"/>
    <n v="190"/>
    <b v="1"/>
    <s v="music/rock"/>
    <n v="65"/>
    <n v="22.13"/>
    <x v="5"/>
    <s v="rock"/>
    <x v="1"/>
    <x v="1778"/>
    <d v="2014-06-25T02:00:00"/>
  </r>
  <r>
    <n v="1504"/>
    <s v="RYU X RIO"/>
    <s v="A football photography book like no other about the 2014 World Cup in Brazil, by Ryu Voelkel."/>
    <n v="6500"/>
    <n v="3132.63"/>
    <x v="2"/>
    <s v="GB"/>
    <s v="GBP"/>
    <n v="1402389180"/>
    <n v="1399996024"/>
    <b v="1"/>
    <n v="269"/>
    <b v="1"/>
    <s v="photography/photobooks"/>
    <n v="48"/>
    <n v="11.65"/>
    <x v="6"/>
    <s v="photobooks"/>
    <x v="1"/>
    <x v="1779"/>
    <d v="2014-06-10T08:33:00"/>
  </r>
  <r>
    <n v="1726"/>
    <s v="&quot;Every Day&quot; CD by Amanda Joy Hall"/>
    <s v="Amanda Joy Hall's sophomore album, &quot;Every Day&quot;. Release expected July 2014"/>
    <n v="6500"/>
    <n v="2405"/>
    <x v="1"/>
    <s v="US"/>
    <s v="USD"/>
    <n v="1403906664"/>
    <n v="1401401064"/>
    <b v="0"/>
    <n v="16"/>
    <b v="0"/>
    <s v="music/faith"/>
    <n v="37"/>
    <n v="150.31"/>
    <x v="5"/>
    <s v="faith"/>
    <x v="1"/>
    <x v="1780"/>
    <d v="2014-06-27T22:04:24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1"/>
    <s v="GB"/>
    <s v="GBP"/>
    <n v="1467531536"/>
    <n v="1464939536"/>
    <b v="0"/>
    <n v="23"/>
    <b v="0"/>
    <s v="photography/photobooks"/>
    <n v="33"/>
    <n v="93.04"/>
    <x v="6"/>
    <s v="photobooks"/>
    <x v="0"/>
    <x v="1781"/>
    <d v="2016-07-03T07:38:56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1"/>
    <s v="US"/>
    <s v="USD"/>
    <n v="1399223500"/>
    <n v="1396631500"/>
    <b v="0"/>
    <n v="48"/>
    <b v="0"/>
    <s v="games/mobile games"/>
    <n v="31"/>
    <n v="42.65"/>
    <x v="4"/>
    <s v="mobile games"/>
    <x v="1"/>
    <x v="1782"/>
    <d v="2014-05-04T17:11:40"/>
  </r>
  <r>
    <n v="1871"/>
    <s v="The Adventures of Bible Bear"/>
    <s v="Journey with Bible Bear through each of the books of the Bible, exploring stories while learning verses, songs, and preschool concepts!"/>
    <n v="6500"/>
    <n v="2031"/>
    <x v="1"/>
    <s v="US"/>
    <s v="USD"/>
    <n v="1416512901"/>
    <n v="1413053301"/>
    <b v="0"/>
    <n v="95"/>
    <b v="0"/>
    <s v="games/mobile games"/>
    <n v="31"/>
    <n v="21.38"/>
    <x v="4"/>
    <s v="mobile games"/>
    <x v="1"/>
    <x v="1783"/>
    <d v="2014-11-20T19:48:21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1"/>
    <s v="US"/>
    <s v="USD"/>
    <n v="1409091612"/>
    <n v="1406499612"/>
    <b v="0"/>
    <n v="0"/>
    <b v="0"/>
    <s v="photography/people"/>
    <n v="26"/>
    <n v="0"/>
    <x v="6"/>
    <s v="people"/>
    <x v="1"/>
    <x v="1784"/>
    <d v="2014-08-26T22:20:12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2"/>
    <s v="US"/>
    <s v="USD"/>
    <n v="1429505400"/>
    <n v="1426711505"/>
    <b v="0"/>
    <n v="48"/>
    <b v="1"/>
    <s v="music/classical music"/>
    <n v="10"/>
    <n v="14.08"/>
    <x v="5"/>
    <s v="classical music"/>
    <x v="2"/>
    <x v="1785"/>
    <d v="2015-04-20T04:5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2"/>
    <s v="US"/>
    <s v="USD"/>
    <n v="1444276740"/>
    <n v="1439392406"/>
    <b v="0"/>
    <n v="150"/>
    <b v="1"/>
    <s v="music/classical music"/>
    <n v="10"/>
    <n v="4.3"/>
    <x v="5"/>
    <s v="classical music"/>
    <x v="2"/>
    <x v="1786"/>
    <d v="2015-10-08T03:59:00"/>
  </r>
  <r>
    <n v="2569"/>
    <s v="Rochester Needs a Dessert Food Truck (Canceled)"/>
    <s v="With your help, I would be able to get a truck and start the process of getting it ready for the 2016 season."/>
    <n v="6500"/>
    <n v="631"/>
    <x v="0"/>
    <s v="US"/>
    <s v="USD"/>
    <n v="1442457112"/>
    <n v="1439865112"/>
    <b v="0"/>
    <n v="2"/>
    <b v="0"/>
    <s v="food/food trucks"/>
    <n v="10"/>
    <n v="315.5"/>
    <x v="7"/>
    <s v="food trucks"/>
    <x v="2"/>
    <x v="1787"/>
    <d v="2015-09-17T02:31:52"/>
  </r>
  <r>
    <n v="3310"/>
    <s v="The Island Boys: A New Play"/>
    <s v="A new play about coming coming home, recovery, and trying to find God in the process."/>
    <n v="6500"/>
    <n v="45"/>
    <x v="2"/>
    <s v="US"/>
    <s v="USD"/>
    <n v="1444169825"/>
    <n v="1441577825"/>
    <b v="0"/>
    <n v="31"/>
    <b v="1"/>
    <s v="theater/plays"/>
    <n v="1"/>
    <n v="1.45"/>
    <x v="1"/>
    <s v="plays"/>
    <x v="2"/>
    <x v="1788"/>
    <d v="2015-10-06T22:17:05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2"/>
    <s v="US"/>
    <s v="USD"/>
    <n v="1323747596"/>
    <n v="1320287996"/>
    <b v="1"/>
    <n v="103"/>
    <b v="1"/>
    <s v="music/indie rock"/>
    <n v="16"/>
    <n v="10.29"/>
    <x v="5"/>
    <s v="indie rock"/>
    <x v="6"/>
    <x v="1789"/>
    <d v="2011-12-13T03:39:56"/>
  </r>
  <r>
    <n v="1897"/>
    <s v="Vanessa Lively's New Album 2014"/>
    <s v="My new album produced by Paul Curreri is one of the most unique musical projects I have done. Let's finish it before the baby comes!"/>
    <n v="6350"/>
    <n v="2005"/>
    <x v="2"/>
    <s v="US"/>
    <s v="USD"/>
    <n v="1393966800"/>
    <n v="1392040806"/>
    <b v="0"/>
    <n v="183"/>
    <b v="1"/>
    <s v="music/indie rock"/>
    <n v="32"/>
    <n v="10.96"/>
    <x v="5"/>
    <s v="indie rock"/>
    <x v="1"/>
    <x v="1790"/>
    <d v="2014-03-04T21:00:00"/>
  </r>
  <r>
    <n v="212"/>
    <s v="The Ecstasy of Vengeance - Feature Length Film"/>
    <s v="This film is a fictional crime drama following the events of a heist that ended in bloodshed."/>
    <n v="6300"/>
    <n v="39304"/>
    <x v="1"/>
    <s v="US"/>
    <s v="USD"/>
    <n v="1460837320"/>
    <n v="1455656920"/>
    <b v="0"/>
    <n v="1"/>
    <b v="0"/>
    <s v="film &amp; video/drama"/>
    <n v="624"/>
    <n v="39304"/>
    <x v="0"/>
    <s v="drama"/>
    <x v="0"/>
    <x v="1791"/>
    <d v="2016-04-16T20:08:4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1"/>
    <s v="US"/>
    <s v="USD"/>
    <n v="1476010619"/>
    <n v="1473418619"/>
    <b v="0"/>
    <n v="10"/>
    <b v="0"/>
    <s v="publishing/translations"/>
    <n v="54"/>
    <n v="341.9"/>
    <x v="2"/>
    <s v="translations"/>
    <x v="0"/>
    <x v="1792"/>
    <d v="2016-10-09T10:56:59"/>
  </r>
  <r>
    <n v="4032"/>
    <s v="The Modern Theater's 'Play It Forward' Fund"/>
    <s v="'Play it Forward' is a ticket bank for individuals in need. Fund a theater experience for someone that would otherwise go without!"/>
    <n v="6048"/>
    <n v="0"/>
    <x v="1"/>
    <s v="US"/>
    <s v="USD"/>
    <n v="1450211116"/>
    <n v="1445023516"/>
    <b v="0"/>
    <n v="7"/>
    <b v="0"/>
    <s v="theater/plays"/>
    <n v="0"/>
    <n v="0"/>
    <x v="1"/>
    <s v="plays"/>
    <x v="2"/>
    <x v="1793"/>
    <d v="2015-12-15T20:25:16"/>
  </r>
  <r>
    <n v="14"/>
    <s v="3010 | Sci-fi Series"/>
    <s v="A highly charged post apocalyptic sci fi series that pulls no punches!"/>
    <n v="6000"/>
    <n v="348018"/>
    <x v="2"/>
    <s v="AU"/>
    <s v="AUD"/>
    <n v="1405259940"/>
    <n v="1403051888"/>
    <b v="0"/>
    <n v="41"/>
    <b v="1"/>
    <s v="film &amp; video/television"/>
    <n v="5800"/>
    <n v="8488.24"/>
    <x v="0"/>
    <s v="television"/>
    <x v="1"/>
    <x v="1794"/>
    <d v="2014-07-13T13:59:00"/>
  </r>
  <r>
    <n v="36"/>
    <s v="THE LISTENING BOX"/>
    <s v="A modern day priest makes an unusual discovery, setting off a chain of events."/>
    <n v="6000"/>
    <n v="176420"/>
    <x v="2"/>
    <s v="US"/>
    <s v="USD"/>
    <n v="1428128525"/>
    <n v="1425540125"/>
    <b v="0"/>
    <n v="44"/>
    <b v="1"/>
    <s v="film &amp; video/television"/>
    <n v="2940"/>
    <n v="4009.55"/>
    <x v="0"/>
    <s v="television"/>
    <x v="2"/>
    <x v="1795"/>
    <d v="2015-04-04T06:22:05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2"/>
    <s v="FR"/>
    <s v="EUR"/>
    <n v="1451226045"/>
    <n v="1444828845"/>
    <b v="0"/>
    <n v="17"/>
    <b v="1"/>
    <s v="film &amp; video/shorts"/>
    <n v="1621"/>
    <n v="5721.94"/>
    <x v="0"/>
    <s v="shorts"/>
    <x v="2"/>
    <x v="1796"/>
    <d v="2015-12-27T14:20:45"/>
  </r>
  <r>
    <n v="89"/>
    <s v="The Southwest Chronicles"/>
    <s v="A chronicle of four very different stories concerning racism to the power of love, all set in the beauty of the Southwest."/>
    <n v="6000"/>
    <n v="93374"/>
    <x v="2"/>
    <s v="US"/>
    <s v="USD"/>
    <n v="1370196192"/>
    <n v="1368036192"/>
    <b v="0"/>
    <n v="56"/>
    <b v="1"/>
    <s v="film &amp; video/shorts"/>
    <n v="1556"/>
    <n v="1667.39"/>
    <x v="0"/>
    <s v="shorts"/>
    <x v="4"/>
    <x v="1797"/>
    <d v="2013-06-02T18:03:12"/>
  </r>
  <r>
    <n v="102"/>
    <s v="Dear God No!"/>
    <s v="A gang of outlaw bikers pull a home invasion on a disgraced Anthropologist hiding a secret locked in his cabin basement."/>
    <n v="6000"/>
    <n v="79173"/>
    <x v="2"/>
    <s v="US"/>
    <s v="USD"/>
    <n v="1293073733"/>
    <n v="1290481733"/>
    <b v="0"/>
    <n v="65"/>
    <b v="1"/>
    <s v="film &amp; video/shorts"/>
    <n v="1320"/>
    <n v="1218.05"/>
    <x v="0"/>
    <s v="shorts"/>
    <x v="7"/>
    <x v="1798"/>
    <d v="2010-12-23T03:08:53"/>
  </r>
  <r>
    <n v="174"/>
    <s v="I Am Forgotten"/>
    <s v="An international short film project. It is about loneliness, wich is caused by the current compulsion to check your Facebook every day."/>
    <n v="6000"/>
    <n v="46643.07"/>
    <x v="1"/>
    <s v="NL"/>
    <s v="EUR"/>
    <n v="1431108776"/>
    <n v="1425924776"/>
    <b v="0"/>
    <n v="0"/>
    <b v="0"/>
    <s v="film &amp; video/drama"/>
    <n v="777"/>
    <n v="0"/>
    <x v="0"/>
    <s v="drama"/>
    <x v="2"/>
    <x v="1799"/>
    <d v="2015-05-08T18:12:56"/>
  </r>
  <r>
    <n v="200"/>
    <s v="The Crossing Shore"/>
    <s v="A film dedicated to an AAF Pilot's struggle to survive behind enemy lines during WWII."/>
    <n v="6000"/>
    <n v="40357"/>
    <x v="1"/>
    <s v="US"/>
    <s v="USD"/>
    <n v="1410746403"/>
    <n v="1408154403"/>
    <b v="0"/>
    <n v="18"/>
    <b v="0"/>
    <s v="film &amp; video/drama"/>
    <n v="673"/>
    <n v="2242.06"/>
    <x v="0"/>
    <s v="drama"/>
    <x v="1"/>
    <x v="1800"/>
    <d v="2014-09-15T02:00:03"/>
  </r>
  <r>
    <n v="202"/>
    <s v="Modern Gangsters"/>
    <s v="new web series created by jonney terry"/>
    <n v="6000"/>
    <n v="40153"/>
    <x v="1"/>
    <s v="US"/>
    <s v="USD"/>
    <n v="1444337940"/>
    <n v="1441750564"/>
    <b v="0"/>
    <n v="0"/>
    <b v="0"/>
    <s v="film &amp; video/drama"/>
    <n v="669"/>
    <n v="0"/>
    <x v="0"/>
    <s v="drama"/>
    <x v="2"/>
    <x v="1801"/>
    <d v="2015-10-08T20:59:00"/>
  </r>
  <r>
    <n v="339"/>
    <s v="A Man, A Plan, A Palindrome (Feature)"/>
    <s v="A documentary film following the world's greatest palindromists leading up to the 2017 World Palindrome Championship."/>
    <n v="6000"/>
    <n v="25174"/>
    <x v="2"/>
    <s v="US"/>
    <s v="USD"/>
    <n v="1430331268"/>
    <n v="1427739268"/>
    <b v="1"/>
    <n v="89"/>
    <b v="1"/>
    <s v="film &amp; video/documentary"/>
    <n v="420"/>
    <n v="282.85000000000002"/>
    <x v="0"/>
    <s v="documentary"/>
    <x v="2"/>
    <x v="1802"/>
    <d v="2015-04-29T18:14:28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2"/>
    <s v="US"/>
    <s v="USD"/>
    <n v="1316208031"/>
    <n v="1312320031"/>
    <b v="0"/>
    <n v="174"/>
    <b v="1"/>
    <s v="film &amp; video/documentary"/>
    <n v="365"/>
    <n v="125.89"/>
    <x v="0"/>
    <s v="documentary"/>
    <x v="6"/>
    <x v="1803"/>
    <d v="2011-09-16T21:20:31"/>
  </r>
  <r>
    <n v="408"/>
    <s v="Reverence: A Documentary Short on Branded Yarmulkes"/>
    <s v="A documentary exploring the phenomenon of custom and branded yarmulkes in Jewish-American communities."/>
    <n v="6000"/>
    <n v="20253"/>
    <x v="2"/>
    <s v="US"/>
    <s v="USD"/>
    <n v="1383676790"/>
    <n v="1380217190"/>
    <b v="0"/>
    <n v="38"/>
    <b v="1"/>
    <s v="film &amp; video/documentary"/>
    <n v="338"/>
    <n v="532.97"/>
    <x v="0"/>
    <s v="documentary"/>
    <x v="4"/>
    <x v="1804"/>
    <d v="2013-11-05T18:39:50"/>
  </r>
  <r>
    <n v="432"/>
    <s v="The Zombie Next Door"/>
    <s v="A teenage zombie named Jeff and his mad scientist mother adapt to life in the town of Serendipity, where the supernatural occurs daily."/>
    <n v="6000"/>
    <n v="18851"/>
    <x v="1"/>
    <s v="US"/>
    <s v="USD"/>
    <n v="1445448381"/>
    <n v="1440264381"/>
    <b v="0"/>
    <n v="8"/>
    <b v="0"/>
    <s v="film &amp; video/animation"/>
    <n v="314"/>
    <n v="2356.38"/>
    <x v="0"/>
    <s v="animation"/>
    <x v="2"/>
    <x v="1805"/>
    <d v="2015-10-21T17:26:21"/>
  </r>
  <r>
    <n v="469"/>
    <s v="Dreamland PERSONALISED Animated Shorts Film"/>
    <s v="Create a personalised animation film using your child's name and photo."/>
    <n v="6000"/>
    <n v="16700"/>
    <x v="1"/>
    <s v="GB"/>
    <s v="GBP"/>
    <n v="1409960724"/>
    <n v="1404776724"/>
    <b v="0"/>
    <n v="0"/>
    <b v="0"/>
    <s v="film &amp; video/animation"/>
    <n v="278"/>
    <n v="0"/>
    <x v="0"/>
    <s v="animation"/>
    <x v="1"/>
    <x v="1806"/>
    <d v="2014-09-05T23:45:24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0"/>
    <s v="US"/>
    <s v="USD"/>
    <n v="1467398138"/>
    <n v="1465670138"/>
    <b v="0"/>
    <n v="9"/>
    <b v="0"/>
    <s v="technology/web"/>
    <n v="194"/>
    <n v="1294.44"/>
    <x v="3"/>
    <s v="web"/>
    <x v="0"/>
    <x v="1807"/>
    <d v="2016-07-01T18:35:38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1"/>
    <s v="US"/>
    <s v="USD"/>
    <n v="1420095540"/>
    <n v="1417558804"/>
    <b v="0"/>
    <n v="26"/>
    <b v="0"/>
    <s v="technology/wearables"/>
    <n v="177"/>
    <n v="407.81"/>
    <x v="3"/>
    <s v="wearables"/>
    <x v="1"/>
    <x v="1808"/>
    <d v="2015-01-01T06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2"/>
    <s v="US"/>
    <s v="USD"/>
    <n v="1407758629"/>
    <n v="1404907429"/>
    <b v="0"/>
    <n v="139"/>
    <b v="1"/>
    <s v="publishing/nonfiction"/>
    <n v="159"/>
    <n v="68.53"/>
    <x v="2"/>
    <s v="nonfiction"/>
    <x v="1"/>
    <x v="1809"/>
    <d v="2014-08-11T12:03:4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2"/>
    <s v="US"/>
    <s v="USD"/>
    <n v="1347854700"/>
    <n v="1343867524"/>
    <b v="0"/>
    <n v="75"/>
    <b v="1"/>
    <s v="music/rock"/>
    <n v="139"/>
    <n v="111.32"/>
    <x v="5"/>
    <s v="rock"/>
    <x v="5"/>
    <x v="1810"/>
    <d v="2012-09-17T04:05:00"/>
  </r>
  <r>
    <n v="833"/>
    <s v="Ragman Rolls"/>
    <s v="This is an American rock album."/>
    <n v="6000"/>
    <n v="8084"/>
    <x v="2"/>
    <s v="US"/>
    <s v="USD"/>
    <n v="1397941475"/>
    <n v="1395349475"/>
    <b v="0"/>
    <n v="41"/>
    <b v="1"/>
    <s v="music/rock"/>
    <n v="135"/>
    <n v="197.17"/>
    <x v="5"/>
    <s v="rock"/>
    <x v="1"/>
    <x v="1811"/>
    <d v="2014-04-19T21:04:3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1"/>
    <s v="US"/>
    <s v="USD"/>
    <n v="1385735295"/>
    <n v="1383139695"/>
    <b v="0"/>
    <n v="12"/>
    <b v="0"/>
    <s v="music/jazz"/>
    <n v="128"/>
    <n v="640.41999999999996"/>
    <x v="5"/>
    <s v="jazz"/>
    <x v="4"/>
    <x v="1812"/>
    <d v="2013-11-29T14:28:1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1"/>
    <s v="US"/>
    <s v="USD"/>
    <n v="1280635200"/>
    <n v="1273121283"/>
    <b v="0"/>
    <n v="17"/>
    <b v="0"/>
    <s v="music/indie rock"/>
    <n v="124"/>
    <n v="436.18"/>
    <x v="5"/>
    <s v="indie rock"/>
    <x v="7"/>
    <x v="1813"/>
    <d v="2010-08-01T04:00:00"/>
  </r>
  <r>
    <n v="925"/>
    <s v="&quot;Never Let Me Go&quot; CD Recording Project"/>
    <s v="This project is a mix of original &amp; standard song selections.  This phase covers recording and package design expenses."/>
    <n v="6000"/>
    <n v="6853"/>
    <x v="1"/>
    <s v="US"/>
    <s v="USD"/>
    <n v="1385590111"/>
    <n v="1382994511"/>
    <b v="0"/>
    <n v="5"/>
    <b v="0"/>
    <s v="music/jazz"/>
    <n v="114"/>
    <n v="1370.6"/>
    <x v="5"/>
    <s v="jazz"/>
    <x v="4"/>
    <x v="1814"/>
    <d v="2013-11-27T22:08:31"/>
  </r>
  <r>
    <n v="1114"/>
    <s v="TeleRide"/>
    <s v="SciFi racing game for Android &amp; iOS platforms. Player gets a unique weapon which introduces an additional dimension to the competition."/>
    <n v="6000"/>
    <n v="5295"/>
    <x v="1"/>
    <s v="GB"/>
    <s v="GBP"/>
    <n v="1381306687"/>
    <n v="1378714687"/>
    <b v="0"/>
    <n v="3"/>
    <b v="0"/>
    <s v="games/video games"/>
    <n v="88"/>
    <n v="1765"/>
    <x v="4"/>
    <s v="video games"/>
    <x v="4"/>
    <x v="1815"/>
    <d v="2013-10-09T08:18:07"/>
  </r>
  <r>
    <n v="1146"/>
    <s v="Sleepy PIg Barbecue: Auburn's First BBQ Food Truck"/>
    <s v="Bringing the flavor of competition BBQ to small town Auburn with the ease of a big city food truck."/>
    <n v="6000"/>
    <n v="5135"/>
    <x v="1"/>
    <s v="US"/>
    <s v="USD"/>
    <n v="1399071173"/>
    <n v="1395787973"/>
    <b v="0"/>
    <n v="12"/>
    <b v="0"/>
    <s v="food/food trucks"/>
    <n v="86"/>
    <n v="427.92"/>
    <x v="7"/>
    <s v="food trucks"/>
    <x v="1"/>
    <x v="1816"/>
    <d v="2014-05-02T22:52:53"/>
  </r>
  <r>
    <n v="1177"/>
    <s v="Funnel Cakes come to the UK!"/>
    <s v="Its CRAZY the UK is still in the dark about funnel cakes! We want to convert a trailer and show the country what they've been missing!"/>
    <n v="6000"/>
    <n v="5010"/>
    <x v="1"/>
    <s v="GB"/>
    <s v="GBP"/>
    <n v="1413388296"/>
    <n v="1410796296"/>
    <b v="0"/>
    <n v="0"/>
    <b v="0"/>
    <s v="food/food trucks"/>
    <n v="84"/>
    <n v="0"/>
    <x v="7"/>
    <s v="food trucks"/>
    <x v="1"/>
    <x v="1817"/>
    <d v="2014-10-15T15:51:36"/>
  </r>
  <r>
    <n v="1201"/>
    <s v="Invisible People of Belarus"/>
    <s v="Documentary book about the lives of disabled people and Chernobyl victims living in governmental institutions called Internats"/>
    <n v="6000"/>
    <n v="4796"/>
    <x v="2"/>
    <s v="GB"/>
    <s v="GBP"/>
    <n v="1468593246"/>
    <n v="1466001246"/>
    <b v="0"/>
    <n v="111"/>
    <b v="1"/>
    <s v="photography/photobooks"/>
    <n v="80"/>
    <n v="43.21"/>
    <x v="6"/>
    <s v="photobooks"/>
    <x v="0"/>
    <x v="1818"/>
    <d v="2016-07-15T14:34:06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2"/>
    <s v="US"/>
    <s v="USD"/>
    <n v="1488053905"/>
    <n v="1485461905"/>
    <b v="0"/>
    <n v="46"/>
    <b v="1"/>
    <s v="photography/photobooks"/>
    <n v="78"/>
    <n v="101.5"/>
    <x v="6"/>
    <s v="photobooks"/>
    <x v="3"/>
    <x v="1819"/>
    <d v="2017-02-25T20:18:25"/>
  </r>
  <r>
    <n v="1251"/>
    <s v="Jack Oblivian Harlan t Bobo Limes european tour"/>
    <s v="A tour of europe with 3 memphis artist, Jack Oblivian, Harlan T Bobo and Shawn Cripps."/>
    <n v="6000"/>
    <n v="4388"/>
    <x v="2"/>
    <s v="US"/>
    <s v="USD"/>
    <n v="1316979167"/>
    <n v="1311795167"/>
    <b v="1"/>
    <n v="74"/>
    <b v="1"/>
    <s v="music/rock"/>
    <n v="73"/>
    <n v="59.3"/>
    <x v="5"/>
    <s v="rock"/>
    <x v="6"/>
    <x v="1820"/>
    <d v="2011-09-25T19:32:47"/>
  </r>
  <r>
    <n v="1361"/>
    <s v="Me, Myself &amp; I - the dark art of big wall soloing"/>
    <s v="The forbidden dark art of roped soloing, for climbers who need to know in order to make the ultimate climb come true!"/>
    <n v="6000"/>
    <n v="3751"/>
    <x v="2"/>
    <s v="GB"/>
    <s v="GBP"/>
    <n v="1403370772"/>
    <n v="1400778772"/>
    <b v="0"/>
    <n v="264"/>
    <b v="1"/>
    <s v="publishing/nonfiction"/>
    <n v="63"/>
    <n v="14.21"/>
    <x v="2"/>
    <s v="nonfiction"/>
    <x v="1"/>
    <x v="1821"/>
    <d v="2014-06-21T17:12:5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2"/>
    <s v="US"/>
    <s v="USD"/>
    <n v="1423871882"/>
    <n v="1421279882"/>
    <b v="0"/>
    <n v="73"/>
    <b v="1"/>
    <s v="music/rock"/>
    <n v="59"/>
    <n v="48.3"/>
    <x v="5"/>
    <s v="rock"/>
    <x v="2"/>
    <x v="1822"/>
    <d v="2015-02-13T23:58:02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1"/>
    <s v="IT"/>
    <s v="EUR"/>
    <n v="1464939520"/>
    <n v="1461051520"/>
    <b v="0"/>
    <n v="1"/>
    <b v="0"/>
    <s v="publishing/translations"/>
    <n v="58"/>
    <n v="3466"/>
    <x v="2"/>
    <s v="translations"/>
    <x v="0"/>
    <x v="1823"/>
    <d v="2016-06-03T07:38:40"/>
  </r>
  <r>
    <n v="1457"/>
    <s v="Hey! I&quot;m not invisable, I am Just Old (Canceled)"/>
    <s v="Age is more than just a number, I hope your younger than you feel."/>
    <n v="6000"/>
    <n v="3305"/>
    <x v="0"/>
    <s v="US"/>
    <s v="USD"/>
    <n v="1447281044"/>
    <n v="1444685444"/>
    <b v="0"/>
    <n v="0"/>
    <b v="0"/>
    <s v="publishing/translations"/>
    <n v="55"/>
    <n v="0"/>
    <x v="2"/>
    <s v="translations"/>
    <x v="2"/>
    <x v="1824"/>
    <d v="2015-11-11T22:30:44"/>
  </r>
  <r>
    <n v="1476"/>
    <s v="The Comedy Button Podcast"/>
    <s v="The Comedy Button is a brand new nerd pop culture podcast with weekly video sketches."/>
    <n v="6000"/>
    <n v="3225"/>
    <x v="2"/>
    <s v="US"/>
    <s v="USD"/>
    <n v="1315616422"/>
    <n v="1313024422"/>
    <b v="1"/>
    <n v="916"/>
    <b v="1"/>
    <s v="publishing/radio &amp; podcasts"/>
    <n v="54"/>
    <n v="3.52"/>
    <x v="2"/>
    <s v="radio &amp; podcasts"/>
    <x v="6"/>
    <x v="1825"/>
    <d v="2011-09-10T01:00:22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1"/>
    <s v="US"/>
    <s v="USD"/>
    <n v="1441176447"/>
    <n v="1438584447"/>
    <b v="0"/>
    <n v="0"/>
    <b v="0"/>
    <s v="photography/nature"/>
    <n v="50"/>
    <n v="0"/>
    <x v="6"/>
    <s v="nature"/>
    <x v="2"/>
    <x v="1826"/>
    <d v="2015-09-02T06:47:27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0"/>
    <s v="GB"/>
    <s v="GBP"/>
    <n v="1394815751"/>
    <n v="1389635351"/>
    <b v="0"/>
    <n v="2"/>
    <b v="0"/>
    <s v="publishing/art books"/>
    <n v="50"/>
    <n v="1500"/>
    <x v="2"/>
    <s v="art books"/>
    <x v="1"/>
    <x v="1827"/>
    <d v="2014-03-14T16:49:11"/>
  </r>
  <r>
    <n v="1570"/>
    <s v="BEAUTIFUL DREAMERS: An Adult Coloring Book (Canceled)"/>
    <s v="A Coloring Book of Breathtaking Beauties_x000a_To Calm the Heart and Soul"/>
    <n v="6000"/>
    <n v="2960"/>
    <x v="0"/>
    <s v="US"/>
    <s v="USD"/>
    <n v="1460140282"/>
    <n v="1457551882"/>
    <b v="0"/>
    <n v="52"/>
    <b v="0"/>
    <s v="publishing/art books"/>
    <n v="49"/>
    <n v="56.92"/>
    <x v="2"/>
    <s v="art books"/>
    <x v="0"/>
    <x v="1828"/>
    <d v="2016-04-08T18:31:22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2"/>
    <s v="US"/>
    <s v="USD"/>
    <n v="1312182000"/>
    <n v="1311380313"/>
    <b v="0"/>
    <n v="44"/>
    <b v="1"/>
    <s v="music/rock"/>
    <n v="47"/>
    <n v="63.64"/>
    <x v="5"/>
    <s v="rock"/>
    <x v="6"/>
    <x v="1829"/>
    <d v="2011-08-01T07:00:00"/>
  </r>
  <r>
    <n v="1629"/>
    <s v="Off The Turnpike | A Loud New Way to Release Loud New Music"/>
    <s v="Help Off The Turnpike release new music, and set fire to everything!"/>
    <n v="6000"/>
    <n v="2689"/>
    <x v="2"/>
    <s v="US"/>
    <s v="USD"/>
    <n v="1392929333"/>
    <n v="1389041333"/>
    <b v="0"/>
    <n v="82"/>
    <b v="1"/>
    <s v="music/rock"/>
    <n v="45"/>
    <n v="32.79"/>
    <x v="5"/>
    <s v="rock"/>
    <x v="1"/>
    <x v="1830"/>
    <d v="2014-02-20T20:48:53"/>
  </r>
  <r>
    <n v="1658"/>
    <s v="New Amy Rivard album!!!"/>
    <s v="I've had numerous song ideas spinning around in my head for years now, please help me get them out- into a studio and into your homes!"/>
    <n v="6000"/>
    <n v="2596"/>
    <x v="2"/>
    <s v="US"/>
    <s v="USD"/>
    <n v="1355840400"/>
    <n v="1352524767"/>
    <b v="0"/>
    <n v="107"/>
    <b v="1"/>
    <s v="music/pop"/>
    <n v="43"/>
    <n v="24.26"/>
    <x v="5"/>
    <s v="pop"/>
    <x v="5"/>
    <x v="1831"/>
    <d v="2012-12-18T14:20:00"/>
  </r>
  <r>
    <n v="1677"/>
    <s v="Andrius Pojavis new album &quot;Seven&quot;"/>
    <s v="It's time to record my new album. Studio, musicians and arranger are ready, are you coming on this journey with me?"/>
    <n v="6000"/>
    <n v="2550"/>
    <x v="2"/>
    <s v="ES"/>
    <s v="EUR"/>
    <n v="1460786340"/>
    <n v="1455615976"/>
    <b v="0"/>
    <n v="42"/>
    <b v="1"/>
    <s v="music/pop"/>
    <n v="43"/>
    <n v="60.71"/>
    <x v="5"/>
    <s v="pop"/>
    <x v="0"/>
    <x v="1832"/>
    <d v="2016-04-16T05:59:00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s v="music/faith"/>
    <n v="42"/>
    <n v="0"/>
    <x v="5"/>
    <s v="faith"/>
    <x v="3"/>
    <x v="1833"/>
    <d v="2017-04-14T04:07:40"/>
  </r>
  <r>
    <n v="1724"/>
    <s v="Die Another Day 1st CD (Christian Rock)"/>
    <s v="We are just some guys who Love the Lord and want to share our personal experiences of what GOD has done for us through our music."/>
    <n v="6000"/>
    <n v="2405"/>
    <x v="1"/>
    <s v="US"/>
    <s v="USD"/>
    <n v="1414707762"/>
    <n v="1412115762"/>
    <b v="0"/>
    <n v="4"/>
    <b v="0"/>
    <s v="music/faith"/>
    <n v="40"/>
    <n v="601.25"/>
    <x v="5"/>
    <s v="faith"/>
    <x v="1"/>
    <x v="1834"/>
    <d v="2014-10-30T22:22:42"/>
  </r>
  <r>
    <n v="1743"/>
    <s v="The Fringes Project: Photobook of a Dying Language"/>
    <s v="Visual documentation of the endangered IÃ±upiat language, captured in the form of a printed photography book."/>
    <n v="6000"/>
    <n v="2355"/>
    <x v="2"/>
    <s v="US"/>
    <s v="USD"/>
    <n v="1472270340"/>
    <n v="1470348775"/>
    <b v="0"/>
    <n v="67"/>
    <b v="1"/>
    <s v="photography/photobooks"/>
    <n v="39"/>
    <n v="35.15"/>
    <x v="6"/>
    <s v="photobooks"/>
    <x v="0"/>
    <x v="1835"/>
    <d v="2016-08-27T03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2"/>
    <s v="US"/>
    <s v="USD"/>
    <n v="1411787307"/>
    <n v="1409195307"/>
    <b v="0"/>
    <n v="110"/>
    <b v="1"/>
    <s v="music/indie rock"/>
    <n v="32"/>
    <n v="17.36"/>
    <x v="5"/>
    <s v="indie rock"/>
    <x v="1"/>
    <x v="1836"/>
    <d v="2014-09-27T03:08:27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2"/>
    <s v="US"/>
    <s v="USD"/>
    <n v="1309809140"/>
    <n v="1302033140"/>
    <b v="1"/>
    <n v="95"/>
    <b v="1"/>
    <s v="technology/hardware"/>
    <n v="31"/>
    <n v="19.75"/>
    <x v="3"/>
    <s v="hardware"/>
    <x v="6"/>
    <x v="1837"/>
    <d v="2011-07-04T19:52:20"/>
  </r>
  <r>
    <n v="1988"/>
    <s v="Phillip Michael Photography"/>
    <s v="Expressing art in an image!"/>
    <n v="6000"/>
    <n v="1748"/>
    <x v="1"/>
    <s v="US"/>
    <s v="USD"/>
    <n v="1440094742"/>
    <n v="1437502742"/>
    <b v="0"/>
    <n v="1"/>
    <b v="0"/>
    <s v="photography/people"/>
    <n v="29"/>
    <n v="1748"/>
    <x v="6"/>
    <s v="people"/>
    <x v="2"/>
    <x v="1838"/>
    <d v="2015-08-20T18:19:02"/>
  </r>
  <r>
    <n v="2055"/>
    <s v="The I2C and SPI Education System"/>
    <s v="An Arduino compatible shield matched with a web based tutorial system to teach you how to talk with I2C and SPI components."/>
    <n v="6000"/>
    <n v="1565"/>
    <x v="2"/>
    <s v="US"/>
    <s v="USD"/>
    <n v="1417579200"/>
    <n v="1415031043"/>
    <b v="0"/>
    <n v="101"/>
    <b v="1"/>
    <s v="technology/hardware"/>
    <n v="26"/>
    <n v="15.5"/>
    <x v="3"/>
    <s v="hardware"/>
    <x v="1"/>
    <x v="1839"/>
    <d v="2014-12-03T04:00:00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2"/>
    <s v="US"/>
    <s v="USD"/>
    <n v="1342382587"/>
    <n v="1339790587"/>
    <b v="0"/>
    <n v="83"/>
    <b v="1"/>
    <s v="music/indie rock"/>
    <n v="25"/>
    <n v="18.190000000000001"/>
    <x v="5"/>
    <s v="indie rock"/>
    <x v="5"/>
    <x v="1840"/>
    <d v="2012-07-15T20:03:07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2"/>
    <s v="US"/>
    <s v="USD"/>
    <n v="1318006732"/>
    <n v="1312822732"/>
    <b v="0"/>
    <n v="55"/>
    <b v="1"/>
    <s v="music/indie rock"/>
    <n v="25"/>
    <n v="27.33"/>
    <x v="5"/>
    <s v="indie rock"/>
    <x v="6"/>
    <x v="1841"/>
    <d v="2011-10-07T16:58:52"/>
  </r>
  <r>
    <n v="2098"/>
    <s v="The Christopher Battles EP"/>
    <s v="The Christopher Battles EP Project will fund professional recording, publicity, and release for this original singer-songwriter."/>
    <n v="6000"/>
    <n v="1500"/>
    <x v="2"/>
    <s v="US"/>
    <s v="USD"/>
    <n v="1331174635"/>
    <n v="1328582635"/>
    <b v="0"/>
    <n v="32"/>
    <b v="1"/>
    <s v="music/indie rock"/>
    <n v="25"/>
    <n v="46.88"/>
    <x v="5"/>
    <s v="indie rock"/>
    <x v="5"/>
    <x v="1842"/>
    <d v="2012-03-08T02:43:55"/>
  </r>
  <r>
    <n v="2134"/>
    <s v="Prehistoric Landing"/>
    <s v="1st person Action Survivalist Rpg game. You get sent to a deadly Island to die not knowing that your not alone on the island."/>
    <n v="6000"/>
    <n v="1395"/>
    <x v="1"/>
    <s v="US"/>
    <s v="USD"/>
    <n v="1367097391"/>
    <n v="1364505391"/>
    <b v="0"/>
    <n v="3"/>
    <b v="0"/>
    <s v="games/video games"/>
    <n v="23"/>
    <n v="465"/>
    <x v="4"/>
    <s v="video games"/>
    <x v="4"/>
    <x v="1843"/>
    <d v="2013-04-27T21:16:31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2"/>
    <s v="US"/>
    <s v="USD"/>
    <n v="1383526800"/>
    <n v="1380650177"/>
    <b v="0"/>
    <n v="123"/>
    <b v="1"/>
    <s v="music/electronic music"/>
    <n v="20"/>
    <n v="9.9600000000000009"/>
    <x v="5"/>
    <s v="electronic music"/>
    <x v="4"/>
    <x v="1844"/>
    <d v="2013-11-04T01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2"/>
    <s v="US"/>
    <s v="USD"/>
    <n v="1463972400"/>
    <n v="1462543114"/>
    <b v="0"/>
    <n v="445"/>
    <b v="1"/>
    <s v="games/tabletop games"/>
    <n v="19"/>
    <n v="2.5299999999999998"/>
    <x v="4"/>
    <s v="tabletop games"/>
    <x v="0"/>
    <x v="1845"/>
    <d v="2016-05-23T03:00:00"/>
  </r>
  <r>
    <n v="2284"/>
    <s v="Make a record, write a song, take the Vinyl Skyway. "/>
    <s v="The Vinyl Skyway reunite to make a third album. "/>
    <n v="6000"/>
    <n v="1090"/>
    <x v="2"/>
    <s v="US"/>
    <s v="USD"/>
    <n v="1299902400"/>
    <n v="1297451245"/>
    <b v="0"/>
    <n v="59"/>
    <b v="1"/>
    <s v="music/rock"/>
    <n v="18"/>
    <n v="18.47"/>
    <x v="5"/>
    <s v="rock"/>
    <x v="6"/>
    <x v="1846"/>
    <d v="2011-03-12T04:00:00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2"/>
    <s v="US"/>
    <s v="USD"/>
    <n v="1293857940"/>
    <n v="1290281691"/>
    <b v="1"/>
    <n v="113"/>
    <b v="1"/>
    <s v="music/indie rock"/>
    <n v="18"/>
    <n v="9.3800000000000008"/>
    <x v="5"/>
    <s v="indie rock"/>
    <x v="7"/>
    <x v="1847"/>
    <d v="2011-01-01T04:59:00"/>
  </r>
  <r>
    <n v="2309"/>
    <s v="// Marny Lion Proudfit /\/\/\ Album Release \\"/>
    <s v="|| HELP MARNY LION PROUDFIT RECORD HER SECOND INDIE FOLK ALBUM THIS MARCH â€“ THE BARN IS WAITING ||"/>
    <n v="6000"/>
    <n v="1050.5"/>
    <x v="2"/>
    <s v="US"/>
    <s v="USD"/>
    <n v="1362872537"/>
    <n v="1359848537"/>
    <b v="1"/>
    <n v="107"/>
    <b v="1"/>
    <s v="music/indie rock"/>
    <n v="18"/>
    <n v="9.82"/>
    <x v="5"/>
    <s v="indie rock"/>
    <x v="4"/>
    <x v="1848"/>
    <d v="2013-03-09T23:42:17"/>
  </r>
  <r>
    <n v="2421"/>
    <s v="hot dog cart"/>
    <s v="help me start Merrill's first hot dog cart in this empty lot"/>
    <n v="6000"/>
    <n v="875"/>
    <x v="1"/>
    <s v="US"/>
    <s v="USD"/>
    <n v="1424536196"/>
    <n v="1421944196"/>
    <b v="0"/>
    <n v="1"/>
    <b v="0"/>
    <s v="food/food trucks"/>
    <n v="15"/>
    <n v="875"/>
    <x v="7"/>
    <s v="food trucks"/>
    <x v="2"/>
    <x v="1849"/>
    <d v="2015-02-21T16:29:56"/>
  </r>
  <r>
    <n v="2496"/>
    <s v="Lynn Haven - The First Album, &quot;Fair Weather Friends&quot;"/>
    <s v="Be a part of making the first Lynn Haven album, &quot;Fair Weather Friends.&quot;"/>
    <n v="6000"/>
    <n v="735"/>
    <x v="2"/>
    <s v="US"/>
    <s v="USD"/>
    <n v="1364597692"/>
    <n v="1361577292"/>
    <b v="0"/>
    <n v="10"/>
    <b v="1"/>
    <s v="music/indie rock"/>
    <n v="12"/>
    <n v="73.5"/>
    <x v="5"/>
    <s v="indie rock"/>
    <x v="4"/>
    <x v="1850"/>
    <d v="2013-03-29T22:54:52"/>
  </r>
  <r>
    <n v="2529"/>
    <s v="UrbanArias is DC's Contemporary Opera Company"/>
    <s v="Opera. Short. New."/>
    <n v="6000"/>
    <n v="677"/>
    <x v="2"/>
    <s v="US"/>
    <s v="USD"/>
    <n v="1332636975"/>
    <n v="1328752575"/>
    <b v="0"/>
    <n v="76"/>
    <b v="1"/>
    <s v="music/classical music"/>
    <n v="11"/>
    <n v="8.91"/>
    <x v="5"/>
    <s v="classical music"/>
    <x v="5"/>
    <x v="1851"/>
    <d v="2012-03-25T00:56:15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2"/>
    <s v="FR"/>
    <s v="EUR"/>
    <n v="1475209620"/>
    <n v="1473087637"/>
    <b v="0"/>
    <n v="37"/>
    <b v="1"/>
    <s v="music/classical music"/>
    <n v="11"/>
    <n v="17.57"/>
    <x v="5"/>
    <s v="classical music"/>
    <x v="0"/>
    <x v="1852"/>
    <d v="2016-09-30T04:27: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0"/>
    <s v="US"/>
    <s v="USD"/>
    <n v="1444410000"/>
    <n v="1440203579"/>
    <b v="0"/>
    <n v="0"/>
    <b v="0"/>
    <s v="food/food trucks"/>
    <n v="10"/>
    <n v="0"/>
    <x v="7"/>
    <s v="food trucks"/>
    <x v="2"/>
    <x v="1853"/>
    <d v="2015-10-09T17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1"/>
    <s v="US"/>
    <s v="USD"/>
    <n v="1427807640"/>
    <n v="1423325626"/>
    <b v="0"/>
    <n v="8"/>
    <b v="0"/>
    <s v="food/food trucks"/>
    <n v="10"/>
    <n v="75.88"/>
    <x v="7"/>
    <s v="food trucks"/>
    <x v="2"/>
    <x v="1854"/>
    <d v="2015-03-31T13:14:00"/>
  </r>
  <r>
    <n v="2682"/>
    <s v="Toastie's Gourmet Toast"/>
    <s v="Gourmet Toast is the culinary combination, neigh, perfection of America's most under-utilized snack: Toast."/>
    <n v="6000"/>
    <n v="500"/>
    <x v="1"/>
    <s v="US"/>
    <s v="USD"/>
    <n v="1416635940"/>
    <n v="1413838540"/>
    <b v="0"/>
    <n v="20"/>
    <b v="0"/>
    <s v="food/food trucks"/>
    <n v="8"/>
    <n v="25"/>
    <x v="7"/>
    <s v="food trucks"/>
    <x v="1"/>
    <x v="1855"/>
    <d v="2014-11-22T05:59:00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2"/>
    <s v="US"/>
    <s v="USD"/>
    <n v="1460936694"/>
    <n v="1455756294"/>
    <b v="0"/>
    <n v="69"/>
    <b v="1"/>
    <s v="theater/spaces"/>
    <n v="7"/>
    <n v="6.45"/>
    <x v="1"/>
    <s v="spaces"/>
    <x v="0"/>
    <x v="1856"/>
    <d v="2016-04-17T23:44:54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2"/>
    <s v="US"/>
    <s v="USD"/>
    <n v="1414608843"/>
    <n v="1412794443"/>
    <b v="0"/>
    <n v="108"/>
    <b v="1"/>
    <s v="theater/plays"/>
    <n v="6"/>
    <n v="3.44"/>
    <x v="1"/>
    <s v="plays"/>
    <x v="1"/>
    <x v="1857"/>
    <d v="2014-10-29T18:54:03"/>
  </r>
  <r>
    <n v="2822"/>
    <s v="Theatre Forever's The Nature Crown"/>
    <s v="A campaign to support the artists creating Theatre Forever's The Nature Crown, premiering in the Guthrie Theater's Dowling Studio!"/>
    <n v="6000"/>
    <n v="320"/>
    <x v="2"/>
    <s v="US"/>
    <s v="USD"/>
    <n v="1427469892"/>
    <n v="1424881492"/>
    <b v="0"/>
    <n v="94"/>
    <b v="1"/>
    <s v="theater/plays"/>
    <n v="5"/>
    <n v="3.4"/>
    <x v="1"/>
    <s v="plays"/>
    <x v="2"/>
    <x v="1858"/>
    <d v="2015-03-27T15:24:52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1"/>
    <s v="US"/>
    <s v="USD"/>
    <n v="1480525200"/>
    <n v="1477781724"/>
    <b v="0"/>
    <n v="6"/>
    <b v="0"/>
    <s v="theater/plays"/>
    <n v="5"/>
    <n v="45.17"/>
    <x v="1"/>
    <s v="plays"/>
    <x v="0"/>
    <x v="1859"/>
    <d v="2016-11-30T17:00:00"/>
  </r>
  <r>
    <n v="2906"/>
    <s v="NO HOMO at Atwater Village Theatre"/>
    <s v="The smash hit, award-winning comedy sashays onto the Los Angeles Theater Scene in a fabulous new production at Atwater Village Theatre."/>
    <n v="6000"/>
    <n v="250"/>
    <x v="1"/>
    <s v="US"/>
    <s v="USD"/>
    <n v="1438390800"/>
    <n v="1436888066"/>
    <b v="0"/>
    <n v="7"/>
    <b v="0"/>
    <s v="theater/plays"/>
    <n v="4"/>
    <n v="35.71"/>
    <x v="1"/>
    <s v="plays"/>
    <x v="2"/>
    <x v="1860"/>
    <d v="2015-08-01T01:00:0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2"/>
    <s v="US"/>
    <s v="USD"/>
    <n v="1405699451"/>
    <n v="1403107451"/>
    <b v="0"/>
    <n v="91"/>
    <b v="1"/>
    <s v="theater/plays"/>
    <n v="3"/>
    <n v="2.2000000000000002"/>
    <x v="1"/>
    <s v="plays"/>
    <x v="1"/>
    <x v="1861"/>
    <d v="2014-07-18T16:04:11"/>
  </r>
  <r>
    <n v="3213"/>
    <s v="Moving Dust presents 'THIS MUCH' 2015"/>
    <s v="3 boys, 1 white dress and a hoover collide in this explosive new play by John Fitzpatrick. Life's a wedding disco. Let's dance."/>
    <n v="6000"/>
    <n v="70"/>
    <x v="2"/>
    <s v="GB"/>
    <s v="GBP"/>
    <n v="1437934759"/>
    <n v="1434478759"/>
    <b v="1"/>
    <n v="47"/>
    <b v="1"/>
    <s v="theater/plays"/>
    <n v="1"/>
    <n v="1.49"/>
    <x v="1"/>
    <s v="plays"/>
    <x v="2"/>
    <x v="1862"/>
    <d v="2015-07-26T18:19:19"/>
  </r>
  <r>
    <n v="3266"/>
    <s v="Macbeth"/>
    <s v="An original version of Shakespeare's masterpiece that emphasizes family and explores the destruction of blood ties"/>
    <n v="6000"/>
    <n v="51"/>
    <x v="2"/>
    <s v="US"/>
    <s v="USD"/>
    <n v="1434142800"/>
    <n v="1431435122"/>
    <b v="1"/>
    <n v="163"/>
    <b v="1"/>
    <s v="theater/plays"/>
    <n v="1"/>
    <n v="0.31"/>
    <x v="1"/>
    <s v="plays"/>
    <x v="2"/>
    <x v="1863"/>
    <d v="2015-06-12T21:00:00"/>
  </r>
  <r>
    <n v="3332"/>
    <s v="Cortez"/>
    <s v="Two marine biologists are at odds during an important expedition. When a stranded shark refuses to die, things get weird."/>
    <n v="6000"/>
    <n v="40"/>
    <x v="2"/>
    <s v="US"/>
    <s v="USD"/>
    <n v="1405802330"/>
    <n v="1403210330"/>
    <b v="0"/>
    <n v="83"/>
    <b v="1"/>
    <s v="theater/plays"/>
    <n v="1"/>
    <n v="0.48"/>
    <x v="1"/>
    <s v="plays"/>
    <x v="1"/>
    <x v="1864"/>
    <d v="2014-07-19T20:38:50"/>
  </r>
  <r>
    <n v="3342"/>
    <s v="Uprising Theatre Company's First Production"/>
    <s v="We believe in the power of stories to change the world. Theatre that inspires transformation."/>
    <n v="6000"/>
    <n v="40"/>
    <x v="2"/>
    <s v="US"/>
    <s v="USD"/>
    <n v="1427864340"/>
    <n v="1425020810"/>
    <b v="0"/>
    <n v="78"/>
    <b v="1"/>
    <s v="theater/plays"/>
    <n v="1"/>
    <n v="0.51"/>
    <x v="1"/>
    <s v="plays"/>
    <x v="2"/>
    <x v="1865"/>
    <d v="2015-04-01T04:59:00"/>
  </r>
  <r>
    <n v="3384"/>
    <s v="The Hat"/>
    <s v="Six gay men, emotional baggage, and online dating: what could go wrong? A play about looking for love and finding something better."/>
    <n v="6000"/>
    <n v="30"/>
    <x v="2"/>
    <s v="US"/>
    <s v="USD"/>
    <n v="1448074800"/>
    <n v="1444874768"/>
    <b v="0"/>
    <n v="64"/>
    <b v="1"/>
    <s v="theater/plays"/>
    <n v="1"/>
    <n v="0.47"/>
    <x v="1"/>
    <s v="plays"/>
    <x v="2"/>
    <x v="1866"/>
    <d v="2015-11-21T0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2"/>
    <s v="US"/>
    <s v="USD"/>
    <n v="1423119540"/>
    <n v="1421252084"/>
    <b v="0"/>
    <n v="76"/>
    <b v="1"/>
    <s v="theater/plays"/>
    <n v="0"/>
    <n v="0.33"/>
    <x v="1"/>
    <s v="plays"/>
    <x v="2"/>
    <x v="1867"/>
    <d v="2015-02-05T06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2"/>
    <s v="US"/>
    <s v="USD"/>
    <n v="1436587140"/>
    <n v="1434069205"/>
    <b v="0"/>
    <n v="86"/>
    <b v="1"/>
    <s v="theater/plays"/>
    <n v="0"/>
    <n v="0.12"/>
    <x v="1"/>
    <s v="plays"/>
    <x v="2"/>
    <x v="1868"/>
    <d v="2015-07-11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2"/>
    <s v="US"/>
    <s v="USD"/>
    <n v="1423555140"/>
    <n v="1421105608"/>
    <b v="0"/>
    <n v="28"/>
    <b v="1"/>
    <s v="theater/musical"/>
    <n v="0"/>
    <n v="0"/>
    <x v="1"/>
    <s v="musical"/>
    <x v="2"/>
    <x v="1869"/>
    <d v="2015-02-10T07:59:00"/>
  </r>
  <r>
    <n v="3786"/>
    <s v="Puberty the Musical: Original Cast Recording"/>
    <s v="The brainchild of Coleman Peterson and Janice Gilbert.  The funding will be used to professionally record the songs."/>
    <n v="6000"/>
    <n v="0"/>
    <x v="2"/>
    <s v="US"/>
    <s v="USD"/>
    <n v="1464310475"/>
    <n v="1461718475"/>
    <b v="0"/>
    <n v="71"/>
    <b v="1"/>
    <s v="theater/musical"/>
    <n v="0"/>
    <n v="0"/>
    <x v="1"/>
    <s v="musical"/>
    <x v="0"/>
    <x v="1870"/>
    <d v="2016-05-27T00:54:35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1"/>
    <s v="US"/>
    <s v="USD"/>
    <n v="1429564165"/>
    <n v="1426972165"/>
    <b v="0"/>
    <n v="37"/>
    <b v="0"/>
    <s v="theater/musical"/>
    <n v="0"/>
    <n v="0"/>
    <x v="1"/>
    <s v="musical"/>
    <x v="2"/>
    <x v="1871"/>
    <d v="2015-04-20T21:09:25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1"/>
    <s v="US"/>
    <s v="USD"/>
    <n v="1407858710"/>
    <n v="1405266710"/>
    <b v="0"/>
    <n v="13"/>
    <b v="0"/>
    <s v="theater/plays"/>
    <n v="0"/>
    <n v="0"/>
    <x v="1"/>
    <s v="plays"/>
    <x v="1"/>
    <x v="1872"/>
    <d v="2014-08-12T15:51:5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s v="plays"/>
    <x v="2"/>
    <x v="1873"/>
    <d v="2015-11-05T16:11:45"/>
  </r>
  <r>
    <n v="3910"/>
    <s v="&quot;SHERLOCK HOLMES AND THE SCARLET AVENGER&quot;"/>
    <s v="Join Sherlock Holmes and Dr. Watson as the first adventure together is dramatized live on-stage!  The game is afoot!"/>
    <n v="6000"/>
    <n v="0"/>
    <x v="1"/>
    <s v="US"/>
    <s v="USD"/>
    <n v="1441649397"/>
    <n v="1439057397"/>
    <b v="0"/>
    <n v="3"/>
    <b v="0"/>
    <s v="theater/plays"/>
    <n v="0"/>
    <n v="0"/>
    <x v="1"/>
    <s v="plays"/>
    <x v="2"/>
    <x v="1874"/>
    <d v="2015-09-07T18:09:57"/>
  </r>
  <r>
    <n v="3946"/>
    <s v="DR. Mecurio's Mythical Marvels &amp; Beastiry"/>
    <s v="Dr. Mecurio's is an original work of fantasy designed and written for the stage."/>
    <n v="6000"/>
    <n v="0"/>
    <x v="1"/>
    <s v="US"/>
    <s v="USD"/>
    <n v="1425110400"/>
    <n v="1422388822"/>
    <b v="0"/>
    <n v="5"/>
    <b v="0"/>
    <s v="theater/plays"/>
    <n v="0"/>
    <n v="0"/>
    <x v="1"/>
    <s v="plays"/>
    <x v="2"/>
    <x v="1875"/>
    <d v="2015-02-28T08:00:0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1"/>
    <s v="GB"/>
    <s v="GBP"/>
    <n v="1427659200"/>
    <n v="1425678057"/>
    <b v="0"/>
    <n v="6"/>
    <b v="0"/>
    <s v="theater/plays"/>
    <n v="0"/>
    <n v="0"/>
    <x v="1"/>
    <s v="plays"/>
    <x v="2"/>
    <x v="1876"/>
    <d v="2015-03-29T20:00:00"/>
  </r>
  <r>
    <n v="4036"/>
    <s v="3 Days In Savannah"/>
    <s v="&quot;3 Days In Savannah&quot; explores the issues of love, racism, and regret while reminding us that, &quot;life is a game and love is the prize.&quot;"/>
    <n v="6000"/>
    <n v="0"/>
    <x v="1"/>
    <s v="US"/>
    <s v="USD"/>
    <n v="1404253800"/>
    <n v="1402784964"/>
    <b v="0"/>
    <n v="17"/>
    <b v="0"/>
    <s v="theater/plays"/>
    <n v="0"/>
    <n v="0"/>
    <x v="1"/>
    <s v="plays"/>
    <x v="1"/>
    <x v="1877"/>
    <d v="2014-07-01T22:30:00"/>
  </r>
  <r>
    <n v="2743"/>
    <s v="St. Nick Jr"/>
    <s v="One Christmas every child was naughty, and Santa's son _x000a_St. Nick Jr sacrifices all his gifts over his whole life, for the children"/>
    <n v="5999"/>
    <n v="419"/>
    <x v="1"/>
    <s v="US"/>
    <s v="USD"/>
    <n v="1476863607"/>
    <n v="1474271607"/>
    <b v="0"/>
    <n v="0"/>
    <b v="0"/>
    <s v="publishing/children's books"/>
    <n v="7"/>
    <n v="0"/>
    <x v="2"/>
    <s v="children's books"/>
    <x v="0"/>
    <x v="1878"/>
    <d v="2016-10-19T07:53:2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2"/>
    <s v="US"/>
    <s v="USD"/>
    <n v="1418904533"/>
    <n v="1416485333"/>
    <b v="0"/>
    <n v="26"/>
    <b v="1"/>
    <s v="publishing/nonfiction"/>
    <n v="66"/>
    <n v="149.12"/>
    <x v="2"/>
    <s v="nonfiction"/>
    <x v="1"/>
    <x v="1879"/>
    <d v="2014-12-18T12:08:53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2"/>
    <s v="GB"/>
    <s v="GBP"/>
    <n v="1445817540"/>
    <n v="1443665293"/>
    <b v="1"/>
    <n v="104"/>
    <b v="1"/>
    <s v="theater/plays"/>
    <n v="1"/>
    <n v="0.57999999999999996"/>
    <x v="1"/>
    <s v="plays"/>
    <x v="2"/>
    <x v="1880"/>
    <d v="2015-10-25T23:59:00"/>
  </r>
  <r>
    <n v="3105"/>
    <s v="Paddock School Theater Improvement"/>
    <s v="My hope is to raise $5845 and replace old stained and mismatched border curtains, cyclorama curtain, and backdrop."/>
    <n v="5845"/>
    <n v="107"/>
    <x v="1"/>
    <s v="US"/>
    <s v="USD"/>
    <n v="1413694800"/>
    <n v="1408986916"/>
    <b v="0"/>
    <n v="31"/>
    <b v="0"/>
    <s v="theater/spaces"/>
    <n v="2"/>
    <n v="3.45"/>
    <x v="1"/>
    <s v="spaces"/>
    <x v="1"/>
    <x v="1881"/>
    <d v="2014-10-19T05:00:00"/>
  </r>
  <r>
    <n v="1319"/>
    <s v="Pixel Shades by R A V E Z (Canceled)"/>
    <s v="Stand out at festivals, get people talking and support our latest campaign to augment your style with the latest LED technology."/>
    <n v="5800"/>
    <n v="4022"/>
    <x v="0"/>
    <s v="GB"/>
    <s v="GBP"/>
    <n v="1405094400"/>
    <n v="1403810965"/>
    <b v="0"/>
    <n v="9"/>
    <b v="0"/>
    <s v="technology/wearables"/>
    <n v="69"/>
    <n v="446.89"/>
    <x v="3"/>
    <s v="wearables"/>
    <x v="1"/>
    <x v="1882"/>
    <d v="2014-07-11T16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2"/>
    <s v="US"/>
    <s v="USD"/>
    <n v="1459474059"/>
    <n v="1456885659"/>
    <b v="0"/>
    <n v="63"/>
    <b v="1"/>
    <s v="theater/plays"/>
    <n v="1"/>
    <n v="0.79"/>
    <x v="1"/>
    <s v="plays"/>
    <x v="0"/>
    <x v="1883"/>
    <d v="2016-04-01T01:27:39"/>
  </r>
  <r>
    <n v="3574"/>
    <s v="Galli Theater Fresh Start Fundraiser"/>
    <s v="Help Galli Theater continue to bring fairytales to children in English &amp; German in our theater and to institutions serving children."/>
    <n v="5800"/>
    <n v="5"/>
    <x v="2"/>
    <s v="US"/>
    <s v="USD"/>
    <n v="1415921848"/>
    <n v="1413326248"/>
    <b v="0"/>
    <n v="45"/>
    <b v="1"/>
    <s v="theater/plays"/>
    <n v="0"/>
    <n v="0.11"/>
    <x v="1"/>
    <s v="plays"/>
    <x v="1"/>
    <x v="1884"/>
    <d v="2014-11-13T23:37:28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1"/>
    <s v="US"/>
    <s v="USD"/>
    <n v="1413992210"/>
    <n v="1411400210"/>
    <b v="0"/>
    <n v="12"/>
    <b v="0"/>
    <s v="theater/plays"/>
    <n v="0"/>
    <n v="0"/>
    <x v="1"/>
    <s v="plays"/>
    <x v="1"/>
    <x v="1885"/>
    <d v="2014-10-22T15:36:50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2"/>
    <s v="US"/>
    <s v="USD"/>
    <n v="1324014521"/>
    <n v="1318826921"/>
    <b v="0"/>
    <n v="149"/>
    <b v="1"/>
    <s v="music/rock"/>
    <n v="37"/>
    <n v="13.78"/>
    <x v="5"/>
    <s v="rock"/>
    <x v="6"/>
    <x v="1886"/>
    <d v="2011-12-16T05:48:41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0"/>
    <s v="AU"/>
    <s v="AUD"/>
    <n v="1472882100"/>
    <n v="1467941542"/>
    <b v="0"/>
    <n v="0"/>
    <b v="0"/>
    <s v="film &amp; video/science fiction"/>
    <n v="984"/>
    <n v="0"/>
    <x v="0"/>
    <s v="science fiction"/>
    <x v="0"/>
    <x v="1887"/>
    <d v="2016-09-03T05:55:00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2"/>
    <s v="US"/>
    <s v="USD"/>
    <n v="1249932360"/>
    <n v="1242532513"/>
    <b v="1"/>
    <n v="79"/>
    <b v="1"/>
    <s v="film &amp; video/documentary"/>
    <n v="549"/>
    <n v="381.99"/>
    <x v="0"/>
    <s v="documentary"/>
    <x v="8"/>
    <x v="1888"/>
    <d v="2009-08-10T19:26:00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2"/>
    <s v="US"/>
    <s v="USD"/>
    <n v="1311393540"/>
    <n v="1309919526"/>
    <b v="0"/>
    <n v="18"/>
    <b v="1"/>
    <s v="music/rock"/>
    <n v="151"/>
    <n v="462.22"/>
    <x v="5"/>
    <s v="rock"/>
    <x v="6"/>
    <x v="1889"/>
    <d v="2011-07-23T03:59:00"/>
  </r>
  <r>
    <n v="826"/>
    <s v="Protect The Dream Debut Album"/>
    <s v="Protect The Dream is preparing to record their debut album 8 years in the making. Lets make it happen Kickstarter!"/>
    <n v="5500"/>
    <n v="8114"/>
    <x v="2"/>
    <s v="US"/>
    <s v="USD"/>
    <n v="1332719730"/>
    <n v="1330908930"/>
    <b v="0"/>
    <n v="49"/>
    <b v="1"/>
    <s v="music/rock"/>
    <n v="148"/>
    <n v="165.59"/>
    <x v="5"/>
    <s v="rock"/>
    <x v="5"/>
    <x v="1890"/>
    <d v="2012-03-25T23:55:30"/>
  </r>
  <r>
    <n v="834"/>
    <s v="VANS Warped Tour or BUST!"/>
    <s v="We were selected out of 4,000 bands to play on VANS Warped Tour! Amazing opportunity, but touring costs $$$!  We REALLY need your help!"/>
    <n v="5500"/>
    <n v="8080.33"/>
    <x v="2"/>
    <s v="US"/>
    <s v="USD"/>
    <n v="1372651140"/>
    <n v="1369770292"/>
    <b v="0"/>
    <n v="75"/>
    <b v="1"/>
    <s v="music/rock"/>
    <n v="147"/>
    <n v="107.74"/>
    <x v="5"/>
    <s v="rock"/>
    <x v="4"/>
    <x v="1891"/>
    <d v="2013-07-01T03:59:00"/>
  </r>
  <r>
    <n v="920"/>
    <s v="MIAMI JAZZ PROJECT: TEST OF TIME RECORDING"/>
    <s v="Miami club band records powerhouse fusion album. You don't have to be a musician to understand the sound of jazz."/>
    <n v="5500"/>
    <n v="7000.58"/>
    <x v="1"/>
    <s v="US"/>
    <s v="USD"/>
    <n v="1384448822"/>
    <n v="1381853222"/>
    <b v="0"/>
    <n v="0"/>
    <b v="0"/>
    <s v="music/jazz"/>
    <n v="127"/>
    <n v="0"/>
    <x v="5"/>
    <s v="jazz"/>
    <x v="4"/>
    <x v="1892"/>
    <d v="2013-11-14T17:07:0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2"/>
    <s v="US"/>
    <s v="USD"/>
    <n v="1301792590"/>
    <n v="1297562590"/>
    <b v="1"/>
    <n v="176"/>
    <b v="1"/>
    <s v="music/rock"/>
    <n v="79"/>
    <n v="24.66"/>
    <x v="5"/>
    <s v="rock"/>
    <x v="6"/>
    <x v="1893"/>
    <d v="2011-04-03T01:03:10"/>
  </r>
  <r>
    <n v="1706"/>
    <s v="Gemeinde in Bremen"/>
    <s v="Unsere &quot;Aufgabe&quot; ist es, fÃ¼r Christen da zu sein die keiner Gemeinde angehÃ¶ren. Zudem spielt Lobpreis eine Zentrale Rolle."/>
    <n v="5500"/>
    <n v="2500"/>
    <x v="1"/>
    <s v="DE"/>
    <s v="EUR"/>
    <n v="1440314472"/>
    <n v="1435130472"/>
    <b v="0"/>
    <n v="0"/>
    <b v="0"/>
    <s v="music/faith"/>
    <n v="45"/>
    <n v="0"/>
    <x v="5"/>
    <s v="faith"/>
    <x v="2"/>
    <x v="1894"/>
    <d v="2015-08-23T07:21:12"/>
  </r>
  <r>
    <n v="1725"/>
    <s v="Unveiled Debut Album"/>
    <s v="Christian band signed to VECA Records to release their debut album in Spring 2015.  This ministry is relying on faith-based donations."/>
    <n v="5500"/>
    <n v="2405"/>
    <x v="1"/>
    <s v="US"/>
    <s v="USD"/>
    <n v="1408922049"/>
    <n v="1406330049"/>
    <b v="0"/>
    <n v="9"/>
    <b v="0"/>
    <s v="music/faith"/>
    <n v="44"/>
    <n v="267.22000000000003"/>
    <x v="5"/>
    <s v="faith"/>
    <x v="1"/>
    <x v="1895"/>
    <d v="2014-08-24T23:14:09"/>
  </r>
  <r>
    <n v="1744"/>
    <s v="Water World"/>
    <s v="This book is the embodiment of my passion for water &amp; photography, which I hope will inspire you to pick up your camera and explore."/>
    <n v="5500"/>
    <n v="2345"/>
    <x v="2"/>
    <s v="GB"/>
    <s v="GBP"/>
    <n v="1425821477"/>
    <n v="1421937077"/>
    <b v="0"/>
    <n v="70"/>
    <b v="1"/>
    <s v="photography/photobooks"/>
    <n v="43"/>
    <n v="33.5"/>
    <x v="6"/>
    <s v="photobooks"/>
    <x v="2"/>
    <x v="1896"/>
    <d v="2015-03-08T13:31:17"/>
  </r>
  <r>
    <n v="1756"/>
    <s v="214: A Photobook of Dallas Hip Hop"/>
    <s v="214 is a photobook about the local hip hop culture in Dallas, Texas between 2012 and 2014 by photographer, Mariah Tyler."/>
    <n v="5500"/>
    <n v="2305"/>
    <x v="2"/>
    <s v="US"/>
    <s v="USD"/>
    <n v="1472443269"/>
    <n v="1468987269"/>
    <b v="0"/>
    <n v="120"/>
    <b v="1"/>
    <s v="photography/photobooks"/>
    <n v="42"/>
    <n v="19.21"/>
    <x v="6"/>
    <s v="photobooks"/>
    <x v="0"/>
    <x v="1897"/>
    <d v="2016-08-29T04:01:09"/>
  </r>
  <r>
    <n v="1772"/>
    <s v="White Mountain"/>
    <s v="A photobook and a short documentary film telling the story of Holocaust in Northwestern Lithuania"/>
    <n v="5500"/>
    <n v="2245"/>
    <x v="1"/>
    <s v="GB"/>
    <s v="GBP"/>
    <n v="1404666836"/>
    <n v="1399482836"/>
    <b v="1"/>
    <n v="19"/>
    <b v="0"/>
    <s v="photography/photobooks"/>
    <n v="41"/>
    <n v="118.16"/>
    <x v="6"/>
    <s v="photobooks"/>
    <x v="1"/>
    <x v="1898"/>
    <d v="2014-07-06T17:13:5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1"/>
    <s v="US"/>
    <s v="USD"/>
    <n v="1473950945"/>
    <n v="1471272545"/>
    <b v="1"/>
    <n v="24"/>
    <b v="0"/>
    <s v="photography/photobooks"/>
    <n v="40"/>
    <n v="91.83"/>
    <x v="6"/>
    <s v="photobooks"/>
    <x v="0"/>
    <x v="1899"/>
    <d v="2016-09-15T14:49:05"/>
  </r>
  <r>
    <n v="1788"/>
    <s v="Beyond the Pale"/>
    <s v="A photo book celebrating Goths, exploring their lives and giving an insight into what Goth is for them."/>
    <n v="5500"/>
    <n v="2191"/>
    <x v="1"/>
    <s v="GB"/>
    <s v="GBP"/>
    <n v="1414795542"/>
    <n v="1412203542"/>
    <b v="1"/>
    <n v="4"/>
    <b v="0"/>
    <s v="photography/photobooks"/>
    <n v="40"/>
    <n v="547.75"/>
    <x v="6"/>
    <s v="photobooks"/>
    <x v="1"/>
    <x v="1900"/>
    <d v="2014-10-31T22:45:42"/>
  </r>
  <r>
    <n v="1987"/>
    <s v="Ethiopia: Beheld"/>
    <s v="A collection of images that depicts the beauty and diversity within Ethiopia"/>
    <n v="5500"/>
    <n v="1750"/>
    <x v="1"/>
    <s v="GB"/>
    <s v="GBP"/>
    <n v="1425223276"/>
    <n v="1422631276"/>
    <b v="0"/>
    <n v="28"/>
    <b v="0"/>
    <s v="photography/people"/>
    <n v="32"/>
    <n v="62.5"/>
    <x v="6"/>
    <s v="people"/>
    <x v="2"/>
    <x v="1901"/>
    <d v="2015-03-01T15:21:16"/>
  </r>
  <r>
    <n v="2164"/>
    <s v="Rosaline debut record"/>
    <s v="South Florida roots country/rock outfit's long awaited debut record"/>
    <n v="5500"/>
    <n v="1330"/>
    <x v="2"/>
    <s v="US"/>
    <s v="USD"/>
    <n v="1466827140"/>
    <n v="1464196414"/>
    <b v="0"/>
    <n v="83"/>
    <b v="1"/>
    <s v="music/rock"/>
    <n v="24"/>
    <n v="16.02"/>
    <x v="5"/>
    <s v="rock"/>
    <x v="0"/>
    <x v="1902"/>
    <d v="2016-06-25T03:59:00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0"/>
    <s v="US"/>
    <s v="USD"/>
    <n v="1412571600"/>
    <n v="1410799870"/>
    <b v="0"/>
    <n v="0"/>
    <b v="0"/>
    <s v="technology/web"/>
    <n v="18"/>
    <n v="0"/>
    <x v="3"/>
    <s v="web"/>
    <x v="1"/>
    <x v="1903"/>
    <d v="2014-10-06T05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0"/>
    <s v="AU"/>
    <s v="AUD"/>
    <n v="1429839571"/>
    <n v="1427247571"/>
    <b v="0"/>
    <n v="6"/>
    <b v="0"/>
    <s v="technology/web"/>
    <n v="18"/>
    <n v="166.67"/>
    <x v="3"/>
    <s v="web"/>
    <x v="2"/>
    <x v="1904"/>
    <d v="2015-04-24T01:39:31"/>
  </r>
  <r>
    <n v="2547"/>
    <s v="Classical Guitar Music of Hawaii"/>
    <s v="A compilation of Guitar Music by composers Darin Au, Jeff Peterson, Byron Yasui, Bailey Matsuda, Ian O'Sullivan, and Michael Foumai."/>
    <n v="5500"/>
    <n v="650"/>
    <x v="2"/>
    <s v="US"/>
    <s v="USD"/>
    <n v="1333560803"/>
    <n v="1330972403"/>
    <b v="0"/>
    <n v="134"/>
    <b v="1"/>
    <s v="music/classical music"/>
    <n v="12"/>
    <n v="4.8499999999999996"/>
    <x v="5"/>
    <s v="classical music"/>
    <x v="5"/>
    <x v="1905"/>
    <d v="2012-04-04T17:33:23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2"/>
    <s v="US"/>
    <s v="USD"/>
    <n v="1373738400"/>
    <n v="1370568560"/>
    <b v="1"/>
    <n v="143"/>
    <b v="1"/>
    <s v="theater/spaces"/>
    <n v="8"/>
    <n v="3.17"/>
    <x v="1"/>
    <s v="spaces"/>
    <x v="4"/>
    <x v="1906"/>
    <d v="2013-07-13T18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1"/>
    <s v="US"/>
    <s v="USD"/>
    <n v="1409009306"/>
    <n v="1406417306"/>
    <b v="0"/>
    <n v="15"/>
    <b v="0"/>
    <s v="publishing/children's books"/>
    <n v="7"/>
    <n v="25.07"/>
    <x v="2"/>
    <s v="children's books"/>
    <x v="1"/>
    <x v="1907"/>
    <d v="2014-08-25T23:28:2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1"/>
    <s v="US"/>
    <s v="USD"/>
    <n v="1417620036"/>
    <n v="1412432436"/>
    <b v="0"/>
    <n v="0"/>
    <b v="0"/>
    <s v="theater/plays"/>
    <n v="5"/>
    <n v="0"/>
    <x v="1"/>
    <s v="plays"/>
    <x v="1"/>
    <x v="1908"/>
    <d v="2014-12-03T15:20:36"/>
  </r>
  <r>
    <n v="2892"/>
    <s v="Something Precious"/>
    <s v="Something Precious is the world's first musical to alert folks to the harmful effects of technology on the human spirit."/>
    <n v="5500"/>
    <n v="260"/>
    <x v="1"/>
    <s v="US"/>
    <s v="USD"/>
    <n v="1409000400"/>
    <n v="1408381704"/>
    <b v="0"/>
    <n v="17"/>
    <b v="0"/>
    <s v="theater/plays"/>
    <n v="5"/>
    <n v="15.29"/>
    <x v="1"/>
    <s v="plays"/>
    <x v="1"/>
    <x v="1909"/>
    <d v="2014-08-25T21:00:00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1"/>
    <s v="US"/>
    <s v="USD"/>
    <n v="1407562632"/>
    <n v="1404970632"/>
    <b v="0"/>
    <n v="7"/>
    <b v="0"/>
    <s v="theater/plays"/>
    <n v="5"/>
    <n v="35.86"/>
    <x v="1"/>
    <s v="plays"/>
    <x v="1"/>
    <x v="1910"/>
    <d v="2014-08-09T05:37:12"/>
  </r>
  <r>
    <n v="3156"/>
    <s v="Bringing First Love/Worst Love To Life"/>
    <s v="First Love/Worst Love is an examination of love and its mutability, as expressed through twelve stories and five actors on one stage."/>
    <n v="5500"/>
    <n v="94"/>
    <x v="2"/>
    <s v="US"/>
    <s v="USD"/>
    <n v="1338591144"/>
    <n v="1335567144"/>
    <b v="1"/>
    <n v="89"/>
    <b v="1"/>
    <s v="theater/plays"/>
    <n v="2"/>
    <n v="1.06"/>
    <x v="1"/>
    <s v="plays"/>
    <x v="5"/>
    <x v="1911"/>
    <d v="2012-06-01T22:52: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1"/>
    <s v="US"/>
    <s v="USD"/>
    <n v="1429767607"/>
    <n v="1424587207"/>
    <b v="0"/>
    <n v="36"/>
    <b v="0"/>
    <s v="theater/musical"/>
    <n v="1"/>
    <n v="1.97"/>
    <x v="1"/>
    <s v="musical"/>
    <x v="2"/>
    <x v="1912"/>
    <d v="2015-04-23T05:40:0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2"/>
    <s v="US"/>
    <s v="USD"/>
    <n v="1434822914"/>
    <n v="1432230914"/>
    <b v="1"/>
    <n v="88"/>
    <b v="1"/>
    <s v="theater/plays"/>
    <n v="1"/>
    <n v="0.64"/>
    <x v="1"/>
    <s v="plays"/>
    <x v="2"/>
    <x v="1913"/>
    <d v="2015-06-20T17:55:14"/>
  </r>
  <r>
    <n v="3297"/>
    <s v="MY EYES WENT DARK"/>
    <s v="A father loses his family in a freak plane crash and goes on to murder the air traffic controller he holds responsible."/>
    <n v="5500"/>
    <n v="50"/>
    <x v="2"/>
    <s v="GB"/>
    <s v="GBP"/>
    <n v="1438037940"/>
    <n v="1436380256"/>
    <b v="0"/>
    <n v="44"/>
    <b v="1"/>
    <s v="theater/plays"/>
    <n v="1"/>
    <n v="1.1399999999999999"/>
    <x v="1"/>
    <s v="plays"/>
    <x v="2"/>
    <x v="1914"/>
    <d v="2015-07-27T22:59:00"/>
  </r>
  <r>
    <n v="3348"/>
    <s v="Macbeth"/>
    <s v="Old Hat's new production explores the bleak culture of war and the cosmic powers of guilt and imagination in Shakespeare's tragedy."/>
    <n v="5500"/>
    <n v="37"/>
    <x v="2"/>
    <s v="US"/>
    <s v="USD"/>
    <n v="1461988740"/>
    <n v="1459949080"/>
    <b v="0"/>
    <n v="79"/>
    <b v="1"/>
    <s v="theater/plays"/>
    <n v="1"/>
    <n v="0.47"/>
    <x v="1"/>
    <s v="plays"/>
    <x v="0"/>
    <x v="1915"/>
    <d v="2016-04-30T03:59:00"/>
  </r>
  <r>
    <n v="3542"/>
    <s v="Gifts of War"/>
    <s v="Ancient Greece. Giddy, champagne soaked debauchery celebrating the Trojan War's end leads to a shocking and deadly surprise."/>
    <n v="5500"/>
    <n v="10"/>
    <x v="2"/>
    <s v="US"/>
    <s v="USD"/>
    <n v="1410099822"/>
    <n v="1404915822"/>
    <b v="0"/>
    <n v="85"/>
    <b v="1"/>
    <s v="theater/plays"/>
    <n v="0"/>
    <n v="0.12"/>
    <x v="1"/>
    <s v="plays"/>
    <x v="1"/>
    <x v="1916"/>
    <d v="2014-09-07T14:23:42"/>
  </r>
  <r>
    <n v="3553"/>
    <s v="Coming Home"/>
    <s v="Professional actors bring to life the true stories of 5 African-Americans struggling with mental health and their search for healing."/>
    <n v="5500"/>
    <n v="8"/>
    <x v="2"/>
    <s v="US"/>
    <s v="USD"/>
    <n v="1439337600"/>
    <n v="1436575280"/>
    <b v="0"/>
    <n v="104"/>
    <b v="1"/>
    <s v="theater/plays"/>
    <n v="0"/>
    <n v="0.08"/>
    <x v="1"/>
    <s v="plays"/>
    <x v="2"/>
    <x v="1917"/>
    <d v="2015-08-12T00:00:00"/>
  </r>
  <r>
    <n v="3731"/>
    <s v="The Rabbit on the Moon"/>
    <s v="A long distance wrong number leads to love, but with Emily flying in to finally meet, Nick somehow forgot to mention he's blind."/>
    <n v="5500"/>
    <n v="0"/>
    <x v="1"/>
    <s v="US"/>
    <s v="USD"/>
    <n v="1420860180"/>
    <n v="1418234646"/>
    <b v="0"/>
    <n v="12"/>
    <b v="0"/>
    <s v="theater/plays"/>
    <n v="0"/>
    <n v="0"/>
    <x v="1"/>
    <s v="plays"/>
    <x v="1"/>
    <x v="1918"/>
    <d v="2015-01-10T03:23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1"/>
    <s v="musical"/>
    <x v="2"/>
    <x v="1919"/>
    <d v="2015-10-08T16:42:15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1"/>
    <s v="US"/>
    <s v="USD"/>
    <n v="1416877200"/>
    <n v="1414505137"/>
    <b v="0"/>
    <n v="2"/>
    <b v="0"/>
    <s v="theater/plays"/>
    <n v="0"/>
    <n v="0"/>
    <x v="1"/>
    <s v="plays"/>
    <x v="1"/>
    <x v="1920"/>
    <d v="2014-11-25T01:00:0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s v="plays"/>
    <x v="0"/>
    <x v="1921"/>
    <d v="2016-04-25T00:20:0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2"/>
    <s v="AU"/>
    <s v="AUD"/>
    <n v="1477414800"/>
    <n v="1474380241"/>
    <b v="0"/>
    <n v="514"/>
    <b v="1"/>
    <s v="games/tabletop games"/>
    <n v="23"/>
    <n v="2.4900000000000002"/>
    <x v="4"/>
    <s v="tabletop games"/>
    <x v="0"/>
    <x v="1922"/>
    <d v="2016-10-25T17:00:00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2"/>
    <s v="US"/>
    <s v="USD"/>
    <n v="1482307140"/>
    <n v="1479886966"/>
    <b v="1"/>
    <n v="58"/>
    <b v="1"/>
    <s v="film &amp; video/documentary"/>
    <n v="486"/>
    <n v="452.43"/>
    <x v="0"/>
    <s v="documentary"/>
    <x v="0"/>
    <x v="1923"/>
    <d v="2016-12-21T07:59:00"/>
  </r>
  <r>
    <n v="1032"/>
    <s v="Phantom Ship / Coastal (Album Preorder)"/>
    <s v="Ideal for living rooms and open spaces."/>
    <n v="5400"/>
    <n v="5830.83"/>
    <x v="2"/>
    <s v="US"/>
    <s v="USD"/>
    <n v="1466697625"/>
    <n v="1464105625"/>
    <b v="0"/>
    <n v="96"/>
    <b v="1"/>
    <s v="music/electronic music"/>
    <n v="108"/>
    <n v="60.74"/>
    <x v="5"/>
    <s v="electronic music"/>
    <x v="0"/>
    <x v="1924"/>
    <d v="2016-06-23T16:00:25"/>
  </r>
  <r>
    <n v="33"/>
    <s v="Imaginary Problems"/>
    <s v="3 best friends balance their work, personal and private lives while finding time for their imaginary friends (who are 3 puppets)."/>
    <n v="5250"/>
    <n v="180062"/>
    <x v="2"/>
    <s v="US"/>
    <s v="USD"/>
    <n v="1447001501"/>
    <n v="1444405901"/>
    <b v="0"/>
    <n v="64"/>
    <b v="1"/>
    <s v="film &amp; video/television"/>
    <n v="3430"/>
    <n v="2813.47"/>
    <x v="0"/>
    <s v="television"/>
    <x v="2"/>
    <x v="1925"/>
    <d v="2015-11-08T16:51:4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2"/>
    <s v="US"/>
    <s v="USD"/>
    <n v="1327433173"/>
    <n v="1325618773"/>
    <b v="0"/>
    <n v="80"/>
    <b v="1"/>
    <s v="music/indie rock"/>
    <n v="36"/>
    <n v="23.91"/>
    <x v="5"/>
    <s v="indie rock"/>
    <x v="5"/>
    <x v="1926"/>
    <d v="2012-01-24T19:26:13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1"/>
    <s v="US"/>
    <s v="USD"/>
    <n v="1407604920"/>
    <n v="1405012920"/>
    <b v="0"/>
    <n v="0"/>
    <b v="0"/>
    <s v="food/food trucks"/>
    <n v="97"/>
    <n v="0"/>
    <x v="7"/>
    <s v="food trucks"/>
    <x v="1"/>
    <x v="1927"/>
    <d v="2014-08-09T17:22:00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s v="music/faith"/>
    <n v="49"/>
    <n v="625.75"/>
    <x v="5"/>
    <s v="faith"/>
    <x v="3"/>
    <x v="1928"/>
    <d v="2017-04-11T20:44:0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1"/>
    <s v="US"/>
    <s v="USD"/>
    <n v="1421337405"/>
    <n v="1418745405"/>
    <b v="0"/>
    <n v="2"/>
    <b v="0"/>
    <s v="music/faith"/>
    <n v="50"/>
    <n v="1250.5"/>
    <x v="5"/>
    <s v="faith"/>
    <x v="1"/>
    <x v="1929"/>
    <d v="2015-01-15T15:56:45"/>
  </r>
  <r>
    <n v="11"/>
    <s v="2016 TAPR DCC Video on HamRadioNow"/>
    <s v="HamRadioNow will produce YouTube video of the complete 2016 ARRL &amp; TAPR Amateur Radio (Ham Radio) Digital Communications Conference"/>
    <n v="5000"/>
    <n v="409782"/>
    <x v="2"/>
    <s v="US"/>
    <s v="USD"/>
    <n v="1471834800"/>
    <n v="1469126462"/>
    <b v="0"/>
    <n v="75"/>
    <b v="1"/>
    <s v="film &amp; video/television"/>
    <n v="8196"/>
    <n v="5463.76"/>
    <x v="0"/>
    <s v="television"/>
    <x v="0"/>
    <x v="1930"/>
    <d v="2016-08-22T03:00:00"/>
  </r>
  <r>
    <n v="45"/>
    <s v="The Art of the Lift"/>
    <s v="The Art of the Lift is a crime drama that follows an expert crew of pick-pockets and their attempt at breaking in a new recruit."/>
    <n v="5000"/>
    <n v="161459"/>
    <x v="2"/>
    <s v="US"/>
    <s v="USD"/>
    <n v="1461769107"/>
    <n v="1459177107"/>
    <b v="0"/>
    <n v="61"/>
    <b v="1"/>
    <s v="film &amp; video/television"/>
    <n v="3229"/>
    <n v="2646.87"/>
    <x v="0"/>
    <s v="television"/>
    <x v="0"/>
    <x v="1931"/>
    <d v="2016-04-27T14:58:27"/>
  </r>
  <r>
    <n v="47"/>
    <s v="Jane Don't Date - TV pilot (sitcom)"/>
    <s v="Cursed with attracting odd men, an independent woman takes on the Chicago dating scene again with the help of her offbeat friends."/>
    <n v="5000"/>
    <n v="153362"/>
    <x v="2"/>
    <s v="US"/>
    <s v="USD"/>
    <n v="1419021607"/>
    <n v="1413834007"/>
    <b v="0"/>
    <n v="70"/>
    <b v="1"/>
    <s v="film &amp; video/television"/>
    <n v="3067"/>
    <n v="2190.89"/>
    <x v="0"/>
    <s v="television"/>
    <x v="1"/>
    <x v="1932"/>
    <d v="2014-12-19T20:40:07"/>
  </r>
  <r>
    <n v="61"/>
    <s v="SPLITTING THE SYNAPSE"/>
    <s v="An exploration of the shadows that follow us from our past, the darkness that lives inside us and the ability to find our own freedom"/>
    <n v="5000"/>
    <n v="123444.12"/>
    <x v="2"/>
    <s v="US"/>
    <s v="USD"/>
    <n v="1370547157"/>
    <n v="1368646357"/>
    <b v="0"/>
    <n v="23"/>
    <b v="1"/>
    <s v="film &amp; video/shorts"/>
    <n v="2469"/>
    <n v="5367.14"/>
    <x v="0"/>
    <s v="shorts"/>
    <x v="4"/>
    <x v="1933"/>
    <d v="2013-06-06T19:32:37"/>
  </r>
  <r>
    <n v="92"/>
    <s v="Euphoria"/>
    <s v="Euphoria is an adventure film that follows adrenaline filled athletes on their hunt for the sublime while balancing family and careers."/>
    <n v="5000"/>
    <n v="92154.22"/>
    <x v="2"/>
    <s v="CA"/>
    <s v="CAD"/>
    <n v="1485936000"/>
    <n v="1481949983"/>
    <b v="0"/>
    <n v="43"/>
    <b v="1"/>
    <s v="film &amp; video/shorts"/>
    <n v="1843"/>
    <n v="2143.12"/>
    <x v="0"/>
    <s v="shorts"/>
    <x v="0"/>
    <x v="1934"/>
    <d v="2017-02-01T08:00:00"/>
  </r>
  <r>
    <n v="100"/>
    <s v="Two Sisters"/>
    <s v="Two sisters share a fragile relationship. When their mother dies and they inherit the family house, old problems rise to the surface."/>
    <n v="5000"/>
    <n v="79686.05"/>
    <x v="2"/>
    <s v="US"/>
    <s v="USD"/>
    <n v="1352055886"/>
    <n v="1350324286"/>
    <b v="0"/>
    <n v="26"/>
    <b v="1"/>
    <s v="film &amp; video/shorts"/>
    <n v="1594"/>
    <n v="3064.85"/>
    <x v="0"/>
    <s v="shorts"/>
    <x v="5"/>
    <x v="1935"/>
    <d v="2012-11-04T19:04:46"/>
  </r>
  <r>
    <n v="106"/>
    <s v="LOST WEEKEND"/>
    <s v="A Boy. A Girl. A Car. A Serial Killer."/>
    <n v="5000"/>
    <n v="76130.2"/>
    <x v="2"/>
    <s v="US"/>
    <s v="USD"/>
    <n v="1333391901"/>
    <n v="1332182301"/>
    <b v="0"/>
    <n v="27"/>
    <b v="1"/>
    <s v="film &amp; video/shorts"/>
    <n v="1523"/>
    <n v="2819.64"/>
    <x v="0"/>
    <s v="shorts"/>
    <x v="5"/>
    <x v="1936"/>
    <d v="2012-04-02T18:38:21"/>
  </r>
  <r>
    <n v="112"/>
    <s v="MITOSIS | a short film"/>
    <s v="Only one choice can stop Anthony Oswald from fulfilling his destiny and saving millions of lives, and itâ€™s not his decision to make."/>
    <n v="5000"/>
    <n v="74026"/>
    <x v="2"/>
    <s v="US"/>
    <s v="USD"/>
    <n v="1397354400"/>
    <n v="1395277318"/>
    <b v="0"/>
    <n v="81"/>
    <b v="1"/>
    <s v="film &amp; video/shorts"/>
    <n v="1481"/>
    <n v="913.9"/>
    <x v="0"/>
    <s v="shorts"/>
    <x v="1"/>
    <x v="1937"/>
    <d v="2014-04-13T02:00:00"/>
  </r>
  <r>
    <n v="113"/>
    <s v="&quot;The First Day&quot; by Julia Othmer- Music Video"/>
    <s v="A living memorial for all those dealing with trauma, grief and loss."/>
    <n v="5000"/>
    <n v="73818.240000000005"/>
    <x v="2"/>
    <s v="US"/>
    <s v="USD"/>
    <n v="1312642800"/>
    <n v="1311963128"/>
    <b v="0"/>
    <n v="78"/>
    <b v="1"/>
    <s v="film &amp; video/shorts"/>
    <n v="1476"/>
    <n v="946.39"/>
    <x v="0"/>
    <s v="shorts"/>
    <x v="6"/>
    <x v="1938"/>
    <d v="2011-08-06T15:00:00"/>
  </r>
  <r>
    <n v="118"/>
    <s v="DENOUNCED - A Short Film"/>
    <s v="When a ruthless hit-man is 'denounced' from the mafia, his old enemies declare war."/>
    <n v="5000"/>
    <n v="67856"/>
    <x v="2"/>
    <s v="US"/>
    <s v="USD"/>
    <n v="1311902236"/>
    <n v="1309310236"/>
    <b v="0"/>
    <n v="39"/>
    <b v="1"/>
    <s v="film &amp; video/shorts"/>
    <n v="1357"/>
    <n v="1739.9"/>
    <x v="0"/>
    <s v="shorts"/>
    <x v="6"/>
    <x v="1939"/>
    <d v="2011-07-29T01:17:16"/>
  </r>
  <r>
    <n v="134"/>
    <s v="MARLEY'S GHOST (AMBASSADORS OF STEAM) (Canceled)"/>
    <s v="steampunk  remake of &quot;a Christmas carol&quot;"/>
    <n v="5000"/>
    <n v="57754"/>
    <x v="0"/>
    <s v="US"/>
    <s v="USD"/>
    <n v="1441386000"/>
    <n v="1438811418"/>
    <b v="0"/>
    <n v="0"/>
    <b v="0"/>
    <s v="film &amp; video/science fiction"/>
    <n v="1155"/>
    <n v="0"/>
    <x v="0"/>
    <s v="science fiction"/>
    <x v="2"/>
    <x v="1940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0"/>
    <s v="US"/>
    <s v="USD"/>
    <n v="1413942628"/>
    <n v="1411350628"/>
    <b v="0"/>
    <n v="0"/>
    <b v="0"/>
    <s v="film &amp; video/science fiction"/>
    <n v="1017"/>
    <n v="0"/>
    <x v="0"/>
    <s v="science fiction"/>
    <x v="1"/>
    <x v="1941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1"/>
    <s v="US"/>
    <s v="USD"/>
    <n v="1439675691"/>
    <n v="1434491691"/>
    <b v="0"/>
    <n v="0"/>
    <b v="0"/>
    <s v="film &amp; video/drama"/>
    <n v="1013"/>
    <n v="0"/>
    <x v="0"/>
    <s v="drama"/>
    <x v="2"/>
    <x v="1942"/>
    <d v="2015-08-15T21:54:51"/>
  </r>
  <r>
    <n v="166"/>
    <s v="Pressure"/>
    <s v="A young teen makes a bad decision after joining gang and the film expresses his choices that led him to that point."/>
    <n v="5000"/>
    <n v="49321"/>
    <x v="1"/>
    <s v="US"/>
    <s v="USD"/>
    <n v="1484531362"/>
    <n v="1481939362"/>
    <b v="0"/>
    <n v="1"/>
    <b v="0"/>
    <s v="film &amp; video/drama"/>
    <n v="986"/>
    <n v="49321"/>
    <x v="0"/>
    <s v="drama"/>
    <x v="0"/>
    <x v="1943"/>
    <d v="2017-01-16T01:49:22"/>
  </r>
  <r>
    <n v="186"/>
    <s v="Feature Film: The Wolfes"/>
    <s v="My film is about a boy who discovers the truth about his fathers dissapearance through the dark secrets of his mothers past."/>
    <n v="5000"/>
    <n v="43037"/>
    <x v="1"/>
    <s v="US"/>
    <s v="USD"/>
    <n v="1488571200"/>
    <n v="1485977434"/>
    <b v="0"/>
    <n v="0"/>
    <b v="0"/>
    <s v="film &amp; video/drama"/>
    <n v="861"/>
    <n v="0"/>
    <x v="0"/>
    <s v="drama"/>
    <x v="3"/>
    <x v="1944"/>
    <d v="2017-03-03T20:00:00"/>
  </r>
  <r>
    <n v="187"/>
    <s v="The Imbalanced Heart of a Symmetric Mind (film)"/>
    <s v="A young man suffering from a severe case of OCD embarks on a road trip to find peace of mind."/>
    <n v="5000"/>
    <n v="43015"/>
    <x v="1"/>
    <s v="US"/>
    <s v="USD"/>
    <n v="1437461940"/>
    <n v="1435383457"/>
    <b v="0"/>
    <n v="5"/>
    <b v="0"/>
    <s v="film &amp; video/drama"/>
    <n v="860"/>
    <n v="8603"/>
    <x v="0"/>
    <s v="drama"/>
    <x v="2"/>
    <x v="1945"/>
    <d v="2015-07-21T06:59:00"/>
  </r>
  <r>
    <n v="191"/>
    <s v="Trillion: Feature Film"/>
    <s v="A young boy passionate about Astronomy and Chemistry tracks down an astroid that scientists said would never hit earth."/>
    <n v="5000"/>
    <n v="41950"/>
    <x v="1"/>
    <s v="AU"/>
    <s v="AUD"/>
    <n v="1443782138"/>
    <n v="1440326138"/>
    <b v="0"/>
    <n v="3"/>
    <b v="0"/>
    <s v="film &amp; video/drama"/>
    <n v="839"/>
    <n v="13983.33"/>
    <x v="0"/>
    <s v="drama"/>
    <x v="2"/>
    <x v="1946"/>
    <d v="2015-10-02T10:35:3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1"/>
    <s v="US"/>
    <s v="USD"/>
    <n v="1442634617"/>
    <n v="1440042617"/>
    <b v="0"/>
    <n v="12"/>
    <b v="0"/>
    <s v="film &amp; video/drama"/>
    <n v="786"/>
    <n v="3275.33"/>
    <x v="0"/>
    <s v="drama"/>
    <x v="2"/>
    <x v="1947"/>
    <d v="2015-09-19T03:50:17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1"/>
    <s v="US"/>
    <s v="USD"/>
    <n v="1431702289"/>
    <n v="1426518289"/>
    <b v="0"/>
    <n v="1"/>
    <b v="0"/>
    <s v="film &amp; video/drama"/>
    <n v="762"/>
    <n v="38082.69"/>
    <x v="0"/>
    <s v="drama"/>
    <x v="2"/>
    <x v="1948"/>
    <d v="2015-05-15T15:04:4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2"/>
    <s v="US"/>
    <s v="USD"/>
    <n v="1345079785"/>
    <n v="1342487785"/>
    <b v="1"/>
    <n v="96"/>
    <b v="1"/>
    <s v="film &amp; video/documentary"/>
    <n v="665"/>
    <n v="346.14"/>
    <x v="0"/>
    <s v="documentary"/>
    <x v="5"/>
    <x v="1949"/>
    <d v="2012-08-16T01:16:25"/>
  </r>
  <r>
    <n v="246"/>
    <s v="LEAVING ATLANTA THE FILM"/>
    <s v="From 1979 to 1981 twenty-nine Black children in Atlanta were murdered and the others terrified. This is our story..."/>
    <n v="5000"/>
    <n v="33006"/>
    <x v="2"/>
    <s v="US"/>
    <s v="USD"/>
    <n v="1292665405"/>
    <n v="1288341805"/>
    <b v="1"/>
    <n v="223"/>
    <b v="1"/>
    <s v="film &amp; video/documentary"/>
    <n v="660"/>
    <n v="148.01"/>
    <x v="0"/>
    <s v="documentary"/>
    <x v="7"/>
    <x v="1950"/>
    <d v="2010-12-18T09:43:25"/>
  </r>
  <r>
    <n v="247"/>
    <s v="Deja-Vu: Dissecting Memory on Camera"/>
    <s v="A young neuroscientist attempts to reconnect with his ailing father by obsessively studying old family footage._x000a_"/>
    <n v="5000"/>
    <n v="32903"/>
    <x v="2"/>
    <s v="US"/>
    <s v="USD"/>
    <n v="1287200340"/>
    <n v="1284042614"/>
    <b v="1"/>
    <n v="62"/>
    <b v="1"/>
    <s v="film &amp; video/documentary"/>
    <n v="658"/>
    <n v="530.69000000000005"/>
    <x v="0"/>
    <s v="documentary"/>
    <x v="7"/>
    <x v="1951"/>
    <d v="2010-10-16T03:39:00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2"/>
    <s v="US"/>
    <s v="USD"/>
    <n v="1275364740"/>
    <n v="1269878058"/>
    <b v="1"/>
    <n v="108"/>
    <b v="1"/>
    <s v="film &amp; video/documentary"/>
    <n v="642"/>
    <n v="296.99"/>
    <x v="0"/>
    <s v="documentary"/>
    <x v="7"/>
    <x v="1952"/>
    <d v="2010-06-01T03:59:0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2"/>
    <s v="US"/>
    <s v="USD"/>
    <n v="1336747995"/>
    <n v="1334155995"/>
    <b v="1"/>
    <n v="91"/>
    <b v="1"/>
    <s v="film &amp; video/documentary"/>
    <n v="626"/>
    <n v="343.69"/>
    <x v="0"/>
    <s v="documentary"/>
    <x v="5"/>
    <x v="1953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31272.92"/>
    <x v="2"/>
    <s v="US"/>
    <s v="USD"/>
    <n v="1273522560"/>
    <n v="1269928430"/>
    <b v="1"/>
    <n v="58"/>
    <b v="1"/>
    <s v="film &amp; video/documentary"/>
    <n v="625"/>
    <n v="539.19000000000005"/>
    <x v="0"/>
    <s v="documentary"/>
    <x v="7"/>
    <x v="1954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30805"/>
    <x v="2"/>
    <s v="US"/>
    <s v="USD"/>
    <n v="1320640778"/>
    <n v="1316749178"/>
    <b v="1"/>
    <n v="111"/>
    <b v="1"/>
    <s v="film &amp; video/documentary"/>
    <n v="616"/>
    <n v="277.52"/>
    <x v="0"/>
    <s v="documentary"/>
    <x v="6"/>
    <x v="1955"/>
    <d v="2011-11-07T04:39:38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2"/>
    <s v="US"/>
    <s v="USD"/>
    <n v="1309694266"/>
    <n v="1307102266"/>
    <b v="1"/>
    <n v="118"/>
    <b v="1"/>
    <s v="film &amp; video/documentary"/>
    <n v="610"/>
    <n v="258.52"/>
    <x v="0"/>
    <s v="documentary"/>
    <x v="6"/>
    <x v="1956"/>
    <d v="2011-07-03T11:57:46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2"/>
    <s v="US"/>
    <s v="USD"/>
    <n v="1367366460"/>
    <n v="1365791246"/>
    <b v="1"/>
    <n v="128"/>
    <b v="1"/>
    <s v="film &amp; video/documentary"/>
    <n v="582"/>
    <n v="227.26"/>
    <x v="0"/>
    <s v="documentary"/>
    <x v="4"/>
    <x v="1957"/>
    <d v="2013-05-01T00:01: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2"/>
    <s v="US"/>
    <s v="USD"/>
    <n v="1279555200"/>
    <n v="1276480894"/>
    <b v="1"/>
    <n v="50"/>
    <b v="1"/>
    <s v="film &amp; video/documentary"/>
    <n v="575"/>
    <n v="574.55999999999995"/>
    <x v="0"/>
    <s v="documentary"/>
    <x v="7"/>
    <x v="1958"/>
    <d v="2010-07-19T16:00:00"/>
  </r>
  <r>
    <n v="318"/>
    <s v="Friend Request: Accepted"/>
    <s v="Photographer, Ty Morin, pays a visit to every single one of his Facebook friends to take their portrait...all 788 of them."/>
    <n v="5000"/>
    <n v="26445"/>
    <x v="2"/>
    <s v="US"/>
    <s v="USD"/>
    <n v="1364342151"/>
    <n v="1361753751"/>
    <b v="1"/>
    <n v="284"/>
    <b v="1"/>
    <s v="film &amp; video/documentary"/>
    <n v="529"/>
    <n v="93.12"/>
    <x v="0"/>
    <s v="documentary"/>
    <x v="4"/>
    <x v="1959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2"/>
    <s v="US"/>
    <s v="USD"/>
    <n v="1265097540"/>
    <n v="1257538029"/>
    <b v="1"/>
    <n v="51"/>
    <b v="1"/>
    <s v="film &amp; video/documentary"/>
    <n v="529"/>
    <n v="518.39"/>
    <x v="0"/>
    <s v="documentary"/>
    <x v="8"/>
    <x v="1960"/>
    <d v="2010-02-02T07:59:00"/>
  </r>
  <r>
    <n v="388"/>
    <s v="Another Man's Treasure documentary"/>
    <s v="A documentary film featuring the World's Largest Rummage Sale and rumination on the Power and Pleasures of Possessions."/>
    <n v="5000"/>
    <n v="21361"/>
    <x v="2"/>
    <s v="US"/>
    <s v="USD"/>
    <n v="1469670580"/>
    <n v="1467078580"/>
    <b v="0"/>
    <n v="71"/>
    <b v="1"/>
    <s v="film &amp; video/documentary"/>
    <n v="427"/>
    <n v="300.86"/>
    <x v="0"/>
    <s v="documentary"/>
    <x v="0"/>
    <x v="1961"/>
    <d v="2016-07-28T01:49:40"/>
  </r>
  <r>
    <n v="403"/>
    <s v="MONDO BANANA"/>
    <s v="A documentary adventure about bananas - and people. Your round-trip ticket into the heart of banana-cultures!!"/>
    <n v="5000"/>
    <n v="20459"/>
    <x v="2"/>
    <s v="US"/>
    <s v="USD"/>
    <n v="1312960080"/>
    <n v="1308900441"/>
    <b v="0"/>
    <n v="70"/>
    <b v="1"/>
    <s v="film &amp; video/documentary"/>
    <n v="409"/>
    <n v="292.27"/>
    <x v="0"/>
    <s v="documentary"/>
    <x v="6"/>
    <x v="1962"/>
    <d v="2011-08-10T07:08:00"/>
  </r>
  <r>
    <n v="429"/>
    <s v="THE FUTURE"/>
    <s v="THE FUTURE is a short animated film created entirely by autistic and developmentally disabled artists from the L.A.N.D. program in Brooklyn, New York."/>
    <n v="5000"/>
    <n v="19129"/>
    <x v="1"/>
    <s v="US"/>
    <s v="USD"/>
    <n v="1259297940"/>
    <n v="1252964282"/>
    <b v="0"/>
    <n v="0"/>
    <b v="0"/>
    <s v="film &amp; video/animation"/>
    <n v="383"/>
    <n v="0"/>
    <x v="0"/>
    <s v="animation"/>
    <x v="8"/>
    <x v="1963"/>
    <d v="2009-11-27T04:59:00"/>
  </r>
  <r>
    <n v="440"/>
    <s v="Consumed"/>
    <s v="A stop-motion animation made by a one girl team, with a camera, creativity, and a lot of determination."/>
    <n v="5000"/>
    <n v="18185"/>
    <x v="1"/>
    <s v="US"/>
    <s v="USD"/>
    <n v="1458859153"/>
    <n v="1456270753"/>
    <b v="0"/>
    <n v="1"/>
    <b v="0"/>
    <s v="film &amp; video/animation"/>
    <n v="364"/>
    <n v="18185"/>
    <x v="0"/>
    <s v="animation"/>
    <x v="0"/>
    <x v="1964"/>
    <d v="2016-03-24T22:39:1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1"/>
    <s v="US"/>
    <s v="USD"/>
    <n v="1389844800"/>
    <n v="1385524889"/>
    <b v="0"/>
    <n v="2"/>
    <b v="0"/>
    <s v="film &amp; video/animation"/>
    <n v="333"/>
    <n v="8318.39"/>
    <x v="0"/>
    <s v="animation"/>
    <x v="4"/>
    <x v="1965"/>
    <d v="2014-01-16T04:00:00"/>
  </r>
  <r>
    <n v="509"/>
    <s v="Indian in Chelsea - Web Animated series"/>
    <s v="A hilarious comedy podcast being turned into an animated series  about an indian servant and his boss."/>
    <n v="5000"/>
    <n v="15435.55"/>
    <x v="1"/>
    <s v="GB"/>
    <s v="GBP"/>
    <n v="1435504170"/>
    <n v="1432912170"/>
    <b v="0"/>
    <n v="1"/>
    <b v="0"/>
    <s v="film &amp; video/animation"/>
    <n v="309"/>
    <n v="15435.55"/>
    <x v="0"/>
    <s v="animation"/>
    <x v="2"/>
    <x v="1966"/>
    <d v="2015-06-28T15:09:30"/>
  </r>
  <r>
    <n v="511"/>
    <s v="Stuck On An Eyeland"/>
    <s v="A project that incorporates animation and comic art into a relevant story. 4 boys, 1 eyeland, and a whole lot of drama!!!"/>
    <n v="5000"/>
    <n v="15335"/>
    <x v="1"/>
    <s v="US"/>
    <s v="USD"/>
    <n v="1365228982"/>
    <n v="1362640582"/>
    <b v="0"/>
    <n v="5"/>
    <b v="0"/>
    <s v="film &amp; video/animation"/>
    <n v="307"/>
    <n v="3067"/>
    <x v="0"/>
    <s v="animation"/>
    <x v="4"/>
    <x v="1967"/>
    <d v="2013-04-06T06:16:22"/>
  </r>
  <r>
    <n v="516"/>
    <s v="Shipmates"/>
    <s v="A big brother style comedy animation series starring famous seafarers"/>
    <n v="5000"/>
    <n v="15281"/>
    <x v="1"/>
    <s v="GB"/>
    <s v="GBP"/>
    <n v="1432752080"/>
    <n v="1427568080"/>
    <b v="0"/>
    <n v="0"/>
    <b v="0"/>
    <s v="film &amp; video/animation"/>
    <n v="306"/>
    <n v="0"/>
    <x v="0"/>
    <s v="animation"/>
    <x v="2"/>
    <x v="1968"/>
    <d v="2015-05-27T18:41:20"/>
  </r>
  <r>
    <n v="520"/>
    <s v="Darktales The Play"/>
    <s v="Tim Arthur's 21st anniversary sell-out production of his 'chilling' and 'sinister' ghostly thriller returns to the Edinburgh Fringe!"/>
    <n v="5000"/>
    <n v="15230"/>
    <x v="2"/>
    <s v="GB"/>
    <s v="GBP"/>
    <n v="1449766261"/>
    <n v="1447174261"/>
    <b v="0"/>
    <n v="34"/>
    <b v="1"/>
    <s v="theater/plays"/>
    <n v="305"/>
    <n v="447.94"/>
    <x v="1"/>
    <s v="plays"/>
    <x v="2"/>
    <x v="1969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2"/>
    <s v="US"/>
    <s v="USD"/>
    <n v="1477976340"/>
    <n v="1475460819"/>
    <b v="0"/>
    <n v="56"/>
    <b v="1"/>
    <s v="theater/plays"/>
    <n v="304"/>
    <n v="271.19"/>
    <x v="1"/>
    <s v="plays"/>
    <x v="0"/>
    <x v="1970"/>
    <d v="2016-11-01T04:59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2"/>
    <s v="US"/>
    <s v="USD"/>
    <n v="1442805076"/>
    <n v="1440213076"/>
    <b v="0"/>
    <n v="84"/>
    <b v="1"/>
    <s v="theater/plays"/>
    <n v="303"/>
    <n v="180.07"/>
    <x v="1"/>
    <s v="plays"/>
    <x v="2"/>
    <x v="1971"/>
    <d v="2015-09-21T03:11:16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2"/>
    <s v="US"/>
    <s v="USD"/>
    <n v="1463166263"/>
    <n v="1460574263"/>
    <b v="0"/>
    <n v="60"/>
    <b v="1"/>
    <s v="theater/plays"/>
    <n v="282"/>
    <n v="234.7"/>
    <x v="1"/>
    <s v="plays"/>
    <x v="0"/>
    <x v="1972"/>
    <d v="2016-05-13T19:04:23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1"/>
    <s v="CA"/>
    <s v="CAD"/>
    <n v="1485838800"/>
    <n v="1484756245"/>
    <b v="0"/>
    <n v="4"/>
    <b v="0"/>
    <s v="technology/web"/>
    <n v="271"/>
    <n v="3391.5"/>
    <x v="3"/>
    <s v="web"/>
    <x v="3"/>
    <x v="1973"/>
    <d v="2017-01-31T05:00:00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1"/>
    <s v="US"/>
    <s v="USD"/>
    <n v="1468513533"/>
    <n v="1465921533"/>
    <b v="0"/>
    <n v="1"/>
    <b v="0"/>
    <s v="technology/web"/>
    <n v="260"/>
    <n v="13014"/>
    <x v="3"/>
    <s v="web"/>
    <x v="0"/>
    <x v="1974"/>
    <d v="2016-07-14T16:25:33"/>
  </r>
  <r>
    <n v="577"/>
    <s v="everydayrelay"/>
    <s v="Emails are one of pervasively used mode of communication today. However, emails can be personal and sometimes discretion is needed."/>
    <n v="5000"/>
    <n v="12730.42"/>
    <x v="1"/>
    <s v="US"/>
    <s v="USD"/>
    <n v="1463753302"/>
    <n v="1458569302"/>
    <b v="0"/>
    <n v="1"/>
    <b v="0"/>
    <s v="technology/web"/>
    <n v="255"/>
    <n v="12730.42"/>
    <x v="3"/>
    <s v="web"/>
    <x v="0"/>
    <x v="1975"/>
    <d v="2016-05-20T14:08:22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1"/>
    <s v="GB"/>
    <s v="GBP"/>
    <n v="1454936460"/>
    <n v="1452259131"/>
    <b v="0"/>
    <n v="9"/>
    <b v="0"/>
    <s v="technology/web"/>
    <n v="246"/>
    <n v="1369"/>
    <x v="3"/>
    <s v="web"/>
    <x v="0"/>
    <x v="1976"/>
    <d v="2016-02-08T13:01:00"/>
  </r>
  <r>
    <n v="600"/>
    <s v="Anaheim California here we come but we need your help."/>
    <s v="Science Technology Engineering and Math + youth = a brighter tomorrow."/>
    <n v="5000"/>
    <n v="12042"/>
    <x v="0"/>
    <s v="US"/>
    <s v="USD"/>
    <n v="1431198562"/>
    <n v="1426014562"/>
    <b v="0"/>
    <n v="1"/>
    <b v="0"/>
    <s v="technology/web"/>
    <n v="241"/>
    <n v="12042"/>
    <x v="3"/>
    <s v="web"/>
    <x v="2"/>
    <x v="1977"/>
    <d v="2015-05-09T19:09:22"/>
  </r>
  <r>
    <n v="605"/>
    <s v="Teach Your Parents iPad (Canceled)"/>
    <s v="An iPad support care package for your parents / seniors."/>
    <n v="5000"/>
    <n v="12000"/>
    <x v="0"/>
    <s v="US"/>
    <s v="USD"/>
    <n v="1440318908"/>
    <n v="1436430908"/>
    <b v="0"/>
    <n v="8"/>
    <b v="0"/>
    <s v="technology/web"/>
    <n v="240"/>
    <n v="1500"/>
    <x v="3"/>
    <s v="web"/>
    <x v="2"/>
    <x v="197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0"/>
    <s v="NL"/>
    <s v="EUR"/>
    <n v="1432479600"/>
    <n v="1428507409"/>
    <b v="0"/>
    <n v="1"/>
    <b v="0"/>
    <s v="technology/web"/>
    <n v="240"/>
    <n v="12000"/>
    <x v="3"/>
    <s v="web"/>
    <x v="2"/>
    <x v="1979"/>
    <d v="2015-05-24T15:00:00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0"/>
    <s v="FR"/>
    <s v="EUR"/>
    <n v="1488013307"/>
    <n v="1485421307"/>
    <b v="0"/>
    <n v="0"/>
    <b v="0"/>
    <s v="technology/web"/>
    <n v="235"/>
    <n v="0"/>
    <x v="3"/>
    <s v="web"/>
    <x v="3"/>
    <x v="1980"/>
    <d v="2017-02-25T09:01:47"/>
  </r>
  <r>
    <n v="624"/>
    <s v="NeedSomeLoven.com (Canceled)"/>
    <s v="I am designing a fun, high tech dating website, with over 25 cool features. It is innovate as well as user friendly."/>
    <n v="5000"/>
    <n v="11621"/>
    <x v="0"/>
    <s v="US"/>
    <s v="USD"/>
    <n v="1431647041"/>
    <n v="1429055041"/>
    <b v="0"/>
    <n v="0"/>
    <b v="0"/>
    <s v="technology/web"/>
    <n v="232"/>
    <n v="0"/>
    <x v="3"/>
    <s v="web"/>
    <x v="2"/>
    <x v="1981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0"/>
    <s v="US"/>
    <s v="USD"/>
    <n v="1405269457"/>
    <n v="1402677457"/>
    <b v="0"/>
    <n v="0"/>
    <b v="0"/>
    <s v="technology/web"/>
    <n v="231"/>
    <n v="0"/>
    <x v="3"/>
    <s v="web"/>
    <x v="1"/>
    <x v="1982"/>
    <d v="2014-07-13T16:37:37"/>
  </r>
  <r>
    <n v="634"/>
    <s v="pitchtograndma (Canceled)"/>
    <s v="We help companies to explain what they do in simple, grandma-would-understand terms."/>
    <n v="5000"/>
    <n v="11432"/>
    <x v="0"/>
    <s v="US"/>
    <s v="USD"/>
    <n v="1424989029"/>
    <n v="1422397029"/>
    <b v="0"/>
    <n v="1"/>
    <b v="0"/>
    <s v="technology/web"/>
    <n v="229"/>
    <n v="11432"/>
    <x v="3"/>
    <s v="web"/>
    <x v="2"/>
    <x v="1983"/>
    <d v="2015-02-26T22:17:09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2"/>
    <s v="US"/>
    <s v="USD"/>
    <n v="1460917119"/>
    <n v="1455736719"/>
    <b v="0"/>
    <n v="87"/>
    <b v="1"/>
    <s v="technology/wearables"/>
    <n v="221"/>
    <n v="126.8"/>
    <x v="3"/>
    <s v="wearables"/>
    <x v="0"/>
    <x v="1984"/>
    <d v="2016-04-17T18:18:3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1"/>
    <s v="DE"/>
    <s v="EUR"/>
    <n v="1454502789"/>
    <n v="1453206789"/>
    <b v="0"/>
    <n v="114"/>
    <b v="0"/>
    <s v="technology/wearables"/>
    <n v="205"/>
    <n v="90.04"/>
    <x v="3"/>
    <s v="wearables"/>
    <x v="0"/>
    <x v="1985"/>
    <d v="2016-02-03T12:33:09"/>
  </r>
  <r>
    <n v="723"/>
    <s v="The 2015 Pro Football Beast Book"/>
    <s v="The Definitive (and Slightly Ridiculous) Guide to Enjoying the 2015 Pro Football Season"/>
    <n v="5000"/>
    <n v="10031"/>
    <x v="2"/>
    <s v="US"/>
    <s v="USD"/>
    <n v="1438228740"/>
    <n v="1435606549"/>
    <b v="0"/>
    <n v="100"/>
    <b v="1"/>
    <s v="publishing/nonfiction"/>
    <n v="201"/>
    <n v="100.31"/>
    <x v="2"/>
    <s v="nonfiction"/>
    <x v="2"/>
    <x v="1986"/>
    <d v="2015-07-30T03:59:00"/>
  </r>
  <r>
    <n v="731"/>
    <s v="Portland Boat Tours:  From Dream to Business"/>
    <s v="Be part of the excitement by supporting our first season offering unique perspectives of Portland from the water."/>
    <n v="5000"/>
    <n v="9875"/>
    <x v="2"/>
    <s v="US"/>
    <s v="USD"/>
    <n v="1327212000"/>
    <n v="1322852747"/>
    <b v="0"/>
    <n v="71"/>
    <b v="1"/>
    <s v="publishing/nonfiction"/>
    <n v="198"/>
    <n v="139.08000000000001"/>
    <x v="2"/>
    <s v="nonfiction"/>
    <x v="6"/>
    <x v="1987"/>
    <d v="2012-01-22T06:00:00"/>
  </r>
  <r>
    <n v="737"/>
    <s v="Eat Mendocino: Writing the Book"/>
    <s v="For one year, two women exclusively ate food produced within Mendocino County, CA. Now, they will write a book about their adventures."/>
    <n v="5000"/>
    <n v="9545"/>
    <x v="2"/>
    <s v="US"/>
    <s v="USD"/>
    <n v="1392408000"/>
    <n v="1390890987"/>
    <b v="0"/>
    <n v="108"/>
    <b v="1"/>
    <s v="publishing/nonfiction"/>
    <n v="191"/>
    <n v="88.38"/>
    <x v="2"/>
    <s v="nonfiction"/>
    <x v="1"/>
    <x v="1988"/>
    <d v="2014-02-14T20:00:00"/>
  </r>
  <r>
    <n v="744"/>
    <s v="A Revolutionary Leadership Resource Book"/>
    <s v="Join others to help create a world that is possible -- in your workplace, community and society!"/>
    <n v="5000"/>
    <n v="9446"/>
    <x v="2"/>
    <s v="US"/>
    <s v="USD"/>
    <n v="1355439503"/>
    <n v="1352847503"/>
    <b v="0"/>
    <n v="62"/>
    <b v="1"/>
    <s v="publishing/nonfiction"/>
    <n v="189"/>
    <n v="152.35"/>
    <x v="2"/>
    <s v="nonfiction"/>
    <x v="5"/>
    <x v="1989"/>
    <d v="2012-12-13T22:58:2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2"/>
    <s v="AU"/>
    <s v="AUD"/>
    <n v="1476615600"/>
    <n v="1474884417"/>
    <b v="0"/>
    <n v="105"/>
    <b v="1"/>
    <s v="publishing/nonfiction"/>
    <n v="186"/>
    <n v="88.6"/>
    <x v="2"/>
    <s v="nonfiction"/>
    <x v="0"/>
    <x v="1990"/>
    <d v="2016-10-16T11:00:00"/>
  </r>
  <r>
    <n v="759"/>
    <s v="Wild Ruins"/>
    <s v="Help me search for the lost ruins of the UK. A unique guide to  lesser known and somewhat known ruins of Britain."/>
    <n v="5000"/>
    <n v="9124"/>
    <x v="2"/>
    <s v="GB"/>
    <s v="GBP"/>
    <n v="1404892539"/>
    <n v="1401436539"/>
    <b v="0"/>
    <n v="99"/>
    <b v="1"/>
    <s v="publishing/nonfiction"/>
    <n v="182"/>
    <n v="92.16"/>
    <x v="2"/>
    <s v="nonfiction"/>
    <x v="1"/>
    <x v="1991"/>
    <d v="2014-07-09T07:55:39"/>
  </r>
  <r>
    <n v="761"/>
    <s v="DONE WITH DEATH"/>
    <s v="The day Chuck died was the day everything changed. Now he has to save the afterlife from extinction or die again trying."/>
    <n v="5000"/>
    <n v="9111"/>
    <x v="1"/>
    <s v="US"/>
    <s v="USD"/>
    <n v="1391364126"/>
    <n v="1388772126"/>
    <b v="0"/>
    <n v="6"/>
    <b v="0"/>
    <s v="publishing/fiction"/>
    <n v="182"/>
    <n v="1518.5"/>
    <x v="2"/>
    <s v="fiction"/>
    <x v="1"/>
    <x v="1992"/>
    <d v="2014-02-02T18:02:06"/>
  </r>
  <r>
    <n v="764"/>
    <s v="[JOE]KES"/>
    <s v="[JOE]KES is a book full of over 200 original, sometimes funny, pun-ish Joekes. If you hate the book, use it as a coster!"/>
    <n v="5000"/>
    <n v="9030"/>
    <x v="1"/>
    <s v="US"/>
    <s v="USD"/>
    <n v="1441858161"/>
    <n v="1439266161"/>
    <b v="0"/>
    <n v="0"/>
    <b v="0"/>
    <s v="publishing/fiction"/>
    <n v="181"/>
    <n v="0"/>
    <x v="2"/>
    <s v="fiction"/>
    <x v="2"/>
    <x v="1993"/>
    <d v="2015-09-10T04:09:21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1"/>
    <s v="US"/>
    <s v="USD"/>
    <n v="1432178810"/>
    <n v="1429586810"/>
    <b v="0"/>
    <n v="3"/>
    <b v="0"/>
    <s v="publishing/fiction"/>
    <n v="177"/>
    <n v="2945.67"/>
    <x v="2"/>
    <s v="fiction"/>
    <x v="2"/>
    <x v="1994"/>
    <d v="2015-05-21T03:26:50"/>
  </r>
  <r>
    <n v="786"/>
    <s v="New Album: BRICK AND MORTAR. New Book: HITLESS WONDER."/>
    <s v="In June, Columbus rock veterans, Watershed, will release and tour behind a new album, BRICK AND MORTAR."/>
    <n v="5000"/>
    <n v="8632"/>
    <x v="2"/>
    <s v="US"/>
    <s v="USD"/>
    <n v="1336751220"/>
    <n v="1331774434"/>
    <b v="0"/>
    <n v="44"/>
    <b v="1"/>
    <s v="music/rock"/>
    <n v="173"/>
    <n v="196.18"/>
    <x v="5"/>
    <s v="rock"/>
    <x v="5"/>
    <x v="1995"/>
    <d v="2012-05-11T15:47:00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2"/>
    <s v="US"/>
    <s v="USD"/>
    <n v="1335542446"/>
    <n v="1332950446"/>
    <b v="0"/>
    <n v="28"/>
    <b v="1"/>
    <s v="music/rock"/>
    <n v="168"/>
    <n v="300.04000000000002"/>
    <x v="5"/>
    <s v="rock"/>
    <x v="5"/>
    <x v="1996"/>
    <d v="2012-04-27T16:00:46"/>
  </r>
  <r>
    <n v="836"/>
    <s v="DESMADRE Full Album + Press Kit"/>
    <s v="An album you can bring home to mom."/>
    <n v="5000"/>
    <n v="8076"/>
    <x v="2"/>
    <s v="US"/>
    <s v="USD"/>
    <n v="1381108918"/>
    <n v="1378516918"/>
    <b v="0"/>
    <n v="46"/>
    <b v="1"/>
    <s v="music/rock"/>
    <n v="162"/>
    <n v="175.57"/>
    <x v="5"/>
    <s v="rock"/>
    <x v="4"/>
    <x v="1997"/>
    <d v="2013-10-07T01:21:58"/>
  </r>
  <r>
    <n v="839"/>
    <s v="The Waffle Stompers - We'll Never Die"/>
    <s v="The Waffle Stompers need your support to keep doing what we love--go on tour, make music and music videos."/>
    <n v="5000"/>
    <n v="8058.55"/>
    <x v="2"/>
    <s v="US"/>
    <s v="USD"/>
    <n v="1348337956"/>
    <n v="1345745956"/>
    <b v="0"/>
    <n v="96"/>
    <b v="1"/>
    <s v="music/rock"/>
    <n v="161"/>
    <n v="83.94"/>
    <x v="5"/>
    <s v="rock"/>
    <x v="5"/>
    <x v="1998"/>
    <d v="2012-09-22T18:19: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2"/>
    <s v="US"/>
    <s v="USD"/>
    <n v="1415653663"/>
    <n v="1413058063"/>
    <b v="1"/>
    <n v="94"/>
    <b v="1"/>
    <s v="music/metal"/>
    <n v="161"/>
    <n v="85.48"/>
    <x v="5"/>
    <s v="metal"/>
    <x v="1"/>
    <x v="1999"/>
    <d v="2014-11-10T21:07:43"/>
  </r>
  <r>
    <n v="845"/>
    <s v="Shadow and Steel: The new album from Master Sword"/>
    <s v="Help Legend of Zelda tribute band Master Sword complete their latest heavy metal album: Shadow and Steel!"/>
    <n v="5000"/>
    <n v="8005"/>
    <x v="2"/>
    <s v="US"/>
    <s v="USD"/>
    <n v="1473047940"/>
    <n v="1469595396"/>
    <b v="0"/>
    <n v="177"/>
    <b v="1"/>
    <s v="music/metal"/>
    <n v="160"/>
    <n v="45.23"/>
    <x v="5"/>
    <s v="metal"/>
    <x v="0"/>
    <x v="2000"/>
    <d v="2016-09-05T03:59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1"/>
    <s v="US"/>
    <s v="USD"/>
    <n v="1259643540"/>
    <n v="1254450706"/>
    <b v="0"/>
    <n v="11"/>
    <b v="0"/>
    <s v="music/jazz"/>
    <n v="155"/>
    <n v="704.55"/>
    <x v="5"/>
    <s v="jazz"/>
    <x v="8"/>
    <x v="2001"/>
    <d v="2009-12-01T04:59:0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1"/>
    <s v="US"/>
    <s v="USD"/>
    <n v="1442856131"/>
    <n v="1441128131"/>
    <b v="0"/>
    <n v="0"/>
    <b v="0"/>
    <s v="music/jazz"/>
    <n v="153"/>
    <n v="0"/>
    <x v="5"/>
    <s v="jazz"/>
    <x v="2"/>
    <x v="2002"/>
    <d v="2015-09-21T17:22:11"/>
  </r>
  <r>
    <n v="878"/>
    <s v="Justin Cron's Sax Debut Album"/>
    <s v="Join in and help me make my first jazz album. I would really like to make a Christmas album and a smooth jazz CD. Want a FREE CD?"/>
    <n v="5000"/>
    <n v="7595.43"/>
    <x v="1"/>
    <s v="US"/>
    <s v="USD"/>
    <n v="1293082524"/>
    <n v="1290490524"/>
    <b v="0"/>
    <n v="2"/>
    <b v="0"/>
    <s v="music/jazz"/>
    <n v="152"/>
    <n v="3797.72"/>
    <x v="5"/>
    <s v="jazz"/>
    <x v="7"/>
    <x v="2003"/>
    <d v="2010-12-23T05:35:24"/>
  </r>
  <r>
    <n v="883"/>
    <s v="Dana Lawrence Music NEW EP"/>
    <s v="Seeking supporters to help me break the 15 year streak since my last record.  Dana Lawrence Music is ready to go back into the studio!"/>
    <n v="5000"/>
    <n v="7530"/>
    <x v="1"/>
    <s v="US"/>
    <s v="USD"/>
    <n v="1456957635"/>
    <n v="1451773635"/>
    <b v="0"/>
    <n v="24"/>
    <b v="0"/>
    <s v="music/indie rock"/>
    <n v="151"/>
    <n v="313.75"/>
    <x v="5"/>
    <s v="indie rock"/>
    <x v="0"/>
    <x v="2004"/>
    <d v="2016-03-02T22:27:15"/>
  </r>
  <r>
    <n v="900"/>
    <s v="Project Revive: Protecting the Creative Impulse"/>
    <s v="With Project Revive, I aim to protect and nurture the creative impulse through music."/>
    <n v="5000"/>
    <n v="7326.88"/>
    <x v="1"/>
    <s v="US"/>
    <s v="USD"/>
    <n v="1459365802"/>
    <n v="1456777402"/>
    <b v="0"/>
    <n v="2"/>
    <b v="0"/>
    <s v="music/jazz"/>
    <n v="147"/>
    <n v="3663.44"/>
    <x v="5"/>
    <s v="jazz"/>
    <x v="0"/>
    <x v="2005"/>
    <d v="2016-03-30T19:23:22"/>
  </r>
  <r>
    <n v="903"/>
    <s v="U City Jazz Festival, St. Louis, MO"/>
    <s v="The U City Jazz Festival is offered for free to the community and features the best jazz talent from the midwest."/>
    <n v="5000"/>
    <n v="7220"/>
    <x v="1"/>
    <s v="US"/>
    <s v="USD"/>
    <n v="1348367100"/>
    <n v="1346180780"/>
    <b v="0"/>
    <n v="4"/>
    <b v="0"/>
    <s v="music/jazz"/>
    <n v="144"/>
    <n v="1805"/>
    <x v="5"/>
    <s v="jazz"/>
    <x v="5"/>
    <x v="2006"/>
    <d v="2012-09-23T02:25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1"/>
    <s v="US"/>
    <s v="USD"/>
    <n v="1405305000"/>
    <n v="1402612730"/>
    <b v="0"/>
    <n v="1"/>
    <b v="0"/>
    <s v="music/jazz"/>
    <n v="140"/>
    <n v="7015"/>
    <x v="5"/>
    <s v="jazz"/>
    <x v="1"/>
    <x v="2007"/>
    <d v="2014-07-14T02:30:00"/>
  </r>
  <r>
    <n v="934"/>
    <s v="Kyle Krysa debut EP Ground Effect"/>
    <s v="Ground Effect is my first solo EP project intended to help promote Fusion and creative music music in Saskatchewan and Canada."/>
    <n v="5000"/>
    <n v="6680.22"/>
    <x v="1"/>
    <s v="CA"/>
    <s v="CAD"/>
    <n v="1399183200"/>
    <n v="1396633284"/>
    <b v="0"/>
    <n v="30"/>
    <b v="0"/>
    <s v="music/jazz"/>
    <n v="134"/>
    <n v="222.67"/>
    <x v="5"/>
    <s v="jazz"/>
    <x v="1"/>
    <x v="2008"/>
    <d v="2014-05-04T06:00:00"/>
  </r>
  <r>
    <n v="950"/>
    <s v="EZC Smartlight"/>
    <s v="Rider worn tail light brake light. Adheres to virtually any coat, jacket or vest. Stays on even when you get off."/>
    <n v="5000"/>
    <n v="6506"/>
    <x v="1"/>
    <s v="CA"/>
    <s v="CAD"/>
    <n v="1453053661"/>
    <n v="1450461661"/>
    <b v="0"/>
    <n v="24"/>
    <b v="0"/>
    <s v="technology/wearables"/>
    <n v="130"/>
    <n v="271.08"/>
    <x v="3"/>
    <s v="wearables"/>
    <x v="2"/>
    <x v="2009"/>
    <d v="2016-01-17T18:01:0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1"/>
    <s v="CA"/>
    <s v="CAD"/>
    <n v="1485147540"/>
    <n v="1481951853"/>
    <b v="0"/>
    <n v="14"/>
    <b v="0"/>
    <s v="technology/wearables"/>
    <n v="125"/>
    <n v="446.93"/>
    <x v="3"/>
    <s v="wearables"/>
    <x v="0"/>
    <x v="2010"/>
    <d v="2017-01-23T04:59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1"/>
    <s v="IT"/>
    <s v="EUR"/>
    <n v="1475310825"/>
    <n v="1472718825"/>
    <b v="0"/>
    <n v="0"/>
    <b v="0"/>
    <s v="technology/wearables"/>
    <n v="122"/>
    <n v="0"/>
    <x v="3"/>
    <s v="wearables"/>
    <x v="0"/>
    <x v="2011"/>
    <d v="2016-10-01T08:33:45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1"/>
    <s v="GB"/>
    <s v="GBP"/>
    <n v="1468349460"/>
    <n v="1466186988"/>
    <b v="0"/>
    <n v="7"/>
    <b v="0"/>
    <s v="technology/wearables"/>
    <n v="122"/>
    <n v="868.57"/>
    <x v="3"/>
    <s v="wearables"/>
    <x v="0"/>
    <x v="2012"/>
    <d v="2016-07-12T18:51:00"/>
  </r>
  <r>
    <n v="997"/>
    <s v="iPhanny"/>
    <s v="The iPhanny keeps your iPhone 6 safe from bending in those dangerous pants pockets."/>
    <n v="5000"/>
    <n v="6056"/>
    <x v="1"/>
    <s v="US"/>
    <s v="USD"/>
    <n v="1417145297"/>
    <n v="1414549697"/>
    <b v="0"/>
    <n v="8"/>
    <b v="0"/>
    <s v="technology/wearables"/>
    <n v="121"/>
    <n v="757"/>
    <x v="3"/>
    <s v="wearables"/>
    <x v="1"/>
    <x v="2013"/>
    <d v="2014-11-28T03:28: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0"/>
    <s v="GB"/>
    <s v="GBP"/>
    <n v="1485796613"/>
    <n v="1481908613"/>
    <b v="0"/>
    <n v="4"/>
    <b v="0"/>
    <s v="technology/wearables"/>
    <n v="121"/>
    <n v="1510.39"/>
    <x v="3"/>
    <s v="wearables"/>
    <x v="0"/>
    <x v="2014"/>
    <d v="2017-01-30T17:16:5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0"/>
    <s v="US"/>
    <s v="USD"/>
    <n v="1485254052"/>
    <n v="1481366052"/>
    <b v="0"/>
    <n v="775"/>
    <b v="0"/>
    <s v="technology/wearables"/>
    <n v="120"/>
    <n v="7.74"/>
    <x v="3"/>
    <s v="wearables"/>
    <x v="0"/>
    <x v="2015"/>
    <d v="2017-01-24T10:34:12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2"/>
    <s v="US"/>
    <s v="USD"/>
    <n v="1470369540"/>
    <n v="1467604804"/>
    <b v="0"/>
    <n v="166"/>
    <b v="1"/>
    <s v="music/electronic music"/>
    <n v="116"/>
    <n v="35.020000000000003"/>
    <x v="5"/>
    <s v="electronic music"/>
    <x v="0"/>
    <x v="2016"/>
    <d v="2016-08-05T03:59:00"/>
  </r>
  <r>
    <n v="1060"/>
    <s v="Reality  Check (Canceled)"/>
    <s v="Reality Check is a weekly Internet Radio Show. Along with my co-host and engineer we discuss the issues of the day relevant to you!."/>
    <n v="5000"/>
    <n v="5580"/>
    <x v="0"/>
    <s v="US"/>
    <s v="USD"/>
    <n v="1429134893"/>
    <n v="1426542893"/>
    <b v="0"/>
    <n v="1"/>
    <b v="0"/>
    <s v="journalism/audio"/>
    <n v="112"/>
    <n v="5580"/>
    <x v="8"/>
    <s v="audio"/>
    <x v="2"/>
    <x v="2017"/>
    <d v="2015-04-15T21:54:53"/>
  </r>
  <r>
    <n v="1099"/>
    <s v="Xeno - A Sci-Fi FPS"/>
    <s v="Xeno is an FPS which combines all the best elements of old school and modern games to create a fresh and unique gameplay experience."/>
    <n v="5000"/>
    <n v="5376"/>
    <x v="1"/>
    <s v="GB"/>
    <s v="GBP"/>
    <n v="1431547468"/>
    <n v="1428955468"/>
    <b v="0"/>
    <n v="1"/>
    <b v="0"/>
    <s v="games/video games"/>
    <n v="108"/>
    <n v="5376"/>
    <x v="4"/>
    <s v="video games"/>
    <x v="2"/>
    <x v="2018"/>
    <d v="2015-05-13T20:04:28"/>
  </r>
  <r>
    <n v="1123"/>
    <s v="Droplets"/>
    <s v="Fast paced mobile game where you control a rain drop by tilting your screen. Absorb other rain drops to go faster, but avoid clouds."/>
    <n v="5000"/>
    <n v="5250"/>
    <x v="1"/>
    <s v="US"/>
    <s v="USD"/>
    <n v="1397910848"/>
    <n v="1395318848"/>
    <b v="0"/>
    <n v="3"/>
    <b v="0"/>
    <s v="games/video games"/>
    <n v="105"/>
    <n v="1750"/>
    <x v="4"/>
    <s v="video games"/>
    <x v="1"/>
    <x v="2019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5226"/>
    <x v="1"/>
    <s v="US"/>
    <s v="USD"/>
    <n v="1416963300"/>
    <n v="1411775700"/>
    <b v="0"/>
    <n v="3"/>
    <b v="0"/>
    <s v="games/mobile games"/>
    <n v="105"/>
    <n v="1742"/>
    <x v="4"/>
    <s v="mobile games"/>
    <x v="1"/>
    <x v="2020"/>
    <d v="2014-11-26T00:55:00"/>
  </r>
  <r>
    <n v="1140"/>
    <s v="Medieval Empire by Bear Games"/>
    <s v="We are creating the next epic Massive Multiplayer Online-Real Time Strategy game and we want you to be a part of it!"/>
    <n v="5000"/>
    <n v="5186"/>
    <x v="1"/>
    <s v="GB"/>
    <s v="GBP"/>
    <n v="1438859121"/>
    <n v="1436267121"/>
    <b v="0"/>
    <n v="0"/>
    <b v="0"/>
    <s v="games/mobile games"/>
    <n v="104"/>
    <n v="0"/>
    <x v="4"/>
    <s v="mobile games"/>
    <x v="2"/>
    <x v="2021"/>
    <d v="2015-08-06T11:05:21"/>
  </r>
  <r>
    <n v="1154"/>
    <s v="Food Truck Funding"/>
    <s v="We're about to launch our first ever food truck to share our amazing food and we need your help! Be a part of our truck!"/>
    <n v="5000"/>
    <n v="5087"/>
    <x v="1"/>
    <s v="US"/>
    <s v="USD"/>
    <n v="1441507006"/>
    <n v="1438915006"/>
    <b v="0"/>
    <n v="3"/>
    <b v="0"/>
    <s v="food/food trucks"/>
    <n v="102"/>
    <n v="1695.67"/>
    <x v="7"/>
    <s v="food trucks"/>
    <x v="2"/>
    <x v="2022"/>
    <d v="2015-09-06T02:36:46"/>
  </r>
  <r>
    <n v="1215"/>
    <s v="ShootTokyo: The Book"/>
    <s v="A photography book that brings you on a journey through Tokyo and beyond.   This is a collection of my best images from ShootTokyo."/>
    <n v="5000"/>
    <n v="4641"/>
    <x v="2"/>
    <s v="US"/>
    <s v="USD"/>
    <n v="1401487756"/>
    <n v="1398895756"/>
    <b v="0"/>
    <n v="549"/>
    <b v="1"/>
    <s v="photography/photobooks"/>
    <n v="93"/>
    <n v="8.4499999999999993"/>
    <x v="6"/>
    <s v="photobooks"/>
    <x v="1"/>
    <x v="2023"/>
    <d v="2014-05-30T22:09:16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0"/>
    <s v="US"/>
    <s v="USD"/>
    <n v="1317231008"/>
    <n v="1312047008"/>
    <b v="0"/>
    <n v="24"/>
    <b v="0"/>
    <s v="music/world music"/>
    <n v="91"/>
    <n v="189.42"/>
    <x v="5"/>
    <s v="world music"/>
    <x v="6"/>
    <x v="2024"/>
    <d v="2011-09-28T17:30:08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0"/>
    <s v="US"/>
    <s v="USD"/>
    <n v="1440723600"/>
    <n v="1436394968"/>
    <b v="0"/>
    <n v="0"/>
    <b v="0"/>
    <s v="music/world music"/>
    <n v="90"/>
    <n v="0"/>
    <x v="5"/>
    <s v="world music"/>
    <x v="2"/>
    <x v="2025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0"/>
    <s v="US"/>
    <s v="USD"/>
    <n v="1381090870"/>
    <n v="1377030070"/>
    <b v="0"/>
    <n v="1"/>
    <b v="0"/>
    <s v="music/world music"/>
    <n v="90"/>
    <n v="4522.22"/>
    <x v="5"/>
    <s v="world music"/>
    <x v="4"/>
    <x v="2026"/>
    <d v="2013-10-06T20:21:1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0"/>
    <s v="US"/>
    <s v="USD"/>
    <n v="1414994340"/>
    <n v="1413057980"/>
    <b v="0"/>
    <n v="34"/>
    <b v="0"/>
    <s v="music/world music"/>
    <n v="89"/>
    <n v="131.09"/>
    <x v="5"/>
    <s v="world music"/>
    <x v="1"/>
    <x v="2027"/>
    <d v="2014-11-03T05:59:00"/>
  </r>
  <r>
    <n v="1249"/>
    <s v="Matt Stansberry &amp; The Romance - Debut EP"/>
    <s v="&quot;Let's Brighten It Up&quot; will be a seven song EP of originals heavily inspired by music from the 50s and 60s"/>
    <n v="5000"/>
    <n v="4395"/>
    <x v="2"/>
    <s v="US"/>
    <s v="USD"/>
    <n v="1341683211"/>
    <n v="1339091211"/>
    <b v="1"/>
    <n v="81"/>
    <b v="1"/>
    <s v="music/rock"/>
    <n v="88"/>
    <n v="54.26"/>
    <x v="5"/>
    <s v="rock"/>
    <x v="5"/>
    <x v="2028"/>
    <d v="2012-07-07T17:46:51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2"/>
    <s v="US"/>
    <s v="USD"/>
    <n v="1276574400"/>
    <n v="1270576379"/>
    <b v="1"/>
    <n v="28"/>
    <b v="1"/>
    <s v="music/rock"/>
    <n v="85"/>
    <n v="151.68"/>
    <x v="5"/>
    <s v="rock"/>
    <x v="7"/>
    <x v="2029"/>
    <d v="2010-06-15T04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2"/>
    <s v="CA"/>
    <s v="CAD"/>
    <n v="1450249140"/>
    <n v="1447055935"/>
    <b v="0"/>
    <n v="172"/>
    <b v="1"/>
    <s v="publishing/nonfiction"/>
    <n v="77"/>
    <n v="22.47"/>
    <x v="2"/>
    <s v="nonfiction"/>
    <x v="2"/>
    <x v="2030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2"/>
    <s v="US"/>
    <s v="USD"/>
    <n v="1451089134"/>
    <n v="1448497134"/>
    <b v="0"/>
    <n v="78"/>
    <b v="1"/>
    <s v="publishing/nonfiction"/>
    <n v="77"/>
    <n v="49.38"/>
    <x v="2"/>
    <s v="nonfiction"/>
    <x v="2"/>
    <x v="2031"/>
    <d v="2015-12-26T00:18:54"/>
  </r>
  <r>
    <n v="1367"/>
    <s v="House of Rabbits  - &quot;Songs of Charivari&quot;"/>
    <s v="House of Rabbits are recording our full-length, debut album! Support independent music, receive great rewards!"/>
    <n v="5000"/>
    <n v="3730"/>
    <x v="2"/>
    <s v="US"/>
    <s v="USD"/>
    <n v="1447463050"/>
    <n v="1444867450"/>
    <b v="0"/>
    <n v="90"/>
    <b v="1"/>
    <s v="music/rock"/>
    <n v="75"/>
    <n v="41.44"/>
    <x v="5"/>
    <s v="rock"/>
    <x v="2"/>
    <x v="2032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3710"/>
    <x v="2"/>
    <s v="US"/>
    <s v="USD"/>
    <n v="1434342894"/>
    <n v="1432269294"/>
    <b v="0"/>
    <n v="87"/>
    <b v="1"/>
    <s v="music/rock"/>
    <n v="74"/>
    <n v="42.64"/>
    <x v="5"/>
    <s v="rock"/>
    <x v="2"/>
    <x v="2033"/>
    <d v="2015-06-15T04:34:5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2"/>
    <s v="US"/>
    <s v="USD"/>
    <n v="1482988125"/>
    <n v="1480396125"/>
    <b v="0"/>
    <n v="73"/>
    <b v="1"/>
    <s v="music/rock"/>
    <n v="72"/>
    <n v="49.32"/>
    <x v="5"/>
    <s v="rock"/>
    <x v="0"/>
    <x v="2034"/>
    <d v="2016-12-29T05:08:45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2"/>
    <s v="US"/>
    <s v="USD"/>
    <n v="1476720840"/>
    <n v="1474469117"/>
    <b v="0"/>
    <n v="112"/>
    <b v="1"/>
    <s v="music/rock"/>
    <n v="71"/>
    <n v="31.74"/>
    <x v="5"/>
    <s v="rock"/>
    <x v="0"/>
    <x v="2035"/>
    <d v="2016-10-17T16:14:00"/>
  </r>
  <r>
    <n v="1427"/>
    <s v="WHAT CAN I DO?..."/>
    <s v="The book with advices that can save many lives._x000a_You will find here many case studies, extreme situations and solutions."/>
    <n v="5000"/>
    <n v="3400"/>
    <x v="1"/>
    <s v="DE"/>
    <s v="EUR"/>
    <n v="1474230385"/>
    <n v="1471638385"/>
    <b v="0"/>
    <n v="4"/>
    <b v="0"/>
    <s v="publishing/translations"/>
    <n v="68"/>
    <n v="850"/>
    <x v="2"/>
    <s v="translations"/>
    <x v="0"/>
    <x v="2036"/>
    <d v="2016-09-18T20:26:25"/>
  </r>
  <r>
    <n v="1430"/>
    <s v="Esoteric Project Management"/>
    <s v="Profesional translation and publishing of the book on unique synthesis of project management and meditation"/>
    <n v="5000"/>
    <n v="3395"/>
    <x v="1"/>
    <s v="US"/>
    <s v="USD"/>
    <n v="1419017488"/>
    <n v="1416339088"/>
    <b v="0"/>
    <n v="5"/>
    <b v="0"/>
    <s v="publishing/translations"/>
    <n v="68"/>
    <n v="679"/>
    <x v="2"/>
    <s v="translations"/>
    <x v="1"/>
    <x v="2037"/>
    <d v="2014-12-19T19:31:28"/>
  </r>
  <r>
    <n v="1456"/>
    <s v="Sometimes you don't need love (Canceled)"/>
    <s v="English Version of my auto-published novel"/>
    <n v="5000"/>
    <n v="3307"/>
    <x v="0"/>
    <s v="IT"/>
    <s v="EUR"/>
    <n v="1483459365"/>
    <n v="1480867365"/>
    <b v="0"/>
    <n v="3"/>
    <b v="0"/>
    <s v="publishing/translations"/>
    <n v="66"/>
    <n v="1102.33"/>
    <x v="2"/>
    <s v="translations"/>
    <x v="0"/>
    <x v="2038"/>
    <d v="2017-01-03T16:02:4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0"/>
    <s v="US"/>
    <s v="USD"/>
    <n v="1407729600"/>
    <n v="1405097760"/>
    <b v="0"/>
    <n v="0"/>
    <b v="0"/>
    <s v="publishing/translations"/>
    <n v="66"/>
    <n v="0"/>
    <x v="2"/>
    <s v="translations"/>
    <x v="1"/>
    <x v="2039"/>
    <d v="2014-08-11T04:00:00"/>
  </r>
  <r>
    <n v="1464"/>
    <s v="Science Studio"/>
    <s v="The Best Science Media on the Web"/>
    <n v="5000"/>
    <n v="3273"/>
    <x v="2"/>
    <s v="US"/>
    <s v="USD"/>
    <n v="1361029958"/>
    <n v="1358437958"/>
    <b v="1"/>
    <n v="234"/>
    <b v="1"/>
    <s v="publishing/radio &amp; podcasts"/>
    <n v="65"/>
    <n v="13.99"/>
    <x v="2"/>
    <s v="radio &amp; podcasts"/>
    <x v="4"/>
    <x v="2040"/>
    <d v="2013-02-16T15:52:38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1"/>
    <s v="CA"/>
    <s v="CAD"/>
    <n v="1383430145"/>
    <n v="1380838145"/>
    <b v="0"/>
    <n v="6"/>
    <b v="0"/>
    <s v="publishing/fiction"/>
    <n v="64"/>
    <n v="535.16999999999996"/>
    <x v="2"/>
    <s v="fiction"/>
    <x v="4"/>
    <x v="204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1"/>
    <s v="US"/>
    <s v="USD"/>
    <n v="1347004260"/>
    <n v="1345062936"/>
    <b v="0"/>
    <n v="1"/>
    <b v="0"/>
    <s v="publishing/fiction"/>
    <n v="64"/>
    <n v="3210"/>
    <x v="2"/>
    <s v="fiction"/>
    <x v="5"/>
    <x v="2042"/>
    <d v="2012-09-07T07:51:00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1"/>
    <s v="US"/>
    <s v="USD"/>
    <n v="1352994052"/>
    <n v="1350398452"/>
    <b v="0"/>
    <n v="0"/>
    <b v="0"/>
    <s v="publishing/fiction"/>
    <n v="64"/>
    <n v="0"/>
    <x v="2"/>
    <s v="fiction"/>
    <x v="5"/>
    <x v="2043"/>
    <d v="2012-11-15T15:40:52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1"/>
    <s v="US"/>
    <s v="USD"/>
    <n v="1428075480"/>
    <n v="1425489613"/>
    <b v="0"/>
    <n v="11"/>
    <b v="0"/>
    <s v="publishing/fiction"/>
    <n v="63"/>
    <n v="288.27"/>
    <x v="2"/>
    <s v="fiction"/>
    <x v="2"/>
    <x v="2044"/>
    <d v="2015-04-03T15:38:00"/>
  </r>
  <r>
    <n v="1532"/>
    <s v="Geiko and Maiko of Kyoto"/>
    <s v="Award winning photography celebrating the artistry of geiko and maiko and the exquisite traditions of their Kyoto communities."/>
    <n v="5000"/>
    <n v="3045"/>
    <x v="2"/>
    <s v="AU"/>
    <s v="AUD"/>
    <n v="1455548400"/>
    <n v="1453461865"/>
    <b v="1"/>
    <n v="294"/>
    <b v="1"/>
    <s v="photography/photobooks"/>
    <n v="61"/>
    <n v="10.36"/>
    <x v="6"/>
    <s v="photobooks"/>
    <x v="0"/>
    <x v="2045"/>
    <d v="2016-02-15T15:00:00"/>
  </r>
  <r>
    <n v="1576"/>
    <s v="The Obsessive Line Collection (Canceled)"/>
    <s v="For the publication of my first 3 books: an Art book, a graphic novel, and a coloring book"/>
    <n v="5000"/>
    <n v="2930.69"/>
    <x v="0"/>
    <s v="US"/>
    <s v="USD"/>
    <n v="1435698368"/>
    <n v="1431810368"/>
    <b v="0"/>
    <n v="10"/>
    <b v="0"/>
    <s v="publishing/art books"/>
    <n v="59"/>
    <n v="293.07"/>
    <x v="2"/>
    <s v="art books"/>
    <x v="2"/>
    <x v="2046"/>
    <d v="2015-06-30T21:06:08"/>
  </r>
  <r>
    <n v="1600"/>
    <s v="Organic in India"/>
    <s v="I plan to document volunteer work on an organic farm in rural India, and photograph the people and places I encounter during the trip."/>
    <n v="5000"/>
    <n v="2826.43"/>
    <x v="1"/>
    <s v="US"/>
    <s v="USD"/>
    <n v="1405401060"/>
    <n v="1401585752"/>
    <b v="0"/>
    <n v="9"/>
    <b v="0"/>
    <s v="photography/places"/>
    <n v="57"/>
    <n v="314.05"/>
    <x v="6"/>
    <s v="places"/>
    <x v="1"/>
    <x v="2047"/>
    <d v="2014-07-15T05:11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2"/>
    <s v="US"/>
    <s v="USD"/>
    <n v="1407085200"/>
    <n v="1401924769"/>
    <b v="0"/>
    <n v="77"/>
    <b v="1"/>
    <s v="music/rock"/>
    <n v="55"/>
    <n v="35.51"/>
    <x v="5"/>
    <s v="rock"/>
    <x v="1"/>
    <x v="2048"/>
    <d v="2014-08-03T17:00:00"/>
  </r>
  <r>
    <n v="1621"/>
    <s v="The First Full Length Fifth Freedom Album"/>
    <s v="Its long over due! Help us fund our debut album! We need all our friends and fans support on this! Lets make it happen!"/>
    <n v="5000"/>
    <n v="2710"/>
    <x v="2"/>
    <s v="US"/>
    <s v="USD"/>
    <n v="1338177540"/>
    <n v="1333550015"/>
    <b v="0"/>
    <n v="37"/>
    <b v="1"/>
    <s v="music/rock"/>
    <n v="54"/>
    <n v="73.239999999999995"/>
    <x v="5"/>
    <s v="rock"/>
    <x v="5"/>
    <x v="2049"/>
    <d v="2012-05-28T03:59:00"/>
  </r>
  <r>
    <n v="1643"/>
    <s v="This Is All Now's Brand New Album!!"/>
    <s v="This Is All Now is putting out a brand new record, and we need YOUR help to do it!"/>
    <n v="5000"/>
    <n v="2630"/>
    <x v="2"/>
    <s v="US"/>
    <s v="USD"/>
    <n v="1348516012"/>
    <n v="1345924012"/>
    <b v="0"/>
    <n v="37"/>
    <b v="1"/>
    <s v="music/pop"/>
    <n v="53"/>
    <n v="71.08"/>
    <x v="5"/>
    <s v="pop"/>
    <x v="5"/>
    <x v="2050"/>
    <d v="2012-09-24T19:46:5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2"/>
    <s v="US"/>
    <s v="USD"/>
    <n v="1379515740"/>
    <n v="1378306140"/>
    <b v="0"/>
    <n v="10"/>
    <b v="1"/>
    <s v="music/pop"/>
    <n v="52"/>
    <n v="261.8"/>
    <x v="5"/>
    <s v="pop"/>
    <x v="4"/>
    <x v="2051"/>
    <d v="2013-09-18T14:49:00"/>
  </r>
  <r>
    <n v="1647"/>
    <s v="JAYSIN + HOT MUSIC VIDEO = EPICNESS!! GRAMMY POP SOUL"/>
    <s v="Grammy Pop Soul Artist Jaysin is raising funds to make the most EPIC Music Video ever and he wants to PUT YOU IN IT!"/>
    <n v="5000"/>
    <n v="2615"/>
    <x v="2"/>
    <s v="US"/>
    <s v="USD"/>
    <n v="1339235377"/>
    <n v="1336643377"/>
    <b v="0"/>
    <n v="46"/>
    <b v="1"/>
    <s v="music/pop"/>
    <n v="52"/>
    <n v="56.85"/>
    <x v="5"/>
    <s v="pop"/>
    <x v="5"/>
    <x v="2052"/>
    <d v="2012-06-09T09:49:37"/>
  </r>
  <r>
    <n v="1653"/>
    <s v="The Narrative 2011 Spring Tour with Eisley"/>
    <s v="On 4/26, The Narrative will head out on their 1st full US tour with Eisley and aim to raise $7,500 to cover tour expenses. "/>
    <n v="5000"/>
    <n v="2605"/>
    <x v="2"/>
    <s v="US"/>
    <s v="USD"/>
    <n v="1303675296"/>
    <n v="1300996896"/>
    <b v="0"/>
    <n v="168"/>
    <b v="1"/>
    <s v="music/pop"/>
    <n v="52"/>
    <n v="15.51"/>
    <x v="5"/>
    <s v="pop"/>
    <x v="6"/>
    <x v="2053"/>
    <d v="2011-04-24T20:01:36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2"/>
    <s v="US"/>
    <s v="USD"/>
    <n v="1471503540"/>
    <n v="1468852306"/>
    <b v="0"/>
    <n v="113"/>
    <b v="1"/>
    <s v="music/pop"/>
    <n v="51"/>
    <n v="22.61"/>
    <x v="5"/>
    <s v="pop"/>
    <x v="0"/>
    <x v="2054"/>
    <d v="2016-08-18T06:59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s v="music/faith"/>
    <n v="51"/>
    <n v="2532"/>
    <x v="5"/>
    <s v="faith"/>
    <x v="3"/>
    <x v="2055"/>
    <d v="2017-04-27T19:15:19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s v="music/faith"/>
    <n v="50"/>
    <n v="168"/>
    <x v="5"/>
    <s v="faith"/>
    <x v="3"/>
    <x v="2056"/>
    <d v="2017-03-26T23:59:00"/>
  </r>
  <r>
    <n v="1703"/>
    <s v="Joy Full Noise!"/>
    <s v="I would love for you to be a part of helping me raise money for music and video production to launch my first Worship album!"/>
    <n v="5000"/>
    <n v="2500.25"/>
    <x v="1"/>
    <s v="US"/>
    <s v="USD"/>
    <n v="1441003537"/>
    <n v="1435819537"/>
    <b v="0"/>
    <n v="2"/>
    <b v="0"/>
    <s v="music/faith"/>
    <n v="50"/>
    <n v="1250.1300000000001"/>
    <x v="5"/>
    <s v="faith"/>
    <x v="2"/>
    <x v="2057"/>
    <d v="2015-08-31T06:45:37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1"/>
    <s v="US"/>
    <s v="USD"/>
    <n v="1459181895"/>
    <n v="1456593495"/>
    <b v="0"/>
    <n v="9"/>
    <b v="0"/>
    <s v="music/faith"/>
    <n v="50"/>
    <n v="277.77999999999997"/>
    <x v="5"/>
    <s v="faith"/>
    <x v="0"/>
    <x v="2058"/>
    <d v="2016-03-28T16:18:15"/>
  </r>
  <r>
    <n v="1710"/>
    <s v="Producing a live album of our upcoming Europe tour"/>
    <s v="We want to create a gospel live album which has never been produced before."/>
    <n v="5000"/>
    <n v="2500"/>
    <x v="1"/>
    <s v="DE"/>
    <s v="EUR"/>
    <n v="1453122000"/>
    <n v="1449151888"/>
    <b v="0"/>
    <n v="1"/>
    <b v="0"/>
    <s v="music/faith"/>
    <n v="50"/>
    <n v="2500"/>
    <x v="5"/>
    <s v="faith"/>
    <x v="2"/>
    <x v="2059"/>
    <d v="2016-01-18T13:00:00"/>
  </r>
  <r>
    <n v="1712"/>
    <s v="Midwest Cowboy Ministries"/>
    <s v="Recording/equipment for MCM - a team of musicians who will help your local musicians to hold your own Cowboy Church with Gospel Music"/>
    <n v="5000"/>
    <n v="2495"/>
    <x v="1"/>
    <s v="US"/>
    <s v="USD"/>
    <n v="1435701353"/>
    <n v="1430517353"/>
    <b v="0"/>
    <n v="0"/>
    <b v="0"/>
    <s v="music/faith"/>
    <n v="50"/>
    <n v="0"/>
    <x v="5"/>
    <s v="faith"/>
    <x v="2"/>
    <x v="2060"/>
    <d v="2015-06-30T21:55:53"/>
  </r>
  <r>
    <n v="1715"/>
    <s v="The Heart of a P.K."/>
    <s v="Kimberly Stokes the daughter of Elder Baby Stokes Jr, of Bibleway C.O.G.I.C, is currently working on a EP. She is sharing her heart"/>
    <n v="5000"/>
    <n v="2484"/>
    <x v="1"/>
    <s v="US"/>
    <s v="USD"/>
    <n v="1427772120"/>
    <n v="1425186785"/>
    <b v="0"/>
    <n v="2"/>
    <b v="0"/>
    <s v="music/faith"/>
    <n v="50"/>
    <n v="1242"/>
    <x v="5"/>
    <s v="faith"/>
    <x v="2"/>
    <x v="2061"/>
    <d v="2015-03-31T03:22:00"/>
  </r>
  <r>
    <n v="1721"/>
    <s v="&quot;HEAVEN'S CALLING&quot;"/>
    <s v="Heavens calling is an album for people all over the world in need of a healing for the soul, positive mindset and total prosperity"/>
    <n v="5000"/>
    <n v="2424"/>
    <x v="1"/>
    <s v="US"/>
    <s v="USD"/>
    <n v="1449831863"/>
    <n v="1447239863"/>
    <b v="0"/>
    <n v="0"/>
    <b v="0"/>
    <s v="music/faith"/>
    <n v="48"/>
    <n v="0"/>
    <x v="5"/>
    <s v="faith"/>
    <x v="2"/>
    <x v="2062"/>
    <d v="2015-12-11T11:04:23"/>
  </r>
  <r>
    <n v="1738"/>
    <s v="The Flashing Lights"/>
    <s v="Music that inspires and gives hope for overcoming and change. And it is good music."/>
    <n v="5000"/>
    <n v="2361"/>
    <x v="1"/>
    <s v="US"/>
    <s v="USD"/>
    <n v="1412283542"/>
    <n v="1409691542"/>
    <b v="0"/>
    <n v="1"/>
    <b v="0"/>
    <s v="music/faith"/>
    <n v="47"/>
    <n v="2361"/>
    <x v="5"/>
    <s v="faith"/>
    <x v="1"/>
    <x v="2063"/>
    <d v="2014-10-02T20:59:02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2"/>
    <s v="US"/>
    <s v="USD"/>
    <n v="1461096304"/>
    <n v="1458936304"/>
    <b v="0"/>
    <n v="125"/>
    <b v="1"/>
    <s v="photography/photobooks"/>
    <n v="47"/>
    <n v="18.649999999999999"/>
    <x v="6"/>
    <s v="photobooks"/>
    <x v="0"/>
    <x v="2064"/>
    <d v="2016-04-19T20:05:04"/>
  </r>
  <r>
    <n v="1757"/>
    <s v="The Resurgence of Femininity Photo Thesis"/>
    <s v="I want to create a self published photo art book on the topic of the resurgence of femininity."/>
    <n v="5000"/>
    <n v="2300"/>
    <x v="2"/>
    <s v="US"/>
    <s v="USD"/>
    <n v="1485631740"/>
    <n v="1483041083"/>
    <b v="0"/>
    <n v="14"/>
    <b v="1"/>
    <s v="photography/photobooks"/>
    <n v="46"/>
    <n v="164.29"/>
    <x v="6"/>
    <s v="photobooks"/>
    <x v="0"/>
    <x v="2065"/>
    <d v="2017-01-28T19:29:00"/>
  </r>
  <r>
    <n v="1759"/>
    <s v="Death Valley"/>
    <s v="Death Valley will be the first photo book of Andi State"/>
    <n v="5000"/>
    <n v="2299"/>
    <x v="2"/>
    <s v="US"/>
    <s v="USD"/>
    <n v="1427309629"/>
    <n v="1425585229"/>
    <b v="0"/>
    <n v="49"/>
    <b v="1"/>
    <s v="photography/photobooks"/>
    <n v="46"/>
    <n v="46.92"/>
    <x v="6"/>
    <s v="photobooks"/>
    <x v="2"/>
    <x v="2066"/>
    <d v="2015-03-25T18:53:49"/>
  </r>
  <r>
    <n v="1760"/>
    <s v="Portraits by Aris Jerome"/>
    <s v="Thank you all so much for your pledges! We reached the goal! To continue supporting or for any questions email arisjerome@gmail.com"/>
    <n v="5000"/>
    <n v="2298"/>
    <x v="2"/>
    <s v="US"/>
    <s v="USD"/>
    <n v="1456416513"/>
    <n v="1454688513"/>
    <b v="0"/>
    <n v="102"/>
    <b v="1"/>
    <s v="photography/photobooks"/>
    <n v="46"/>
    <n v="22.53"/>
    <x v="6"/>
    <s v="photobooks"/>
    <x v="0"/>
    <x v="2067"/>
    <d v="2016-02-25T16:08:33"/>
  </r>
  <r>
    <n v="1767"/>
    <s v="OR-GÃ“L-HO -A search for meaning during the World Cup"/>
    <s v="A photographic search for the true meaning of pride for ones country during the World Cup"/>
    <n v="5000"/>
    <n v="2280"/>
    <x v="1"/>
    <s v="US"/>
    <s v="USD"/>
    <n v="1407080884"/>
    <n v="1404488884"/>
    <b v="1"/>
    <n v="39"/>
    <b v="0"/>
    <s v="photography/photobooks"/>
    <n v="46"/>
    <n v="58.46"/>
    <x v="6"/>
    <s v="photobooks"/>
    <x v="1"/>
    <x v="2068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2270.37"/>
    <x v="1"/>
    <s v="US"/>
    <s v="USD"/>
    <n v="1411824444"/>
    <n v="1406640444"/>
    <b v="1"/>
    <n v="15"/>
    <b v="0"/>
    <s v="photography/photobooks"/>
    <n v="45"/>
    <n v="151.36000000000001"/>
    <x v="6"/>
    <s v="photobooks"/>
    <x v="1"/>
    <x v="2069"/>
    <d v="2014-09-27T13:27:24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1"/>
    <s v="GB"/>
    <s v="GBP"/>
    <n v="1414623471"/>
    <n v="1411513071"/>
    <b v="1"/>
    <n v="4"/>
    <b v="0"/>
    <s v="photography/photobooks"/>
    <n v="44"/>
    <n v="555.5"/>
    <x v="6"/>
    <s v="photobooks"/>
    <x v="1"/>
    <x v="2070"/>
    <d v="2014-10-29T22:57:51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1"/>
    <s v="US"/>
    <s v="USD"/>
    <n v="1422674700"/>
    <n v="1419954240"/>
    <b v="1"/>
    <n v="33"/>
    <b v="0"/>
    <s v="photography/photobooks"/>
    <n v="44"/>
    <n v="66.61"/>
    <x v="6"/>
    <s v="photobooks"/>
    <x v="1"/>
    <x v="2071"/>
    <d v="2015-01-31T03:25:00"/>
  </r>
  <r>
    <n v="1807"/>
    <s v="Anywhere but Here"/>
    <s v="I want to explore alternative cultures and lifestyles in America."/>
    <n v="5000"/>
    <n v="2144.34"/>
    <x v="1"/>
    <s v="US"/>
    <s v="USD"/>
    <n v="1411868313"/>
    <n v="1409276313"/>
    <b v="1"/>
    <n v="8"/>
    <b v="0"/>
    <s v="photography/photobooks"/>
    <n v="43"/>
    <n v="268.04000000000002"/>
    <x v="6"/>
    <s v="photobooks"/>
    <x v="1"/>
    <x v="2072"/>
    <d v="2014-09-28T01:38:33"/>
  </r>
  <r>
    <n v="1836"/>
    <s v="KICKSTART OUR &lt;+3"/>
    <s v="Help fund our 2013 Sound &amp; Lighting Touring rig!"/>
    <n v="5000"/>
    <n v="2093"/>
    <x v="2"/>
    <s v="US"/>
    <s v="USD"/>
    <n v="1361129129"/>
    <n v="1359660329"/>
    <b v="0"/>
    <n v="55"/>
    <b v="1"/>
    <s v="music/rock"/>
    <n v="42"/>
    <n v="38.049999999999997"/>
    <x v="5"/>
    <s v="rock"/>
    <x v="4"/>
    <x v="2073"/>
    <d v="2013-02-17T19:25:29"/>
  </r>
  <r>
    <n v="1879"/>
    <s v="Alex and More"/>
    <s v="Juego de plataformas con 20 personajes. Cada personaje tiene cuatro habilidades distintas al resto de personajes y sus propias voces."/>
    <n v="5000"/>
    <n v="2025"/>
    <x v="1"/>
    <s v="ES"/>
    <s v="EUR"/>
    <n v="1457966129"/>
    <n v="1455377729"/>
    <b v="0"/>
    <n v="2"/>
    <b v="0"/>
    <s v="games/mobile games"/>
    <n v="41"/>
    <n v="1012.5"/>
    <x v="4"/>
    <s v="mobile games"/>
    <x v="0"/>
    <x v="2074"/>
    <d v="2016-03-14T14:35:29"/>
  </r>
  <r>
    <n v="1880"/>
    <s v="Sim Betting Football"/>
    <s v="Sim Betting Football is the only football (soccer) betting simulation  game."/>
    <n v="5000"/>
    <n v="2025"/>
    <x v="1"/>
    <s v="GB"/>
    <s v="GBP"/>
    <n v="1459341380"/>
    <n v="1456839380"/>
    <b v="0"/>
    <n v="24"/>
    <b v="0"/>
    <s v="games/mobile games"/>
    <n v="41"/>
    <n v="84.38"/>
    <x v="4"/>
    <s v="mobile games"/>
    <x v="0"/>
    <x v="2075"/>
    <d v="2016-03-30T12:36:2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1"/>
    <s v="US"/>
    <s v="USD"/>
    <n v="1433395560"/>
    <n v="1430803560"/>
    <b v="0"/>
    <n v="42"/>
    <b v="0"/>
    <s v="technology/gadgets"/>
    <n v="40"/>
    <n v="47.62"/>
    <x v="3"/>
    <s v="gadgets"/>
    <x v="2"/>
    <x v="2076"/>
    <d v="2015-06-04T05:26:00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2"/>
    <s v="US"/>
    <s v="USD"/>
    <n v="1324789200"/>
    <n v="1321649321"/>
    <b v="0"/>
    <n v="77"/>
    <b v="1"/>
    <s v="music/indie rock"/>
    <n v="38"/>
    <n v="24.78"/>
    <x v="5"/>
    <s v="indie rock"/>
    <x v="6"/>
    <x v="2077"/>
    <d v="2011-12-25T05:00:00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2"/>
    <s v="US"/>
    <s v="USD"/>
    <n v="1326330000"/>
    <n v="1324433310"/>
    <b v="1"/>
    <n v="103"/>
    <b v="1"/>
    <s v="technology/hardware"/>
    <n v="36"/>
    <n v="17.52"/>
    <x v="3"/>
    <s v="hardware"/>
    <x v="6"/>
    <x v="2078"/>
    <d v="2012-01-12T01:00:00"/>
  </r>
  <r>
    <n v="1970"/>
    <s v="APOC: Mini Radiation Detector"/>
    <s v="The APOC is a gamma particle detector that will help you learn about radiation and find radioactive things!"/>
    <n v="5000"/>
    <n v="1788.57"/>
    <x v="2"/>
    <s v="US"/>
    <s v="USD"/>
    <n v="1366429101"/>
    <n v="1361248701"/>
    <b v="1"/>
    <n v="701"/>
    <b v="1"/>
    <s v="technology/hardware"/>
    <n v="36"/>
    <n v="2.5499999999999998"/>
    <x v="3"/>
    <s v="hardware"/>
    <x v="4"/>
    <x v="2079"/>
    <d v="2013-04-20T03:38:21"/>
  </r>
  <r>
    <n v="1989"/>
    <s v="Shutters of Hope: The Real Faces of Infertility"/>
    <s v="Creating an awareness for infertility through photographing families and showcasing the real faces of infertility."/>
    <n v="5000"/>
    <n v="1742"/>
    <x v="1"/>
    <s v="US"/>
    <s v="USD"/>
    <n v="1481473208"/>
    <n v="1478881208"/>
    <b v="0"/>
    <n v="1"/>
    <b v="0"/>
    <s v="photography/people"/>
    <n v="35"/>
    <n v="1742"/>
    <x v="6"/>
    <s v="people"/>
    <x v="0"/>
    <x v="2080"/>
    <d v="2016-12-11T16:20:08"/>
  </r>
  <r>
    <n v="2000"/>
    <s v="Jacs+Cam 2016 calendar"/>
    <s v="What do you get when you combine 2 of the hottest alt-models in North America with one Canadian photographer? Make a CALENDAR!!!"/>
    <n v="5000"/>
    <n v="1698"/>
    <x v="1"/>
    <s v="CA"/>
    <s v="CAD"/>
    <n v="1452120613"/>
    <n v="1449528613"/>
    <b v="0"/>
    <n v="25"/>
    <b v="0"/>
    <s v="photography/people"/>
    <n v="34"/>
    <n v="67.92"/>
    <x v="6"/>
    <s v="people"/>
    <x v="2"/>
    <x v="2081"/>
    <d v="2016-01-06T22:50:13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2"/>
    <s v="US"/>
    <s v="USD"/>
    <n v="1423165441"/>
    <n v="1420573441"/>
    <b v="1"/>
    <n v="183"/>
    <b v="1"/>
    <s v="technology/hardware"/>
    <n v="33"/>
    <n v="9.1"/>
    <x v="3"/>
    <s v="hardware"/>
    <x v="2"/>
    <x v="2082"/>
    <d v="2015-02-05T19:44:0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2"/>
    <s v="US"/>
    <s v="USD"/>
    <n v="1411522897"/>
    <n v="1407634897"/>
    <b v="1"/>
    <n v="95"/>
    <b v="1"/>
    <s v="technology/hardware"/>
    <n v="33"/>
    <n v="17.38"/>
    <x v="3"/>
    <s v="hardware"/>
    <x v="1"/>
    <x v="2083"/>
    <d v="2014-09-24T01:41: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2"/>
    <s v="US"/>
    <s v="USD"/>
    <n v="1448466551"/>
    <n v="1445870951"/>
    <b v="0"/>
    <n v="121"/>
    <b v="1"/>
    <s v="technology/hardware"/>
    <n v="31"/>
    <n v="12.98"/>
    <x v="3"/>
    <s v="hardware"/>
    <x v="2"/>
    <x v="2084"/>
    <d v="2015-11-25T15:49:11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2"/>
    <s v="US"/>
    <s v="USD"/>
    <n v="1483208454"/>
    <n v="1480616454"/>
    <b v="0"/>
    <n v="35"/>
    <b v="1"/>
    <s v="technology/hardware"/>
    <n v="31"/>
    <n v="44.43"/>
    <x v="3"/>
    <s v="hardware"/>
    <x v="0"/>
    <x v="2085"/>
    <d v="2016-12-31T18:20:5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2"/>
    <s v="US"/>
    <s v="USD"/>
    <n v="1291870740"/>
    <n v="1286480070"/>
    <b v="0"/>
    <n v="147"/>
    <b v="1"/>
    <s v="music/indie rock"/>
    <n v="29"/>
    <n v="9.93"/>
    <x v="5"/>
    <s v="indie rock"/>
    <x v="7"/>
    <x v="2086"/>
    <d v="2010-12-09T04:59:00"/>
  </r>
  <r>
    <n v="2135"/>
    <s v="Tesla's Electric Mist"/>
    <s v="Point-and-click adventure: The mysterious Nikola Tesla, a time traveling device, and an experiment gone wrong in Colorado Springs"/>
    <n v="5000"/>
    <n v="1391"/>
    <x v="1"/>
    <s v="US"/>
    <s v="USD"/>
    <n v="1349392033"/>
    <n v="1346800033"/>
    <b v="0"/>
    <n v="22"/>
    <b v="0"/>
    <s v="games/video games"/>
    <n v="28"/>
    <n v="63.23"/>
    <x v="4"/>
    <s v="video games"/>
    <x v="5"/>
    <x v="2087"/>
    <d v="2012-10-04T23:07:13"/>
  </r>
  <r>
    <n v="2146"/>
    <s v="Nanaue eSports"/>
    <s v="New professional gaming organization with a tournament winning Dota 2 team, &amp; divisions in all eSports games looking to re brand/expand"/>
    <n v="5000"/>
    <n v="1366"/>
    <x v="1"/>
    <s v="US"/>
    <s v="USD"/>
    <n v="1455207510"/>
    <n v="1453997910"/>
    <b v="0"/>
    <n v="1"/>
    <b v="0"/>
    <s v="games/video games"/>
    <n v="27"/>
    <n v="1366"/>
    <x v="4"/>
    <s v="video games"/>
    <x v="0"/>
    <x v="2088"/>
    <d v="2016-02-11T16:18:30"/>
  </r>
  <r>
    <n v="2155"/>
    <s v="VoxelMaze"/>
    <s v="A Level Editor, Turned up to eleven. Infinite creativity in one package, solo or with up to 16 of your friends."/>
    <n v="5000"/>
    <n v="1351"/>
    <x v="1"/>
    <s v="GB"/>
    <s v="GBP"/>
    <n v="1459443385"/>
    <n v="1456854985"/>
    <b v="0"/>
    <n v="5"/>
    <b v="0"/>
    <s v="games/video games"/>
    <n v="27"/>
    <n v="270.2"/>
    <x v="4"/>
    <s v="video games"/>
    <x v="0"/>
    <x v="2089"/>
    <d v="2016-03-31T16:56:25"/>
  </r>
  <r>
    <n v="2176"/>
    <s v="Mike Farley Band - New Album!"/>
    <s v="The Mike Farley Band has re-assembled its original line up and needs your help to make a new full-length album!"/>
    <n v="5000"/>
    <n v="1302"/>
    <x v="2"/>
    <s v="US"/>
    <s v="USD"/>
    <n v="1430579509"/>
    <n v="1427987509"/>
    <b v="0"/>
    <n v="71"/>
    <b v="1"/>
    <s v="music/rock"/>
    <n v="26"/>
    <n v="18.34"/>
    <x v="5"/>
    <s v="rock"/>
    <x v="2"/>
    <x v="2090"/>
    <d v="2015-05-02T15:11:49"/>
  </r>
  <r>
    <n v="2180"/>
    <s v="FOUR STAR MARY &quot;PIECES&quot;"/>
    <s v="Help fund the new record by independent alternative rockers FOUR STAR MARY &quot;PIECES&quot;"/>
    <n v="5000"/>
    <n v="1297"/>
    <x v="2"/>
    <s v="US"/>
    <s v="USD"/>
    <n v="1447434268"/>
    <n v="1443801868"/>
    <b v="0"/>
    <n v="78"/>
    <b v="1"/>
    <s v="music/rock"/>
    <n v="26"/>
    <n v="16.63"/>
    <x v="5"/>
    <s v="rock"/>
    <x v="2"/>
    <x v="2091"/>
    <d v="2015-11-13T17:04:28"/>
  </r>
  <r>
    <n v="2185"/>
    <s v="Empire of the Dead: REQUIEM"/>
    <s v="Empire of the Dead-Requiem is a miniatures expansion to our 28mm tabletop game set in a Dark and Gothic, Steampunk Victorian Empire."/>
    <n v="5000"/>
    <n v="1286"/>
    <x v="2"/>
    <s v="GB"/>
    <s v="GBP"/>
    <n v="1364286239"/>
    <n v="1360830239"/>
    <b v="0"/>
    <n v="623"/>
    <b v="1"/>
    <s v="games/tabletop games"/>
    <n v="26"/>
    <n v="2.06"/>
    <x v="4"/>
    <s v="tabletop games"/>
    <x v="4"/>
    <x v="2092"/>
    <d v="2013-03-26T08:23:59"/>
  </r>
  <r>
    <n v="2232"/>
    <s v="Backstory Cards"/>
    <s v="Backstory Cards help you and your friends create vibrant backstories for roleplaying games, no matter the system or genre."/>
    <n v="5000"/>
    <n v="1185"/>
    <x v="2"/>
    <s v="US"/>
    <s v="USD"/>
    <n v="1405738800"/>
    <n v="1402945408"/>
    <b v="0"/>
    <n v="988"/>
    <b v="1"/>
    <s v="games/tabletop games"/>
    <n v="24"/>
    <n v="1.2"/>
    <x v="4"/>
    <s v="tabletop games"/>
    <x v="1"/>
    <x v="2093"/>
    <d v="2014-07-19T03:00:00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2"/>
    <s v="US"/>
    <s v="USD"/>
    <n v="1461354544"/>
    <n v="1458762544"/>
    <b v="0"/>
    <n v="96"/>
    <b v="1"/>
    <s v="games/tabletop games"/>
    <n v="23"/>
    <n v="12.19"/>
    <x v="4"/>
    <s v="tabletop games"/>
    <x v="0"/>
    <x v="2094"/>
    <d v="2016-04-22T19:49:04"/>
  </r>
  <r>
    <n v="2244"/>
    <s v="Warbands of the Cold North III"/>
    <s v="Finely sculpted 28mm Classic Fantasy metal and resin miniatures perfectly themed for use as a warband or adventuring party."/>
    <n v="5000"/>
    <n v="1156"/>
    <x v="2"/>
    <s v="US"/>
    <s v="USD"/>
    <n v="1476649800"/>
    <n v="1475609946"/>
    <b v="0"/>
    <n v="290"/>
    <b v="1"/>
    <s v="games/tabletop games"/>
    <n v="23"/>
    <n v="3.99"/>
    <x v="4"/>
    <s v="tabletop games"/>
    <x v="0"/>
    <x v="2095"/>
    <d v="2016-10-16T20:3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2"/>
    <s v="US"/>
    <s v="USD"/>
    <n v="1358702480"/>
    <n v="1356110480"/>
    <b v="0"/>
    <n v="112"/>
    <b v="1"/>
    <s v="music/rock"/>
    <n v="21"/>
    <n v="9.57"/>
    <x v="5"/>
    <s v="rock"/>
    <x v="5"/>
    <x v="2096"/>
    <d v="2013-01-20T17:21:20"/>
  </r>
  <r>
    <n v="2301"/>
    <s v="Time Crash"/>
    <s v="We are America's first trock band, and we're ready to bring you our first album!"/>
    <n v="5000"/>
    <n v="1064"/>
    <x v="2"/>
    <s v="US"/>
    <s v="USD"/>
    <n v="1371785496"/>
    <n v="1369193496"/>
    <b v="1"/>
    <n v="211"/>
    <b v="1"/>
    <s v="music/indie rock"/>
    <n v="21"/>
    <n v="5.04"/>
    <x v="5"/>
    <s v="indie rock"/>
    <x v="4"/>
    <x v="2097"/>
    <d v="2013-06-21T03:31:36"/>
  </r>
  <r>
    <n v="2313"/>
    <s v="A SUNNY DAY IN GLASGOW"/>
    <s v="A Sunny Day in Glasgow are recording a new album and we need your help!"/>
    <n v="5000"/>
    <n v="1048"/>
    <x v="2"/>
    <s v="US"/>
    <s v="USD"/>
    <n v="1336086026"/>
    <n v="1333494026"/>
    <b v="1"/>
    <n v="157"/>
    <b v="1"/>
    <s v="music/indie rock"/>
    <n v="21"/>
    <n v="6.68"/>
    <x v="5"/>
    <s v="indie rock"/>
    <x v="5"/>
    <x v="2098"/>
    <d v="2012-05-03T23:00:26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2"/>
    <s v="US"/>
    <s v="USD"/>
    <n v="1253937540"/>
    <n v="1251214014"/>
    <b v="1"/>
    <n v="163"/>
    <b v="1"/>
    <s v="music/indie rock"/>
    <n v="21"/>
    <n v="6.38"/>
    <x v="5"/>
    <s v="indie rock"/>
    <x v="8"/>
    <x v="2099"/>
    <d v="2009-09-26T03:59:00"/>
  </r>
  <r>
    <n v="2320"/>
    <s v="Ocean Versus Daughter's New Album!"/>
    <s v="We've been hard at work crafting our next batch of songs, and we need your help to record it!  Have a look at our quick witchy video!"/>
    <n v="5000"/>
    <n v="1040"/>
    <x v="2"/>
    <s v="US"/>
    <s v="USD"/>
    <n v="1396463800"/>
    <n v="1393443400"/>
    <b v="1"/>
    <n v="89"/>
    <b v="1"/>
    <s v="music/indie rock"/>
    <n v="21"/>
    <n v="11.69"/>
    <x v="5"/>
    <s v="indie rock"/>
    <x v="1"/>
    <x v="2100"/>
    <d v="2014-04-02T18:36:40"/>
  </r>
  <r>
    <n v="2341"/>
    <s v="Cutting Edge Fitness Website (Canceled)"/>
    <s v="This website will serve as an interface to change lives and have a community routing for your success!"/>
    <n v="5000"/>
    <n v="1015"/>
    <x v="0"/>
    <s v="US"/>
    <s v="USD"/>
    <n v="1436729504"/>
    <n v="1434137504"/>
    <b v="0"/>
    <n v="0"/>
    <b v="0"/>
    <s v="technology/web"/>
    <n v="20"/>
    <n v="0"/>
    <x v="3"/>
    <s v="web"/>
    <x v="2"/>
    <x v="2101"/>
    <d v="2015-07-12T19:31:44"/>
  </r>
  <r>
    <n v="2360"/>
    <s v="Bee Bay Microjobs (Canceled)"/>
    <s v="Welcome to Bee Bay Canada, your commission free microjobs website.  Sell at any price and keep 100% of what you earn!"/>
    <n v="5000"/>
    <n v="1000.01"/>
    <x v="0"/>
    <s v="CA"/>
    <s v="CAD"/>
    <n v="1454864280"/>
    <n v="1452272280"/>
    <b v="0"/>
    <n v="1"/>
    <b v="0"/>
    <s v="technology/web"/>
    <n v="20"/>
    <n v="1000.01"/>
    <x v="3"/>
    <s v="web"/>
    <x v="0"/>
    <x v="2102"/>
    <d v="2016-02-07T16:58:00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0"/>
    <s v="IE"/>
    <s v="EUR"/>
    <n v="1424940093"/>
    <n v="1422348093"/>
    <b v="0"/>
    <n v="2"/>
    <b v="0"/>
    <s v="technology/web"/>
    <n v="18"/>
    <n v="455.5"/>
    <x v="3"/>
    <s v="web"/>
    <x v="2"/>
    <x v="2103"/>
    <d v="2015-02-26T08:41:33"/>
  </r>
  <r>
    <n v="2396"/>
    <s v="Projektwebseite (Canceled)"/>
    <s v="I'm creating a website with projects which I'll create later / Ich erstelle eine Webseite mit Projekten, welche ich spÃ¤ter erstelle."/>
    <n v="5000"/>
    <n v="909"/>
    <x v="0"/>
    <s v="CH"/>
    <s v="CHF"/>
    <n v="1444940558"/>
    <n v="1442348558"/>
    <b v="0"/>
    <n v="1"/>
    <b v="0"/>
    <s v="technology/web"/>
    <n v="18"/>
    <n v="909"/>
    <x v="3"/>
    <s v="web"/>
    <x v="2"/>
    <x v="2104"/>
    <d v="2015-10-15T20:22:38"/>
  </r>
  <r>
    <n v="2405"/>
    <s v="JoyShtick Food Truck"/>
    <s v="We are the first gaming-themed food truck, bringing gourmet pub fare to the Jacksonville area."/>
    <n v="5000"/>
    <n v="895"/>
    <x v="1"/>
    <s v="US"/>
    <s v="USD"/>
    <n v="1472911375"/>
    <n v="1471096975"/>
    <b v="0"/>
    <n v="20"/>
    <b v="0"/>
    <s v="food/food trucks"/>
    <n v="18"/>
    <n v="44.75"/>
    <x v="7"/>
    <s v="food trucks"/>
    <x v="0"/>
    <x v="2105"/>
    <d v="2016-09-03T14:02:55"/>
  </r>
  <r>
    <n v="2440"/>
    <s v="The first green Food Truck in Phnom Penh"/>
    <s v="Starting a entire clean energy food truck and set a new standard for Cambodia"/>
    <n v="5000"/>
    <n v="835"/>
    <x v="1"/>
    <s v="BE"/>
    <s v="EUR"/>
    <n v="1455399313"/>
    <n v="1452807313"/>
    <b v="0"/>
    <n v="2"/>
    <b v="0"/>
    <s v="food/food trucks"/>
    <n v="17"/>
    <n v="417.5"/>
    <x v="7"/>
    <s v="food trucks"/>
    <x v="0"/>
    <x v="2106"/>
    <d v="2016-02-13T21:35:1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2"/>
    <s v="US"/>
    <s v="USD"/>
    <n v="1443242021"/>
    <n v="1440650021"/>
    <b v="0"/>
    <n v="115"/>
    <b v="1"/>
    <s v="food/small batch"/>
    <n v="16"/>
    <n v="7.14"/>
    <x v="7"/>
    <s v="small batch"/>
    <x v="2"/>
    <x v="2107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2"/>
    <s v="US"/>
    <s v="USD"/>
    <n v="1480174071"/>
    <n v="1477578471"/>
    <b v="0"/>
    <n v="111"/>
    <b v="1"/>
    <s v="food/small batch"/>
    <n v="16"/>
    <n v="7.4"/>
    <x v="7"/>
    <s v="small batch"/>
    <x v="0"/>
    <x v="2108"/>
    <d v="2016-11-26T15:27:51"/>
  </r>
  <r>
    <n v="2458"/>
    <s v="Smoke, Loaf &amp; Saucer"/>
    <s v="Three ladies starting a small bakery/toast bar concept @SmorgasburgLA.  House made pastries and bread using local and fun ingredients."/>
    <n v="5000"/>
    <n v="805"/>
    <x v="2"/>
    <s v="US"/>
    <s v="USD"/>
    <n v="1465498800"/>
    <n v="1462481718"/>
    <b v="0"/>
    <n v="80"/>
    <b v="1"/>
    <s v="food/small batch"/>
    <n v="16"/>
    <n v="10.06"/>
    <x v="7"/>
    <s v="small batch"/>
    <x v="0"/>
    <x v="2109"/>
    <d v="2016-06-09T19:00:00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2"/>
    <s v="US"/>
    <s v="USD"/>
    <n v="1286756176"/>
    <n v="1282868176"/>
    <b v="0"/>
    <n v="38"/>
    <b v="1"/>
    <s v="music/indie rock"/>
    <n v="16"/>
    <n v="20.68"/>
    <x v="5"/>
    <s v="indie rock"/>
    <x v="7"/>
    <x v="2110"/>
    <d v="2010-10-11T00:16:16"/>
  </r>
  <r>
    <n v="2506"/>
    <s v="Bowlz Cafe, Hull"/>
    <s v="Love cereal as much as we do? Then we need your help! We are opening a worldwide cereal cafe, serving the best in imported cereals!"/>
    <n v="5000"/>
    <n v="721"/>
    <x v="1"/>
    <s v="GB"/>
    <s v="GBP"/>
    <n v="1443906000"/>
    <n v="1441955269"/>
    <b v="0"/>
    <n v="2"/>
    <b v="0"/>
    <s v="food/restaurants"/>
    <n v="14"/>
    <n v="360.5"/>
    <x v="7"/>
    <s v="restaurants"/>
    <x v="2"/>
    <x v="2111"/>
    <d v="2015-10-03T21:00:00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1"/>
    <s v="US"/>
    <s v="USD"/>
    <n v="1424635753"/>
    <n v="1422043753"/>
    <b v="0"/>
    <n v="12"/>
    <b v="0"/>
    <s v="food/restaurants"/>
    <n v="14"/>
    <n v="59.33"/>
    <x v="7"/>
    <s v="restaurants"/>
    <x v="2"/>
    <x v="2112"/>
    <d v="2015-02-22T20:09:13"/>
  </r>
  <r>
    <n v="2518"/>
    <s v="Southern California's Backroad Eateries"/>
    <s v="I am traveling the backroads of Southern California, to discover the best out-of-the-way eateries the area has to offer"/>
    <n v="5000"/>
    <n v="701"/>
    <x v="1"/>
    <s v="US"/>
    <s v="USD"/>
    <n v="1415899228"/>
    <n v="1413303628"/>
    <b v="0"/>
    <n v="0"/>
    <b v="0"/>
    <s v="food/restaurants"/>
    <n v="14"/>
    <n v="0"/>
    <x v="7"/>
    <s v="restaurants"/>
    <x v="1"/>
    <x v="2113"/>
    <d v="2014-11-13T17:20:28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2"/>
    <s v="US"/>
    <s v="USD"/>
    <n v="1461336720"/>
    <n v="1459431960"/>
    <b v="0"/>
    <n v="27"/>
    <b v="1"/>
    <s v="music/classical music"/>
    <n v="14"/>
    <n v="25.56"/>
    <x v="5"/>
    <s v="classical music"/>
    <x v="0"/>
    <x v="2114"/>
    <d v="2016-04-22T14:52:00"/>
  </r>
  <r>
    <n v="2544"/>
    <s v="Singing City Children's Choir"/>
    <s v="Bringing choral music and performance opportunities to under-served youth in West Philadelphia"/>
    <n v="5000"/>
    <n v="650"/>
    <x v="2"/>
    <s v="US"/>
    <s v="USD"/>
    <n v="1341750569"/>
    <n v="1339158569"/>
    <b v="0"/>
    <n v="57"/>
    <b v="1"/>
    <s v="music/classical music"/>
    <n v="13"/>
    <n v="11.4"/>
    <x v="5"/>
    <s v="classical music"/>
    <x v="5"/>
    <x v="2115"/>
    <d v="2012-07-08T12:29:29"/>
  </r>
  <r>
    <n v="2581"/>
    <s v="A Flying Sausage Food Truck"/>
    <s v="Creating a Food Truck to bring gourmet sausage sliders to Jacksonville, FL for breakfast, lunch, and special events."/>
    <n v="5000"/>
    <n v="618"/>
    <x v="1"/>
    <s v="US"/>
    <s v="USD"/>
    <n v="1447689898"/>
    <n v="1445094298"/>
    <b v="0"/>
    <n v="11"/>
    <b v="0"/>
    <s v="food/food trucks"/>
    <n v="12"/>
    <n v="56.18"/>
    <x v="7"/>
    <s v="food trucks"/>
    <x v="2"/>
    <x v="2116"/>
    <d v="2015-11-16T16:04:58"/>
  </r>
  <r>
    <n v="2629"/>
    <s v="Project Dragonfly - Sail to the Stars"/>
    <s v="The first international contest to let students shape the future of interstellar travel."/>
    <n v="5000"/>
    <n v="555"/>
    <x v="2"/>
    <s v="GB"/>
    <s v="GBP"/>
    <n v="1431608122"/>
    <n v="1429016122"/>
    <b v="0"/>
    <n v="100"/>
    <b v="1"/>
    <s v="technology/space exploration"/>
    <n v="11"/>
    <n v="5.55"/>
    <x v="3"/>
    <s v="space exploration"/>
    <x v="2"/>
    <x v="2117"/>
    <d v="2015-05-14T12:55:22"/>
  </r>
  <r>
    <n v="2633"/>
    <s v="ISS-Above"/>
    <s v="A device that lights up whenever the International Space Station is nearby (that happens more often than you might expect)"/>
    <n v="5000"/>
    <n v="550"/>
    <x v="2"/>
    <s v="US"/>
    <s v="USD"/>
    <n v="1393542000"/>
    <n v="1390938332"/>
    <b v="0"/>
    <n v="199"/>
    <b v="1"/>
    <s v="technology/space exploration"/>
    <n v="11"/>
    <n v="2.76"/>
    <x v="3"/>
    <s v="space exploration"/>
    <x v="1"/>
    <x v="2118"/>
    <d v="2014-02-27T23:00:0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2"/>
    <s v="US"/>
    <s v="USD"/>
    <n v="1382742010"/>
    <n v="1380150010"/>
    <b v="0"/>
    <n v="60"/>
    <b v="1"/>
    <s v="technology/makerspaces"/>
    <n v="10"/>
    <n v="8.67"/>
    <x v="3"/>
    <s v="makerspaces"/>
    <x v="4"/>
    <x v="2119"/>
    <d v="2013-10-25T23:00:10"/>
  </r>
  <r>
    <n v="2693"/>
    <s v="Chili dog"/>
    <s v="I want to start a food truck that specializes in chili cheese dogs, using new kinds of meats, cheeses and toppings you wouldn't imagine"/>
    <n v="5000"/>
    <n v="481.5"/>
    <x v="1"/>
    <s v="US"/>
    <s v="USD"/>
    <n v="1407899966"/>
    <n v="1405307966"/>
    <b v="0"/>
    <n v="3"/>
    <b v="0"/>
    <s v="food/food trucks"/>
    <n v="10"/>
    <n v="160.5"/>
    <x v="7"/>
    <s v="food trucks"/>
    <x v="1"/>
    <x v="2120"/>
    <d v="2014-08-13T03:19:2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2"/>
    <s v="US"/>
    <s v="USD"/>
    <n v="1485722053"/>
    <n v="1480538053"/>
    <b v="0"/>
    <n v="185"/>
    <b v="1"/>
    <s v="technology/hardware"/>
    <n v="9"/>
    <n v="2.36"/>
    <x v="3"/>
    <s v="hardware"/>
    <x v="0"/>
    <x v="2121"/>
    <d v="2017-01-29T20:34:13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2"/>
    <s v="US"/>
    <s v="USD"/>
    <n v="1478402804"/>
    <n v="1473218804"/>
    <b v="0"/>
    <n v="15"/>
    <b v="1"/>
    <s v="technology/hardware"/>
    <n v="9"/>
    <n v="28.33"/>
    <x v="3"/>
    <s v="hardware"/>
    <x v="0"/>
    <x v="2122"/>
    <d v="2016-11-06T03:26:44"/>
  </r>
  <r>
    <n v="2748"/>
    <s v="Native American Language Book for Children"/>
    <s v="Interactive Book with Audio to learn the Ojibwe Language for Children.  Website, Ebook and more!"/>
    <n v="5000"/>
    <n v="411"/>
    <x v="1"/>
    <s v="US"/>
    <s v="USD"/>
    <n v="1472835802"/>
    <n v="1470243802"/>
    <b v="0"/>
    <n v="4"/>
    <b v="0"/>
    <s v="publishing/children's books"/>
    <n v="8"/>
    <n v="102.75"/>
    <x v="2"/>
    <s v="children's books"/>
    <x v="0"/>
    <x v="2123"/>
    <d v="2016-09-02T17:03: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1"/>
    <s v="GB"/>
    <s v="GBP"/>
    <n v="1371726258"/>
    <n v="1369134258"/>
    <b v="0"/>
    <n v="0"/>
    <b v="0"/>
    <s v="publishing/children's books"/>
    <n v="8"/>
    <n v="0"/>
    <x v="2"/>
    <s v="children's books"/>
    <x v="4"/>
    <x v="2124"/>
    <d v="2013-06-20T11:04:18"/>
  </r>
  <r>
    <n v="2761"/>
    <s v="Learn U.S. Geography: Dreaming my way across The U.S."/>
    <s v="Help me give away 500 copies of my picture book so more kids will know US geography!"/>
    <n v="5000"/>
    <n v="400.33"/>
    <x v="1"/>
    <s v="US"/>
    <s v="USD"/>
    <n v="1357176693"/>
    <n v="1354584693"/>
    <b v="0"/>
    <n v="4"/>
    <b v="0"/>
    <s v="publishing/children's books"/>
    <n v="8"/>
    <n v="100.08"/>
    <x v="2"/>
    <s v="children's books"/>
    <x v="5"/>
    <x v="2125"/>
    <d v="2013-01-03T01:31:33"/>
  </r>
  <r>
    <n v="2766"/>
    <s v="Jambie"/>
    <s v="Jambie is a children's book geared towards kids ages 4-9 years of age. This book teaches young children about making wise decisions."/>
    <n v="5000"/>
    <n v="400"/>
    <x v="1"/>
    <s v="US"/>
    <s v="USD"/>
    <n v="1313078518"/>
    <n v="1310486518"/>
    <b v="0"/>
    <n v="4"/>
    <b v="0"/>
    <s v="publishing/children's books"/>
    <n v="8"/>
    <n v="100"/>
    <x v="2"/>
    <s v="children's books"/>
    <x v="6"/>
    <x v="2126"/>
    <d v="2011-08-11T16:01:58"/>
  </r>
  <r>
    <n v="2775"/>
    <s v="Kids Radio Klassics and Kids Radio Theatre"/>
    <s v="Kids Radio Theatre is a radio show played on National Pubic Radio to teach children all about theatre every Sunday 20 states."/>
    <n v="5000"/>
    <n v="380"/>
    <x v="1"/>
    <s v="US"/>
    <s v="USD"/>
    <n v="1323994754"/>
    <n v="1321402754"/>
    <b v="0"/>
    <n v="2"/>
    <b v="0"/>
    <s v="publishing/children's books"/>
    <n v="8"/>
    <n v="190"/>
    <x v="2"/>
    <s v="children's books"/>
    <x v="6"/>
    <x v="2127"/>
    <d v="2011-12-16T00:19:14"/>
  </r>
  <r>
    <n v="2785"/>
    <s v="Henry VI: The War of the Roses"/>
    <s v="Bare Theatre and Raleigh Little Theatre present Shakespeare's epic, set in a post-apocalyptic dystopia."/>
    <n v="5000"/>
    <n v="369"/>
    <x v="2"/>
    <s v="US"/>
    <s v="USD"/>
    <n v="1470430800"/>
    <n v="1467865967"/>
    <b v="0"/>
    <n v="142"/>
    <b v="1"/>
    <s v="theater/plays"/>
    <n v="7"/>
    <n v="2.6"/>
    <x v="1"/>
    <s v="plays"/>
    <x v="0"/>
    <x v="2128"/>
    <d v="2016-08-05T21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2"/>
    <s v="GB"/>
    <s v="GBP"/>
    <n v="1438358400"/>
    <n v="1437063121"/>
    <b v="0"/>
    <n v="139"/>
    <b v="1"/>
    <s v="theater/plays"/>
    <n v="7"/>
    <n v="2.5299999999999998"/>
    <x v="1"/>
    <s v="plays"/>
    <x v="2"/>
    <x v="2129"/>
    <d v="2015-07-31T16:00:00"/>
  </r>
  <r>
    <n v="2799"/>
    <s v="Yuri in Edinburgh"/>
    <s v="August012 make their debut at Edinburgh Fringe with their play about the absurdity of wanting to bring children into a deranged world"/>
    <n v="5000"/>
    <n v="350"/>
    <x v="2"/>
    <s v="GB"/>
    <s v="GBP"/>
    <n v="1466179200"/>
    <n v="1463466070"/>
    <b v="0"/>
    <n v="130"/>
    <b v="1"/>
    <s v="theater/plays"/>
    <n v="7"/>
    <n v="2.69"/>
    <x v="1"/>
    <s v="plays"/>
    <x v="0"/>
    <x v="2130"/>
    <d v="2016-06-17T16:00:00"/>
  </r>
  <r>
    <n v="2807"/>
    <s v="The Commission Theatre Co."/>
    <s v="Bringing Shakespeare back to the Playwrights"/>
    <n v="5000"/>
    <n v="340"/>
    <x v="2"/>
    <s v="US"/>
    <s v="USD"/>
    <n v="1435611438"/>
    <n v="1433019438"/>
    <b v="0"/>
    <n v="93"/>
    <b v="1"/>
    <s v="theater/plays"/>
    <n v="7"/>
    <n v="3.66"/>
    <x v="1"/>
    <s v="plays"/>
    <x v="2"/>
    <x v="2131"/>
    <d v="2015-06-29T20:57:18"/>
  </r>
  <r>
    <n v="2812"/>
    <s v="BULL by Mike Bartlett at the Coal Mine Theatre"/>
    <s v="&quot;A short, nasty and razor sharp play in one of Toronto's hottest new &quot;off-off Broadway&quot; style venues."/>
    <n v="5000"/>
    <n v="335"/>
    <x v="2"/>
    <s v="CA"/>
    <s v="CAD"/>
    <n v="1428292800"/>
    <n v="1424368298"/>
    <b v="0"/>
    <n v="83"/>
    <b v="1"/>
    <s v="theater/plays"/>
    <n v="7"/>
    <n v="4.04"/>
    <x v="1"/>
    <s v="plays"/>
    <x v="2"/>
    <x v="2132"/>
    <d v="2015-04-06T04:00:00"/>
  </r>
  <r>
    <n v="2819"/>
    <s v="Make TES a success at The Edinburgh Fringe Fest"/>
    <s v="Years of work, my best show, and a top Edinburgh venue.  Help me expose my talents to the UK and tell an important story."/>
    <n v="5000"/>
    <n v="325"/>
    <x v="2"/>
    <s v="GB"/>
    <s v="GBP"/>
    <n v="1434285409"/>
    <n v="1431693409"/>
    <b v="0"/>
    <n v="104"/>
    <b v="1"/>
    <s v="theater/plays"/>
    <n v="7"/>
    <n v="3.13"/>
    <x v="1"/>
    <s v="plays"/>
    <x v="2"/>
    <x v="2133"/>
    <d v="2015-06-14T12:36:49"/>
  </r>
  <r>
    <n v="2852"/>
    <s v="Freedom Train"/>
    <s v="Just one time back to the past on the Freedom Train will open your eyes and your lives will never ever be the same!"/>
    <n v="5000"/>
    <n v="292"/>
    <x v="1"/>
    <s v="US"/>
    <s v="USD"/>
    <n v="1403312703"/>
    <n v="1400720703"/>
    <b v="0"/>
    <n v="6"/>
    <b v="0"/>
    <s v="theater/plays"/>
    <n v="6"/>
    <n v="48.67"/>
    <x v="1"/>
    <s v="plays"/>
    <x v="1"/>
    <x v="2134"/>
    <d v="2014-06-21T01:05:03"/>
  </r>
  <r>
    <n v="2866"/>
    <s v="Church Folk Can Be Dangerous People"/>
    <s v="The reality is dark, sinister. The milieu is not as friendly as it claims. What is this place? Where is it? Is it your local church?"/>
    <n v="5000"/>
    <n v="280"/>
    <x v="1"/>
    <s v="US"/>
    <s v="USD"/>
    <n v="1476482400"/>
    <n v="1473893721"/>
    <b v="0"/>
    <n v="2"/>
    <b v="0"/>
    <s v="theater/plays"/>
    <n v="6"/>
    <n v="140"/>
    <x v="1"/>
    <s v="plays"/>
    <x v="0"/>
    <x v="2135"/>
    <d v="2016-10-14T22:00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1"/>
    <s v="US"/>
    <s v="USD"/>
    <n v="1400301165"/>
    <n v="1397709165"/>
    <b v="0"/>
    <n v="9"/>
    <b v="0"/>
    <s v="theater/plays"/>
    <n v="6"/>
    <n v="30.78"/>
    <x v="1"/>
    <s v="plays"/>
    <x v="1"/>
    <x v="2136"/>
    <d v="2014-05-17T04:32:45"/>
  </r>
  <r>
    <n v="2874"/>
    <s v="Lead Players Theatre Company"/>
    <s v="We present Classics made for the 21st Century and we need a space! Please help us rent a space for The Importance of Being Earnest!"/>
    <n v="5000"/>
    <n v="273"/>
    <x v="1"/>
    <s v="US"/>
    <s v="USD"/>
    <n v="1484684186"/>
    <n v="1482092186"/>
    <b v="0"/>
    <n v="3"/>
    <b v="0"/>
    <s v="theater/plays"/>
    <n v="5"/>
    <n v="91"/>
    <x v="1"/>
    <s v="plays"/>
    <x v="0"/>
    <x v="2137"/>
    <d v="2017-01-17T20:16:26"/>
  </r>
  <r>
    <n v="2893"/>
    <s v="REDISCOVERING KIA THE PLAY"/>
    <s v="Fundraising for REDISCOVERING KIA THE PLAY"/>
    <n v="5000"/>
    <n v="260"/>
    <x v="1"/>
    <s v="US"/>
    <s v="USD"/>
    <n v="1420768800"/>
    <n v="1415644395"/>
    <b v="0"/>
    <n v="2"/>
    <b v="0"/>
    <s v="theater/plays"/>
    <n v="5"/>
    <n v="130"/>
    <x v="1"/>
    <s v="plays"/>
    <x v="1"/>
    <x v="2138"/>
    <d v="2015-01-09T02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1"/>
    <s v="US"/>
    <s v="USD"/>
    <n v="1441771218"/>
    <n v="1436587218"/>
    <b v="0"/>
    <n v="4"/>
    <b v="0"/>
    <s v="theater/plays"/>
    <n v="5"/>
    <n v="62.5"/>
    <x v="1"/>
    <s v="plays"/>
    <x v="2"/>
    <x v="2139"/>
    <d v="2015-09-09T04:00:18"/>
  </r>
  <r>
    <n v="2918"/>
    <s v="When Johnny Comes Marching Home"/>
    <s v="A meta-theatrical retelling of Chekhov's Three Sisters, framed with Civil War Hymns, Dance, and wild theatricality."/>
    <n v="5000"/>
    <n v="241"/>
    <x v="1"/>
    <s v="US"/>
    <s v="USD"/>
    <n v="1446131207"/>
    <n v="1443712007"/>
    <b v="0"/>
    <n v="20"/>
    <b v="0"/>
    <s v="theater/plays"/>
    <n v="5"/>
    <n v="12.05"/>
    <x v="1"/>
    <s v="plays"/>
    <x v="2"/>
    <x v="2140"/>
    <d v="2015-10-29T15:06:47"/>
  </r>
  <r>
    <n v="2961"/>
    <s v="Shakespeare in the Park! A Comedy of Errors"/>
    <s v="Teens in Take Note Troupe put on Shakespeare in the Park annually. Keep relevant, family-friendly Shakespeare in the community!"/>
    <n v="5000"/>
    <n v="205"/>
    <x v="2"/>
    <s v="US"/>
    <s v="USD"/>
    <n v="1427342400"/>
    <n v="1424927159"/>
    <b v="0"/>
    <n v="108"/>
    <b v="1"/>
    <s v="theater/plays"/>
    <n v="4"/>
    <n v="1.9"/>
    <x v="1"/>
    <s v="plays"/>
    <x v="2"/>
    <x v="2141"/>
    <d v="2015-03-26T04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2"/>
    <s v="US"/>
    <s v="USD"/>
    <n v="1407360720"/>
    <n v="1404769819"/>
    <b v="0"/>
    <n v="196"/>
    <b v="1"/>
    <s v="theater/plays"/>
    <n v="4"/>
    <n v="1.03"/>
    <x v="1"/>
    <s v="plays"/>
    <x v="1"/>
    <x v="2142"/>
    <d v="2014-08-06T21:32:00"/>
  </r>
  <r>
    <n v="2967"/>
    <s v="Scissortail: A play about the Oklahoma City Bombing"/>
    <s v="Scissortail is a story of loss, grief, and recovery based on the events of the 1995 Oklahoma City Bombing."/>
    <n v="5000"/>
    <n v="201"/>
    <x v="2"/>
    <s v="US"/>
    <s v="USD"/>
    <n v="1425872692"/>
    <n v="1423284292"/>
    <b v="0"/>
    <n v="71"/>
    <b v="1"/>
    <s v="theater/plays"/>
    <n v="4"/>
    <n v="2.83"/>
    <x v="1"/>
    <s v="plays"/>
    <x v="2"/>
    <x v="2143"/>
    <d v="2015-03-09T03:44:52"/>
  </r>
  <r>
    <n v="2973"/>
    <s v="CST's As You Like It goes to Canada!"/>
    <s v="We're going to represent the entire USA at the World Festival of Children's Theater in Stratford, ON in June, 2016. Help us get there!"/>
    <n v="5000"/>
    <n v="200"/>
    <x v="2"/>
    <s v="US"/>
    <s v="USD"/>
    <n v="1451620800"/>
    <n v="1449171508"/>
    <b v="0"/>
    <n v="33"/>
    <b v="1"/>
    <s v="theater/plays"/>
    <n v="4"/>
    <n v="6.06"/>
    <x v="1"/>
    <s v="plays"/>
    <x v="2"/>
    <x v="2144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2"/>
    <s v="US"/>
    <s v="USD"/>
    <n v="1411695300"/>
    <n v="1409275671"/>
    <b v="0"/>
    <n v="87"/>
    <b v="1"/>
    <s v="theater/plays"/>
    <n v="4"/>
    <n v="2.2999999999999998"/>
    <x v="1"/>
    <s v="plays"/>
    <x v="1"/>
    <x v="2145"/>
    <d v="2014-09-26T01:35:00"/>
  </r>
  <r>
    <n v="2979"/>
    <s v="'ART'"/>
    <s v="Dear Stone returns with Yasmina Reza's 'ART', a compelling, clever exploration of friendship under duress. Thanks for watching!"/>
    <n v="5000"/>
    <n v="196"/>
    <x v="2"/>
    <s v="US"/>
    <s v="USD"/>
    <n v="1420524000"/>
    <n v="1419104823"/>
    <b v="0"/>
    <n v="46"/>
    <b v="1"/>
    <s v="theater/plays"/>
    <n v="4"/>
    <n v="4.26"/>
    <x v="1"/>
    <s v="plays"/>
    <x v="1"/>
    <x v="2146"/>
    <d v="2015-01-06T06:00:00"/>
  </r>
  <r>
    <n v="2982"/>
    <s v="Railway Playhouse: Setting up a community arts space"/>
    <s v="Renovating this historical landmark, into an arts venue and theatre space for the community."/>
    <n v="5000"/>
    <n v="195"/>
    <x v="2"/>
    <s v="GB"/>
    <s v="GBP"/>
    <n v="1455208143"/>
    <n v="1452616143"/>
    <b v="1"/>
    <n v="59"/>
    <b v="1"/>
    <s v="theater/spaces"/>
    <n v="4"/>
    <n v="3.31"/>
    <x v="1"/>
    <s v="spaces"/>
    <x v="0"/>
    <x v="2147"/>
    <d v="2016-02-11T16:29:03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2"/>
    <s v="US"/>
    <s v="USD"/>
    <n v="1349567475"/>
    <n v="1346975475"/>
    <b v="0"/>
    <n v="182"/>
    <b v="1"/>
    <s v="theater/spaces"/>
    <n v="3"/>
    <n v="0.83"/>
    <x v="1"/>
    <s v="spaces"/>
    <x v="5"/>
    <x v="2148"/>
    <d v="2012-10-06T23:51:15"/>
  </r>
  <r>
    <n v="3028"/>
    <s v="A Home for Vegas Theatre Hub"/>
    <s v="We have a space! Help us fill it with a stage, chairs, gear and audiences' laughter!"/>
    <n v="5000"/>
    <n v="150"/>
    <x v="2"/>
    <s v="US"/>
    <s v="USD"/>
    <n v="1471242025"/>
    <n v="1468650025"/>
    <b v="0"/>
    <n v="99"/>
    <b v="1"/>
    <s v="theater/spaces"/>
    <n v="3"/>
    <n v="1.52"/>
    <x v="1"/>
    <s v="spaces"/>
    <x v="0"/>
    <x v="2149"/>
    <d v="2016-08-15T06:20:25"/>
  </r>
  <r>
    <n v="3048"/>
    <s v="December Match Campaign"/>
    <s v="By matching donations up to $5000, Jack Kesler and Maurice Richards have challenged YOU to help Urbanite outfit their brand new space."/>
    <n v="5000"/>
    <n v="135"/>
    <x v="2"/>
    <s v="US"/>
    <s v="USD"/>
    <n v="1420060920"/>
    <n v="1417556262"/>
    <b v="0"/>
    <n v="47"/>
    <b v="1"/>
    <s v="theater/spaces"/>
    <n v="3"/>
    <n v="2.87"/>
    <x v="1"/>
    <s v="spaces"/>
    <x v="1"/>
    <x v="2150"/>
    <d v="2014-12-31T21:22:00"/>
  </r>
  <r>
    <n v="3091"/>
    <s v="Bustduck Theatre"/>
    <s v="Roanoke, Virginia's first long-form improv theatre company. Producing improv and scripted theatre, with a dynamic training program."/>
    <n v="5000"/>
    <n v="115"/>
    <x v="1"/>
    <s v="US"/>
    <s v="USD"/>
    <n v="1471214743"/>
    <n v="1468622743"/>
    <b v="0"/>
    <n v="9"/>
    <b v="0"/>
    <s v="theater/spaces"/>
    <n v="2"/>
    <n v="12.78"/>
    <x v="1"/>
    <s v="spaces"/>
    <x v="0"/>
    <x v="2151"/>
    <d v="2016-08-14T22:45:43"/>
  </r>
  <r>
    <n v="3155"/>
    <s v="Stage Adaptation of Studio Ghibli's Princess Mononoke"/>
    <s v="We want to take our stage adaptation of Studio Ghibli's 'Princess Mononoke' to more people.  Help us do it!"/>
    <n v="5000"/>
    <n v="94"/>
    <x v="2"/>
    <s v="GB"/>
    <s v="GBP"/>
    <n v="1356004725"/>
    <n v="1353412725"/>
    <b v="1"/>
    <n v="302"/>
    <b v="1"/>
    <s v="theater/plays"/>
    <n v="2"/>
    <n v="0.31"/>
    <x v="1"/>
    <s v="plays"/>
    <x v="5"/>
    <x v="2152"/>
    <d v="2012-12-20T11:58:45"/>
  </r>
  <r>
    <n v="3158"/>
    <s v="Nursery Crimes"/>
    <s v="A 40s crime-noir play using nursery rhyme characters."/>
    <n v="5000"/>
    <n v="92"/>
    <x v="2"/>
    <s v="US"/>
    <s v="USD"/>
    <n v="1374523752"/>
    <n v="1371931752"/>
    <b v="1"/>
    <n v="69"/>
    <b v="1"/>
    <s v="theater/plays"/>
    <n v="2"/>
    <n v="1.33"/>
    <x v="1"/>
    <s v="plays"/>
    <x v="4"/>
    <x v="2153"/>
    <d v="2013-07-22T20:09:12"/>
  </r>
  <r>
    <n v="3175"/>
    <s v="The Killing Room"/>
    <s v="One Year Lease Theater Company's world premiere theater production of THE KILLING ROOM, by playwright Daniel Keene, March 2011 in NYC."/>
    <n v="5000"/>
    <n v="85"/>
    <x v="2"/>
    <s v="US"/>
    <s v="USD"/>
    <n v="1297977427"/>
    <n v="1292793427"/>
    <b v="1"/>
    <n v="60"/>
    <b v="1"/>
    <s v="theater/plays"/>
    <n v="2"/>
    <n v="1.42"/>
    <x v="1"/>
    <s v="plays"/>
    <x v="7"/>
    <x v="2154"/>
    <d v="2011-02-17T21:17:07"/>
  </r>
  <r>
    <n v="3193"/>
    <s v="Shock Treatment - The Sequel to Rocky Horror!"/>
    <s v="Bringing Richard O'Brien's sequel to legendary Rocky Horror to the stage for the first time. First London, then...The World!"/>
    <n v="5000"/>
    <n v="75"/>
    <x v="1"/>
    <s v="GB"/>
    <s v="GBP"/>
    <n v="1424474056"/>
    <n v="1420586056"/>
    <b v="0"/>
    <n v="24"/>
    <b v="0"/>
    <s v="theater/musical"/>
    <n v="2"/>
    <n v="3.13"/>
    <x v="1"/>
    <s v="musical"/>
    <x v="2"/>
    <x v="2155"/>
    <d v="2015-02-20T23:14:16"/>
  </r>
  <r>
    <n v="3199"/>
    <s v="Help Milburn Stone Fly High With TARZAN The Musical"/>
    <s v="The Milburn Stone Theatre needs your help to bring its high-flying next blockbuster musical, TARZAN, to life!"/>
    <n v="5000"/>
    <n v="75"/>
    <x v="1"/>
    <s v="US"/>
    <s v="USD"/>
    <n v="1410037200"/>
    <n v="1407435418"/>
    <b v="0"/>
    <n v="53"/>
    <b v="0"/>
    <s v="theater/musical"/>
    <n v="2"/>
    <n v="1.42"/>
    <x v="1"/>
    <s v="musical"/>
    <x v="1"/>
    <x v="2156"/>
    <d v="2014-09-06T21:00:00"/>
  </r>
  <r>
    <n v="3202"/>
    <s v="Christmas Ain't A Drag - A Musical"/>
    <s v="Falling in love at Christmas should never be a drag! A rocking musical about four lives intersecting at a nightclub at Christmas."/>
    <n v="5000"/>
    <n v="75"/>
    <x v="1"/>
    <s v="US"/>
    <s v="USD"/>
    <n v="1450072740"/>
    <n v="1445027346"/>
    <b v="0"/>
    <n v="25"/>
    <b v="0"/>
    <s v="theater/musical"/>
    <n v="2"/>
    <n v="3"/>
    <x v="1"/>
    <s v="musical"/>
    <x v="2"/>
    <x v="2157"/>
    <d v="2015-12-14T05:59:00"/>
  </r>
  <r>
    <n v="3206"/>
    <s v="Performance Theater for Young Artists (PTYA)"/>
    <s v="PTYA is a non-profit musical theater group for kids ages 7-18 that teaches the importance of self expression through the arts."/>
    <n v="5000"/>
    <n v="72"/>
    <x v="1"/>
    <s v="US"/>
    <s v="USD"/>
    <n v="1442644651"/>
    <n v="1440052651"/>
    <b v="0"/>
    <n v="0"/>
    <b v="0"/>
    <s v="theater/musical"/>
    <n v="1"/>
    <n v="0"/>
    <x v="1"/>
    <s v="musical"/>
    <x v="2"/>
    <x v="2158"/>
    <d v="2015-09-19T06:37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2"/>
    <s v="US"/>
    <s v="USD"/>
    <n v="1406557877"/>
    <n v="1404743477"/>
    <b v="1"/>
    <n v="82"/>
    <b v="1"/>
    <s v="theater/plays"/>
    <n v="1"/>
    <n v="0.87"/>
    <x v="1"/>
    <s v="plays"/>
    <x v="1"/>
    <x v="2159"/>
    <d v="2014-07-28T14:31:17"/>
  </r>
  <r>
    <n v="3233"/>
    <s v="64 Squares"/>
    <s v="64 Squares is an autobiographical one-man exploration of the internal chess game played to reconcile relationships."/>
    <n v="5000"/>
    <n v="61"/>
    <x v="2"/>
    <s v="US"/>
    <s v="USD"/>
    <n v="1488482355"/>
    <n v="1485890355"/>
    <b v="0"/>
    <n v="61"/>
    <b v="1"/>
    <s v="theater/plays"/>
    <n v="1"/>
    <n v="1"/>
    <x v="1"/>
    <s v="plays"/>
    <x v="3"/>
    <x v="2160"/>
    <d v="2017-03-02T19:19:15"/>
  </r>
  <r>
    <n v="3260"/>
    <s v="Keep the Art of Marionettes Alive With PUPPETWORKS!"/>
    <s v="We're looking to raise money to continue bringing Brooklyn the vanishing art form of marionette puppetry."/>
    <n v="5000"/>
    <n v="53"/>
    <x v="2"/>
    <s v="US"/>
    <s v="USD"/>
    <n v="1448903318"/>
    <n v="1445875718"/>
    <b v="1"/>
    <n v="73"/>
    <b v="1"/>
    <s v="theater/plays"/>
    <n v="1"/>
    <n v="0.73"/>
    <x v="1"/>
    <s v="plays"/>
    <x v="2"/>
    <x v="2161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0"/>
    <x v="2"/>
    <s v="GB"/>
    <s v="GBP"/>
    <n v="1416331406"/>
    <n v="1413735806"/>
    <b v="1"/>
    <n v="100"/>
    <b v="1"/>
    <s v="theater/plays"/>
    <n v="1"/>
    <n v="0.5"/>
    <x v="1"/>
    <s v="plays"/>
    <x v="1"/>
    <x v="2162"/>
    <d v="2014-11-18T17:23:26"/>
  </r>
  <r>
    <n v="3281"/>
    <s v="KICK It's Not How High. It's How Strong! Written &amp; Performed"/>
    <s v="&quot;This is how theater should connect to people&quot;  Margo Jefferson, Pulitzer Prize winning critic"/>
    <n v="5000"/>
    <n v="50"/>
    <x v="2"/>
    <s v="US"/>
    <s v="USD"/>
    <n v="1441153705"/>
    <n v="1438561705"/>
    <b v="0"/>
    <n v="47"/>
    <b v="1"/>
    <s v="theater/plays"/>
    <n v="1"/>
    <n v="1.06"/>
    <x v="1"/>
    <s v="plays"/>
    <x v="2"/>
    <x v="2163"/>
    <d v="2015-09-02T00:28:2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2"/>
    <s v="US"/>
    <s v="USD"/>
    <n v="1444149886"/>
    <n v="1441125886"/>
    <b v="0"/>
    <n v="65"/>
    <b v="1"/>
    <s v="theater/plays"/>
    <n v="1"/>
    <n v="0.63"/>
    <x v="1"/>
    <s v="plays"/>
    <x v="2"/>
    <x v="2164"/>
    <d v="2015-10-06T16:44:4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2"/>
    <s v="GB"/>
    <s v="GBP"/>
    <n v="1407106800"/>
    <n v="1404749446"/>
    <b v="0"/>
    <n v="63"/>
    <b v="1"/>
    <s v="theater/plays"/>
    <n v="1"/>
    <n v="0.63"/>
    <x v="1"/>
    <s v="plays"/>
    <x v="1"/>
    <x v="2165"/>
    <d v="2014-08-03T23:00:00"/>
  </r>
  <r>
    <n v="3351"/>
    <s v="Action To The Word's DRACULA"/>
    <s v="A thrilling 'steampunk' reworking of the infamous gothic horror novel by a powerhouse ensemble will leave you begging to be bitten."/>
    <n v="5000"/>
    <n v="36"/>
    <x v="2"/>
    <s v="GB"/>
    <s v="GBP"/>
    <n v="1406113200"/>
    <n v="1402910965"/>
    <b v="0"/>
    <n v="54"/>
    <b v="1"/>
    <s v="theater/plays"/>
    <n v="1"/>
    <n v="0.67"/>
    <x v="1"/>
    <s v="plays"/>
    <x v="1"/>
    <x v="2166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36"/>
    <x v="2"/>
    <s v="GB"/>
    <s v="GBP"/>
    <n v="1467414000"/>
    <n v="1462492178"/>
    <b v="0"/>
    <n v="70"/>
    <b v="1"/>
    <s v="theater/plays"/>
    <n v="1"/>
    <n v="0.51"/>
    <x v="1"/>
    <s v="plays"/>
    <x v="0"/>
    <x v="2167"/>
    <d v="2016-07-01T23:00:0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2"/>
    <s v="US"/>
    <s v="USD"/>
    <n v="1409587140"/>
    <n v="1408062990"/>
    <b v="0"/>
    <n v="68"/>
    <b v="1"/>
    <s v="theater/plays"/>
    <n v="1"/>
    <n v="0.51"/>
    <x v="1"/>
    <s v="plays"/>
    <x v="1"/>
    <x v="2168"/>
    <d v="2014-09-01T15:59:00"/>
  </r>
  <r>
    <n v="3369"/>
    <s v="The Collector, a play by Daniel Wade"/>
    <s v="How far would you go for revenge? The Collector is a dark thriller of regret, retribution and broken masculinity."/>
    <n v="5000"/>
    <n v="32"/>
    <x v="2"/>
    <s v="IE"/>
    <s v="EUR"/>
    <n v="1484441980"/>
    <n v="1479257980"/>
    <b v="0"/>
    <n v="54"/>
    <b v="1"/>
    <s v="theater/plays"/>
    <n v="1"/>
    <n v="0.59"/>
    <x v="1"/>
    <s v="plays"/>
    <x v="0"/>
    <x v="2169"/>
    <d v="2017-01-15T00:59:40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2"/>
    <s v="US"/>
    <s v="USD"/>
    <n v="1408638480"/>
    <n v="1406811593"/>
    <b v="0"/>
    <n v="37"/>
    <b v="1"/>
    <s v="theater/plays"/>
    <n v="0"/>
    <n v="0.65"/>
    <x v="1"/>
    <s v="plays"/>
    <x v="1"/>
    <x v="2170"/>
    <d v="2014-08-21T16:28:00"/>
  </r>
  <r>
    <n v="3440"/>
    <s v="Gruesome Playground Injuries"/>
    <s v="LA-based team of professional actors and directors taking Rajiv Joseph's harrowing and romantic play to the Boulder community."/>
    <n v="5000"/>
    <n v="22"/>
    <x v="2"/>
    <s v="US"/>
    <s v="USD"/>
    <n v="1405095300"/>
    <n v="1403146628"/>
    <b v="0"/>
    <n v="82"/>
    <b v="1"/>
    <s v="theater/plays"/>
    <n v="0"/>
    <n v="0.27"/>
    <x v="1"/>
    <s v="plays"/>
    <x v="1"/>
    <x v="2171"/>
    <d v="2014-07-11T16:15:00"/>
  </r>
  <r>
    <n v="3464"/>
    <s v="SHE! Is History!"/>
    <s v="Why Do We Know More About Kim Kardashian Than Abigail Adams?  Let's produce and publish a play about women who MAKE and MADE history!"/>
    <n v="5000"/>
    <n v="19"/>
    <x v="2"/>
    <s v="US"/>
    <s v="USD"/>
    <n v="1471921637"/>
    <n v="1469329637"/>
    <b v="0"/>
    <n v="93"/>
    <b v="1"/>
    <s v="theater/plays"/>
    <n v="0"/>
    <n v="0.2"/>
    <x v="1"/>
    <s v="plays"/>
    <x v="0"/>
    <x v="2172"/>
    <d v="2016-08-23T03:07:1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2"/>
    <s v="GB"/>
    <s v="GBP"/>
    <n v="1400965200"/>
    <n v="1398352531"/>
    <b v="0"/>
    <n v="72"/>
    <b v="1"/>
    <s v="theater/plays"/>
    <n v="0"/>
    <n v="0.17"/>
    <x v="1"/>
    <s v="plays"/>
    <x v="1"/>
    <x v="2173"/>
    <d v="2014-05-24T21:00:00"/>
  </r>
  <r>
    <n v="3495"/>
    <s v="The Village - one woman show"/>
    <s v="A one-woman show by Canadian artist Tina Milo. it is a multimedia show about an actress auditioning for a role of a depressed woman."/>
    <n v="5000"/>
    <n v="11"/>
    <x v="2"/>
    <s v="CA"/>
    <s v="CAD"/>
    <n v="1414862280"/>
    <n v="1412360309"/>
    <b v="0"/>
    <n v="72"/>
    <b v="1"/>
    <s v="theater/plays"/>
    <n v="0"/>
    <n v="0.15"/>
    <x v="1"/>
    <s v="plays"/>
    <x v="1"/>
    <x v="2174"/>
    <d v="2014-11-01T17:18:00"/>
  </r>
  <r>
    <n v="3534"/>
    <s v="Night of Ashes"/>
    <s v="A Theatrical Prequel to Hell's Rebels, the current Pathfinder Adventure Path from Paizo Publishing"/>
    <n v="5000"/>
    <n v="10"/>
    <x v="2"/>
    <s v="US"/>
    <s v="USD"/>
    <n v="1443711623"/>
    <n v="1440687623"/>
    <b v="0"/>
    <n v="204"/>
    <b v="1"/>
    <s v="theater/plays"/>
    <n v="0"/>
    <n v="0.05"/>
    <x v="1"/>
    <s v="plays"/>
    <x v="2"/>
    <x v="2175"/>
    <d v="2015-10-01T15:00:23"/>
  </r>
  <r>
    <n v="3554"/>
    <s v="MASKS: Off-Broadway Debut"/>
    <s v="MASKS is a dramedy dealing with what it means to be alive, the reliability of identity, and what it means to suffer."/>
    <n v="5000"/>
    <n v="8"/>
    <x v="2"/>
    <s v="US"/>
    <s v="USD"/>
    <n v="1423674000"/>
    <n v="1421025159"/>
    <b v="0"/>
    <n v="53"/>
    <b v="1"/>
    <s v="theater/plays"/>
    <n v="0"/>
    <n v="0.15"/>
    <x v="1"/>
    <s v="plays"/>
    <x v="2"/>
    <x v="2176"/>
    <d v="2015-02-11T17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2"/>
    <s v="US"/>
    <s v="USD"/>
    <n v="1420734696"/>
    <n v="1418142696"/>
    <b v="0"/>
    <n v="41"/>
    <b v="1"/>
    <s v="theater/plays"/>
    <n v="0"/>
    <n v="0.12"/>
    <x v="1"/>
    <s v="plays"/>
    <x v="1"/>
    <x v="2177"/>
    <d v="2015-01-08T16:31:36"/>
  </r>
  <r>
    <n v="3590"/>
    <s v="The Glasshouse"/>
    <s v="Two men on trial for desertion, confined within a Glasshouse. How long can friendship last? How much can a man stand before he breaks?"/>
    <n v="5000"/>
    <n v="5"/>
    <x v="2"/>
    <s v="GB"/>
    <s v="GBP"/>
    <n v="1413792034"/>
    <n v="1411200034"/>
    <b v="0"/>
    <n v="73"/>
    <b v="1"/>
    <s v="theater/plays"/>
    <n v="0"/>
    <n v="7.0000000000000007E-2"/>
    <x v="1"/>
    <s v="plays"/>
    <x v="1"/>
    <x v="2178"/>
    <d v="2014-10-20T08:00:34"/>
  </r>
  <r>
    <n v="3612"/>
    <s v="Welcome Back To Harlem: A Hellfighter's Story"/>
    <s v="A Harlem Hellfighter struggles to re-integrate into his community after heroically fighting for his country in WW1."/>
    <n v="5000"/>
    <n v="3"/>
    <x v="2"/>
    <s v="CA"/>
    <s v="CAD"/>
    <n v="1402334811"/>
    <n v="1401470811"/>
    <b v="0"/>
    <n v="57"/>
    <b v="1"/>
    <s v="theater/plays"/>
    <n v="0"/>
    <n v="0.05"/>
    <x v="1"/>
    <s v="plays"/>
    <x v="1"/>
    <x v="2179"/>
    <d v="2014-06-09T17:26:51"/>
  </r>
  <r>
    <n v="3633"/>
    <s v="SMOKEY AND THE BANDIT: THE MUSICAL"/>
    <s v="SMOKEY AND THE BANDIT: THE MUSICAL_x000a_The classic film, characters and music you love, on stage, LIVE!"/>
    <n v="5000"/>
    <n v="1"/>
    <x v="1"/>
    <s v="US"/>
    <s v="USD"/>
    <n v="1479517200"/>
    <n v="1475765867"/>
    <b v="0"/>
    <n v="31"/>
    <b v="0"/>
    <s v="theater/musical"/>
    <n v="0"/>
    <n v="0.03"/>
    <x v="1"/>
    <s v="musical"/>
    <x v="0"/>
    <x v="2180"/>
    <d v="2016-11-19T01:00:00"/>
  </r>
  <r>
    <n v="3644"/>
    <s v="SHS presents Rodgers and Hammerstein's Cinderella"/>
    <s v="We are the Saugerties High School drama club. Please help us create our musical to keep theater alive!"/>
    <n v="5000"/>
    <n v="1"/>
    <x v="1"/>
    <s v="US"/>
    <s v="USD"/>
    <n v="1457413140"/>
    <n v="1454996887"/>
    <b v="0"/>
    <n v="12"/>
    <b v="0"/>
    <s v="theater/musical"/>
    <n v="0"/>
    <n v="0.08"/>
    <x v="1"/>
    <s v="musical"/>
    <x v="0"/>
    <x v="2181"/>
    <d v="2016-03-08T04:59:00"/>
  </r>
  <r>
    <n v="3655"/>
    <s v="The Tumbleweed Zephyr"/>
    <s v="All aboard for the world premiere of a new steampunk-inspired train adventure play, written by Maggie Lee and directed by Amy Poisson!"/>
    <n v="5000"/>
    <n v="1"/>
    <x v="2"/>
    <s v="US"/>
    <s v="USD"/>
    <n v="1437202740"/>
    <n v="1434654998"/>
    <b v="0"/>
    <n v="79"/>
    <b v="1"/>
    <s v="theater/plays"/>
    <n v="0"/>
    <n v="0.01"/>
    <x v="1"/>
    <s v="plays"/>
    <x v="2"/>
    <x v="2182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1"/>
    <x v="2"/>
    <s v="CH"/>
    <s v="CHF"/>
    <n v="1485989940"/>
    <n v="1483393836"/>
    <b v="0"/>
    <n v="46"/>
    <b v="1"/>
    <s v="theater/plays"/>
    <n v="0"/>
    <n v="0.02"/>
    <x v="1"/>
    <s v="plays"/>
    <x v="3"/>
    <x v="2183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1"/>
    <x v="2"/>
    <s v="US"/>
    <s v="USD"/>
    <n v="1400533200"/>
    <n v="1398348859"/>
    <b v="0"/>
    <n v="126"/>
    <b v="1"/>
    <s v="theater/plays"/>
    <n v="0"/>
    <n v="0.01"/>
    <x v="1"/>
    <s v="plays"/>
    <x v="1"/>
    <x v="2184"/>
    <d v="2014-05-19T21:00:00"/>
  </r>
  <r>
    <n v="3687"/>
    <s v="death (and straight boys)"/>
    <s v="&quot;death (and straight boys)&quot; is a 5 play cycle, loosely founded on the KÃ¼bler-Ross model, more commonly known as the 5 stages of grief."/>
    <n v="5000"/>
    <n v="1"/>
    <x v="2"/>
    <s v="US"/>
    <s v="USD"/>
    <n v="1403846055"/>
    <n v="1401254055"/>
    <b v="0"/>
    <n v="25"/>
    <b v="1"/>
    <s v="theater/plays"/>
    <n v="0"/>
    <n v="0.04"/>
    <x v="1"/>
    <s v="plays"/>
    <x v="1"/>
    <x v="2185"/>
    <d v="2014-06-27T05:14:15"/>
  </r>
  <r>
    <n v="3698"/>
    <s v="CORIOLANUS | THE NORMAL HEART @ The Lab Theater"/>
    <s v="Two great political plays, separated in authorship by four hundred years but united in their urgency."/>
    <n v="5000"/>
    <n v="1"/>
    <x v="2"/>
    <s v="US"/>
    <s v="USD"/>
    <n v="1456946487"/>
    <n v="1454354487"/>
    <b v="0"/>
    <n v="136"/>
    <b v="1"/>
    <s v="theater/plays"/>
    <n v="0"/>
    <n v="0.01"/>
    <x v="1"/>
    <s v="plays"/>
    <x v="0"/>
    <x v="2186"/>
    <d v="2016-03-02T19:21:2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2"/>
    <s v="US"/>
    <s v="USD"/>
    <n v="1415230084"/>
    <n v="1413412084"/>
    <b v="0"/>
    <n v="44"/>
    <b v="1"/>
    <s v="theater/plays"/>
    <n v="0"/>
    <n v="0"/>
    <x v="1"/>
    <s v="plays"/>
    <x v="1"/>
    <x v="2187"/>
    <d v="2014-11-05T23:28:04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1"/>
    <s v="US"/>
    <s v="USD"/>
    <n v="1427082912"/>
    <n v="1423198512"/>
    <b v="0"/>
    <n v="5"/>
    <b v="0"/>
    <s v="theater/plays"/>
    <n v="0"/>
    <n v="0"/>
    <x v="1"/>
    <s v="plays"/>
    <x v="2"/>
    <x v="2188"/>
    <d v="2015-03-23T03:55:12"/>
  </r>
  <r>
    <n v="3742"/>
    <s v="The Jennings Family Reunion"/>
    <s v="In the midst of dealing with sending their son off to the army, Mitch and Melanie Jennings plan a family reunion to ease their sorrow."/>
    <n v="5000"/>
    <n v="0"/>
    <x v="1"/>
    <s v="US"/>
    <s v="USD"/>
    <n v="1409980144"/>
    <n v="1407388144"/>
    <b v="0"/>
    <n v="4"/>
    <b v="0"/>
    <s v="theater/plays"/>
    <n v="0"/>
    <n v="0"/>
    <x v="1"/>
    <s v="plays"/>
    <x v="1"/>
    <x v="2189"/>
    <d v="2014-09-06T05:09:04"/>
  </r>
  <r>
    <n v="3748"/>
    <s v="CAUCUS! THE MUSICAL"/>
    <s v="An irreverent look at the Iowa Caucuses and the oversized role this undersized state plays in the presidential election process."/>
    <n v="5000"/>
    <n v="0"/>
    <x v="2"/>
    <s v="US"/>
    <s v="USD"/>
    <n v="1455602340"/>
    <n v="1453827436"/>
    <b v="0"/>
    <n v="52"/>
    <b v="1"/>
    <s v="theater/musical"/>
    <n v="0"/>
    <n v="0"/>
    <x v="1"/>
    <s v="musical"/>
    <x v="0"/>
    <x v="2190"/>
    <d v="2016-02-16T05:59:00"/>
  </r>
  <r>
    <n v="3753"/>
    <s v="Wagner in English"/>
    <s v="An English-language production of the opera TannhÃ¤user. Some of the greatest songs ever composed, now with lyrics we can understand."/>
    <n v="5000"/>
    <n v="0"/>
    <x v="2"/>
    <s v="US"/>
    <s v="USD"/>
    <n v="1433289600"/>
    <n v="1430768800"/>
    <b v="0"/>
    <n v="30"/>
    <b v="1"/>
    <s v="theater/musical"/>
    <n v="0"/>
    <n v="0"/>
    <x v="1"/>
    <s v="musical"/>
    <x v="2"/>
    <x v="2191"/>
    <d v="2015-06-03T00:00:00"/>
  </r>
  <r>
    <n v="3760"/>
    <s v="Song of the Sea"/>
    <s v="Two Shows: SIRENS and The Girl From Bare Cove. A community of artists determined to give voice to survivors of sexual violence."/>
    <n v="5000"/>
    <n v="0"/>
    <x v="2"/>
    <s v="US"/>
    <s v="USD"/>
    <n v="1399293386"/>
    <n v="1397133386"/>
    <b v="0"/>
    <n v="91"/>
    <b v="1"/>
    <s v="theater/musical"/>
    <n v="0"/>
    <n v="0"/>
    <x v="1"/>
    <s v="musical"/>
    <x v="1"/>
    <x v="2192"/>
    <d v="2014-05-05T12:36:26"/>
  </r>
  <r>
    <n v="3763"/>
    <s v="[title of show] â€” The Chicago Storefront Premiere"/>
    <s v="A musical about two guys writing a musical about...two guys writing a musical."/>
    <n v="5000"/>
    <n v="0"/>
    <x v="2"/>
    <s v="US"/>
    <s v="USD"/>
    <n v="1427907626"/>
    <n v="1425319226"/>
    <b v="0"/>
    <n v="77"/>
    <b v="1"/>
    <s v="theater/musical"/>
    <n v="0"/>
    <n v="0"/>
    <x v="1"/>
    <s v="musical"/>
    <x v="2"/>
    <x v="2193"/>
    <d v="2015-04-01T17:00:26"/>
  </r>
  <r>
    <n v="3772"/>
    <s v="Make &quot;Tonya and Nancy&quot; a Rock Opera!"/>
    <s v="A dark comedy about two girls, one knee, and the 1994 Olympics. Help us make sure &quot;Tonya and Nancy&quot; rocks!"/>
    <n v="5000"/>
    <n v="0"/>
    <x v="2"/>
    <s v="US"/>
    <s v="USD"/>
    <n v="1480399200"/>
    <n v="1478616506"/>
    <b v="0"/>
    <n v="33"/>
    <b v="1"/>
    <s v="theater/musical"/>
    <n v="0"/>
    <n v="0"/>
    <x v="1"/>
    <s v="musical"/>
    <x v="0"/>
    <x v="2194"/>
    <d v="2016-11-29T06:00:00"/>
  </r>
  <r>
    <n v="3773"/>
    <s v="Dundee: A Hip-Hopera"/>
    <s v="A dramatic hip-hopera, inspired from monologues written by the performers."/>
    <n v="5000"/>
    <n v="0"/>
    <x v="2"/>
    <s v="US"/>
    <s v="USD"/>
    <n v="1479175680"/>
    <n v="1476317247"/>
    <b v="0"/>
    <n v="57"/>
    <b v="1"/>
    <s v="theater/musical"/>
    <n v="0"/>
    <n v="0"/>
    <x v="1"/>
    <s v="musical"/>
    <x v="0"/>
    <x v="2195"/>
    <d v="2016-11-15T02:0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1"/>
    <s v="GB"/>
    <s v="GBP"/>
    <n v="1433685354"/>
    <n v="1431093354"/>
    <b v="0"/>
    <n v="1"/>
    <b v="0"/>
    <s v="theater/musical"/>
    <n v="0"/>
    <n v="0"/>
    <x v="1"/>
    <s v="musical"/>
    <x v="2"/>
    <x v="2196"/>
    <d v="2015-06-07T13:55:54"/>
  </r>
  <r>
    <n v="3801"/>
    <s v="The Imaginary A Musical"/>
    <s v="The Imaginary : A Musical is a new musical adaptation based on the novel written by A.F. Harrold.       TheImaginaryAMusical.com"/>
    <n v="5000"/>
    <n v="0"/>
    <x v="1"/>
    <s v="US"/>
    <s v="USD"/>
    <n v="1420215216"/>
    <n v="1417536816"/>
    <b v="0"/>
    <n v="9"/>
    <b v="0"/>
    <s v="theater/musical"/>
    <n v="0"/>
    <n v="0"/>
    <x v="1"/>
    <s v="musical"/>
    <x v="1"/>
    <x v="2197"/>
    <d v="2015-01-02T16:13:36"/>
  </r>
  <r>
    <n v="3822"/>
    <s v="Geschichten sollen leben"/>
    <s v="19 TheaterstÃ¼cke des Schnuppe Figurentheaters bei einem GroÃŸbrand zerstÃ¶rt - bitte unterstÃ¼tzt uns, den Wiederaufbau zu finanzieren"/>
    <n v="5000"/>
    <n v="0"/>
    <x v="2"/>
    <s v="DE"/>
    <s v="EUR"/>
    <n v="1453244340"/>
    <n v="1448136417"/>
    <b v="0"/>
    <n v="76"/>
    <b v="1"/>
    <s v="theater/plays"/>
    <n v="0"/>
    <n v="0"/>
    <x v="1"/>
    <s v="plays"/>
    <x v="2"/>
    <x v="2198"/>
    <d v="2016-01-19T22:59:0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2"/>
    <s v="US"/>
    <s v="USD"/>
    <n v="1434505214"/>
    <n v="1432690814"/>
    <b v="0"/>
    <n v="49"/>
    <b v="1"/>
    <s v="theater/plays"/>
    <n v="0"/>
    <n v="0"/>
    <x v="1"/>
    <s v="plays"/>
    <x v="2"/>
    <x v="2199"/>
    <d v="2015-06-17T01:40:14"/>
  </r>
  <r>
    <n v="3828"/>
    <s v="A Few Brave Men: The Chosen Few"/>
    <s v="In 1942 three black and one Puerto Rican jazz musicians from Harlem join the segregated US Marines. We see &quot;Love In Time of War&quot;"/>
    <n v="5000"/>
    <n v="0"/>
    <x v="2"/>
    <s v="US"/>
    <s v="USD"/>
    <n v="1420033187"/>
    <n v="1414845587"/>
    <b v="0"/>
    <n v="28"/>
    <b v="1"/>
    <s v="theater/plays"/>
    <n v="0"/>
    <n v="0"/>
    <x v="1"/>
    <s v="plays"/>
    <x v="1"/>
    <x v="2200"/>
    <d v="2014-12-31T13:39:47"/>
  </r>
  <r>
    <n v="3842"/>
    <s v="Shakespeare's The Tempest: In-The-Round"/>
    <s v="Follow the sell-out Tree Folk Theatre, as we lead you through The Tempest with masks, puppetry and live music! 15th July - 3rd August"/>
    <n v="5000"/>
    <n v="0"/>
    <x v="1"/>
    <s v="GB"/>
    <s v="GBP"/>
    <n v="1399809052"/>
    <n v="1397217052"/>
    <b v="1"/>
    <n v="23"/>
    <b v="0"/>
    <s v="theater/plays"/>
    <n v="0"/>
    <n v="0"/>
    <x v="1"/>
    <s v="plays"/>
    <x v="1"/>
    <x v="2201"/>
    <d v="2014-05-11T11:50:52"/>
  </r>
  <r>
    <n v="3843"/>
    <s v="Vengeance Can Wait"/>
    <s v="Vengeance Can Wait navigates Japanese sub-culture as it charts a dark, twisted and touching, â€œdifferentâ€ kind of love story."/>
    <n v="5000"/>
    <n v="0"/>
    <x v="1"/>
    <s v="US"/>
    <s v="USD"/>
    <n v="1401587064"/>
    <n v="1399427064"/>
    <b v="1"/>
    <n v="19"/>
    <b v="0"/>
    <s v="theater/plays"/>
    <n v="0"/>
    <n v="0"/>
    <x v="1"/>
    <s v="plays"/>
    <x v="1"/>
    <x v="2202"/>
    <d v="2014-06-01T01:44:24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1"/>
    <s v="US"/>
    <s v="USD"/>
    <n v="1425833403"/>
    <n v="1423245003"/>
    <b v="0"/>
    <n v="1"/>
    <b v="0"/>
    <s v="theater/plays"/>
    <n v="0"/>
    <n v="0"/>
    <x v="1"/>
    <s v="plays"/>
    <x v="2"/>
    <x v="2203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0"/>
    <x v="1"/>
    <s v="US"/>
    <s v="USD"/>
    <n v="1406913120"/>
    <n v="1404927690"/>
    <b v="0"/>
    <n v="4"/>
    <b v="0"/>
    <s v="theater/plays"/>
    <n v="0"/>
    <n v="0"/>
    <x v="1"/>
    <s v="plays"/>
    <x v="1"/>
    <x v="2204"/>
    <d v="2014-08-01T17:12:00"/>
  </r>
  <r>
    <n v="3864"/>
    <s v="Grammar Land Performances"/>
    <s v="I want to create a theatrical performance of the book Grammar Land and present it at schools to help children learn proper grammar."/>
    <n v="5000"/>
    <n v="0"/>
    <x v="1"/>
    <s v="US"/>
    <s v="USD"/>
    <n v="1447799054"/>
    <n v="1445203454"/>
    <b v="0"/>
    <n v="3"/>
    <b v="0"/>
    <s v="theater/plays"/>
    <n v="0"/>
    <n v="0"/>
    <x v="1"/>
    <s v="plays"/>
    <x v="2"/>
    <x v="2205"/>
    <d v="2015-11-17T22:24:14"/>
  </r>
  <r>
    <n v="3868"/>
    <s v="1000 words (Canceled)"/>
    <s v="New collection of music by Scott Evan Davis!"/>
    <n v="5000"/>
    <n v="0"/>
    <x v="0"/>
    <s v="GB"/>
    <s v="GBP"/>
    <n v="1410191405"/>
    <n v="1408031405"/>
    <b v="0"/>
    <n v="1"/>
    <b v="0"/>
    <s v="theater/musical"/>
    <n v="0"/>
    <n v="0"/>
    <x v="1"/>
    <s v="musical"/>
    <x v="1"/>
    <x v="2206"/>
    <d v="2014-09-08T15:50:05"/>
  </r>
  <r>
    <n v="3919"/>
    <s v="After The Blue"/>
    <s v="Two sisters living in a Cornish seaside town attempt to hide and escape from a life- circle of deceit, abuse, incest and revenge."/>
    <n v="5000"/>
    <n v="0"/>
    <x v="1"/>
    <s v="GB"/>
    <s v="GBP"/>
    <n v="1453075200"/>
    <n v="1450628773"/>
    <b v="0"/>
    <n v="3"/>
    <b v="0"/>
    <s v="theater/plays"/>
    <n v="0"/>
    <n v="0"/>
    <x v="1"/>
    <s v="plays"/>
    <x v="2"/>
    <x v="2207"/>
    <d v="2016-01-18T00:00:00"/>
  </r>
  <r>
    <n v="3926"/>
    <s v="Caryl Churchill's 'Top Girls' - NSW HSC Text"/>
    <s v="Producing syllabus-relevant theatre targeted to HSC students on the NSW Central Coast"/>
    <n v="5000"/>
    <n v="0"/>
    <x v="1"/>
    <s v="AU"/>
    <s v="AUD"/>
    <n v="1419645748"/>
    <n v="1417053748"/>
    <b v="0"/>
    <n v="1"/>
    <b v="0"/>
    <s v="theater/plays"/>
    <n v="0"/>
    <n v="0"/>
    <x v="1"/>
    <s v="plays"/>
    <x v="1"/>
    <x v="2208"/>
    <d v="2014-12-27T02:02:28"/>
  </r>
  <r>
    <n v="3928"/>
    <s v="CHARM by Philip Dawkins"/>
    <s v="&quot;Charm&quot; class is in session! Mama Darleena, a transgender African-American woman, shares rules for etiquette with her LGBTQ students."/>
    <n v="5000"/>
    <n v="0"/>
    <x v="1"/>
    <s v="US"/>
    <s v="USD"/>
    <n v="1444971540"/>
    <n v="1442593427"/>
    <b v="0"/>
    <n v="7"/>
    <b v="0"/>
    <s v="theater/plays"/>
    <n v="0"/>
    <n v="0"/>
    <x v="1"/>
    <s v="plays"/>
    <x v="2"/>
    <x v="2209"/>
    <d v="2015-10-16T04:59:00"/>
  </r>
  <r>
    <n v="3934"/>
    <s v="&quot;A Measure of Normalcy&quot;"/>
    <s v="Lost youth and lost souls struggle to find meaning amid dingy basements, vanishing malls, and a bleak Midwestern summer."/>
    <n v="5000"/>
    <n v="0"/>
    <x v="1"/>
    <s v="US"/>
    <s v="USD"/>
    <n v="1443704400"/>
    <n v="1439827639"/>
    <b v="0"/>
    <n v="12"/>
    <b v="0"/>
    <s v="theater/plays"/>
    <n v="0"/>
    <n v="0"/>
    <x v="1"/>
    <s v="plays"/>
    <x v="2"/>
    <x v="2210"/>
    <d v="2015-10-01T13:00:00"/>
  </r>
  <r>
    <n v="3939"/>
    <s v="'Potter.' Funding 2015"/>
    <s v="'Potter.' is a parody of the popular Harry Potter series allowing aspiring actors a chance to work in a professional production."/>
    <n v="5000"/>
    <n v="0"/>
    <x v="1"/>
    <s v="AU"/>
    <s v="AUD"/>
    <n v="1412656200"/>
    <n v="1412328979"/>
    <b v="0"/>
    <n v="1"/>
    <b v="0"/>
    <s v="theater/plays"/>
    <n v="0"/>
    <n v="0"/>
    <x v="1"/>
    <s v="plays"/>
    <x v="1"/>
    <x v="2211"/>
    <d v="2014-10-07T04:30:00"/>
  </r>
  <r>
    <n v="3940"/>
    <s v="Attraction"/>
    <s v="A Stage Play that will bring you to the edge of your seat , leave you thinkin and will also have you laughing while enjoyin the talent"/>
    <n v="5000"/>
    <n v="0"/>
    <x v="1"/>
    <s v="US"/>
    <s v="USD"/>
    <n v="1420199351"/>
    <n v="1416311351"/>
    <b v="0"/>
    <n v="2"/>
    <b v="0"/>
    <s v="theater/plays"/>
    <n v="0"/>
    <n v="0"/>
    <x v="1"/>
    <s v="plays"/>
    <x v="1"/>
    <x v="2212"/>
    <d v="2015-01-02T11:49:11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1"/>
    <s v="US"/>
    <s v="USD"/>
    <n v="1446483000"/>
    <n v="1443811268"/>
    <b v="0"/>
    <n v="13"/>
    <b v="0"/>
    <s v="theater/plays"/>
    <n v="0"/>
    <n v="0"/>
    <x v="1"/>
    <s v="plays"/>
    <x v="2"/>
    <x v="221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s v="plays"/>
    <x v="2"/>
    <x v="2214"/>
    <d v="2015-08-27T15:54:35"/>
  </r>
  <r>
    <n v="3961"/>
    <s v="New Edinburgh play"/>
    <s v="I've written a fun new play exploring the reality of gay stereotypes in 2014 - with accommodation and venue hire it needs some dough :)"/>
    <n v="5000"/>
    <n v="0"/>
    <x v="1"/>
    <s v="GB"/>
    <s v="GBP"/>
    <n v="1399584210"/>
    <n v="1397683410"/>
    <b v="0"/>
    <n v="2"/>
    <b v="0"/>
    <s v="theater/plays"/>
    <n v="0"/>
    <n v="0"/>
    <x v="1"/>
    <s v="plays"/>
    <x v="1"/>
    <x v="2215"/>
    <d v="2014-05-08T21:23:30"/>
  </r>
  <r>
    <n v="3968"/>
    <s v="Scarlet Letters (a play with songs)"/>
    <s v="&quot;On the breast of her gown, in fine red cloth, appeared the letter A.&quot; But what about the rest of the alphabet?"/>
    <n v="5000"/>
    <n v="0"/>
    <x v="1"/>
    <s v="US"/>
    <s v="USD"/>
    <n v="1463945673"/>
    <n v="1458761673"/>
    <b v="0"/>
    <n v="11"/>
    <b v="0"/>
    <s v="theater/plays"/>
    <n v="0"/>
    <n v="0"/>
    <x v="1"/>
    <s v="plays"/>
    <x v="0"/>
    <x v="2216"/>
    <d v="2016-05-22T19:34:33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1"/>
    <s v="US"/>
    <s v="USD"/>
    <n v="1462766400"/>
    <n v="1460219110"/>
    <b v="0"/>
    <n v="37"/>
    <b v="0"/>
    <s v="theater/plays"/>
    <n v="0"/>
    <n v="0"/>
    <x v="1"/>
    <s v="plays"/>
    <x v="0"/>
    <x v="2217"/>
    <d v="2016-05-09T04:00:00"/>
  </r>
  <r>
    <n v="3986"/>
    <s v="Hippolytos - Polish Tour"/>
    <s v="After a successful run at London's Cockpit Theatre, we are invited to perform in Gardzienice OPT and at Teatr Polski in Warsaw, Poland."/>
    <n v="5000"/>
    <n v="0"/>
    <x v="1"/>
    <s v="GB"/>
    <s v="GBP"/>
    <n v="1462539840"/>
    <n v="1460034594"/>
    <b v="0"/>
    <n v="13"/>
    <b v="0"/>
    <s v="theater/plays"/>
    <n v="0"/>
    <n v="0"/>
    <x v="1"/>
    <s v="plays"/>
    <x v="0"/>
    <x v="2218"/>
    <d v="2016-05-06T13:04:0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1"/>
    <s v="FR"/>
    <s v="EUR"/>
    <n v="1437889336"/>
    <n v="1432705336"/>
    <b v="0"/>
    <n v="4"/>
    <b v="0"/>
    <s v="theater/plays"/>
    <n v="0"/>
    <n v="0"/>
    <x v="1"/>
    <s v="plays"/>
    <x v="2"/>
    <x v="2219"/>
    <d v="2015-07-26T05:42: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s v="plays"/>
    <x v="1"/>
    <x v="2220"/>
    <d v="2014-12-18T15:02:44"/>
  </r>
  <r>
    <n v="4041"/>
    <s v="In the Land of Gold"/>
    <s v="A bold, colouful, vibrant play centred around the last remaining monarchy of Africa."/>
    <n v="5000"/>
    <n v="0"/>
    <x v="1"/>
    <s v="GB"/>
    <s v="GBP"/>
    <n v="1473160954"/>
    <n v="1467976954"/>
    <b v="0"/>
    <n v="2"/>
    <b v="0"/>
    <s v="theater/plays"/>
    <n v="0"/>
    <n v="0"/>
    <x v="1"/>
    <s v="plays"/>
    <x v="0"/>
    <x v="2221"/>
    <d v="2016-09-06T11:22:34"/>
  </r>
  <r>
    <n v="4045"/>
    <s v="The Hostages"/>
    <s v="&quot;The Hostages&quot; is about a bank robbery gone wrong, as we learn more about each characters, we question who are the actually hostages..."/>
    <n v="5000"/>
    <n v="0"/>
    <x v="1"/>
    <s v="AU"/>
    <s v="AUD"/>
    <n v="1408596589"/>
    <n v="1406004589"/>
    <b v="0"/>
    <n v="1"/>
    <b v="0"/>
    <s v="theater/plays"/>
    <n v="0"/>
    <n v="0"/>
    <x v="1"/>
    <s v="plays"/>
    <x v="1"/>
    <x v="2222"/>
    <d v="2014-08-21T04:49:49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1"/>
    <s v="US"/>
    <s v="USD"/>
    <n v="1420938000"/>
    <n v="1418862743"/>
    <b v="0"/>
    <n v="4"/>
    <b v="0"/>
    <s v="theater/plays"/>
    <n v="0"/>
    <n v="0"/>
    <x v="1"/>
    <s v="plays"/>
    <x v="1"/>
    <x v="2223"/>
    <d v="2015-01-11T01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1"/>
    <s v="GB"/>
    <s v="GBP"/>
    <n v="1403192031"/>
    <n v="1400600031"/>
    <b v="0"/>
    <n v="21"/>
    <b v="0"/>
    <s v="theater/plays"/>
    <n v="0"/>
    <n v="0"/>
    <x v="1"/>
    <s v="plays"/>
    <x v="1"/>
    <x v="2224"/>
    <d v="2014-06-19T15:33:5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1"/>
    <s v="US"/>
    <s v="USD"/>
    <n v="1443408550"/>
    <n v="1439952550"/>
    <b v="0"/>
    <n v="17"/>
    <b v="0"/>
    <s v="theater/plays"/>
    <n v="0"/>
    <n v="0"/>
    <x v="1"/>
    <s v="plays"/>
    <x v="2"/>
    <x v="2225"/>
    <d v="2015-09-28T02:49:1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1"/>
    <s v="US"/>
    <s v="USD"/>
    <n v="1433093700"/>
    <n v="1430242488"/>
    <b v="0"/>
    <n v="8"/>
    <b v="0"/>
    <s v="theater/plays"/>
    <n v="0"/>
    <n v="0"/>
    <x v="1"/>
    <s v="plays"/>
    <x v="2"/>
    <x v="2226"/>
    <d v="2015-05-31T17:35:00"/>
  </r>
  <r>
    <n v="4106"/>
    <s v="David Facer, Paradox Magic"/>
    <s v="No magic show has ever integrated theatre arts like this.  World of Paradox is designed for all audiences and is interactive in nature."/>
    <n v="5000"/>
    <n v="0"/>
    <x v="1"/>
    <s v="US"/>
    <s v="USD"/>
    <n v="1427936400"/>
    <n v="1424221866"/>
    <b v="0"/>
    <n v="33"/>
    <b v="0"/>
    <s v="theater/plays"/>
    <n v="0"/>
    <n v="0"/>
    <x v="1"/>
    <s v="plays"/>
    <x v="2"/>
    <x v="2227"/>
    <d v="2015-04-02T01:00:00"/>
  </r>
  <r>
    <n v="3285"/>
    <s v="By Morning"/>
    <s v="A new play by Matthew Gasda"/>
    <n v="4999"/>
    <n v="50"/>
    <x v="2"/>
    <s v="US"/>
    <s v="USD"/>
    <n v="1488258000"/>
    <n v="1485556626"/>
    <b v="0"/>
    <n v="81"/>
    <b v="1"/>
    <s v="theater/plays"/>
    <n v="1"/>
    <n v="0.62"/>
    <x v="1"/>
    <s v="plays"/>
    <x v="3"/>
    <x v="2228"/>
    <d v="2017-02-28T05:00:00"/>
  </r>
  <r>
    <n v="1444"/>
    <s v="Expand the MillionairesLetter in the US Market!"/>
    <s v="We as a successfull german stock market newsletter publisher want expand in the US market!"/>
    <n v="4950"/>
    <n v="3350"/>
    <x v="1"/>
    <s v="DE"/>
    <s v="EUR"/>
    <n v="1442091462"/>
    <n v="1436907462"/>
    <b v="0"/>
    <n v="0"/>
    <b v="0"/>
    <s v="publishing/translations"/>
    <n v="68"/>
    <n v="0"/>
    <x v="2"/>
    <s v="translations"/>
    <x v="2"/>
    <x v="2229"/>
    <d v="2015-09-12T20:57:42"/>
  </r>
  <r>
    <n v="1346"/>
    <s v="Anthology of Stories from LGBT Nepal"/>
    <s v="An anthology of nonfiction stories written by Nepal's Lesbian, Gay, Bisexual, and Transgender (LGBT) community."/>
    <n v="4900"/>
    <n v="3900"/>
    <x v="2"/>
    <s v="US"/>
    <s v="USD"/>
    <n v="1372297751"/>
    <n v="1369705751"/>
    <b v="0"/>
    <n v="149"/>
    <b v="1"/>
    <s v="publishing/nonfiction"/>
    <n v="80"/>
    <n v="26.17"/>
    <x v="2"/>
    <s v="nonfiction"/>
    <x v="4"/>
    <x v="2230"/>
    <d v="2013-06-27T01:49:11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2"/>
    <s v="US"/>
    <s v="USD"/>
    <n v="1341799647"/>
    <n v="1339207647"/>
    <b v="0"/>
    <n v="263"/>
    <b v="1"/>
    <s v="technology/hardware"/>
    <n v="32"/>
    <n v="5.99"/>
    <x v="3"/>
    <s v="hardware"/>
    <x v="5"/>
    <x v="2231"/>
    <d v="2012-07-09T02:07:27"/>
  </r>
  <r>
    <n v="3473"/>
    <s v="King Sisyphus"/>
    <s v="A modern telling of the Greek myth. Sisyphus defies the Gods and attempts to change the world order... but can he overcome his fate?"/>
    <n v="4900"/>
    <n v="15"/>
    <x v="2"/>
    <s v="US"/>
    <s v="USD"/>
    <n v="1426883220"/>
    <n v="1425067296"/>
    <b v="0"/>
    <n v="33"/>
    <b v="1"/>
    <s v="theater/plays"/>
    <n v="0"/>
    <n v="0.45"/>
    <x v="1"/>
    <s v="plays"/>
    <x v="2"/>
    <x v="2232"/>
    <d v="2015-03-20T20:27:00"/>
  </r>
  <r>
    <n v="1200"/>
    <s v="Modern Nomads"/>
    <s v="Modern Nomads Journal is an 88 page magazine style publication containing photo stories about Somalis in the Horn of Africa."/>
    <n v="4800"/>
    <n v="4800.8"/>
    <x v="2"/>
    <s v="US"/>
    <s v="USD"/>
    <n v="1429183656"/>
    <n v="1427369256"/>
    <b v="0"/>
    <n v="103"/>
    <b v="1"/>
    <s v="photography/photobooks"/>
    <n v="100"/>
    <n v="46.61"/>
    <x v="6"/>
    <s v="photobooks"/>
    <x v="2"/>
    <x v="2233"/>
    <d v="2015-04-16T11:27:36"/>
  </r>
  <r>
    <n v="1777"/>
    <s v="All along the Control Tower"/>
    <s v="Photobook â€˜All along the Control Towerâ€™ by Theo and Frans Barten. Photos of more than 50 disused WW2 Control Towers in the UK."/>
    <n v="4800"/>
    <n v="2222"/>
    <x v="1"/>
    <s v="NL"/>
    <s v="EUR"/>
    <n v="1424421253"/>
    <n v="1421829253"/>
    <b v="1"/>
    <n v="10"/>
    <b v="0"/>
    <s v="photography/photobooks"/>
    <n v="46"/>
    <n v="222.2"/>
    <x v="6"/>
    <s v="photobooks"/>
    <x v="2"/>
    <x v="2234"/>
    <d v="2015-02-20T08:34:13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1"/>
    <s v="US"/>
    <s v="USD"/>
    <n v="1324232504"/>
    <n v="1320776504"/>
    <b v="0"/>
    <n v="14"/>
    <b v="0"/>
    <s v="publishing/children's books"/>
    <n v="9"/>
    <n v="29.22"/>
    <x v="2"/>
    <s v="children's books"/>
    <x v="6"/>
    <x v="2235"/>
    <d v="2011-12-18T18:21:44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2"/>
    <s v="ES"/>
    <s v="EUR"/>
    <n v="1460918282"/>
    <n v="1455737882"/>
    <b v="0"/>
    <n v="50"/>
    <b v="1"/>
    <s v="film &amp; video/documentary"/>
    <n v="445"/>
    <n v="418.39"/>
    <x v="0"/>
    <s v="documentary"/>
    <x v="0"/>
    <x v="2236"/>
    <d v="2016-04-17T18:38:0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2"/>
    <s v="US"/>
    <s v="USD"/>
    <n v="1423668220"/>
    <n v="1421076220"/>
    <b v="0"/>
    <n v="76"/>
    <b v="1"/>
    <s v="music/electronic music"/>
    <n v="126"/>
    <n v="76.319999999999993"/>
    <x v="5"/>
    <s v="electronic music"/>
    <x v="2"/>
    <x v="2237"/>
    <d v="2015-02-11T15:23:40"/>
  </r>
  <r>
    <n v="1312"/>
    <s v="GoSolo Hat for GoPro (Canceled)"/>
    <s v="People loved the original Black and Gray GoSolo hats and asked for more. So we received sample for 3 more colors!"/>
    <n v="4600"/>
    <n v="4045.93"/>
    <x v="0"/>
    <s v="US"/>
    <s v="USD"/>
    <n v="1429375922"/>
    <n v="1426783922"/>
    <b v="0"/>
    <n v="1"/>
    <b v="0"/>
    <s v="technology/wearables"/>
    <n v="88"/>
    <n v="4045.93"/>
    <x v="3"/>
    <s v="wearables"/>
    <x v="2"/>
    <x v="2238"/>
    <d v="2015-04-18T16:52:02"/>
  </r>
  <r>
    <n v="2195"/>
    <s v="Purgatoria: City of Angels"/>
    <s v="A gritty, noir tabletop RPG with a fast-paced combo-based battle system."/>
    <n v="4600"/>
    <n v="1270"/>
    <x v="2"/>
    <s v="US"/>
    <s v="USD"/>
    <n v="1439317900"/>
    <n v="1436725900"/>
    <b v="0"/>
    <n v="115"/>
    <b v="1"/>
    <s v="games/tabletop games"/>
    <n v="28"/>
    <n v="11.04"/>
    <x v="4"/>
    <s v="tabletop games"/>
    <x v="2"/>
    <x v="2239"/>
    <d v="2015-08-11T18:31:40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2"/>
    <s v="US"/>
    <s v="USD"/>
    <n v="1388936289"/>
    <n v="1386344289"/>
    <b v="0"/>
    <n v="75"/>
    <b v="1"/>
    <s v="games/tabletop games"/>
    <n v="24"/>
    <n v="14.68"/>
    <x v="4"/>
    <s v="tabletop games"/>
    <x v="4"/>
    <x v="2240"/>
    <d v="2014-01-05T15:38:09"/>
  </r>
  <r>
    <n v="1885"/>
    <s v="KATA 'The Rising' - Double LP (Vinyl Release)"/>
    <s v="KATA's debut album 'The Rising' is ready for your ears, now all we need to do is press the vinyl. That's where you come in!"/>
    <n v="4575"/>
    <n v="2020"/>
    <x v="2"/>
    <s v="US"/>
    <s v="USD"/>
    <n v="1344636000"/>
    <n v="1341800110"/>
    <b v="0"/>
    <n v="105"/>
    <b v="1"/>
    <s v="music/indie rock"/>
    <n v="44"/>
    <n v="19.239999999999998"/>
    <x v="5"/>
    <s v="indie rock"/>
    <x v="5"/>
    <x v="2241"/>
    <d v="2012-08-10T22:00:00"/>
  </r>
  <r>
    <n v="60"/>
    <s v="Ever Since - Short Film"/>
    <s v="Set in a beautiful but desolate world, we see how loneliness can lead to friendship in unconventional ways."/>
    <n v="4500"/>
    <n v="123920"/>
    <x v="2"/>
    <s v="GB"/>
    <s v="GBP"/>
    <n v="1395532800"/>
    <n v="1393882717"/>
    <b v="0"/>
    <n v="108"/>
    <b v="1"/>
    <s v="film &amp; video/shorts"/>
    <n v="2754"/>
    <n v="1147.4100000000001"/>
    <x v="0"/>
    <s v="shorts"/>
    <x v="1"/>
    <x v="2242"/>
    <d v="2014-03-23T00:00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2"/>
    <s v="US"/>
    <s v="USD"/>
    <n v="1276110000"/>
    <n v="1268337744"/>
    <b v="0"/>
    <n v="27"/>
    <b v="1"/>
    <s v="film &amp; video/shorts"/>
    <n v="1544"/>
    <n v="2572.79"/>
    <x v="0"/>
    <s v="shorts"/>
    <x v="7"/>
    <x v="2243"/>
    <d v="2010-06-09T19:00:00"/>
  </r>
  <r>
    <n v="145"/>
    <s v="Threshold (Canceled)"/>
    <s v="Film-Makers Ricky Comuniello &amp; Ian Weeks are at it again - for the 1st time. We need your support for a modern Sci-Fiction short film"/>
    <n v="4500"/>
    <n v="53769"/>
    <x v="0"/>
    <s v="US"/>
    <s v="USD"/>
    <n v="1439298052"/>
    <n v="1436965252"/>
    <b v="0"/>
    <n v="9"/>
    <b v="0"/>
    <s v="film &amp; video/science fiction"/>
    <n v="1195"/>
    <n v="5974.33"/>
    <x v="0"/>
    <s v="science fiction"/>
    <x v="2"/>
    <x v="2244"/>
    <d v="2015-08-11T13:00:52"/>
  </r>
  <r>
    <n v="290"/>
    <s v="INTOTHEWOODS.TV â€“ Music Media from the Pacific Northwest"/>
    <s v="Help INTOTHEWOODS.TV purchase audio and video gear, lighting and BACK UP HARD DRIVES"/>
    <n v="4500"/>
    <n v="29209.78"/>
    <x v="2"/>
    <s v="US"/>
    <s v="USD"/>
    <n v="1296633540"/>
    <n v="1292316697"/>
    <b v="1"/>
    <n v="168"/>
    <b v="1"/>
    <s v="film &amp; video/documentary"/>
    <n v="649"/>
    <n v="173.87"/>
    <x v="0"/>
    <s v="documentary"/>
    <x v="7"/>
    <x v="2245"/>
    <d v="2011-02-02T07:59:00"/>
  </r>
  <r>
    <n v="541"/>
    <s v="Deviations"/>
    <s v="A website dedicated to local Kink Communities; to find others with matching interests and bring them together."/>
    <n v="4500"/>
    <n v="14000"/>
    <x v="1"/>
    <s v="US"/>
    <s v="USD"/>
    <n v="1446080834"/>
    <n v="1443488834"/>
    <b v="0"/>
    <n v="1"/>
    <b v="0"/>
    <s v="technology/web"/>
    <n v="311"/>
    <n v="14000"/>
    <x v="3"/>
    <s v="web"/>
    <x v="2"/>
    <x v="2246"/>
    <d v="2015-10-29T01:07:14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2"/>
    <s v="CA"/>
    <s v="CAD"/>
    <n v="1419224340"/>
    <n v="1416363886"/>
    <b v="0"/>
    <n v="43"/>
    <b v="1"/>
    <s v="music/rock"/>
    <n v="184"/>
    <n v="193.02"/>
    <x v="5"/>
    <s v="rock"/>
    <x v="1"/>
    <x v="2247"/>
    <d v="2014-12-22T04:59:00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1"/>
    <s v="US"/>
    <s v="USD"/>
    <n v="1474067404"/>
    <n v="1471475404"/>
    <b v="0"/>
    <n v="2"/>
    <b v="0"/>
    <s v="music/jazz"/>
    <n v="174"/>
    <n v="3905"/>
    <x v="5"/>
    <s v="jazz"/>
    <x v="0"/>
    <x v="2248"/>
    <d v="2016-09-16T23:10:04"/>
  </r>
  <r>
    <n v="1036"/>
    <s v="Bring Kyrstyn's Album to Life!"/>
    <s v="Help this Soulful &amp; Cinematic Glitch-Pop Songwriter Bring her Music to the World!  (And your Ears:)"/>
    <n v="4500"/>
    <n v="5771"/>
    <x v="2"/>
    <s v="US"/>
    <s v="USD"/>
    <n v="1357545600"/>
    <n v="1354790790"/>
    <b v="0"/>
    <n v="211"/>
    <b v="1"/>
    <s v="music/electronic music"/>
    <n v="128"/>
    <n v="27.35"/>
    <x v="5"/>
    <s v="electronic music"/>
    <x v="5"/>
    <x v="2249"/>
    <d v="2013-01-07T08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1"/>
    <s v="AU"/>
    <s v="AUD"/>
    <n v="1396666779"/>
    <n v="1394078379"/>
    <b v="0"/>
    <n v="3"/>
    <b v="0"/>
    <s v="games/video games"/>
    <n v="117"/>
    <n v="1754.33"/>
    <x v="4"/>
    <s v="video games"/>
    <x v="1"/>
    <x v="2250"/>
    <d v="2014-04-05T02:59:39"/>
  </r>
  <r>
    <n v="1417"/>
    <s v="Digitizing 8 Rare Siddha Yoga Books"/>
    <s v="Digitization of 8 rare Siddha Yoga books written by a Yogi - coming in the lineage of Sri Sri Sri Sadhasiva Brahmendra himself!"/>
    <n v="4500"/>
    <n v="3440"/>
    <x v="1"/>
    <s v="US"/>
    <s v="USD"/>
    <n v="1442315460"/>
    <n v="1439696174"/>
    <b v="0"/>
    <n v="2"/>
    <b v="0"/>
    <s v="publishing/translations"/>
    <n v="76"/>
    <n v="1720"/>
    <x v="2"/>
    <s v="translations"/>
    <x v="2"/>
    <x v="2251"/>
    <d v="2015-09-15T11:11:00"/>
  </r>
  <r>
    <n v="1636"/>
    <s v="Butch County Rocks San Francisco Pride"/>
    <s v="Butch County is a hard rockin bunch of girls and boy-girls from Austin.  Help us show San Francisco  Pride how we do it in Texas!"/>
    <n v="4500"/>
    <n v="2650.5"/>
    <x v="2"/>
    <s v="US"/>
    <s v="USD"/>
    <n v="1307851200"/>
    <n v="1304129088"/>
    <b v="0"/>
    <n v="87"/>
    <b v="1"/>
    <s v="music/rock"/>
    <n v="59"/>
    <n v="30.47"/>
    <x v="5"/>
    <s v="rock"/>
    <x v="6"/>
    <x v="2252"/>
    <d v="2011-06-12T04:00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2"/>
    <s v="US"/>
    <s v="USD"/>
    <n v="1385297393"/>
    <n v="1382701793"/>
    <b v="0"/>
    <n v="70"/>
    <b v="1"/>
    <s v="music/pop"/>
    <n v="58"/>
    <n v="37.229999999999997"/>
    <x v="5"/>
    <s v="pop"/>
    <x v="4"/>
    <x v="2253"/>
    <d v="2013-11-24T12:49:53"/>
  </r>
  <r>
    <n v="1734"/>
    <s v="Street Prophet Los CD and new book"/>
    <s v="This is a double venture project. I have finished a new manuscript and currently working on creating a Christian rap CD."/>
    <n v="4500"/>
    <n v="2370"/>
    <x v="1"/>
    <s v="US"/>
    <s v="USD"/>
    <n v="1431046356"/>
    <n v="1428454356"/>
    <b v="0"/>
    <n v="1"/>
    <b v="0"/>
    <s v="music/faith"/>
    <n v="53"/>
    <n v="2370"/>
    <x v="5"/>
    <s v="faith"/>
    <x v="2"/>
    <x v="2254"/>
    <d v="2015-05-08T00:52:36"/>
  </r>
  <r>
    <n v="2162"/>
    <s v="&quot;Then &amp; Now&quot;"/>
    <s v="Then &amp; Now is the 1st Solo album from me Ian Stewart. To learn more about me, my music, and my life visit www.ianstewartlive.com"/>
    <n v="4500"/>
    <n v="1333"/>
    <x v="2"/>
    <s v="US"/>
    <s v="USD"/>
    <n v="1406226191"/>
    <n v="1403547791"/>
    <b v="0"/>
    <n v="58"/>
    <b v="1"/>
    <s v="music/rock"/>
    <n v="30"/>
    <n v="22.98"/>
    <x v="5"/>
    <s v="rock"/>
    <x v="1"/>
    <x v="2255"/>
    <d v="2014-07-24T18:23:11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2"/>
    <s v="US"/>
    <s v="USD"/>
    <n v="1403539260"/>
    <n v="1401724860"/>
    <b v="0"/>
    <n v="106"/>
    <b v="1"/>
    <s v="music/rock"/>
    <n v="24"/>
    <n v="10.210000000000001"/>
    <x v="5"/>
    <s v="rock"/>
    <x v="1"/>
    <x v="2256"/>
    <d v="2014-06-23T16:01:00"/>
  </r>
  <r>
    <n v="2531"/>
    <s v="Modern Chamber Music"/>
    <s v="The first CD of chamber music composed by John Leupold to be released on PARMA records. The album features solo, duets, and a quartet."/>
    <n v="4500"/>
    <n v="675"/>
    <x v="2"/>
    <s v="US"/>
    <s v="USD"/>
    <n v="1439611140"/>
    <n v="1437668354"/>
    <b v="0"/>
    <n v="61"/>
    <b v="1"/>
    <s v="music/classical music"/>
    <n v="15"/>
    <n v="11.07"/>
    <x v="5"/>
    <s v="classical music"/>
    <x v="2"/>
    <x v="2257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2"/>
    <s v="US"/>
    <s v="USD"/>
    <n v="1440274735"/>
    <n v="1437682735"/>
    <b v="0"/>
    <n v="69"/>
    <b v="1"/>
    <s v="theater/plays"/>
    <n v="8"/>
    <n v="4.9000000000000004"/>
    <x v="1"/>
    <s v="plays"/>
    <x v="2"/>
    <x v="2258"/>
    <d v="2015-08-22T20:18:55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1"/>
    <s v="IE"/>
    <s v="EUR"/>
    <n v="1454109420"/>
    <n v="1453334629"/>
    <b v="0"/>
    <n v="0"/>
    <b v="0"/>
    <s v="theater/plays"/>
    <n v="7"/>
    <n v="0"/>
    <x v="1"/>
    <s v="plays"/>
    <x v="0"/>
    <x v="2259"/>
    <d v="2016-01-29T23:17:00"/>
  </r>
  <r>
    <n v="3021"/>
    <s v="BEEP! BEEP! 2ND STORY IS ON THE MOVE!"/>
    <s v="At the end of October 2016, 2nd Story will be moving from its current office space to a storefront space in Albany Park, Chicago, IL."/>
    <n v="4500"/>
    <n v="151"/>
    <x v="2"/>
    <s v="US"/>
    <s v="USD"/>
    <n v="1479794340"/>
    <n v="1476715869"/>
    <b v="0"/>
    <n v="103"/>
    <b v="1"/>
    <s v="theater/spaces"/>
    <n v="3"/>
    <n v="1.47"/>
    <x v="1"/>
    <s v="spaces"/>
    <x v="0"/>
    <x v="2260"/>
    <d v="2016-11-22T05:59:00"/>
  </r>
  <r>
    <n v="3160"/>
    <s v="We Play Chekhov"/>
    <s v="Two stories by Anton Chekhov adapted for the stage and performed back-to-back in a stunning live theatrical performance."/>
    <n v="4500"/>
    <n v="90"/>
    <x v="2"/>
    <s v="US"/>
    <s v="USD"/>
    <n v="1407905940"/>
    <n v="1405923687"/>
    <b v="1"/>
    <n v="57"/>
    <b v="1"/>
    <s v="theater/plays"/>
    <n v="2"/>
    <n v="1.58"/>
    <x v="1"/>
    <s v="plays"/>
    <x v="1"/>
    <x v="2261"/>
    <d v="2014-08-13T04:59:00"/>
  </r>
  <r>
    <n v="3217"/>
    <s v="Wake Up Call @ IRT Theater"/>
    <s v="Wake Up Call is a comedic play about a group of hotel employees working on Christmas Eve."/>
    <n v="4500"/>
    <n v="70"/>
    <x v="2"/>
    <s v="US"/>
    <s v="USD"/>
    <n v="1478264784"/>
    <n v="1475672784"/>
    <b v="1"/>
    <n v="104"/>
    <b v="1"/>
    <s v="theater/plays"/>
    <n v="2"/>
    <n v="0.67"/>
    <x v="1"/>
    <s v="plays"/>
    <x v="0"/>
    <x v="2262"/>
    <d v="2016-11-04T13:06:24"/>
  </r>
  <r>
    <n v="3276"/>
    <s v="We The Astronomers"/>
    <s v="In 2016, KO Theatre presents a world premiere play in Toronto, ON about faith, home, and the secrets we keep from those we love."/>
    <n v="4500"/>
    <n v="50"/>
    <x v="2"/>
    <s v="CA"/>
    <s v="CAD"/>
    <n v="1459483140"/>
    <n v="1456526879"/>
    <b v="1"/>
    <n v="100"/>
    <b v="1"/>
    <s v="theater/plays"/>
    <n v="1"/>
    <n v="0.5"/>
    <x v="1"/>
    <s v="plays"/>
    <x v="0"/>
    <x v="2263"/>
    <d v="2016-04-01T03:59:00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2"/>
    <s v="NZ"/>
    <s v="NZD"/>
    <n v="1488622352"/>
    <n v="1486030352"/>
    <b v="0"/>
    <n v="91"/>
    <b v="1"/>
    <s v="theater/plays"/>
    <n v="1"/>
    <n v="0.55000000000000004"/>
    <x v="1"/>
    <s v="plays"/>
    <x v="3"/>
    <x v="2264"/>
    <d v="2017-03-04T10:12:32"/>
  </r>
  <r>
    <n v="3344"/>
    <s v="The Other Group Theatre"/>
    <s v="We are a company of crafted and trained actors, writers and directors dedicated to the principles set by the legendary Group Theatre."/>
    <n v="4500"/>
    <n v="40"/>
    <x v="2"/>
    <s v="US"/>
    <s v="USD"/>
    <n v="1409374093"/>
    <n v="1406782093"/>
    <b v="0"/>
    <n v="40"/>
    <b v="1"/>
    <s v="theater/plays"/>
    <n v="1"/>
    <n v="1"/>
    <x v="1"/>
    <s v="plays"/>
    <x v="1"/>
    <x v="2265"/>
    <d v="2014-08-30T04:48:13"/>
  </r>
  <r>
    <n v="3674"/>
    <s v="FAUST.hier und jetzt"/>
    <s v="Theaterprojekt 12. Kl. Waldorfschule Essen. 2 junge Regisseure bringen volles Engagement &amp; Zeit ein. FÃ¼r ihre Finanzierung sammeln wir."/>
    <n v="4500"/>
    <n v="1"/>
    <x v="2"/>
    <s v="DE"/>
    <s v="EUR"/>
    <n v="1472936229"/>
    <n v="1467752229"/>
    <b v="0"/>
    <n v="31"/>
    <b v="1"/>
    <s v="theater/plays"/>
    <n v="0"/>
    <n v="0.03"/>
    <x v="1"/>
    <s v="plays"/>
    <x v="0"/>
    <x v="2266"/>
    <d v="2016-09-03T20:57:09"/>
  </r>
  <r>
    <n v="3723"/>
    <s v="Beauty and the Beast"/>
    <s v="Saltmine Theatre Company present Beauty and the Beast:"/>
    <n v="4500"/>
    <n v="0"/>
    <x v="2"/>
    <s v="GB"/>
    <s v="GBP"/>
    <n v="1417374262"/>
    <n v="1414778662"/>
    <b v="0"/>
    <n v="63"/>
    <b v="1"/>
    <s v="theater/plays"/>
    <n v="0"/>
    <n v="0"/>
    <x v="1"/>
    <s v="plays"/>
    <x v="1"/>
    <x v="2267"/>
    <d v="2014-11-30T19:04:22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2"/>
    <s v="US"/>
    <s v="USD"/>
    <n v="1402515198"/>
    <n v="1399923198"/>
    <b v="0"/>
    <n v="17"/>
    <b v="1"/>
    <s v="theater/musical"/>
    <n v="0"/>
    <n v="0"/>
    <x v="1"/>
    <s v="musical"/>
    <x v="1"/>
    <x v="2268"/>
    <d v="2014-06-11T19:33:18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2"/>
    <s v="US"/>
    <s v="USD"/>
    <n v="1410210685"/>
    <n v="1408050685"/>
    <b v="0"/>
    <n v="52"/>
    <b v="1"/>
    <s v="theater/musical"/>
    <n v="0"/>
    <n v="0"/>
    <x v="1"/>
    <s v="musical"/>
    <x v="1"/>
    <x v="2269"/>
    <d v="2014-09-08T21:11: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1"/>
    <s v="US"/>
    <s v="USD"/>
    <n v="1472847873"/>
    <n v="1468959873"/>
    <b v="0"/>
    <n v="1"/>
    <b v="0"/>
    <s v="theater/plays"/>
    <n v="0"/>
    <n v="0"/>
    <x v="1"/>
    <s v="plays"/>
    <x v="0"/>
    <x v="2270"/>
    <d v="2016-09-02T20:24:33"/>
  </r>
  <r>
    <n v="497"/>
    <s v="Galaxy Probe Kids"/>
    <s v="live-action/animated series pilot."/>
    <n v="4480"/>
    <n v="15651"/>
    <x v="1"/>
    <s v="US"/>
    <s v="USD"/>
    <n v="1419483600"/>
    <n v="1414889665"/>
    <b v="0"/>
    <n v="3"/>
    <b v="0"/>
    <s v="film &amp; video/animation"/>
    <n v="349"/>
    <n v="5217"/>
    <x v="0"/>
    <s v="animation"/>
    <x v="1"/>
    <x v="2271"/>
    <d v="2014-12-25T05:00:00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2"/>
    <s v="US"/>
    <s v="USD"/>
    <n v="1361739872"/>
    <n v="1359147872"/>
    <b v="0"/>
    <n v="59"/>
    <b v="1"/>
    <s v="publishing/nonfiction"/>
    <n v="210"/>
    <n v="158.34"/>
    <x v="2"/>
    <s v="nonfiction"/>
    <x v="4"/>
    <x v="2272"/>
    <d v="2013-02-24T21:04:32"/>
  </r>
  <r>
    <n v="215"/>
    <s v="Invisible Scars"/>
    <s v="A short drama based on a true events. Story of a British Soldier who comes back home suffering from Post Traumatic Stress Disorder."/>
    <n v="4400"/>
    <n v="38876.949999999997"/>
    <x v="1"/>
    <s v="GB"/>
    <s v="GBP"/>
    <n v="1455753540"/>
    <n v="1452058282"/>
    <b v="0"/>
    <n v="1"/>
    <b v="0"/>
    <s v="film &amp; video/drama"/>
    <n v="884"/>
    <n v="38876.949999999997"/>
    <x v="0"/>
    <s v="drama"/>
    <x v="0"/>
    <x v="2273"/>
    <d v="2016-02-17T23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2"/>
    <s v="US"/>
    <s v="USD"/>
    <n v="1467752334"/>
    <n v="1465160334"/>
    <b v="0"/>
    <n v="65"/>
    <b v="1"/>
    <s v="music/rock"/>
    <n v="80"/>
    <n v="54"/>
    <x v="5"/>
    <s v="rock"/>
    <x v="0"/>
    <x v="2274"/>
    <d v="2016-07-05T20:58:54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1"/>
    <s v="US"/>
    <s v="USD"/>
    <n v="1439741591"/>
    <n v="1436285591"/>
    <b v="0"/>
    <n v="9"/>
    <b v="0"/>
    <s v="publishing/translations"/>
    <n v="78"/>
    <n v="383.22"/>
    <x v="2"/>
    <s v="translations"/>
    <x v="2"/>
    <x v="2275"/>
    <d v="2015-08-16T16:13:1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0"/>
    <s v="US"/>
    <s v="USD"/>
    <n v="1465243740"/>
    <n v="1461438495"/>
    <b v="0"/>
    <n v="0"/>
    <b v="0"/>
    <s v="journalism/audio"/>
    <n v="130"/>
    <n v="0"/>
    <x v="8"/>
    <s v="audio"/>
    <x v="0"/>
    <x v="2276"/>
    <d v="2016-06-06T20:09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1"/>
    <s v="US"/>
    <s v="USD"/>
    <n v="1412135940"/>
    <n v="1410366708"/>
    <b v="0"/>
    <n v="16"/>
    <b v="0"/>
    <s v="photography/nature"/>
    <n v="70"/>
    <n v="187.81"/>
    <x v="6"/>
    <s v="nature"/>
    <x v="1"/>
    <x v="2277"/>
    <d v="2014-10-01T03:59:00"/>
  </r>
  <r>
    <n v="3184"/>
    <s v="Equus at Frenetic Theatre"/>
    <s v="Equus is the story of a psychiatrist treating a teenaged boy who blinds six horses with a metal spike."/>
    <n v="4300"/>
    <n v="80"/>
    <x v="2"/>
    <s v="US"/>
    <s v="USD"/>
    <n v="1404258631"/>
    <n v="1401666631"/>
    <b v="1"/>
    <n v="46"/>
    <b v="1"/>
    <s v="theater/plays"/>
    <n v="2"/>
    <n v="1.74"/>
    <x v="1"/>
    <s v="plays"/>
    <x v="1"/>
    <x v="2278"/>
    <d v="2014-07-01T23:50:3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2"/>
    <s v="GB"/>
    <s v="GBP"/>
    <n v="1462402800"/>
    <n v="1459856860"/>
    <b v="0"/>
    <n v="89"/>
    <b v="1"/>
    <s v="theater/plays"/>
    <n v="0"/>
    <n v="0"/>
    <x v="1"/>
    <s v="plays"/>
    <x v="0"/>
    <x v="2279"/>
    <d v="2016-05-04T23:00:00"/>
  </r>
  <r>
    <n v="763"/>
    <s v="Highland Sabre - A Black Beast Books Project"/>
    <s v="Highland Sabre explores a possible yet terrifying explanation for the mystery big cats said to prowl the British countryside."/>
    <n v="4290"/>
    <n v="9044"/>
    <x v="1"/>
    <s v="GB"/>
    <s v="GBP"/>
    <n v="1376563408"/>
    <n v="1373971408"/>
    <b v="0"/>
    <n v="1"/>
    <b v="0"/>
    <s v="publishing/fiction"/>
    <n v="211"/>
    <n v="9044"/>
    <x v="2"/>
    <s v="fiction"/>
    <x v="4"/>
    <x v="2280"/>
    <d v="2013-08-15T10:43:28"/>
  </r>
  <r>
    <n v="1771"/>
    <s v="&quot;Drakes Folly&quot;"/>
    <s v="Photographic book on the historic oil region of Pennsylvania where Edwin Drake drilled the well that started the modern oil industry."/>
    <n v="4200"/>
    <n v="2249"/>
    <x v="1"/>
    <s v="GB"/>
    <s v="GBP"/>
    <n v="1414107040"/>
    <n v="1411515040"/>
    <b v="1"/>
    <n v="25"/>
    <b v="0"/>
    <s v="photography/photobooks"/>
    <n v="54"/>
    <n v="89.96"/>
    <x v="6"/>
    <s v="photobooks"/>
    <x v="1"/>
    <x v="2281"/>
    <d v="2014-10-23T23:30:4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2"/>
    <s v="US"/>
    <s v="USD"/>
    <n v="1378785540"/>
    <n v="1376066243"/>
    <b v="0"/>
    <n v="90"/>
    <b v="1"/>
    <s v="music/rock"/>
    <n v="31"/>
    <n v="14.58"/>
    <x v="5"/>
    <s v="rock"/>
    <x v="4"/>
    <x v="2282"/>
    <d v="2013-09-10T03:59:00"/>
  </r>
  <r>
    <n v="2392"/>
    <s v="WILLAMETTE EXTRA BOARD (Canceled)"/>
    <s v="I am asking for $4,200 to launch a unique website serving professionals in any and all industries seeking additional income in Oregon."/>
    <n v="4200"/>
    <n v="916"/>
    <x v="0"/>
    <s v="US"/>
    <s v="USD"/>
    <n v="1446087223"/>
    <n v="1443495223"/>
    <b v="0"/>
    <n v="0"/>
    <b v="0"/>
    <s v="technology/web"/>
    <n v="22"/>
    <n v="0"/>
    <x v="3"/>
    <s v="web"/>
    <x v="2"/>
    <x v="2283"/>
    <d v="2015-10-29T02:53:43"/>
  </r>
  <r>
    <n v="3018"/>
    <s v="Why Theatre"/>
    <s v="Le projet vise la crÃ©ation dâ€™un lieu de rÃ©sidence, recherche et formation dÃ©diÃ© Ã  l'art vivant, l'image et la narration."/>
    <n v="4200"/>
    <n v="153"/>
    <x v="2"/>
    <s v="FR"/>
    <s v="EUR"/>
    <n v="1437429600"/>
    <n v="1433747376"/>
    <b v="0"/>
    <n v="41"/>
    <b v="1"/>
    <s v="theater/spaces"/>
    <n v="4"/>
    <n v="3.73"/>
    <x v="1"/>
    <s v="spaces"/>
    <x v="2"/>
    <x v="2284"/>
    <d v="2015-07-20T22:00:00"/>
  </r>
  <r>
    <n v="3179"/>
    <s v="I Do Wonder"/>
    <s v="A Sci-fi play in several vignettes that will narrate an alternate history in the mid-20th century."/>
    <n v="4200"/>
    <n v="82"/>
    <x v="2"/>
    <s v="US"/>
    <s v="USD"/>
    <n v="1367859071"/>
    <n v="1365699071"/>
    <b v="1"/>
    <n v="62"/>
    <b v="1"/>
    <s v="theater/plays"/>
    <n v="2"/>
    <n v="1.32"/>
    <x v="1"/>
    <s v="plays"/>
    <x v="4"/>
    <x v="2285"/>
    <d v="2013-05-06T16:51:11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1"/>
    <s v="FR"/>
    <s v="EUR"/>
    <n v="1450541229"/>
    <n v="1447949229"/>
    <b v="0"/>
    <n v="6"/>
    <b v="0"/>
    <s v="games/mobile games"/>
    <n v="124"/>
    <n v="867.08"/>
    <x v="4"/>
    <s v="mobile games"/>
    <x v="2"/>
    <x v="2286"/>
    <d v="2015-12-19T16:07:09"/>
  </r>
  <r>
    <n v="3103"/>
    <s v="Professional Venue for local artists!!"/>
    <s v="Creating a place for local artists to perform, at substantially less cost for them"/>
    <n v="4100"/>
    <n v="108"/>
    <x v="1"/>
    <s v="US"/>
    <s v="USD"/>
    <n v="1434080706"/>
    <n v="1428896706"/>
    <b v="0"/>
    <n v="2"/>
    <b v="0"/>
    <s v="theater/spaces"/>
    <n v="3"/>
    <n v="54"/>
    <x v="1"/>
    <s v="spaces"/>
    <x v="2"/>
    <x v="2287"/>
    <d v="2015-06-12T03:45:06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s v="theater/plays"/>
    <n v="2"/>
    <n v="8.33"/>
    <x v="1"/>
    <s v="plays"/>
    <x v="3"/>
    <x v="2288"/>
    <d v="2017-04-08T12:54:05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1"/>
    <s v="US"/>
    <s v="USD"/>
    <n v="1430851680"/>
    <n v="1428340931"/>
    <b v="0"/>
    <n v="6"/>
    <b v="0"/>
    <s v="theater/spaces"/>
    <n v="3"/>
    <n v="19.670000000000002"/>
    <x v="1"/>
    <s v="spaces"/>
    <x v="2"/>
    <x v="2289"/>
    <d v="2015-05-05T18:48:00"/>
  </r>
  <r>
    <n v="30"/>
    <s v="Introverts Web Series"/>
    <s v="Comedy series about three introverted roommates coping with single life, secret resentments, and loudmouthed extroverts."/>
    <n v="4000"/>
    <n v="198415.01"/>
    <x v="2"/>
    <s v="US"/>
    <s v="USD"/>
    <n v="1408604515"/>
    <n v="1406012515"/>
    <b v="0"/>
    <n v="53"/>
    <b v="1"/>
    <s v="film &amp; video/television"/>
    <n v="4960"/>
    <n v="3743.68"/>
    <x v="0"/>
    <s v="television"/>
    <x v="1"/>
    <x v="2290"/>
    <d v="2014-08-21T07:01:55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2"/>
    <s v="US"/>
    <s v="USD"/>
    <n v="1318189261"/>
    <n v="1315597261"/>
    <b v="0"/>
    <n v="100"/>
    <b v="1"/>
    <s v="film &amp; video/shorts"/>
    <n v="2521"/>
    <n v="1008.24"/>
    <x v="0"/>
    <s v="shorts"/>
    <x v="6"/>
    <x v="2291"/>
    <d v="2011-10-09T19:41:01"/>
  </r>
  <r>
    <n v="124"/>
    <s v="Blank Bodies - Post Production (Canceled)"/>
    <s v="An artificial man and woman discover love under the unsuspecting eyes of the four renowned artists who created them."/>
    <n v="4000"/>
    <n v="64203.33"/>
    <x v="0"/>
    <s v="US"/>
    <s v="USD"/>
    <n v="1431728242"/>
    <n v="1429568242"/>
    <b v="0"/>
    <n v="0"/>
    <b v="0"/>
    <s v="film &amp; video/science fiction"/>
    <n v="1605"/>
    <n v="0"/>
    <x v="0"/>
    <s v="science fiction"/>
    <x v="2"/>
    <x v="2292"/>
    <d v="2015-05-15T22:17:22"/>
  </r>
  <r>
    <n v="232"/>
    <s v="#noblurredlines"/>
    <s v="A high-impact, high-quality resource to address, for young people and youth-related professionals, the issue of sexual consent."/>
    <n v="4000"/>
    <n v="35123"/>
    <x v="1"/>
    <s v="GB"/>
    <s v="GBP"/>
    <n v="1425066546"/>
    <n v="1422474546"/>
    <b v="0"/>
    <n v="7"/>
    <b v="0"/>
    <s v="film &amp; video/drama"/>
    <n v="878"/>
    <n v="5017.57"/>
    <x v="0"/>
    <s v="drama"/>
    <x v="2"/>
    <x v="2293"/>
    <d v="2015-02-27T19:49:06"/>
  </r>
  <r>
    <n v="274"/>
    <s v="In Search of Nabad (Documentary Film)"/>
    <s v="An intimate documentary sharing the powerful voices of Seattle's Somali refugees and their search for peace in their new home."/>
    <n v="4000"/>
    <n v="30383.32"/>
    <x v="2"/>
    <s v="US"/>
    <s v="USD"/>
    <n v="1333609140"/>
    <n v="1330638829"/>
    <b v="1"/>
    <n v="113"/>
    <b v="1"/>
    <s v="film &amp; video/documentary"/>
    <n v="760"/>
    <n v="268.88"/>
    <x v="0"/>
    <s v="documentary"/>
    <x v="5"/>
    <x v="2294"/>
    <d v="2012-04-05T06:59:00"/>
  </r>
  <r>
    <n v="276"/>
    <s v="Abalimi"/>
    <s v="A film about Xhosa women in townships of South Africa micro-farming to fight extreme poverty, gain health, and create food security."/>
    <n v="4000"/>
    <n v="30315"/>
    <x v="2"/>
    <s v="US"/>
    <s v="USD"/>
    <n v="1335574674"/>
    <n v="1330394274"/>
    <b v="1"/>
    <n v="62"/>
    <b v="1"/>
    <s v="film &amp; video/documentary"/>
    <n v="758"/>
    <n v="488.95"/>
    <x v="0"/>
    <s v="documentary"/>
    <x v="5"/>
    <x v="2295"/>
    <d v="2012-04-28T00:57:54"/>
  </r>
  <r>
    <n v="327"/>
    <s v="Finding Beauty In the Rubble"/>
    <s v="A short film documenting the inspirational life of Mrs. Fukuoka, a tsunami survivor helping to bring hope back to her community."/>
    <n v="4000"/>
    <n v="26024"/>
    <x v="2"/>
    <s v="US"/>
    <s v="USD"/>
    <n v="1427011200"/>
    <n v="1424669929"/>
    <b v="1"/>
    <n v="34"/>
    <b v="1"/>
    <s v="film &amp; video/documentary"/>
    <n v="651"/>
    <n v="765.41"/>
    <x v="0"/>
    <s v="documentary"/>
    <x v="2"/>
    <x v="2296"/>
    <d v="2015-03-22T08:00:00"/>
  </r>
  <r>
    <n v="380"/>
    <s v="Steamboat Springs Van Clan"/>
    <s v="The Steamboat Van Clan is a group of three young ski competitors following their dreams and documenting their adventures along the way."/>
    <n v="4000"/>
    <n v="21684.2"/>
    <x v="2"/>
    <s v="US"/>
    <s v="USD"/>
    <n v="1453569392"/>
    <n v="1451409392"/>
    <b v="0"/>
    <n v="49"/>
    <b v="1"/>
    <s v="film &amp; video/documentary"/>
    <n v="542"/>
    <n v="442.53"/>
    <x v="0"/>
    <s v="documentary"/>
    <x v="2"/>
    <x v="2297"/>
    <d v="2016-01-23T17:16:3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2"/>
    <s v="US"/>
    <s v="USD"/>
    <n v="1481957940"/>
    <n v="1478050429"/>
    <b v="0"/>
    <n v="31"/>
    <b v="1"/>
    <s v="theater/plays"/>
    <n v="363"/>
    <n v="468.1"/>
    <x v="1"/>
    <s v="plays"/>
    <x v="0"/>
    <x v="2298"/>
    <d v="2016-12-17T06:59:00"/>
  </r>
  <r>
    <n v="729"/>
    <s v="The Malformation of Health Care"/>
    <s v="A true David vs.Goliath story about a young adult battling the U.S. health care system to survive and become an advocate for change."/>
    <n v="4000"/>
    <n v="10000"/>
    <x v="2"/>
    <s v="US"/>
    <s v="USD"/>
    <n v="1348028861"/>
    <n v="1342844861"/>
    <b v="0"/>
    <n v="120"/>
    <b v="1"/>
    <s v="publishing/nonfiction"/>
    <n v="250"/>
    <n v="83.33"/>
    <x v="2"/>
    <s v="nonfiction"/>
    <x v="5"/>
    <x v="2299"/>
    <d v="2012-09-19T04:27:41"/>
  </r>
  <r>
    <n v="766"/>
    <s v="Memories of Italy &amp; Olive Oil"/>
    <s v="I am writing about my nonna's life in Southern Italy and what it was like to grow up in a Fascist regime before immigrating to Canada."/>
    <n v="4000"/>
    <n v="8950"/>
    <x v="1"/>
    <s v="CA"/>
    <s v="CAD"/>
    <n v="1424112483"/>
    <n v="1421520483"/>
    <b v="0"/>
    <n v="0"/>
    <b v="0"/>
    <s v="publishing/fiction"/>
    <n v="224"/>
    <n v="0"/>
    <x v="2"/>
    <s v="fiction"/>
    <x v="2"/>
    <x v="2300"/>
    <d v="2015-02-16T18:48:03"/>
  </r>
  <r>
    <n v="769"/>
    <s v="Sorry I Tripped in Your Yard"/>
    <s v="Over a year of dedication has produced amazing photos and stirring words. The last step is to help those words appear in a printed book"/>
    <n v="4000"/>
    <n v="8827"/>
    <x v="1"/>
    <s v="US"/>
    <s v="USD"/>
    <n v="1388102094"/>
    <n v="1385510094"/>
    <b v="0"/>
    <n v="52"/>
    <b v="0"/>
    <s v="publishing/fiction"/>
    <n v="221"/>
    <n v="169.75"/>
    <x v="2"/>
    <s v="fiction"/>
    <x v="4"/>
    <x v="2301"/>
    <d v="2013-12-26T23:54:54"/>
  </r>
  <r>
    <n v="807"/>
    <s v="Sic Vita - New EP Release - 2017"/>
    <s v="Join the Sic Vita family and lend a hand as we create a new album!"/>
    <n v="4000"/>
    <n v="8301"/>
    <x v="2"/>
    <s v="US"/>
    <s v="USD"/>
    <n v="1488333600"/>
    <n v="1485270311"/>
    <b v="0"/>
    <n v="57"/>
    <b v="1"/>
    <s v="music/rock"/>
    <n v="208"/>
    <n v="145.63"/>
    <x v="5"/>
    <s v="rock"/>
    <x v="3"/>
    <x v="2302"/>
    <d v="2017-03-01T02:00:00"/>
  </r>
  <r>
    <n v="809"/>
    <s v="Peter's New Album!!"/>
    <s v="Acknowledged songwriter looking to record album of new songs to secure a Publishing Contract"/>
    <n v="4000"/>
    <n v="8272"/>
    <x v="2"/>
    <s v="US"/>
    <s v="USD"/>
    <n v="1390161630"/>
    <n v="1387569630"/>
    <b v="0"/>
    <n v="52"/>
    <b v="1"/>
    <s v="music/rock"/>
    <n v="207"/>
    <n v="159.08000000000001"/>
    <x v="5"/>
    <s v="rock"/>
    <x v="4"/>
    <x v="2303"/>
    <d v="2014-01-19T20:00:30"/>
  </r>
  <r>
    <n v="815"/>
    <s v="Some Late Help for The Early Reset"/>
    <s v="Be a part of helping The Early Reset finish their new 7 song EP."/>
    <n v="4000"/>
    <n v="8211"/>
    <x v="2"/>
    <s v="US"/>
    <s v="USD"/>
    <n v="1414879303"/>
    <n v="1412287303"/>
    <b v="0"/>
    <n v="43"/>
    <b v="1"/>
    <s v="music/rock"/>
    <n v="205"/>
    <n v="190.95"/>
    <x v="5"/>
    <s v="rock"/>
    <x v="1"/>
    <x v="2304"/>
    <d v="2014-11-01T22:01:43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2"/>
    <s v="US"/>
    <s v="USD"/>
    <n v="1426473264"/>
    <n v="1424057664"/>
    <b v="0"/>
    <n v="115"/>
    <b v="1"/>
    <s v="music/metal"/>
    <n v="199"/>
    <n v="69.06"/>
    <x v="5"/>
    <s v="metal"/>
    <x v="2"/>
    <x v="2305"/>
    <d v="2015-03-16T02:34:24"/>
  </r>
  <r>
    <n v="850"/>
    <s v="Yet Further: Sioum's Second Full-Length Album"/>
    <s v="Help Chicago-based instrumental group Sioum complete the production of their 2nd full-length album."/>
    <n v="4000"/>
    <n v="7934"/>
    <x v="2"/>
    <s v="US"/>
    <s v="USD"/>
    <n v="1461560340"/>
    <n v="1458762717"/>
    <b v="0"/>
    <n v="133"/>
    <b v="1"/>
    <s v="music/metal"/>
    <n v="198"/>
    <n v="59.65"/>
    <x v="5"/>
    <s v="metal"/>
    <x v="0"/>
    <x v="2306"/>
    <d v="2016-04-25T04:59:00"/>
  </r>
  <r>
    <n v="859"/>
    <s v="Rise With Us Campaign"/>
    <s v="We are heading to the studio to create our second album and we want you to be right there with us!"/>
    <n v="4000"/>
    <n v="7834"/>
    <x v="2"/>
    <s v="US"/>
    <s v="USD"/>
    <n v="1433376000"/>
    <n v="1430768468"/>
    <b v="0"/>
    <n v="98"/>
    <b v="1"/>
    <s v="music/metal"/>
    <n v="196"/>
    <n v="79.94"/>
    <x v="5"/>
    <s v="metal"/>
    <x v="2"/>
    <x v="2307"/>
    <d v="2015-06-04T00:00:00"/>
  </r>
  <r>
    <n v="948"/>
    <s v="Led Shirt - WiFi Controlled"/>
    <s v="T-Shirt with Led panel controlled by Android app over WiFi. _x000a_Multiple shirts, games, text, video effects support,"/>
    <n v="4000"/>
    <n v="6515"/>
    <x v="1"/>
    <s v="NL"/>
    <s v="EUR"/>
    <n v="1457812364"/>
    <n v="1455220364"/>
    <b v="0"/>
    <n v="8"/>
    <b v="0"/>
    <s v="technology/wearables"/>
    <n v="163"/>
    <n v="814.38"/>
    <x v="3"/>
    <s v="wearables"/>
    <x v="0"/>
    <x v="2308"/>
    <d v="2016-03-12T19:52:44"/>
  </r>
  <r>
    <n v="996"/>
    <s v="Social behavior in technical communities"/>
    <s v="Study the behaviour of technical communities by tracking their movement  through wearables"/>
    <n v="4000"/>
    <n v="6060"/>
    <x v="1"/>
    <s v="US"/>
    <s v="USD"/>
    <n v="1406474820"/>
    <n v="1403902060"/>
    <b v="0"/>
    <n v="5"/>
    <b v="0"/>
    <s v="technology/wearables"/>
    <n v="152"/>
    <n v="1212"/>
    <x v="3"/>
    <s v="wearables"/>
    <x v="1"/>
    <x v="2309"/>
    <d v="2014-07-27T15:27:00"/>
  </r>
  <r>
    <n v="1006"/>
    <s v="SnuG Watchbands for Moto360 smartwatch (Canceled)"/>
    <s v="Sweat resistant, colorful, durable, CUSTOMIZABLE, watch bands &amp; protector bands that fit the Moto360 smartwatch."/>
    <n v="4000"/>
    <n v="6025"/>
    <x v="0"/>
    <s v="US"/>
    <s v="USD"/>
    <n v="1418368260"/>
    <n v="1417654672"/>
    <b v="0"/>
    <n v="8"/>
    <b v="0"/>
    <s v="technology/wearables"/>
    <n v="151"/>
    <n v="753.13"/>
    <x v="3"/>
    <s v="wearables"/>
    <x v="1"/>
    <x v="2310"/>
    <d v="2014-12-12T07:11:00"/>
  </r>
  <r>
    <n v="1061"/>
    <s v="Chat Box 23 (Canceled)"/>
    <s v="T.O., Adi &amp; Mercedes discuss their point of views, women's issues &amp; Hollywood Hotties."/>
    <n v="4000"/>
    <n v="5574"/>
    <x v="0"/>
    <s v="US"/>
    <s v="USD"/>
    <n v="1462150800"/>
    <n v="1456987108"/>
    <b v="0"/>
    <n v="0"/>
    <b v="0"/>
    <s v="journalism/audio"/>
    <n v="139"/>
    <n v="0"/>
    <x v="8"/>
    <s v="audio"/>
    <x v="0"/>
    <x v="2311"/>
    <d v="2016-05-02T01:00:00"/>
  </r>
  <r>
    <n v="1100"/>
    <s v="Aeldengald Saga Book I"/>
    <s v="A retro style puzzle rpg with a dark story. Your decisions will influence the world and decide the outcome of the story."/>
    <n v="4000"/>
    <n v="5366"/>
    <x v="1"/>
    <s v="DE"/>
    <s v="EUR"/>
    <n v="1455417571"/>
    <n v="1452825571"/>
    <b v="0"/>
    <n v="10"/>
    <b v="0"/>
    <s v="games/video games"/>
    <n v="134"/>
    <n v="536.6"/>
    <x v="4"/>
    <s v="video games"/>
    <x v="0"/>
    <x v="2312"/>
    <d v="2016-02-14T02:39:31"/>
  </r>
  <r>
    <n v="1142"/>
    <s v="3E Community, a company driven by YOU!"/>
    <s v="If only you could help choose and/or create the Top Chart apps with your ideas..._x000a_Want that to come true? Well here we are."/>
    <n v="4000"/>
    <n v="5175"/>
    <x v="1"/>
    <s v="US"/>
    <s v="USD"/>
    <n v="1424131727"/>
    <n v="1421539727"/>
    <b v="0"/>
    <n v="0"/>
    <b v="0"/>
    <s v="games/mobile games"/>
    <n v="129"/>
    <n v="0"/>
    <x v="4"/>
    <s v="mobile games"/>
    <x v="2"/>
    <x v="2313"/>
    <d v="2015-02-17T00:08:47"/>
  </r>
  <r>
    <n v="1222"/>
    <s v="Project Pilgrim"/>
    <s v="Project Pilgrim is my effort to work towards normalizing mental health."/>
    <n v="4000"/>
    <n v="4569"/>
    <x v="2"/>
    <s v="CA"/>
    <s v="CAD"/>
    <n v="1459483200"/>
    <n v="1456852647"/>
    <b v="0"/>
    <n v="138"/>
    <b v="1"/>
    <s v="photography/photobooks"/>
    <n v="114"/>
    <n v="33.11"/>
    <x v="6"/>
    <s v="photobooks"/>
    <x v="0"/>
    <x v="2314"/>
    <d v="2016-04-01T04:00:00"/>
  </r>
  <r>
    <n v="1273"/>
    <s v="Run Coyote &quot;Youth Haunts&quot; - Vinyl LP and CD"/>
    <s v="Run Coyote is raising funds to produce their debut album - &quot;Youth Haunts&quot; - on vinyl LP and CD"/>
    <n v="4000"/>
    <n v="4243"/>
    <x v="2"/>
    <s v="CA"/>
    <s v="CAD"/>
    <n v="1409506291"/>
    <n v="1406914291"/>
    <b v="1"/>
    <n v="54"/>
    <b v="1"/>
    <s v="music/rock"/>
    <n v="106"/>
    <n v="78.569999999999993"/>
    <x v="5"/>
    <s v="rock"/>
    <x v="1"/>
    <x v="2315"/>
    <d v="2014-08-31T17:31: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2"/>
    <s v="US"/>
    <s v="USD"/>
    <n v="1470801600"/>
    <n v="1468122163"/>
    <b v="0"/>
    <n v="61"/>
    <b v="1"/>
    <s v="theater/plays"/>
    <n v="104"/>
    <n v="68.03"/>
    <x v="1"/>
    <s v="plays"/>
    <x v="0"/>
    <x v="2316"/>
    <d v="2016-08-10T04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2"/>
    <s v="FR"/>
    <s v="EUR"/>
    <n v="1484444119"/>
    <n v="1481852119"/>
    <b v="0"/>
    <n v="109"/>
    <b v="1"/>
    <s v="music/rock"/>
    <n v="92"/>
    <n v="33.58"/>
    <x v="5"/>
    <s v="rock"/>
    <x v="0"/>
    <x v="2317"/>
    <d v="2017-01-15T01:35:19"/>
  </r>
  <r>
    <n v="1387"/>
    <s v="FAMILY BUSINESS KICKSTARTER"/>
    <s v="Less than one week to PLEDGE YOUR SUPPORT for THE FAMILY BUSINESS as the band raises funds for the next full length rock album."/>
    <n v="4000"/>
    <n v="3562"/>
    <x v="2"/>
    <s v="US"/>
    <s v="USD"/>
    <n v="1433305800"/>
    <n v="1430604395"/>
    <b v="0"/>
    <n v="78"/>
    <b v="1"/>
    <s v="music/rock"/>
    <n v="89"/>
    <n v="45.67"/>
    <x v="5"/>
    <s v="rock"/>
    <x v="2"/>
    <x v="2318"/>
    <d v="2015-06-03T04:30:00"/>
  </r>
  <r>
    <n v="1403"/>
    <s v="Gregorian Rock"/>
    <s v="Gregorian Rock merges Gregorian chant with modern music. It is serene, yet pummeling. It's not for everyone, but it might be for you."/>
    <n v="4000"/>
    <n v="3500"/>
    <x v="2"/>
    <s v="US"/>
    <s v="USD"/>
    <n v="1374802235"/>
    <n v="1372210235"/>
    <b v="0"/>
    <n v="66"/>
    <b v="1"/>
    <s v="music/rock"/>
    <n v="88"/>
    <n v="53.03"/>
    <x v="5"/>
    <s v="rock"/>
    <x v="4"/>
    <x v="2319"/>
    <d v="2013-07-26T01:30:35"/>
  </r>
  <r>
    <n v="1409"/>
    <s v="Modern Literal Torah Translation: Genesis"/>
    <s v="Modern Literal Translation of the 1st Book of the Torah in English and Russian with sub-linear and interlinear layout."/>
    <n v="4000"/>
    <n v="3466"/>
    <x v="1"/>
    <s v="US"/>
    <s v="USD"/>
    <n v="1420085535"/>
    <n v="1414897935"/>
    <b v="0"/>
    <n v="0"/>
    <b v="0"/>
    <s v="publishing/translations"/>
    <n v="87"/>
    <n v="0"/>
    <x v="2"/>
    <s v="translations"/>
    <x v="1"/>
    <x v="2320"/>
    <d v="2015-01-01T04:12:15"/>
  </r>
  <r>
    <n v="1462"/>
    <s v="Unbound: Fiction on the Radio"/>
    <s v="A new radio show focused on short fiction produced by Louisville Public Media"/>
    <n v="4000"/>
    <n v="3275"/>
    <x v="2"/>
    <s v="US"/>
    <s v="USD"/>
    <n v="1365609271"/>
    <n v="1363017271"/>
    <b v="1"/>
    <n v="150"/>
    <b v="1"/>
    <s v="publishing/radio &amp; podcasts"/>
    <n v="82"/>
    <n v="21.83"/>
    <x v="2"/>
    <s v="radio &amp; podcasts"/>
    <x v="4"/>
    <x v="2321"/>
    <d v="2013-04-10T15:54:31"/>
  </r>
  <r>
    <n v="1492"/>
    <s v="The Grym Brothers Series"/>
    <s v="The Grym Brothers is a series about two brothers who are grim reapers, hunting down souls that canâ€™t or wonâ€™t move on the afterlife."/>
    <n v="4000"/>
    <n v="3175"/>
    <x v="1"/>
    <s v="US"/>
    <s v="USD"/>
    <n v="1308431646"/>
    <n v="1305839646"/>
    <b v="0"/>
    <n v="2"/>
    <b v="0"/>
    <s v="publishing/fiction"/>
    <n v="79"/>
    <n v="1587.5"/>
    <x v="2"/>
    <s v="fiction"/>
    <x v="6"/>
    <x v="2322"/>
    <d v="2011-06-18T21:14:06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2"/>
    <s v="US"/>
    <s v="USD"/>
    <n v="1464040800"/>
    <n v="1461527631"/>
    <b v="1"/>
    <n v="110"/>
    <b v="1"/>
    <s v="photography/photobooks"/>
    <n v="76"/>
    <n v="27.59"/>
    <x v="6"/>
    <s v="photobooks"/>
    <x v="0"/>
    <x v="2323"/>
    <d v="2016-05-23T22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0"/>
    <s v="US"/>
    <s v="USD"/>
    <n v="1259715000"/>
    <n v="1253712916"/>
    <b v="0"/>
    <n v="0"/>
    <b v="0"/>
    <s v="publishing/art books"/>
    <n v="75"/>
    <n v="0"/>
    <x v="2"/>
    <s v="art books"/>
    <x v="8"/>
    <x v="2324"/>
    <d v="2009-12-02T00:50:0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0"/>
    <s v="US"/>
    <s v="USD"/>
    <n v="1307554261"/>
    <n v="1304962261"/>
    <b v="0"/>
    <n v="1"/>
    <b v="0"/>
    <s v="publishing/art books"/>
    <n v="75"/>
    <n v="2994"/>
    <x v="2"/>
    <s v="art books"/>
    <x v="6"/>
    <x v="2325"/>
    <d v="2011-06-08T17:31:01"/>
  </r>
  <r>
    <n v="1628"/>
    <s v="&quot;Songs for Tsippora&quot; Byronâ€™s DEBUT EP"/>
    <s v="Original Jewish rock music on human relationships and identity"/>
    <n v="4000"/>
    <n v="2690"/>
    <x v="2"/>
    <s v="US"/>
    <s v="USD"/>
    <n v="1403026882"/>
    <n v="1400175682"/>
    <b v="0"/>
    <n v="88"/>
    <b v="1"/>
    <s v="music/rock"/>
    <n v="67"/>
    <n v="30.57"/>
    <x v="5"/>
    <s v="rock"/>
    <x v="1"/>
    <x v="2326"/>
    <d v="2014-06-17T17:41:22"/>
  </r>
  <r>
    <n v="1630"/>
    <s v="Golden Grenade Records Their Debut EP"/>
    <s v="Inspired by the legacy of Tex Tucker, Golden Grenade is setting out to record their first CD with heavy hearts and intense purpose."/>
    <n v="4000"/>
    <n v="2681"/>
    <x v="2"/>
    <s v="US"/>
    <s v="USD"/>
    <n v="1330671540"/>
    <n v="1328040375"/>
    <b v="0"/>
    <n v="126"/>
    <b v="1"/>
    <s v="music/rock"/>
    <n v="67"/>
    <n v="21.28"/>
    <x v="5"/>
    <s v="rock"/>
    <x v="5"/>
    <x v="2327"/>
    <d v="2012-03-02T06:59:00"/>
  </r>
  <r>
    <n v="1632"/>
    <s v="Culprit needs a van!"/>
    <s v="Hey everyone! If you don't already know, we're Culprit, a 4-piece rock band from Los Angeles &amp; we are in dire need of a new tour van!"/>
    <n v="4000"/>
    <n v="2670"/>
    <x v="2"/>
    <s v="US"/>
    <s v="USD"/>
    <n v="1316851854"/>
    <n v="1311667854"/>
    <b v="0"/>
    <n v="47"/>
    <b v="1"/>
    <s v="music/rock"/>
    <n v="67"/>
    <n v="56.81"/>
    <x v="5"/>
    <s v="rock"/>
    <x v="6"/>
    <x v="2328"/>
    <d v="2011-09-24T08:10:54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s v="music/faith"/>
    <n v="63"/>
    <n v="360.71"/>
    <x v="5"/>
    <s v="faith"/>
    <x v="3"/>
    <x v="2329"/>
    <d v="2017-04-09T11:49:54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1"/>
    <s v="US"/>
    <s v="USD"/>
    <n v="1410958191"/>
    <n v="1408366191"/>
    <b v="0"/>
    <n v="3"/>
    <b v="0"/>
    <s v="music/faith"/>
    <n v="61"/>
    <n v="817"/>
    <x v="5"/>
    <s v="faith"/>
    <x v="1"/>
    <x v="2330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445"/>
    <x v="1"/>
    <s v="US"/>
    <s v="USD"/>
    <n v="1415562471"/>
    <n v="1412966871"/>
    <b v="0"/>
    <n v="8"/>
    <b v="0"/>
    <s v="music/faith"/>
    <n v="61"/>
    <n v="305.63"/>
    <x v="5"/>
    <s v="faith"/>
    <x v="1"/>
    <x v="2331"/>
    <d v="2014-11-09T19:47:51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1"/>
    <s v="US"/>
    <s v="USD"/>
    <n v="1452920400"/>
    <n v="1447777481"/>
    <b v="0"/>
    <n v="0"/>
    <b v="0"/>
    <s v="music/faith"/>
    <n v="60"/>
    <n v="0"/>
    <x v="5"/>
    <s v="faith"/>
    <x v="2"/>
    <x v="2332"/>
    <d v="2016-01-16T05:00:00"/>
  </r>
  <r>
    <n v="1737"/>
    <s v="Healing"/>
    <s v="An instrumental project in which all songs are incorporated around the healing power of our God. Used for times of prayer &amp; devotion"/>
    <n v="4000"/>
    <n v="2363"/>
    <x v="1"/>
    <s v="US"/>
    <s v="USD"/>
    <n v="1437432392"/>
    <n v="1434840392"/>
    <b v="0"/>
    <n v="15"/>
    <b v="0"/>
    <s v="music/faith"/>
    <n v="59"/>
    <n v="157.53"/>
    <x v="5"/>
    <s v="faith"/>
    <x v="2"/>
    <x v="2333"/>
    <d v="2015-07-20T22:46:32"/>
  </r>
  <r>
    <n v="1799"/>
    <s v="The UnDiscovered Image"/>
    <s v="The UnDiscovered Image, a monthly publication dedicated to photographers."/>
    <n v="4000"/>
    <n v="2155"/>
    <x v="1"/>
    <s v="GB"/>
    <s v="GBP"/>
    <n v="1415740408"/>
    <n v="1414008808"/>
    <b v="1"/>
    <n v="6"/>
    <b v="0"/>
    <s v="photography/photobooks"/>
    <n v="54"/>
    <n v="359.17"/>
    <x v="6"/>
    <s v="photobooks"/>
    <x v="1"/>
    <x v="2334"/>
    <d v="2014-11-11T21:13:28"/>
  </r>
  <r>
    <n v="1976"/>
    <s v="Pi Lite white - Bright white LED display for Raspberry Pi"/>
    <s v="Can you help us make an ultra bright white one a reality?"/>
    <n v="4000"/>
    <n v="1776"/>
    <x v="2"/>
    <s v="GB"/>
    <s v="GBP"/>
    <n v="1373751325"/>
    <n v="1371159325"/>
    <b v="1"/>
    <n v="473"/>
    <b v="1"/>
    <s v="technology/hardware"/>
    <n v="44"/>
    <n v="3.75"/>
    <x v="3"/>
    <s v="hardware"/>
    <x v="4"/>
    <x v="2335"/>
    <d v="2013-07-13T21:35:25"/>
  </r>
  <r>
    <n v="2024"/>
    <s v="RA 3D printer controller by Elefu"/>
    <s v="RA - 3D Printer board. This board can control 3 extruders, bed heaters, Elefu control panel, 4 temp monitors, lighting and more."/>
    <n v="4000"/>
    <n v="1636"/>
    <x v="2"/>
    <s v="US"/>
    <s v="USD"/>
    <n v="1344826800"/>
    <n v="1341875544"/>
    <b v="1"/>
    <n v="105"/>
    <b v="1"/>
    <s v="technology/hardware"/>
    <n v="41"/>
    <n v="15.58"/>
    <x v="3"/>
    <s v="hardware"/>
    <x v="5"/>
    <x v="2336"/>
    <d v="2012-08-13T03:00:00"/>
  </r>
  <r>
    <n v="2063"/>
    <s v="Up to 4 axis Beaglebone black based CNC control"/>
    <s v="Build a professional grade Linux CNC control with Beaglebone black and our CNC cape."/>
    <n v="4000"/>
    <n v="1550"/>
    <x v="2"/>
    <s v="DE"/>
    <s v="EUR"/>
    <n v="1463333701"/>
    <n v="1460482501"/>
    <b v="0"/>
    <n v="49"/>
    <b v="1"/>
    <s v="technology/hardware"/>
    <n v="39"/>
    <n v="31.63"/>
    <x v="3"/>
    <s v="hardware"/>
    <x v="0"/>
    <x v="2337"/>
    <d v="2016-05-15T17:35:01"/>
  </r>
  <r>
    <n v="2086"/>
    <s v="Adam Sullivan - Recording 4 New EPs for 2012!"/>
    <s v="I am in the process of completing 4 new EPs to be released in Winter, Spring, Summer, and Fall of 2012."/>
    <n v="4000"/>
    <n v="1510"/>
    <x v="2"/>
    <s v="US"/>
    <s v="USD"/>
    <n v="1323838740"/>
    <n v="1321200332"/>
    <b v="0"/>
    <n v="35"/>
    <b v="1"/>
    <s v="music/indie rock"/>
    <n v="38"/>
    <n v="43.14"/>
    <x v="5"/>
    <s v="indie rock"/>
    <x v="6"/>
    <x v="2338"/>
    <d v="2011-12-14T04:59:00"/>
  </r>
  <r>
    <n v="2109"/>
    <s v="Skyline Sounds - First Studio Album (and Merch!)"/>
    <s v="We are ready to make our first full-length album, and with your help, we can make it happen!"/>
    <n v="4000"/>
    <n v="1466"/>
    <x v="2"/>
    <s v="US"/>
    <s v="USD"/>
    <n v="1436115617"/>
    <n v="1433523617"/>
    <b v="0"/>
    <n v="40"/>
    <b v="1"/>
    <s v="music/indie rock"/>
    <n v="37"/>
    <n v="36.65"/>
    <x v="5"/>
    <s v="indie rock"/>
    <x v="2"/>
    <x v="2339"/>
    <d v="2015-07-05T17:00:17"/>
  </r>
  <r>
    <n v="2171"/>
    <s v="Brainspoonâ€™s New Record"/>
    <s v="Like records? We do, too! Help this Los Angeles based rock 'n' roll band get their new album out on vinyl!"/>
    <n v="4000"/>
    <n v="1316"/>
    <x v="2"/>
    <s v="US"/>
    <s v="USD"/>
    <n v="1434949200"/>
    <n v="1431903495"/>
    <b v="0"/>
    <n v="47"/>
    <b v="1"/>
    <s v="music/rock"/>
    <n v="33"/>
    <n v="28"/>
    <x v="5"/>
    <s v="rock"/>
    <x v="2"/>
    <x v="2340"/>
    <d v="2015-06-22T05:00:00"/>
  </r>
  <r>
    <n v="2174"/>
    <s v="Chivo Funge and the Extensions"/>
    <s v="Chivo and his band of miscreants present their debut album _x000a_'Blind Energy' ...we think you are going to like it."/>
    <n v="4000"/>
    <n v="1306"/>
    <x v="2"/>
    <s v="GB"/>
    <s v="GBP"/>
    <n v="1462453307"/>
    <n v="1459861307"/>
    <b v="0"/>
    <n v="63"/>
    <b v="1"/>
    <s v="music/rock"/>
    <n v="33"/>
    <n v="20.73"/>
    <x v="5"/>
    <s v="rock"/>
    <x v="0"/>
    <x v="2341"/>
    <d v="2016-05-05T13:01:47"/>
  </r>
  <r>
    <n v="2202"/>
    <s v="zircon - &quot;Identity Sequence&quot;: A cyberpunk-inspired journey"/>
    <s v="An electro-organic album of evolved dance music inspired by seminal cyberpunk works."/>
    <n v="4000"/>
    <n v="1250"/>
    <x v="2"/>
    <s v="US"/>
    <s v="USD"/>
    <n v="1351801368"/>
    <n v="1349209368"/>
    <b v="0"/>
    <n v="721"/>
    <b v="1"/>
    <s v="music/electronic music"/>
    <n v="31"/>
    <n v="1.73"/>
    <x v="5"/>
    <s v="electronic music"/>
    <x v="5"/>
    <x v="2342"/>
    <d v="2012-11-01T20:22:48"/>
  </r>
  <r>
    <n v="2210"/>
    <s v="The Seshen's Debut Album Release"/>
    <s v="Influenced by Little Dragon, J. Dilla, Erykah Badu &amp; Beach House, this genre-defying record fuses hip-hop, soul, pop and electronica."/>
    <n v="4000"/>
    <n v="1225"/>
    <x v="2"/>
    <s v="US"/>
    <s v="USD"/>
    <n v="1334424960"/>
    <n v="1329442510"/>
    <b v="0"/>
    <n v="72"/>
    <b v="1"/>
    <s v="music/electronic music"/>
    <n v="31"/>
    <n v="17.010000000000002"/>
    <x v="5"/>
    <s v="electronic music"/>
    <x v="5"/>
    <x v="2343"/>
    <d v="2012-04-14T17:36:00"/>
  </r>
  <r>
    <n v="2238"/>
    <s v="28mm Fantasy Miniature range Feral Orcs!"/>
    <s v="28mm Fantasy Miniature Range in leadfree white metal: Orcs, wolves and more."/>
    <n v="4000"/>
    <n v="1175"/>
    <x v="2"/>
    <s v="DE"/>
    <s v="EUR"/>
    <n v="1489157716"/>
    <n v="1486565716"/>
    <b v="0"/>
    <n v="79"/>
    <b v="1"/>
    <s v="games/tabletop games"/>
    <n v="29"/>
    <n v="14.87"/>
    <x v="4"/>
    <s v="tabletop games"/>
    <x v="3"/>
    <x v="2344"/>
    <d v="2017-03-10T14:55:16"/>
  </r>
  <r>
    <n v="2245"/>
    <s v="TimeWatch: GUMSHOE Investigative Time Travel RPG"/>
    <s v="You've got a time machine, high-powered weapons and a whole lot of history to save. Welcome to TimeWatch!"/>
    <n v="4000"/>
    <n v="1155"/>
    <x v="2"/>
    <s v="US"/>
    <s v="USD"/>
    <n v="1393005600"/>
    <n v="1390323617"/>
    <b v="0"/>
    <n v="1980"/>
    <b v="1"/>
    <s v="games/tabletop games"/>
    <n v="29"/>
    <n v="0.57999999999999996"/>
    <x v="4"/>
    <s v="tabletop games"/>
    <x v="1"/>
    <x v="2345"/>
    <d v="2014-02-21T18:00:00"/>
  </r>
  <r>
    <n v="2334"/>
    <s v="Picnic Pops in Your Grocery Store!"/>
    <s v="Help us get our delicious, organic, artisanal frozen pops on grocery store shelves in the Baltimore &amp; DC areas."/>
    <n v="4000"/>
    <n v="1025"/>
    <x v="2"/>
    <s v="US"/>
    <s v="USD"/>
    <n v="1415208840"/>
    <n v="1412611498"/>
    <b v="1"/>
    <n v="67"/>
    <b v="1"/>
    <s v="food/small batch"/>
    <n v="26"/>
    <n v="15.3"/>
    <x v="7"/>
    <s v="small batch"/>
    <x v="1"/>
    <x v="2346"/>
    <d v="2014-11-05T17:34:00"/>
  </r>
  <r>
    <n v="2398"/>
    <s v="Roekee.com (Canceled)"/>
    <s v="The internets new search engine. Looking for funding to develop our backend web indexing software with an emphasis on automation."/>
    <n v="4000"/>
    <n v="905"/>
    <x v="0"/>
    <s v="US"/>
    <s v="USD"/>
    <n v="1435874384"/>
    <n v="1433282384"/>
    <b v="0"/>
    <n v="0"/>
    <b v="0"/>
    <s v="technology/web"/>
    <n v="23"/>
    <n v="0"/>
    <x v="3"/>
    <s v="web"/>
    <x v="2"/>
    <x v="2347"/>
    <d v="2015-07-02T21:59:44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2"/>
    <s v="US"/>
    <s v="USD"/>
    <n v="1335799808"/>
    <n v="1333207808"/>
    <b v="0"/>
    <n v="95"/>
    <b v="1"/>
    <s v="music/indie rock"/>
    <n v="19"/>
    <n v="8.06"/>
    <x v="5"/>
    <s v="indie rock"/>
    <x v="5"/>
    <x v="234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2"/>
    <s v="US"/>
    <s v="USD"/>
    <n v="1312578338"/>
    <n v="1309986338"/>
    <b v="0"/>
    <n v="56"/>
    <b v="1"/>
    <s v="music/indie rock"/>
    <n v="18"/>
    <n v="13.08"/>
    <x v="5"/>
    <s v="indie rock"/>
    <x v="6"/>
    <x v="2349"/>
    <d v="2011-08-05T21:05:38"/>
  </r>
  <r>
    <n v="2499"/>
    <s v="Ryan Hamilton : UK House Party Tour 2013"/>
    <s v="Ryan is headed to the UK for a series of Private House Parties! He needs your help. Don't miss your chance to be a part of the fun!"/>
    <n v="4000"/>
    <n v="730"/>
    <x v="2"/>
    <s v="US"/>
    <s v="USD"/>
    <n v="1356976800"/>
    <n v="1352820837"/>
    <b v="0"/>
    <n v="170"/>
    <b v="1"/>
    <s v="music/indie rock"/>
    <n v="18"/>
    <n v="4.29"/>
    <x v="5"/>
    <s v="indie rock"/>
    <x v="5"/>
    <x v="2350"/>
    <d v="2012-12-31T18:00:00"/>
  </r>
  <r>
    <n v="2526"/>
    <s v="10 Years and Counting...a new album by Valor Brass!"/>
    <s v="New music and arrangements, amazing sound, brass chamber music at the highest level!  Be a part of our community!"/>
    <n v="4000"/>
    <n v="680"/>
    <x v="2"/>
    <s v="US"/>
    <s v="USD"/>
    <n v="1418014740"/>
    <n v="1415585474"/>
    <b v="0"/>
    <n v="33"/>
    <b v="1"/>
    <s v="music/classical music"/>
    <n v="17"/>
    <n v="20.61"/>
    <x v="5"/>
    <s v="classical music"/>
    <x v="1"/>
    <x v="2351"/>
    <d v="2014-12-08T04:59:00"/>
  </r>
  <r>
    <n v="2527"/>
    <s v="Britten in Song: A Centennial Celebration"/>
    <s v="Five Programs of Benjamin Britten's vocal works featuring over 20 extraordinary vocalists and pianists."/>
    <n v="4000"/>
    <n v="679.44"/>
    <x v="2"/>
    <s v="US"/>
    <s v="USD"/>
    <n v="1382068740"/>
    <n v="1380477691"/>
    <b v="0"/>
    <n v="71"/>
    <b v="1"/>
    <s v="music/classical music"/>
    <n v="17"/>
    <n v="9.57"/>
    <x v="5"/>
    <s v="classical music"/>
    <x v="4"/>
    <x v="2352"/>
    <d v="2013-10-18T03:59:00"/>
  </r>
  <r>
    <n v="2528"/>
    <s v="Three Voices"/>
    <s v="I've been offered a contract with HatHut to record Feldman's 'Three Voices', which would be my first solo disc. I need your help!"/>
    <n v="4000"/>
    <n v="678"/>
    <x v="2"/>
    <s v="GB"/>
    <s v="GBP"/>
    <n v="1440068400"/>
    <n v="1438459303"/>
    <b v="0"/>
    <n v="81"/>
    <b v="1"/>
    <s v="music/classical music"/>
    <n v="17"/>
    <n v="8.3699999999999992"/>
    <x v="5"/>
    <s v="classical music"/>
    <x v="2"/>
    <x v="2353"/>
    <d v="2015-08-20T11:00:0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2"/>
    <s v="US"/>
    <s v="USD"/>
    <n v="1345148566"/>
    <n v="1342556566"/>
    <b v="0"/>
    <n v="60"/>
    <b v="1"/>
    <s v="music/classical music"/>
    <n v="17"/>
    <n v="11.18"/>
    <x v="5"/>
    <s v="classical music"/>
    <x v="5"/>
    <x v="2354"/>
    <d v="2012-08-16T20:22:46"/>
  </r>
  <r>
    <n v="2764"/>
    <s v="A Growing Adventure"/>
    <s v="My Budding Bears are four teddy bears living in an enchanted garden sharing friendship, tea parties and delightful adventures."/>
    <n v="4000"/>
    <n v="400"/>
    <x v="1"/>
    <s v="US"/>
    <s v="USD"/>
    <n v="1338404400"/>
    <n v="1335855631"/>
    <b v="0"/>
    <n v="4"/>
    <b v="0"/>
    <s v="publishing/children's books"/>
    <n v="10"/>
    <n v="100"/>
    <x v="2"/>
    <s v="children's books"/>
    <x v="5"/>
    <x v="235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400"/>
    <x v="1"/>
    <s v="US"/>
    <s v="USD"/>
    <n v="1351432428"/>
    <n v="1350050028"/>
    <b v="0"/>
    <n v="0"/>
    <b v="0"/>
    <s v="publishing/children's books"/>
    <n v="10"/>
    <n v="0"/>
    <x v="2"/>
    <s v="children's books"/>
    <x v="5"/>
    <x v="2356"/>
    <d v="2012-10-28T13:53:48"/>
  </r>
  <r>
    <n v="2767"/>
    <s v="the Giant Turnip"/>
    <s v="An animated bedtime story with Dedka, Babka and the rest of the family working together on a BIG problem"/>
    <n v="4000"/>
    <n v="397"/>
    <x v="1"/>
    <s v="CA"/>
    <s v="CAD"/>
    <n v="1439766050"/>
    <n v="1434582050"/>
    <b v="0"/>
    <n v="3"/>
    <b v="0"/>
    <s v="publishing/children's books"/>
    <n v="10"/>
    <n v="132.33000000000001"/>
    <x v="2"/>
    <s v="children's books"/>
    <x v="2"/>
    <x v="2357"/>
    <d v="2015-08-16T23:00:5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1"/>
    <s v="US"/>
    <s v="USD"/>
    <n v="1362711728"/>
    <n v="1360119728"/>
    <b v="0"/>
    <n v="13"/>
    <b v="0"/>
    <s v="publishing/children's books"/>
    <n v="10"/>
    <n v="29.23"/>
    <x v="2"/>
    <s v="children's books"/>
    <x v="4"/>
    <x v="2358"/>
    <d v="2013-03-08T03:02:08"/>
  </r>
  <r>
    <n v="2860"/>
    <s v="Macbeth For President 2016"/>
    <s v="The Bard's classic tale set in the 2016 Presidential Campaign. Power, corruption, greed, and conspiracy. How far are you willing to go?"/>
    <n v="4000"/>
    <n v="284"/>
    <x v="1"/>
    <s v="US"/>
    <s v="USD"/>
    <n v="1466363576"/>
    <n v="1461179576"/>
    <b v="0"/>
    <n v="9"/>
    <b v="0"/>
    <s v="theater/plays"/>
    <n v="7"/>
    <n v="31.56"/>
    <x v="1"/>
    <s v="plays"/>
    <x v="0"/>
    <x v="2359"/>
    <d v="2016-06-19T19:12:56"/>
  </r>
  <r>
    <n v="2938"/>
    <s v="Keep It Spinning."/>
    <s v="Keep It Spinning! Is an after-school, six week workshop, during which students create an musical based on on an overarching theme."/>
    <n v="4000"/>
    <n v="225"/>
    <x v="2"/>
    <s v="US"/>
    <s v="USD"/>
    <n v="1422636814"/>
    <n v="1420044814"/>
    <b v="0"/>
    <n v="32"/>
    <b v="1"/>
    <s v="theater/musical"/>
    <n v="6"/>
    <n v="7.03"/>
    <x v="1"/>
    <s v="musical"/>
    <x v="1"/>
    <x v="2360"/>
    <d v="2015-01-30T16:53:34"/>
  </r>
  <r>
    <n v="2981"/>
    <s v="Creation of the Dublin Circus Centre"/>
    <s v="We are fundraising to create a Dublin based circus training centre for public and professionals to learn, upskill, perform and teach."/>
    <n v="4000"/>
    <n v="195"/>
    <x v="2"/>
    <s v="IE"/>
    <s v="EUR"/>
    <n v="1443014756"/>
    <n v="1439126756"/>
    <b v="1"/>
    <n v="97"/>
    <b v="1"/>
    <s v="theater/spaces"/>
    <n v="5"/>
    <n v="2.0099999999999998"/>
    <x v="1"/>
    <s v="spaces"/>
    <x v="2"/>
    <x v="2361"/>
    <d v="2015-09-23T13:25:56"/>
  </r>
  <r>
    <n v="3012"/>
    <s v="Up-lifting Up-Fit!"/>
    <s v="Spring Theatre has recently found a new home in the heart of Winston Salem. We need your help for an up-lifting up-fit!"/>
    <n v="4000"/>
    <n v="160"/>
    <x v="2"/>
    <s v="US"/>
    <s v="USD"/>
    <n v="1423587130"/>
    <n v="1421772730"/>
    <b v="0"/>
    <n v="55"/>
    <b v="1"/>
    <s v="theater/spaces"/>
    <n v="4"/>
    <n v="2.91"/>
    <x v="1"/>
    <s v="spaces"/>
    <x v="2"/>
    <x v="2362"/>
    <d v="2015-02-10T16:52:10"/>
  </r>
  <r>
    <n v="3045"/>
    <s v="Colorado ACTS Black Box Painting"/>
    <s v="Walmart decided they wanted our space, so we had to move to a new theater. Help us make it an awesome space by painting it all black!"/>
    <n v="4000"/>
    <n v="135"/>
    <x v="2"/>
    <s v="US"/>
    <s v="USD"/>
    <n v="1408679055"/>
    <n v="1406087055"/>
    <b v="0"/>
    <n v="64"/>
    <b v="1"/>
    <s v="theater/spaces"/>
    <n v="3"/>
    <n v="2.11"/>
    <x v="1"/>
    <s v="spaces"/>
    <x v="1"/>
    <x v="2363"/>
    <d v="2014-08-22T03:44:15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1"/>
    <s v="CA"/>
    <s v="CAD"/>
    <n v="1401595140"/>
    <n v="1398980941"/>
    <b v="0"/>
    <n v="17"/>
    <b v="0"/>
    <s v="theater/spaces"/>
    <n v="3"/>
    <n v="6.71"/>
    <x v="1"/>
    <s v="spaces"/>
    <x v="1"/>
    <x v="2364"/>
    <d v="2014-06-01T03:59:00"/>
  </r>
  <r>
    <n v="3104"/>
    <s v="CQ EAP Performing Arts 'THE LOFT'"/>
    <s v="The Loft is CQEAP's latest studio. Located in Rockhampton's CBD we'll be running performing arts workshops for 5yrs to adults."/>
    <n v="4000"/>
    <n v="108"/>
    <x v="1"/>
    <s v="AU"/>
    <s v="AUD"/>
    <n v="1422928800"/>
    <n v="1420235311"/>
    <b v="0"/>
    <n v="5"/>
    <b v="0"/>
    <s v="theater/spaces"/>
    <n v="3"/>
    <n v="21.6"/>
    <x v="1"/>
    <s v="spaces"/>
    <x v="2"/>
    <x v="2365"/>
    <d v="2015-02-03T02:00:00"/>
  </r>
  <r>
    <n v="3157"/>
    <s v="Summer FourPlay"/>
    <s v="Four Directors.  Four One Acts.  Four Genres.  For You."/>
    <n v="4000"/>
    <n v="93"/>
    <x v="2"/>
    <s v="US"/>
    <s v="USD"/>
    <n v="1405746000"/>
    <n v="1404932105"/>
    <b v="1"/>
    <n v="41"/>
    <b v="1"/>
    <s v="theater/plays"/>
    <n v="2"/>
    <n v="2.27"/>
    <x v="1"/>
    <s v="plays"/>
    <x v="1"/>
    <x v="2366"/>
    <d v="2014-07-19T05:00:00"/>
  </r>
  <r>
    <n v="3162"/>
    <s v="Your Radio Adventure!"/>
    <s v="Radio show meets interactive novel, accompanied by live foley, music, and audience participation. YOU choose what happens next!"/>
    <n v="4000"/>
    <n v="90"/>
    <x v="2"/>
    <s v="US"/>
    <s v="USD"/>
    <n v="1404698400"/>
    <n v="1402331262"/>
    <b v="1"/>
    <n v="63"/>
    <b v="1"/>
    <s v="theater/plays"/>
    <n v="2"/>
    <n v="1.43"/>
    <x v="1"/>
    <s v="plays"/>
    <x v="1"/>
    <x v="2367"/>
    <d v="2014-07-07T02:00:00"/>
  </r>
  <r>
    <n v="3190"/>
    <s v="Call It A Day Productions - THE LIFE"/>
    <s v="Call It A Day Productions is putting on their first full production in December and every little bit helps!"/>
    <n v="4000"/>
    <n v="76"/>
    <x v="1"/>
    <s v="CA"/>
    <s v="CAD"/>
    <n v="1481258275"/>
    <n v="1478662675"/>
    <b v="0"/>
    <n v="0"/>
    <b v="0"/>
    <s v="theater/musical"/>
    <n v="2"/>
    <n v="0"/>
    <x v="1"/>
    <s v="musical"/>
    <x v="0"/>
    <x v="2368"/>
    <d v="2016-12-09T04:37:55"/>
  </r>
  <r>
    <n v="3212"/>
    <s v="Campo Maldito"/>
    <s v="Help us bring our production of Campo Maldito to New York AND San Francisco!"/>
    <n v="4000"/>
    <n v="70"/>
    <x v="2"/>
    <s v="US"/>
    <s v="USD"/>
    <n v="1407524751"/>
    <n v="1404932751"/>
    <b v="1"/>
    <n v="94"/>
    <b v="1"/>
    <s v="theater/plays"/>
    <n v="2"/>
    <n v="0.74"/>
    <x v="1"/>
    <s v="plays"/>
    <x v="1"/>
    <x v="2369"/>
    <d v="2014-08-08T19:05:51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2"/>
    <s v="GB"/>
    <s v="GBP"/>
    <n v="1436114603"/>
    <n v="1433090603"/>
    <b v="1"/>
    <n v="113"/>
    <b v="1"/>
    <s v="theater/plays"/>
    <n v="2"/>
    <n v="0.6"/>
    <x v="1"/>
    <s v="plays"/>
    <x v="2"/>
    <x v="2370"/>
    <d v="2015-07-05T16:43: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2"/>
    <s v="GB"/>
    <s v="GBP"/>
    <n v="1485991860"/>
    <n v="1483124208"/>
    <b v="0"/>
    <n v="115"/>
    <b v="1"/>
    <s v="theater/plays"/>
    <n v="2"/>
    <n v="0.53"/>
    <x v="1"/>
    <s v="plays"/>
    <x v="0"/>
    <x v="2371"/>
    <d v="2017-02-01T23:31:00"/>
  </r>
  <r>
    <n v="3273"/>
    <s v="Toscana, or What I Remember"/>
    <s v="We're bringing Tuscany to the Cherry Lane Theatre with a new play about memory and how we deal with people we love but we can't stand."/>
    <n v="4000"/>
    <n v="51"/>
    <x v="2"/>
    <s v="US"/>
    <s v="USD"/>
    <n v="1473879600"/>
    <n v="1472498042"/>
    <b v="1"/>
    <n v="21"/>
    <b v="1"/>
    <s v="theater/plays"/>
    <n v="1"/>
    <n v="2.4300000000000002"/>
    <x v="1"/>
    <s v="plays"/>
    <x v="0"/>
    <x v="2372"/>
    <d v="2016-09-14T19:00:00"/>
  </r>
  <r>
    <n v="3305"/>
    <s v="The Judgment of Paris"/>
    <s v="The Judgement of Paris is an exciting, inspirational poem set to run Oct. 2, 3 &amp; 4 at Plays &amp; Players, but we need funding and fans."/>
    <n v="4000"/>
    <n v="50"/>
    <x v="2"/>
    <s v="US"/>
    <s v="USD"/>
    <n v="1438374748"/>
    <n v="1435782748"/>
    <b v="0"/>
    <n v="20"/>
    <b v="1"/>
    <s v="theater/plays"/>
    <n v="1"/>
    <n v="2.5"/>
    <x v="1"/>
    <s v="plays"/>
    <x v="2"/>
    <x v="2373"/>
    <d v="2015-07-31T20:32:28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2"/>
    <s v="GB"/>
    <s v="GBP"/>
    <n v="1462519041"/>
    <n v="1459927041"/>
    <b v="0"/>
    <n v="89"/>
    <b v="1"/>
    <s v="theater/plays"/>
    <n v="1"/>
    <n v="0.51"/>
    <x v="1"/>
    <s v="plays"/>
    <x v="0"/>
    <x v="2374"/>
    <d v="2016-05-06T07:17:21"/>
  </r>
  <r>
    <n v="3359"/>
    <s v="BEIRUT, LADY OF LEBANON"/>
    <s v="A Theatrical Production Celebrating the Lebanese Culture and the Human Spirit in Time of War."/>
    <n v="4000"/>
    <n v="35"/>
    <x v="2"/>
    <s v="US"/>
    <s v="USD"/>
    <n v="1487985734"/>
    <n v="1484097734"/>
    <b v="0"/>
    <n v="23"/>
    <b v="1"/>
    <s v="theater/plays"/>
    <n v="1"/>
    <n v="1.52"/>
    <x v="1"/>
    <s v="plays"/>
    <x v="3"/>
    <x v="2375"/>
    <d v="2017-02-25T01:22: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2"/>
    <s v="US"/>
    <s v="USD"/>
    <n v="1426044383"/>
    <n v="1423455983"/>
    <b v="0"/>
    <n v="48"/>
    <b v="1"/>
    <s v="theater/plays"/>
    <n v="1"/>
    <n v="0.63"/>
    <x v="1"/>
    <s v="plays"/>
    <x v="2"/>
    <x v="2376"/>
    <d v="2015-03-11T03:26:23"/>
  </r>
  <r>
    <n v="3398"/>
    <s v="Lord of the Flies - Syracuse University"/>
    <s v="We're mounting a theatrical adaptation of Lord of the Flies completely student directed, produced, designed, managed and performed."/>
    <n v="4000"/>
    <n v="26"/>
    <x v="2"/>
    <s v="US"/>
    <s v="USD"/>
    <n v="1416589200"/>
    <n v="1414605776"/>
    <b v="0"/>
    <n v="65"/>
    <b v="1"/>
    <s v="theater/plays"/>
    <n v="1"/>
    <n v="0.4"/>
    <x v="1"/>
    <s v="plays"/>
    <x v="1"/>
    <x v="2377"/>
    <d v="2014-11-21T17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2"/>
    <s v="GB"/>
    <s v="GBP"/>
    <n v="1429813800"/>
    <n v="1427363645"/>
    <b v="0"/>
    <n v="30"/>
    <b v="1"/>
    <s v="theater/plays"/>
    <n v="1"/>
    <n v="0.83"/>
    <x v="1"/>
    <s v="plays"/>
    <x v="2"/>
    <x v="2378"/>
    <d v="2015-04-23T18:30:00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2"/>
    <s v="US"/>
    <s v="USD"/>
    <n v="1400875307"/>
    <n v="1398283307"/>
    <b v="0"/>
    <n v="56"/>
    <b v="1"/>
    <s v="theater/plays"/>
    <n v="1"/>
    <n v="0.45"/>
    <x v="1"/>
    <s v="plays"/>
    <x v="1"/>
    <x v="2379"/>
    <d v="2014-05-23T20:01:47"/>
  </r>
  <r>
    <n v="3502"/>
    <s v="Dickhead"/>
    <s v="Dickhead is a play about one man's struggle with the dicks in his head. If you want to know more stop being a twat and put out...please"/>
    <n v="4000"/>
    <n v="10"/>
    <x v="2"/>
    <s v="US"/>
    <s v="USD"/>
    <n v="1458100740"/>
    <n v="1456862924"/>
    <b v="0"/>
    <n v="31"/>
    <b v="1"/>
    <s v="theater/plays"/>
    <n v="0"/>
    <n v="0.32"/>
    <x v="1"/>
    <s v="plays"/>
    <x v="0"/>
    <x v="2380"/>
    <d v="2016-03-16T03:59:00"/>
  </r>
  <r>
    <n v="3517"/>
    <s v="A Bright Room Called Day by Tony Kushner"/>
    <s v="Support an outstanding cast of actors to take on a professional production of a masterpiece of modern theatre"/>
    <n v="4000"/>
    <n v="10"/>
    <x v="2"/>
    <s v="GB"/>
    <s v="GBP"/>
    <n v="1404471600"/>
    <n v="1401910634"/>
    <b v="0"/>
    <n v="13"/>
    <b v="1"/>
    <s v="theater/plays"/>
    <n v="0"/>
    <n v="0.77"/>
    <x v="1"/>
    <s v="plays"/>
    <x v="1"/>
    <x v="2381"/>
    <d v="2014-07-04T11:00:00"/>
  </r>
  <r>
    <n v="3523"/>
    <s v="Magnificence"/>
    <s v="An old play about our world. Set in 1970s England, Magnificence is a gut-wrenching story of radicalisation, idealism and pity."/>
    <n v="4000"/>
    <n v="10"/>
    <x v="2"/>
    <s v="GB"/>
    <s v="GBP"/>
    <n v="1474844400"/>
    <n v="1469871148"/>
    <b v="0"/>
    <n v="80"/>
    <b v="1"/>
    <s v="theater/plays"/>
    <n v="0"/>
    <n v="0.13"/>
    <x v="1"/>
    <s v="plays"/>
    <x v="0"/>
    <x v="2382"/>
    <d v="2016-09-25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2"/>
    <s v="US"/>
    <s v="USD"/>
    <n v="1432654347"/>
    <n v="1430494347"/>
    <b v="0"/>
    <n v="62"/>
    <b v="1"/>
    <s v="theater/plays"/>
    <n v="0"/>
    <n v="0.08"/>
    <x v="1"/>
    <s v="plays"/>
    <x v="2"/>
    <x v="2383"/>
    <d v="2015-05-26T15:32:27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2"/>
    <s v="US"/>
    <s v="USD"/>
    <n v="1463520479"/>
    <n v="1458336479"/>
    <b v="0"/>
    <n v="49"/>
    <b v="1"/>
    <s v="theater/plays"/>
    <n v="0"/>
    <n v="0.08"/>
    <x v="1"/>
    <s v="plays"/>
    <x v="0"/>
    <x v="2384"/>
    <d v="2016-05-17T21:27:59"/>
  </r>
  <r>
    <n v="3626"/>
    <s v="These are your lives."/>
    <s v="The first four-week performance run for our dance-theatre company, Geste Records, to be performed at The Yard Theatre in September."/>
    <n v="4000"/>
    <n v="2"/>
    <x v="2"/>
    <s v="GB"/>
    <s v="GBP"/>
    <n v="1408204857"/>
    <n v="1406390457"/>
    <b v="0"/>
    <n v="48"/>
    <b v="1"/>
    <s v="theater/plays"/>
    <n v="0"/>
    <n v="0.04"/>
    <x v="1"/>
    <s v="plays"/>
    <x v="1"/>
    <x v="2385"/>
    <d v="2014-08-16T16:00:57"/>
  </r>
  <r>
    <n v="3673"/>
    <s v="CHILD Z"/>
    <s v="Zoe is a teenage girl growing up in a deeply disturbing society. If those paid to protect her aren't listening, then who is?"/>
    <n v="4000"/>
    <n v="1"/>
    <x v="2"/>
    <s v="GB"/>
    <s v="GBP"/>
    <n v="1415191920"/>
    <n v="1412233497"/>
    <b v="0"/>
    <n v="114"/>
    <b v="1"/>
    <s v="theater/plays"/>
    <n v="0"/>
    <n v="0.01"/>
    <x v="1"/>
    <s v="plays"/>
    <x v="1"/>
    <x v="2386"/>
    <d v="2014-11-05T12:52:00"/>
  </r>
  <r>
    <n v="3695"/>
    <s v="The History Boys at USC"/>
    <s v="Tony-Award Winning Play, The History Boys brought to you by the Independent Student Production Company Narrative Series: Page to Stage!"/>
    <n v="4000"/>
    <n v="1"/>
    <x v="2"/>
    <s v="US"/>
    <s v="USD"/>
    <n v="1421009610"/>
    <n v="1419281610"/>
    <b v="0"/>
    <n v="33"/>
    <b v="1"/>
    <s v="theater/plays"/>
    <n v="0"/>
    <n v="0.03"/>
    <x v="1"/>
    <s v="plays"/>
    <x v="1"/>
    <x v="2387"/>
    <d v="2015-01-11T20:53:30"/>
  </r>
  <r>
    <n v="3717"/>
    <s v="Told Look Younger at Jermyn Street Theatre"/>
    <s v="A heart-warming comedy by award-winning writer about Love, Sex, Friendship of three old gay men in their 60s'!"/>
    <n v="4000"/>
    <n v="0"/>
    <x v="2"/>
    <s v="GB"/>
    <s v="GBP"/>
    <n v="1431204449"/>
    <n v="1428526049"/>
    <b v="0"/>
    <n v="13"/>
    <b v="1"/>
    <s v="theater/plays"/>
    <n v="0"/>
    <n v="0"/>
    <x v="1"/>
    <s v="plays"/>
    <x v="2"/>
    <x v="2388"/>
    <d v="2015-05-09T20:47:29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1"/>
    <s v="GB"/>
    <s v="GBP"/>
    <n v="1468752468"/>
    <n v="1467024468"/>
    <b v="0"/>
    <n v="8"/>
    <b v="0"/>
    <s v="theater/plays"/>
    <n v="0"/>
    <n v="0"/>
    <x v="1"/>
    <s v="plays"/>
    <x v="0"/>
    <x v="2389"/>
    <d v="2016-07-17T10:47:48"/>
  </r>
  <r>
    <n v="3759"/>
    <s v="Pared Down Productions"/>
    <s v="A production company specializing in small-scale musicals"/>
    <n v="4000"/>
    <n v="0"/>
    <x v="2"/>
    <s v="US"/>
    <s v="USD"/>
    <n v="1440556553"/>
    <n v="1435372553"/>
    <b v="0"/>
    <n v="88"/>
    <b v="1"/>
    <s v="theater/musical"/>
    <n v="0"/>
    <n v="0"/>
    <x v="1"/>
    <s v="musical"/>
    <x v="2"/>
    <x v="2390"/>
    <d v="2015-08-26T02:35:53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2"/>
    <s v="US"/>
    <s v="USD"/>
    <n v="1402594090"/>
    <n v="1400002090"/>
    <b v="0"/>
    <n v="58"/>
    <b v="1"/>
    <s v="theater/musical"/>
    <n v="0"/>
    <n v="0"/>
    <x v="1"/>
    <s v="musical"/>
    <x v="1"/>
    <x v="2391"/>
    <d v="2014-06-12T17:28:10"/>
  </r>
  <r>
    <n v="3950"/>
    <s v="The Great Elephant Repertory Company"/>
    <s v="With the Great Elephant Repertory we can reach those children who are perceived unreachable, educating them through performance art."/>
    <n v="4000"/>
    <n v="0"/>
    <x v="1"/>
    <s v="US"/>
    <s v="USD"/>
    <n v="1460140500"/>
    <n v="1457628680"/>
    <b v="0"/>
    <n v="1"/>
    <b v="0"/>
    <s v="theater/plays"/>
    <n v="0"/>
    <n v="0"/>
    <x v="1"/>
    <s v="plays"/>
    <x v="0"/>
    <x v="2392"/>
    <d v="2016-04-08T18:35:0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s v="plays"/>
    <x v="2"/>
    <x v="2393"/>
    <d v="2015-12-04T16:43:59"/>
  </r>
  <r>
    <n v="4065"/>
    <s v="A Midsummer's Night's Dream"/>
    <s v="A classical/ fantasy version of midsummers done by professionally trained actors in Tulsa!"/>
    <n v="4000"/>
    <n v="0"/>
    <x v="1"/>
    <s v="US"/>
    <s v="USD"/>
    <n v="1407883811"/>
    <n v="1405291811"/>
    <b v="0"/>
    <n v="4"/>
    <b v="0"/>
    <s v="theater/plays"/>
    <n v="0"/>
    <n v="0"/>
    <x v="1"/>
    <s v="plays"/>
    <x v="1"/>
    <x v="2394"/>
    <d v="2014-08-12T22:50:11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2"/>
    <s v="US"/>
    <s v="USD"/>
    <n v="1469770500"/>
    <n v="1468362207"/>
    <b v="0"/>
    <n v="47"/>
    <b v="1"/>
    <s v="film &amp; video/television"/>
    <n v="19802"/>
    <n v="16848.13"/>
    <x v="0"/>
    <s v="television"/>
    <x v="0"/>
    <x v="2395"/>
    <d v="2016-07-29T05:35:00"/>
  </r>
  <r>
    <n v="2255"/>
    <s v="Jumbo Jets - Jet Set Expansion Set #2"/>
    <s v="This is the second set of 5 expansions for our route-building game, Jet Set!"/>
    <n v="3950"/>
    <n v="1142"/>
    <x v="2"/>
    <s v="US"/>
    <s v="USD"/>
    <n v="1462661451"/>
    <n v="1460069451"/>
    <b v="0"/>
    <n v="271"/>
    <b v="1"/>
    <s v="games/tabletop games"/>
    <n v="29"/>
    <n v="4.21"/>
    <x v="4"/>
    <s v="tabletop games"/>
    <x v="0"/>
    <x v="2396"/>
    <d v="2016-05-07T22:50:51"/>
  </r>
  <r>
    <n v="2711"/>
    <s v="The Red Shoes"/>
    <s v="We're aiming to launch a production involving circus performers, musicians and artists in a new space, creating a night of live art."/>
    <n v="3910"/>
    <n v="455"/>
    <x v="2"/>
    <s v="GB"/>
    <s v="GBP"/>
    <n v="1403301660"/>
    <n v="1400694790"/>
    <b v="1"/>
    <n v="73"/>
    <b v="1"/>
    <s v="theater/spaces"/>
    <n v="12"/>
    <n v="6.23"/>
    <x v="1"/>
    <s v="spaces"/>
    <x v="1"/>
    <x v="2397"/>
    <d v="2014-06-20T22:01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1"/>
    <s v="GB"/>
    <s v="GBP"/>
    <n v="1417474761"/>
    <n v="1414879161"/>
    <b v="0"/>
    <n v="10"/>
    <b v="0"/>
    <s v="music/jazz"/>
    <n v="180"/>
    <n v="701.1"/>
    <x v="5"/>
    <s v="jazz"/>
    <x v="1"/>
    <x v="2398"/>
    <d v="2014-12-01T22:59:2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0"/>
    <s v="GB"/>
    <s v="GBP"/>
    <n v="1454425128"/>
    <n v="1451833128"/>
    <b v="0"/>
    <n v="46"/>
    <b v="0"/>
    <s v="theater/musical"/>
    <n v="0"/>
    <n v="0"/>
    <x v="1"/>
    <s v="musical"/>
    <x v="0"/>
    <x v="2399"/>
    <d v="2016-02-02T14:58:48"/>
  </r>
  <r>
    <n v="3334"/>
    <s v="The Saltbox Theatre Collective Seed Money Project"/>
    <s v="The Saltbox Theatre Collective is a brand new not-for-profit theatre company in Illinois."/>
    <n v="3871"/>
    <n v="40"/>
    <x v="2"/>
    <s v="US"/>
    <s v="USD"/>
    <n v="1438259422"/>
    <n v="1435667422"/>
    <b v="0"/>
    <n v="46"/>
    <b v="1"/>
    <s v="theater/plays"/>
    <n v="1"/>
    <n v="0.87"/>
    <x v="1"/>
    <s v="plays"/>
    <x v="2"/>
    <x v="2400"/>
    <d v="2015-07-30T12:30:2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1"/>
    <s v="US"/>
    <s v="USD"/>
    <n v="1413735972"/>
    <n v="1411143972"/>
    <b v="0"/>
    <n v="22"/>
    <b v="0"/>
    <s v="technology/web"/>
    <n v="348"/>
    <n v="611.41"/>
    <x v="3"/>
    <s v="web"/>
    <x v="1"/>
    <x v="2401"/>
    <d v="2014-10-19T16:26:12"/>
  </r>
  <r>
    <n v="1649"/>
    <s v="Sam Lyons New Album - 2014"/>
    <s v="This is it! The new Sam Lyons album #3. Help me make it happen by pledging today - pre-order the CD and other cool stuff right here."/>
    <n v="3800"/>
    <n v="2608"/>
    <x v="2"/>
    <s v="US"/>
    <s v="USD"/>
    <n v="1400862355"/>
    <n v="1396974355"/>
    <b v="0"/>
    <n v="81"/>
    <b v="1"/>
    <s v="music/pop"/>
    <n v="69"/>
    <n v="32.200000000000003"/>
    <x v="5"/>
    <s v="pop"/>
    <x v="1"/>
    <x v="2402"/>
    <d v="2014-05-23T16:25:55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2"/>
    <s v="US"/>
    <s v="USD"/>
    <n v="1445818397"/>
    <n v="1442794397"/>
    <b v="0"/>
    <n v="35"/>
    <b v="1"/>
    <s v="theater/plays"/>
    <n v="0"/>
    <n v="0.31"/>
    <x v="1"/>
    <s v="plays"/>
    <x v="2"/>
    <x v="2403"/>
    <d v="2015-10-26T00:13:17"/>
  </r>
  <r>
    <n v="880"/>
    <s v="Lifelike Figures Vinyl Pressing!"/>
    <s v="A record representing an era in East Bay local music that sustained art &amp; community that deserves to be preserved on 180 gram vinyl."/>
    <n v="3780"/>
    <n v="7559"/>
    <x v="1"/>
    <s v="US"/>
    <s v="USD"/>
    <n v="1351582938"/>
    <n v="1348731738"/>
    <b v="0"/>
    <n v="8"/>
    <b v="0"/>
    <s v="music/indie rock"/>
    <n v="200"/>
    <n v="944.88"/>
    <x v="5"/>
    <s v="indie rock"/>
    <x v="5"/>
    <x v="2404"/>
    <d v="2012-10-30T07:42:18"/>
  </r>
  <r>
    <n v="773"/>
    <s v="Expansion of The Mortis Chronicles"/>
    <s v="The Mortis Chronicles is a hard hitting, thought provoking and action packed indie published series. You know you want to read!"/>
    <n v="3759"/>
    <n v="8780"/>
    <x v="1"/>
    <s v="GB"/>
    <s v="GBP"/>
    <n v="1431298860"/>
    <n v="1428341985"/>
    <b v="0"/>
    <n v="2"/>
    <b v="0"/>
    <s v="publishing/fiction"/>
    <n v="234"/>
    <n v="4390"/>
    <x v="2"/>
    <s v="fiction"/>
    <x v="2"/>
    <x v="2405"/>
    <d v="2015-05-10T23:01:00"/>
  </r>
  <r>
    <n v="881"/>
    <s v="Funding the new album by Chris Reed and the Anime Raiders"/>
    <s v="To raise funds to finish the latest album by Chris Reed and the Anime Raiders, called &quot;Deep City Diving&quot;"/>
    <n v="3750"/>
    <n v="7555"/>
    <x v="1"/>
    <s v="US"/>
    <s v="USD"/>
    <n v="1326520886"/>
    <n v="1322632886"/>
    <b v="0"/>
    <n v="1"/>
    <b v="0"/>
    <s v="music/indie rock"/>
    <n v="201"/>
    <n v="7555"/>
    <x v="5"/>
    <s v="indie rock"/>
    <x v="6"/>
    <x v="2406"/>
    <d v="2012-01-14T06:01:26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2"/>
    <s v="BE"/>
    <s v="EUR"/>
    <n v="1477210801"/>
    <n v="1472026801"/>
    <b v="1"/>
    <n v="71"/>
    <b v="1"/>
    <s v="photography/photobooks"/>
    <n v="84"/>
    <n v="44.13"/>
    <x v="6"/>
    <s v="photobooks"/>
    <x v="0"/>
    <x v="2407"/>
    <d v="2016-10-23T08:20:0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2"/>
    <s v="US"/>
    <s v="USD"/>
    <n v="1434241255"/>
    <n v="1431649255"/>
    <b v="0"/>
    <n v="54"/>
    <b v="1"/>
    <s v="theater/spaces"/>
    <n v="4"/>
    <n v="2.46"/>
    <x v="1"/>
    <s v="spaces"/>
    <x v="2"/>
    <x v="2408"/>
    <d v="2015-06-14T00:20:55"/>
  </r>
  <r>
    <n v="3191"/>
    <s v="Decree 770: Europa"/>
    <s v="A brand new musical about the ban of contraception and abortion in Romania and the revolution that ended it all in 1989."/>
    <n v="3750"/>
    <n v="75"/>
    <x v="1"/>
    <s v="US"/>
    <s v="USD"/>
    <n v="1471370869"/>
    <n v="1466186869"/>
    <b v="0"/>
    <n v="4"/>
    <b v="0"/>
    <s v="theater/musical"/>
    <n v="2"/>
    <n v="18.75"/>
    <x v="1"/>
    <s v="musical"/>
    <x v="0"/>
    <x v="2409"/>
    <d v="2016-08-16T18:07:49"/>
  </r>
  <r>
    <n v="3426"/>
    <s v="Holocene"/>
    <s v="Part ghost story, part cautionary tale, Holocene is a play about the end of our world, and the beginning of another."/>
    <n v="3750"/>
    <n v="25"/>
    <x v="2"/>
    <s v="US"/>
    <s v="USD"/>
    <n v="1411264800"/>
    <n v="1409620903"/>
    <b v="0"/>
    <n v="87"/>
    <b v="1"/>
    <s v="theater/plays"/>
    <n v="1"/>
    <n v="0.28999999999999998"/>
    <x v="1"/>
    <s v="plays"/>
    <x v="1"/>
    <x v="2410"/>
    <d v="2014-09-21T02:00:00"/>
  </r>
  <r>
    <n v="4058"/>
    <s v="Secret of Shahrazad (World Premier)"/>
    <s v="Help reveal the beauty of Islamic culture by launching this new adventure play celebrating Persian music, dance, and lore."/>
    <n v="3750"/>
    <n v="0"/>
    <x v="1"/>
    <s v="US"/>
    <s v="USD"/>
    <n v="1459483140"/>
    <n v="1458178044"/>
    <b v="0"/>
    <n v="4"/>
    <b v="0"/>
    <s v="theater/plays"/>
    <n v="0"/>
    <n v="0"/>
    <x v="1"/>
    <s v="plays"/>
    <x v="0"/>
    <x v="2411"/>
    <d v="2016-04-01T03:59:00"/>
  </r>
  <r>
    <n v="1376"/>
    <s v="Dead Pirates / HIGHMARE LP 2nd pressing"/>
    <s v="Dead Pirates are planning a second pressing of HIGHMARE LP, who wants one ?"/>
    <n v="3700"/>
    <n v="3659"/>
    <x v="2"/>
    <s v="GB"/>
    <s v="GBP"/>
    <n v="1480784606"/>
    <n v="1478189006"/>
    <b v="0"/>
    <n v="168"/>
    <b v="1"/>
    <s v="music/rock"/>
    <n v="99"/>
    <n v="21.78"/>
    <x v="5"/>
    <s v="rock"/>
    <x v="0"/>
    <x v="2412"/>
    <d v="2016-12-03T17:03:26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2"/>
    <s v="US"/>
    <s v="USD"/>
    <n v="1332362880"/>
    <n v="1329890585"/>
    <b v="0"/>
    <n v="56"/>
    <b v="1"/>
    <s v="music/classical music"/>
    <n v="18"/>
    <n v="11.5"/>
    <x v="5"/>
    <s v="classical music"/>
    <x v="5"/>
    <x v="2413"/>
    <d v="2012-03-21T20:48:00"/>
  </r>
  <r>
    <n v="736"/>
    <s v="What Happens in Vegas Stays on YouTube"/>
    <s v="I'm writing a new book! Topic: Privacy is Dead. What does a world without privacy mean for humanity? Our reputations? Our kids?"/>
    <n v="3600"/>
    <n v="9700"/>
    <x v="2"/>
    <s v="US"/>
    <s v="USD"/>
    <n v="1385009940"/>
    <n v="1383327440"/>
    <b v="0"/>
    <n v="108"/>
    <b v="1"/>
    <s v="publishing/nonfiction"/>
    <n v="269"/>
    <n v="89.81"/>
    <x v="2"/>
    <s v="nonfiction"/>
    <x v="4"/>
    <x v="2414"/>
    <d v="2013-11-21T04:59:00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1"/>
    <s v="US"/>
    <s v="USD"/>
    <n v="1310837574"/>
    <n v="1308245574"/>
    <b v="0"/>
    <n v="2"/>
    <b v="0"/>
    <s v="games/video games"/>
    <n v="37"/>
    <n v="671.01"/>
    <x v="4"/>
    <s v="video games"/>
    <x v="6"/>
    <x v="2415"/>
    <d v="2011-07-16T17:32:54"/>
  </r>
  <r>
    <n v="3789"/>
    <s v="Austen a New Musical Play"/>
    <s v="This fabulous new play explores the little known love life of England's most famous romantic novelist, Jane Austen."/>
    <n v="3550"/>
    <n v="0"/>
    <x v="1"/>
    <s v="GB"/>
    <s v="GBP"/>
    <n v="1434395418"/>
    <n v="1431630618"/>
    <b v="0"/>
    <n v="4"/>
    <b v="0"/>
    <s v="theater/musical"/>
    <n v="0"/>
    <n v="0"/>
    <x v="1"/>
    <s v="musical"/>
    <x v="2"/>
    <x v="2416"/>
    <d v="2015-06-15T19:10:18"/>
  </r>
  <r>
    <n v="8"/>
    <s v="Sizzling in the Kitchen Flynn Style"/>
    <s v="Help us raise the funds to film our pilot episode!"/>
    <n v="3500"/>
    <n v="508525.01"/>
    <x v="2"/>
    <s v="US"/>
    <s v="USD"/>
    <n v="1460754000"/>
    <n v="1460155212"/>
    <b v="0"/>
    <n v="12"/>
    <b v="1"/>
    <s v="film &amp; video/television"/>
    <n v="14529"/>
    <n v="42377.08"/>
    <x v="0"/>
    <s v="television"/>
    <x v="0"/>
    <x v="2417"/>
    <d v="2016-04-15T21:00:00"/>
  </r>
  <r>
    <n v="13"/>
    <s v="Can't Go Home"/>
    <s v="A travel series hosted by touring musicians that profiles a different American city in each episode."/>
    <n v="3500"/>
    <n v="349474"/>
    <x v="2"/>
    <s v="US"/>
    <s v="USD"/>
    <n v="1466713620"/>
    <n v="1463588109"/>
    <b v="0"/>
    <n v="51"/>
    <b v="1"/>
    <s v="film &amp; video/television"/>
    <n v="9985"/>
    <n v="6852.43"/>
    <x v="0"/>
    <s v="television"/>
    <x v="0"/>
    <x v="2418"/>
    <d v="2016-06-23T20:27:00"/>
  </r>
  <r>
    <n v="75"/>
    <s v="&quot;DAD&quot; - A USC Short Film"/>
    <s v="A teenager named Charlie discovers something new about himself while coping with the loss of his father."/>
    <n v="3500"/>
    <n v="106330.39"/>
    <x v="2"/>
    <s v="US"/>
    <s v="USD"/>
    <n v="1366693272"/>
    <n v="1364101272"/>
    <b v="0"/>
    <n v="47"/>
    <b v="1"/>
    <s v="film &amp; video/shorts"/>
    <n v="3038"/>
    <n v="2262.35"/>
    <x v="0"/>
    <s v="shorts"/>
    <x v="4"/>
    <x v="2419"/>
    <d v="2013-04-23T05:01:12"/>
  </r>
  <r>
    <n v="88"/>
    <s v="The Recursion Theorem (Short Film)"/>
    <s v="Imprisoned in an unfamiliar reality with strange new rules, Dan Everett struggles to find meaning and reason in this sci-fi noir short."/>
    <n v="3500"/>
    <n v="96015.9"/>
    <x v="2"/>
    <s v="US"/>
    <s v="USD"/>
    <n v="1403452131"/>
    <n v="1401205731"/>
    <b v="0"/>
    <n v="60"/>
    <b v="1"/>
    <s v="film &amp; video/shorts"/>
    <n v="2743"/>
    <n v="1600.27"/>
    <x v="0"/>
    <s v="shorts"/>
    <x v="1"/>
    <x v="2420"/>
    <d v="2014-06-22T15:48:51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2"/>
    <s v="US"/>
    <s v="USD"/>
    <n v="1359052710"/>
    <n v="1356979110"/>
    <b v="0"/>
    <n v="35"/>
    <b v="1"/>
    <s v="film &amp; video/shorts"/>
    <n v="2267"/>
    <n v="2266.7199999999998"/>
    <x v="0"/>
    <s v="shorts"/>
    <x v="5"/>
    <x v="2421"/>
    <d v="2013-01-24T18:38:30"/>
  </r>
  <r>
    <n v="111"/>
    <s v="Judi Dench is Cool in Person"/>
    <s v="Two actors, one bookie and a very bad day.  Judi Dench is Cool in Person is fast, funny and only a little bit nasty."/>
    <n v="3500"/>
    <n v="74134"/>
    <x v="2"/>
    <s v="AU"/>
    <s v="AUD"/>
    <n v="1433059187"/>
    <n v="1430467187"/>
    <b v="0"/>
    <n v="53"/>
    <b v="1"/>
    <s v="film &amp; video/shorts"/>
    <n v="2118"/>
    <n v="1398.75"/>
    <x v="0"/>
    <s v="shorts"/>
    <x v="2"/>
    <x v="2422"/>
    <d v="2015-05-31T07:59:47"/>
  </r>
  <r>
    <n v="116"/>
    <s v="Villanelle"/>
    <s v="Villanelle is a feature film that blends elements of classic, hardboiled Film Noir, with classic Horror and tells a great story to boot"/>
    <n v="3500"/>
    <n v="71748"/>
    <x v="2"/>
    <s v="US"/>
    <s v="USD"/>
    <n v="1302260155"/>
    <n v="1298289355"/>
    <b v="0"/>
    <n v="57"/>
    <b v="1"/>
    <s v="film &amp; video/shorts"/>
    <n v="2050"/>
    <n v="1258.74"/>
    <x v="0"/>
    <s v="shorts"/>
    <x v="6"/>
    <x v="2423"/>
    <d v="2011-04-08T10:55:55"/>
  </r>
  <r>
    <n v="196"/>
    <s v="Thunder Under Control"/>
    <s v="A moving short film about a retired female boxer who develops a relationship with a young journalist who idolises her"/>
    <n v="3500"/>
    <n v="40690"/>
    <x v="1"/>
    <s v="GB"/>
    <s v="GBP"/>
    <n v="1444510800"/>
    <n v="1442062898"/>
    <b v="0"/>
    <n v="19"/>
    <b v="0"/>
    <s v="film &amp; video/drama"/>
    <n v="1163"/>
    <n v="2141.58"/>
    <x v="0"/>
    <s v="drama"/>
    <x v="2"/>
    <x v="2424"/>
    <d v="2015-10-10T21:00:00"/>
  </r>
  <r>
    <n v="244"/>
    <d v="2008-11-04T00:00:00"/>
    <s v="A transmedia-project to amass a library of footage shot the day Obama was elected, for (1) a feature documentary, (2) an interactive web history"/>
    <n v="3500"/>
    <n v="33370.769999999997"/>
    <x v="2"/>
    <s v="US"/>
    <s v="USD"/>
    <n v="1268723160"/>
    <n v="1265269559"/>
    <b v="1"/>
    <n v="84"/>
    <b v="1"/>
    <s v="film &amp; video/documentary"/>
    <n v="953"/>
    <n v="397.27"/>
    <x v="0"/>
    <s v="documentary"/>
    <x v="7"/>
    <x v="2425"/>
    <d v="2010-03-16T07:06:00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2"/>
    <s v="US"/>
    <s v="USD"/>
    <n v="1337194800"/>
    <n v="1334429646"/>
    <b v="1"/>
    <n v="77"/>
    <b v="1"/>
    <s v="film &amp; video/documentary"/>
    <n v="919"/>
    <n v="417.83"/>
    <x v="0"/>
    <s v="documentary"/>
    <x v="5"/>
    <x v="2426"/>
    <d v="2012-05-16T19:00:00"/>
  </r>
  <r>
    <n v="341"/>
    <s v="Video of Connections: A Mural"/>
    <s v="Documentary: Creation of large-scale outdoor mural by young artists. Time lapse. From blank concrete wall to colorful, visual story."/>
    <n v="3500"/>
    <n v="25088"/>
    <x v="2"/>
    <s v="US"/>
    <s v="USD"/>
    <n v="1412135940"/>
    <n v="1410555998"/>
    <b v="1"/>
    <n v="55"/>
    <b v="1"/>
    <s v="film &amp; video/documentary"/>
    <n v="717"/>
    <n v="456.15"/>
    <x v="0"/>
    <s v="documentary"/>
    <x v="1"/>
    <x v="2427"/>
    <d v="2014-10-01T03:59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2"/>
    <s v="US"/>
    <s v="USD"/>
    <n v="1460141521"/>
    <n v="1457553121"/>
    <b v="1"/>
    <n v="29"/>
    <b v="1"/>
    <s v="film &amp; video/documentary"/>
    <n v="678"/>
    <n v="818.19"/>
    <x v="0"/>
    <s v="documentary"/>
    <x v="0"/>
    <x v="2428"/>
    <d v="2016-04-08T18:52:01"/>
  </r>
  <r>
    <n v="524"/>
    <s v="Zero Down"/>
    <s v="Angel on the Corner need YOUR help to raise Â£3,500 to take Zero Down by Sarah Hehir to the Edinburgh Fringe Festival this August!"/>
    <n v="3500"/>
    <n v="15121"/>
    <x v="2"/>
    <s v="GB"/>
    <s v="GBP"/>
    <n v="1464801169"/>
    <n v="1462209169"/>
    <b v="0"/>
    <n v="130"/>
    <b v="1"/>
    <s v="theater/plays"/>
    <n v="432"/>
    <n v="116.32"/>
    <x v="1"/>
    <s v="plays"/>
    <x v="0"/>
    <x v="2429"/>
    <d v="2016-06-01T17:12:49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2"/>
    <s v="US"/>
    <s v="USD"/>
    <n v="1358198400"/>
    <n v="1354580949"/>
    <b v="0"/>
    <n v="149"/>
    <b v="1"/>
    <s v="publishing/nonfiction"/>
    <n v="286"/>
    <n v="67.23"/>
    <x v="2"/>
    <s v="nonfiction"/>
    <x v="5"/>
    <x v="2430"/>
    <d v="2013-01-14T21:20:00"/>
  </r>
  <r>
    <n v="762"/>
    <s v="Where we used to live - eBook (PROJECT 80%)"/>
    <s v="An original-well-done eBook. Mainly about fiction, action, adventure, and mystery. A story that you've never read!"/>
    <n v="3500"/>
    <n v="9110"/>
    <x v="1"/>
    <s v="MX"/>
    <s v="MXN"/>
    <n v="1480831200"/>
    <n v="1479328570"/>
    <b v="0"/>
    <n v="0"/>
    <b v="0"/>
    <s v="publishing/fiction"/>
    <n v="260"/>
    <n v="0"/>
    <x v="2"/>
    <s v="fiction"/>
    <x v="0"/>
    <x v="2431"/>
    <d v="2016-12-04T06:00:00"/>
  </r>
  <r>
    <n v="798"/>
    <s v="Eric Stuart Band 4 Song EP &quot;Character&quot;"/>
    <s v="We have some great new songs and want to record a special edition 4 song EP as our next Eric Stuart Band release"/>
    <n v="3500"/>
    <n v="8425"/>
    <x v="2"/>
    <s v="US"/>
    <s v="USD"/>
    <n v="1412086187"/>
    <n v="1409494187"/>
    <b v="0"/>
    <n v="87"/>
    <b v="1"/>
    <s v="music/rock"/>
    <n v="241"/>
    <n v="96.84"/>
    <x v="5"/>
    <s v="rock"/>
    <x v="1"/>
    <x v="2432"/>
    <d v="2014-09-30T14:09:47"/>
  </r>
  <r>
    <n v="852"/>
    <s v="Covers Album - Limited Vinyl Pressing"/>
    <s v="Limited edition 2x12&quot; vinyl pressing of our latest album &quot;Who Do You Think We Are?&quot;"/>
    <n v="3500"/>
    <n v="7905"/>
    <x v="2"/>
    <s v="US"/>
    <s v="USD"/>
    <n v="1477342800"/>
    <n v="1476386395"/>
    <b v="0"/>
    <n v="62"/>
    <b v="1"/>
    <s v="music/metal"/>
    <n v="226"/>
    <n v="127.5"/>
    <x v="5"/>
    <s v="metal"/>
    <x v="0"/>
    <x v="2433"/>
    <d v="2016-10-24T21:00:00"/>
  </r>
  <r>
    <n v="866"/>
    <s v="California Dreamin' Tour 2015"/>
    <s v="Drivetime heads to Cali for summer tour supported by @Smoothjazz.com &amp; @JJZPhilly  #Spaghettini #The Roxy"/>
    <n v="3500"/>
    <n v="7764"/>
    <x v="1"/>
    <s v="US"/>
    <s v="USD"/>
    <n v="1425136200"/>
    <n v="1421853518"/>
    <b v="0"/>
    <n v="11"/>
    <b v="0"/>
    <s v="music/jazz"/>
    <n v="222"/>
    <n v="705.82"/>
    <x v="5"/>
    <s v="jazz"/>
    <x v="2"/>
    <x v="2434"/>
    <d v="2015-02-28T15:10:00"/>
  </r>
  <r>
    <n v="873"/>
    <s v="The Dreamer-An Original Jazz CD"/>
    <s v="Fall in love with &quot;The Dreamer&quot;, new original music from trumpeter Freddie Dunn!"/>
    <n v="3500"/>
    <n v="7665"/>
    <x v="1"/>
    <s v="US"/>
    <s v="USD"/>
    <n v="1352610040"/>
    <n v="1349150440"/>
    <b v="0"/>
    <n v="5"/>
    <b v="0"/>
    <s v="music/jazz"/>
    <n v="219"/>
    <n v="1533"/>
    <x v="5"/>
    <s v="jazz"/>
    <x v="5"/>
    <x v="2435"/>
    <d v="2012-11-11T05:00:40"/>
  </r>
  <r>
    <n v="912"/>
    <s v="Triad a new album by James Murrell"/>
    <s v="My new album will be called Triad, an album of original music performed by me &amp; guest musical artists."/>
    <n v="3500"/>
    <n v="7062"/>
    <x v="1"/>
    <s v="US"/>
    <s v="USD"/>
    <n v="1355197047"/>
    <n v="1350009447"/>
    <b v="0"/>
    <n v="2"/>
    <b v="0"/>
    <s v="music/jazz"/>
    <n v="202"/>
    <n v="3531"/>
    <x v="5"/>
    <s v="jazz"/>
    <x v="5"/>
    <x v="2436"/>
    <d v="2012-12-11T03:37:27"/>
  </r>
  <r>
    <n v="935"/>
    <s v="The Art of You Too"/>
    <s v="This vocal music and spoken word project uses the  gift of life,love,hope &amp; peace to enable people to see themselves as a masterpiece!"/>
    <n v="3500"/>
    <n v="6663"/>
    <x v="1"/>
    <s v="US"/>
    <s v="USD"/>
    <n v="1454054429"/>
    <n v="1451462429"/>
    <b v="0"/>
    <n v="2"/>
    <b v="0"/>
    <s v="music/jazz"/>
    <n v="190"/>
    <n v="3331.5"/>
    <x v="5"/>
    <s v="jazz"/>
    <x v="2"/>
    <x v="2437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1"/>
    <s v="US"/>
    <s v="USD"/>
    <n v="1383509357"/>
    <n v="1380913757"/>
    <b v="0"/>
    <n v="2"/>
    <b v="0"/>
    <s v="music/jazz"/>
    <n v="190"/>
    <n v="3323"/>
    <x v="5"/>
    <s v="jazz"/>
    <x v="4"/>
    <x v="2438"/>
    <d v="2013-11-03T20:09:17"/>
  </r>
  <r>
    <n v="1055"/>
    <s v="The Smile High Podcast Club Season 3 (Canceled)"/>
    <s v="This project is to fund Season 3 of the SHPC.  Our plan is to produce 24 more spectacular episodes to share with the world."/>
    <n v="3500"/>
    <n v="5617"/>
    <x v="0"/>
    <s v="US"/>
    <s v="USD"/>
    <n v="1457394545"/>
    <n v="1454802545"/>
    <b v="0"/>
    <n v="0"/>
    <b v="0"/>
    <s v="journalism/audio"/>
    <n v="160"/>
    <n v="0"/>
    <x v="8"/>
    <s v="audio"/>
    <x v="0"/>
    <x v="2439"/>
    <d v="2016-03-07T23:49:05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2"/>
    <s v="US"/>
    <s v="USD"/>
    <n v="1451530800"/>
    <n v="1448463086"/>
    <b v="0"/>
    <n v="167"/>
    <b v="1"/>
    <s v="photography/photobooks"/>
    <n v="138"/>
    <n v="28.85"/>
    <x v="6"/>
    <s v="photobooks"/>
    <x v="2"/>
    <x v="2440"/>
    <d v="2015-12-31T03:00:00"/>
  </r>
  <r>
    <n v="1247"/>
    <s v="BRAIN DEAD to record debut EP with SLAYER producer!"/>
    <s v="BRAIN DEAD is going to record their debut EP and they need your help, Bozos!"/>
    <n v="3500"/>
    <n v="4400"/>
    <x v="2"/>
    <s v="US"/>
    <s v="USD"/>
    <n v="1367823655"/>
    <n v="1365231655"/>
    <b v="1"/>
    <n v="50"/>
    <b v="1"/>
    <s v="music/rock"/>
    <n v="126"/>
    <n v="88"/>
    <x v="5"/>
    <s v="rock"/>
    <x v="4"/>
    <x v="2441"/>
    <d v="2013-05-06T07:00:5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2"/>
    <s v="US"/>
    <s v="USD"/>
    <n v="1382658169"/>
    <n v="1380238969"/>
    <b v="1"/>
    <n v="141"/>
    <b v="1"/>
    <s v="music/rock"/>
    <n v="125"/>
    <n v="31.01"/>
    <x v="5"/>
    <s v="rock"/>
    <x v="4"/>
    <x v="2442"/>
    <d v="2013-10-24T23:42:4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2"/>
    <s v="US"/>
    <s v="USD"/>
    <n v="1291131815"/>
    <n v="1287071015"/>
    <b v="1"/>
    <n v="66"/>
    <b v="1"/>
    <s v="music/rock"/>
    <n v="123"/>
    <n v="65.09"/>
    <x v="5"/>
    <s v="rock"/>
    <x v="7"/>
    <x v="2443"/>
    <d v="2010-11-30T15:43:35"/>
  </r>
  <r>
    <n v="1290"/>
    <s v="I Died... I Came Back, ... Whatever"/>
    <s v="Sometimes your Heart has to STOP for your Life to START."/>
    <n v="3500"/>
    <n v="4140"/>
    <x v="2"/>
    <s v="US"/>
    <s v="USD"/>
    <n v="1429772340"/>
    <n v="1427121931"/>
    <b v="0"/>
    <n v="86"/>
    <b v="1"/>
    <s v="theater/plays"/>
    <n v="118"/>
    <n v="48.14"/>
    <x v="1"/>
    <s v="plays"/>
    <x v="2"/>
    <x v="2444"/>
    <d v="2015-04-23T06:59:00"/>
  </r>
  <r>
    <n v="1299"/>
    <s v="The (out)Siders Project"/>
    <s v="A new work inspired by the classic novel and created by Dallas teens under the direction of professional artists."/>
    <n v="3500"/>
    <n v="4085"/>
    <x v="2"/>
    <s v="US"/>
    <s v="USD"/>
    <n v="1436902359"/>
    <n v="1434310359"/>
    <b v="0"/>
    <n v="32"/>
    <b v="1"/>
    <s v="theater/plays"/>
    <n v="117"/>
    <n v="127.66"/>
    <x v="1"/>
    <s v="plays"/>
    <x v="2"/>
    <x v="2445"/>
    <d v="2015-07-14T19:32:39"/>
  </r>
  <r>
    <n v="1303"/>
    <s v="Forward Arena Theatre Company: Summer Season"/>
    <s v="Groundbreaking queer theatre."/>
    <n v="3500"/>
    <n v="4073"/>
    <x v="2"/>
    <s v="GB"/>
    <s v="GBP"/>
    <n v="1469962800"/>
    <n v="1468578920"/>
    <b v="0"/>
    <n v="108"/>
    <b v="1"/>
    <s v="theater/plays"/>
    <n v="116"/>
    <n v="37.71"/>
    <x v="1"/>
    <s v="plays"/>
    <x v="0"/>
    <x v="2446"/>
    <d v="2016-07-31T11:00:00"/>
  </r>
  <r>
    <n v="1384"/>
    <s v="Manny Manriquez' new rock opera journey: Outland Warrior"/>
    <s v="Outland Warrior is my first solo musical project, featuring songs written by me and recorded at my home studio."/>
    <n v="3500"/>
    <n v="3590"/>
    <x v="2"/>
    <s v="US"/>
    <s v="USD"/>
    <n v="1436117922"/>
    <n v="1433525922"/>
    <b v="0"/>
    <n v="63"/>
    <b v="1"/>
    <s v="music/rock"/>
    <n v="103"/>
    <n v="56.98"/>
    <x v="5"/>
    <s v="rock"/>
    <x v="2"/>
    <x v="2447"/>
    <d v="2015-07-05T17:38:42"/>
  </r>
  <r>
    <n v="1395"/>
    <s v="Quiet Oaks Full Length Album"/>
    <s v="Help Quiet Oaks record their debut album!!!"/>
    <n v="3500"/>
    <n v="3530"/>
    <x v="2"/>
    <s v="US"/>
    <s v="USD"/>
    <n v="1484430481"/>
    <n v="1481838481"/>
    <b v="0"/>
    <n v="82"/>
    <b v="1"/>
    <s v="music/rock"/>
    <n v="101"/>
    <n v="43.05"/>
    <x v="5"/>
    <s v="rock"/>
    <x v="0"/>
    <x v="2448"/>
    <d v="2017-01-14T21:48:0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2"/>
    <s v="US"/>
    <s v="USD"/>
    <n v="1486311939"/>
    <n v="1483719939"/>
    <b v="1"/>
    <n v="335"/>
    <b v="1"/>
    <s v="photography/photobooks"/>
    <n v="89"/>
    <n v="9.25"/>
    <x v="6"/>
    <s v="photobooks"/>
    <x v="3"/>
    <x v="2449"/>
    <d v="2017-02-05T16:25:39"/>
  </r>
  <r>
    <n v="1527"/>
    <s v="Island - Japan, from the view point of many"/>
    <s v="Eight creatives visited Japan. This is a unique photo-book of their separate but collected experiences."/>
    <n v="3500"/>
    <n v="3055"/>
    <x v="2"/>
    <s v="US"/>
    <s v="USD"/>
    <n v="1489497886"/>
    <n v="1487082286"/>
    <b v="1"/>
    <n v="70"/>
    <b v="1"/>
    <s v="photography/photobooks"/>
    <n v="87"/>
    <n v="43.64"/>
    <x v="6"/>
    <s v="photobooks"/>
    <x v="3"/>
    <x v="2450"/>
    <d v="2017-03-14T13:24:46"/>
  </r>
  <r>
    <n v="1551"/>
    <s v="Randy Hoffman Photography"/>
    <s v="I can do it but help can't hurt. Sweet Montana photos like never seen before. Be a part of Randy Hoffman Photography and our activities"/>
    <n v="3500"/>
    <n v="3010.01"/>
    <x v="1"/>
    <s v="US"/>
    <s v="USD"/>
    <n v="1432756039"/>
    <n v="1430164039"/>
    <b v="0"/>
    <n v="0"/>
    <b v="0"/>
    <s v="photography/nature"/>
    <n v="86"/>
    <n v="0"/>
    <x v="6"/>
    <s v="nature"/>
    <x v="2"/>
    <x v="2451"/>
    <d v="2015-05-27T19:47:19"/>
  </r>
  <r>
    <n v="1665"/>
    <s v="Simply Put is recording an album!"/>
    <s v="Simply Put is recording our debut album and needs to raise funds for studio time, printing and possibly the start of a sound system.  "/>
    <n v="3500"/>
    <n v="2569"/>
    <x v="2"/>
    <s v="US"/>
    <s v="USD"/>
    <n v="1298343600"/>
    <n v="1295624113"/>
    <b v="0"/>
    <n v="93"/>
    <b v="1"/>
    <s v="music/pop"/>
    <n v="73"/>
    <n v="27.62"/>
    <x v="5"/>
    <s v="pop"/>
    <x v="6"/>
    <x v="2452"/>
    <d v="2011-02-22T03:00:00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s v="music/faith"/>
    <n v="72"/>
    <n v="253.7"/>
    <x v="5"/>
    <s v="faith"/>
    <x v="3"/>
    <x v="2453"/>
    <d v="2017-04-07T18:45:38"/>
  </r>
  <r>
    <n v="1802"/>
    <s v="Out Of The Dark"/>
    <s v="Inner Darkness turned into a photobook. Personal work i shot during my recovery...in Berlin."/>
    <n v="3500"/>
    <n v="2152"/>
    <x v="1"/>
    <s v="DE"/>
    <s v="EUR"/>
    <n v="1435442340"/>
    <n v="1433416830"/>
    <b v="1"/>
    <n v="18"/>
    <b v="0"/>
    <s v="photography/photobooks"/>
    <n v="61"/>
    <n v="119.56"/>
    <x v="6"/>
    <s v="photobooks"/>
    <x v="2"/>
    <x v="2454"/>
    <d v="2015-06-27T21:59:00"/>
  </r>
  <r>
    <n v="1809"/>
    <s v="Hamilton: A Different Perspective"/>
    <s v="A stunning photo book highlighting the visual diversity of the City of Hamilton and showcasing it in a new light."/>
    <n v="3500"/>
    <n v="2142"/>
    <x v="1"/>
    <s v="CA"/>
    <s v="CAD"/>
    <n v="1425246439"/>
    <n v="1422222439"/>
    <b v="1"/>
    <n v="9"/>
    <b v="0"/>
    <s v="photography/photobooks"/>
    <n v="61"/>
    <n v="238"/>
    <x v="6"/>
    <s v="photobooks"/>
    <x v="2"/>
    <x v="2455"/>
    <d v="2015-03-01T21:47:19"/>
  </r>
  <r>
    <n v="1870"/>
    <s v="C.O.V.D.--A brand new board app game"/>
    <s v="Conflict of Van Helsing &amp; Dracula (C.O.V.D.) is a board game available as an App based on the story: Dracula. Can you survive?"/>
    <n v="3500"/>
    <n v="2033"/>
    <x v="1"/>
    <s v="US"/>
    <s v="USD"/>
    <n v="1454213820"/>
    <n v="1451723535"/>
    <b v="0"/>
    <n v="11"/>
    <b v="0"/>
    <s v="games/mobile games"/>
    <n v="58"/>
    <n v="184.82"/>
    <x v="4"/>
    <s v="mobile games"/>
    <x v="0"/>
    <x v="2456"/>
    <d v="2016-01-31T04:17:00"/>
  </r>
  <r>
    <n v="2081"/>
    <s v="Our Vintage Film: Summer Tour Kickstarter"/>
    <s v="Embarking on a Summer Tour to spread their message of cherishing your unforgettable memories through nostalgic rock music."/>
    <n v="3500"/>
    <n v="1520"/>
    <x v="2"/>
    <s v="US"/>
    <s v="USD"/>
    <n v="1337144340"/>
    <n v="1333597555"/>
    <b v="0"/>
    <n v="55"/>
    <b v="1"/>
    <s v="music/indie rock"/>
    <n v="43"/>
    <n v="27.64"/>
    <x v="5"/>
    <s v="indie rock"/>
    <x v="5"/>
    <x v="2457"/>
    <d v="2012-05-16T04:59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2"/>
    <s v="US"/>
    <s v="USD"/>
    <n v="1330916400"/>
    <n v="1327969730"/>
    <b v="0"/>
    <n v="72"/>
    <b v="1"/>
    <s v="music/indie rock"/>
    <n v="43"/>
    <n v="20.85"/>
    <x v="5"/>
    <s v="indie rock"/>
    <x v="5"/>
    <x v="2458"/>
    <d v="2012-03-05T03:00:00"/>
  </r>
  <r>
    <n v="2220"/>
    <s v="Be Part of Darkpine's Debut EP"/>
    <s v="Darkpine is recording and releasing a 5-track EP within the coming months this summer and hopes for your support."/>
    <n v="3500"/>
    <n v="1215"/>
    <x v="2"/>
    <s v="US"/>
    <s v="USD"/>
    <n v="1374888436"/>
    <n v="1372296436"/>
    <b v="0"/>
    <n v="69"/>
    <b v="1"/>
    <s v="music/electronic music"/>
    <n v="35"/>
    <n v="17.61"/>
    <x v="5"/>
    <s v="electronic music"/>
    <x v="4"/>
    <x v="2459"/>
    <d v="2013-07-27T01:27:16"/>
  </r>
  <r>
    <n v="2249"/>
    <s v="Centurion: Legionaries of Rome"/>
    <s v="March with the legions against the enemies of Rome in this role-playing game of military adventures."/>
    <n v="3500"/>
    <n v="1147"/>
    <x v="2"/>
    <s v="US"/>
    <s v="USD"/>
    <n v="1364917965"/>
    <n v="1362329565"/>
    <b v="0"/>
    <n v="180"/>
    <b v="1"/>
    <s v="games/tabletop games"/>
    <n v="33"/>
    <n v="6.37"/>
    <x v="4"/>
    <s v="tabletop games"/>
    <x v="4"/>
    <x v="2460"/>
    <d v="2013-04-02T15:52:45"/>
  </r>
  <r>
    <n v="2306"/>
    <s v="Cook Up a Record with Dewveall"/>
    <s v="Indie rockers, Dewveall, are recording new music. Take a seat at the table; let them cook you a meal and sing you some songs."/>
    <n v="3500"/>
    <n v="1056"/>
    <x v="2"/>
    <s v="US"/>
    <s v="USD"/>
    <n v="1331352129"/>
    <n v="1328760129"/>
    <b v="1"/>
    <n v="73"/>
    <b v="1"/>
    <s v="music/indie rock"/>
    <n v="30"/>
    <n v="14.47"/>
    <x v="5"/>
    <s v="indie rock"/>
    <x v="5"/>
    <x v="2461"/>
    <d v="2012-03-10T04:02:09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1"/>
    <s v="US"/>
    <s v="USD"/>
    <n v="1464386640"/>
    <n v="1463090149"/>
    <b v="0"/>
    <n v="1"/>
    <b v="0"/>
    <s v="food/food trucks"/>
    <n v="25"/>
    <n v="861"/>
    <x v="7"/>
    <s v="food trucks"/>
    <x v="0"/>
    <x v="2462"/>
    <d v="2016-05-27T22:04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2"/>
    <s v="US"/>
    <s v="USD"/>
    <n v="1316124003"/>
    <n v="1313532003"/>
    <b v="0"/>
    <n v="90"/>
    <b v="1"/>
    <s v="music/indie rock"/>
    <n v="22"/>
    <n v="8.44"/>
    <x v="5"/>
    <s v="indie rock"/>
    <x v="6"/>
    <x v="2463"/>
    <d v="2011-09-15T22:00:03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2"/>
    <s v="US"/>
    <s v="USD"/>
    <n v="1368117239"/>
    <n v="1365525239"/>
    <b v="0"/>
    <n v="75"/>
    <b v="1"/>
    <s v="music/indie rock"/>
    <n v="22"/>
    <n v="10.050000000000001"/>
    <x v="5"/>
    <s v="indie rock"/>
    <x v="4"/>
    <x v="2464"/>
    <d v="2013-05-09T16:33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2"/>
    <s v="GB"/>
    <s v="GBP"/>
    <n v="1380192418"/>
    <n v="1375008418"/>
    <b v="0"/>
    <n v="63"/>
    <b v="1"/>
    <s v="music/classical music"/>
    <n v="19"/>
    <n v="10.33"/>
    <x v="5"/>
    <s v="classical music"/>
    <x v="4"/>
    <x v="2465"/>
    <d v="2013-09-26T10:46:58"/>
  </r>
  <r>
    <n v="2546"/>
    <s v="Cor Cantiamo's First Commercially Released Recording"/>
    <s v="We want to release an album of choral music by acclaimed Finnish composer Jaakko MÃ¤ntyjÃ¤rvi in 2014"/>
    <n v="3500"/>
    <n v="650"/>
    <x v="2"/>
    <s v="US"/>
    <s v="USD"/>
    <n v="1380949200"/>
    <n v="1378586179"/>
    <b v="0"/>
    <n v="65"/>
    <b v="1"/>
    <s v="music/classical music"/>
    <n v="19"/>
    <n v="10"/>
    <x v="5"/>
    <s v="classical music"/>
    <x v="4"/>
    <x v="2466"/>
    <d v="2013-10-05T05:00:00"/>
  </r>
  <r>
    <n v="2665"/>
    <s v="Gilman Playground Builds a Tech Center"/>
    <s v="Giving the best tech access and tools to Bayview Hunters Point youth - developing the next generation of tech savvy youth who excel!"/>
    <n v="3500"/>
    <n v="509"/>
    <x v="2"/>
    <s v="US"/>
    <s v="USD"/>
    <n v="1430774974"/>
    <n v="1426886974"/>
    <b v="0"/>
    <n v="46"/>
    <b v="1"/>
    <s v="technology/makerspaces"/>
    <n v="15"/>
    <n v="11.07"/>
    <x v="3"/>
    <s v="makerspaces"/>
    <x v="2"/>
    <x v="2467"/>
    <d v="2015-05-04T21:29:34"/>
  </r>
  <r>
    <n v="2692"/>
    <s v="&quot;Sami j's Food Truck&quot;"/>
    <s v="Our food truck will bring you -_x000a_                       Fast, Fresh, Food -_x000a_                            Throughout the Omaha area"/>
    <n v="3500"/>
    <n v="485"/>
    <x v="1"/>
    <s v="US"/>
    <s v="USD"/>
    <n v="1427266860"/>
    <n v="1424678460"/>
    <b v="0"/>
    <n v="1"/>
    <b v="0"/>
    <s v="food/food trucks"/>
    <n v="14"/>
    <n v="485"/>
    <x v="7"/>
    <s v="food trucks"/>
    <x v="2"/>
    <x v="2468"/>
    <d v="2015-03-25T07:01:00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2"/>
    <s v="US"/>
    <s v="USD"/>
    <n v="1408942740"/>
    <n v="1406958354"/>
    <b v="0"/>
    <n v="31"/>
    <b v="1"/>
    <s v="theater/plays"/>
    <n v="9"/>
    <n v="9.68"/>
    <x v="1"/>
    <s v="plays"/>
    <x v="1"/>
    <x v="2469"/>
    <d v="2014-08-25T04:59:00"/>
  </r>
  <r>
    <n v="2905"/>
    <s v="DIANA's &quot;Late: A Cowboy Song&quot; by Sarah Ruhl"/>
    <s v="Philly-based feminist theatre's inaugural production about a woman's friendship with an awesome lady cowboy."/>
    <n v="3500"/>
    <n v="250"/>
    <x v="1"/>
    <s v="US"/>
    <s v="USD"/>
    <n v="1473211313"/>
    <n v="1472001713"/>
    <b v="0"/>
    <n v="17"/>
    <b v="0"/>
    <s v="theater/plays"/>
    <n v="7"/>
    <n v="14.71"/>
    <x v="1"/>
    <s v="plays"/>
    <x v="0"/>
    <x v="2470"/>
    <d v="2016-09-07T01:21:53"/>
  </r>
  <r>
    <n v="2935"/>
    <s v="Fresco presents SNOW WHITE - GARAGE OPERA!"/>
    <s v="Fresco brings a full scale operatic production to your neighborhood - SNOW WHITE, set to the world's greatest music!"/>
    <n v="3500"/>
    <n v="225"/>
    <x v="2"/>
    <s v="US"/>
    <s v="USD"/>
    <n v="1472490000"/>
    <n v="1467468008"/>
    <b v="0"/>
    <n v="39"/>
    <b v="1"/>
    <s v="theater/musical"/>
    <n v="6"/>
    <n v="5.77"/>
    <x v="1"/>
    <s v="musical"/>
    <x v="0"/>
    <x v="2471"/>
    <d v="2016-08-29T17:00:00"/>
  </r>
  <r>
    <n v="2968"/>
    <s v="The Curse of the Babywoman @ FringeNYC"/>
    <s v="The Curse of the Babywoman is real â€” and it is coming to FringeNYC this August."/>
    <n v="3500"/>
    <n v="201"/>
    <x v="2"/>
    <s v="US"/>
    <s v="USD"/>
    <n v="1471406340"/>
    <n v="1470227660"/>
    <b v="0"/>
    <n v="47"/>
    <b v="1"/>
    <s v="theater/plays"/>
    <n v="6"/>
    <n v="4.28"/>
    <x v="1"/>
    <s v="plays"/>
    <x v="0"/>
    <x v="2472"/>
    <d v="2016-08-17T03:59:00"/>
  </r>
  <r>
    <n v="3051"/>
    <s v="Jon Udry's ABC Tour"/>
    <s v="The ABC tour: 26 comedy-juggling shows in 26 different venues - chosen by YOU - each beginning with a different letter of the alphabet."/>
    <n v="3500"/>
    <n v="132"/>
    <x v="1"/>
    <s v="GB"/>
    <s v="GBP"/>
    <n v="1486547945"/>
    <n v="1483955945"/>
    <b v="1"/>
    <n v="35"/>
    <b v="0"/>
    <s v="theater/spaces"/>
    <n v="4"/>
    <n v="3.77"/>
    <x v="1"/>
    <s v="spaces"/>
    <x v="3"/>
    <x v="2473"/>
    <d v="2017-02-08T09:59:0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2"/>
    <s v="US"/>
    <s v="USD"/>
    <n v="1295928000"/>
    <n v="1288160403"/>
    <b v="1"/>
    <n v="104"/>
    <b v="1"/>
    <s v="theater/plays"/>
    <n v="3"/>
    <n v="0.92"/>
    <x v="1"/>
    <s v="plays"/>
    <x v="7"/>
    <x v="2474"/>
    <d v="2011-01-25T04:00:00"/>
  </r>
  <r>
    <n v="3151"/>
    <s v="&quot;The Holiday Bug&quot; 2014 Puppet Show"/>
    <s v="A Multi-Media Puppet Show, with large cable control puppets to tell a hilarious story for all ages."/>
    <n v="3500"/>
    <n v="95"/>
    <x v="2"/>
    <s v="US"/>
    <s v="USD"/>
    <n v="1410379774"/>
    <n v="1407787774"/>
    <b v="1"/>
    <n v="34"/>
    <b v="1"/>
    <s v="theater/plays"/>
    <n v="3"/>
    <n v="2.79"/>
    <x v="1"/>
    <s v="plays"/>
    <x v="1"/>
    <x v="2475"/>
    <d v="2014-09-10T20:09:34"/>
  </r>
  <r>
    <n v="3195"/>
    <s v="Emerson Sings!"/>
    <s v="Emerson Sings is the first cabaret to celebrate the work of up and coming musical theater composers who are alumni of Emerson College."/>
    <n v="3500"/>
    <n v="75"/>
    <x v="1"/>
    <s v="US"/>
    <s v="USD"/>
    <n v="1423750542"/>
    <n v="1421158542"/>
    <b v="0"/>
    <n v="39"/>
    <b v="0"/>
    <s v="theater/musical"/>
    <n v="2"/>
    <n v="1.92"/>
    <x v="1"/>
    <s v="musical"/>
    <x v="2"/>
    <x v="2476"/>
    <d v="2015-02-12T14:15:42"/>
  </r>
  <r>
    <n v="3308"/>
    <s v="A Hand of Talons"/>
    <s v="Descend into the dark world of steampunk noir in this thrilling new play, written by Maggie Lee and directed by Amy Poisson!"/>
    <n v="3500"/>
    <n v="47"/>
    <x v="2"/>
    <s v="US"/>
    <s v="USD"/>
    <n v="1460581365"/>
    <n v="1458766965"/>
    <b v="0"/>
    <n v="57"/>
    <b v="1"/>
    <s v="theater/plays"/>
    <n v="1"/>
    <n v="0.82"/>
    <x v="1"/>
    <s v="plays"/>
    <x v="0"/>
    <x v="2477"/>
    <d v="2016-04-13T21:02:45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2"/>
    <s v="US"/>
    <s v="USD"/>
    <n v="1434384880"/>
    <n v="1432484080"/>
    <b v="0"/>
    <n v="111"/>
    <b v="1"/>
    <s v="theater/plays"/>
    <n v="1"/>
    <n v="0.36"/>
    <x v="1"/>
    <s v="plays"/>
    <x v="2"/>
    <x v="2478"/>
    <d v="2015-06-15T16:14:40"/>
  </r>
  <r>
    <n v="3350"/>
    <s v="Visions"/>
    <s v="Nora Wageners TheaterstÃ¼ck lÃ¤dt den Zuschauer ein auf eine teils lustige, teils dÃ¼stere Reise ins Wohnzimmer der jungen, arbeitslosen K"/>
    <n v="3500"/>
    <n v="36"/>
    <x v="2"/>
    <s v="LU"/>
    <s v="EUR"/>
    <n v="1448838000"/>
    <n v="1445791811"/>
    <b v="0"/>
    <n v="51"/>
    <b v="1"/>
    <s v="theater/plays"/>
    <n v="1"/>
    <n v="0.71"/>
    <x v="1"/>
    <s v="plays"/>
    <x v="2"/>
    <x v="2479"/>
    <d v="2015-11-29T23:00:00"/>
  </r>
  <r>
    <n v="3374"/>
    <s v="HELP BUILD &quot;THE CASTLE&quot;"/>
    <s v="A rare  production of World acclaimed playwright Howard Barker's groundbreaking &amp; provocative 'The Castle'."/>
    <n v="3500"/>
    <n v="30"/>
    <x v="2"/>
    <s v="CA"/>
    <s v="CAD"/>
    <n v="1446053616"/>
    <n v="1443461616"/>
    <b v="0"/>
    <n v="52"/>
    <b v="1"/>
    <s v="theater/plays"/>
    <n v="1"/>
    <n v="0.57999999999999996"/>
    <x v="1"/>
    <s v="plays"/>
    <x v="2"/>
    <x v="2480"/>
    <d v="2015-10-28T17:33:3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2"/>
    <s v="GB"/>
    <s v="GBP"/>
    <n v="1470092340"/>
    <n v="1467973256"/>
    <b v="0"/>
    <n v="46"/>
    <b v="1"/>
    <s v="theater/plays"/>
    <n v="1"/>
    <n v="0.65"/>
    <x v="1"/>
    <s v="plays"/>
    <x v="0"/>
    <x v="2481"/>
    <d v="2016-08-01T22:59:00"/>
  </r>
  <r>
    <n v="3466"/>
    <s v="Spotlight Youth Theater Production of Wizard"/>
    <s v="The Spotlight Youth Theater is a program where every participant has a moment in the spotlight."/>
    <n v="3500"/>
    <n v="18"/>
    <x v="2"/>
    <s v="US"/>
    <s v="USD"/>
    <n v="1461108450"/>
    <n v="1455928050"/>
    <b v="0"/>
    <n v="61"/>
    <b v="1"/>
    <s v="theater/plays"/>
    <n v="1"/>
    <n v="0.3"/>
    <x v="1"/>
    <s v="plays"/>
    <x v="0"/>
    <x v="2482"/>
    <d v="2016-04-19T23:27:30"/>
  </r>
  <r>
    <n v="3635"/>
    <s v="Mary's Son"/>
    <s v="Mary's Son is a pop opera about Jesus and the hope he brings to all people."/>
    <n v="3500"/>
    <n v="1"/>
    <x v="1"/>
    <s v="US"/>
    <s v="USD"/>
    <n v="1461186676"/>
    <n v="1458594676"/>
    <b v="0"/>
    <n v="10"/>
    <b v="0"/>
    <s v="theater/musical"/>
    <n v="0"/>
    <n v="0.1"/>
    <x v="1"/>
    <s v="musical"/>
    <x v="0"/>
    <x v="2483"/>
    <d v="2016-04-20T21:11:16"/>
  </r>
  <r>
    <n v="3671"/>
    <s v="Kylie for President"/>
    <s v="Bring a touring character education play about making wise choices to elementary students in Kentuckiana. Vote Kylie for President!"/>
    <n v="3500"/>
    <n v="1"/>
    <x v="2"/>
    <s v="US"/>
    <s v="USD"/>
    <n v="1405915140"/>
    <n v="1404140667"/>
    <b v="0"/>
    <n v="40"/>
    <b v="1"/>
    <s v="theater/plays"/>
    <n v="0"/>
    <n v="0.03"/>
    <x v="1"/>
    <s v="plays"/>
    <x v="1"/>
    <x v="2484"/>
    <d v="2014-07-21T03:59:00"/>
  </r>
  <r>
    <n v="3683"/>
    <s v="A Krumpus Story - World Premiere"/>
    <s v="A Krumpus Story is a dark holiday comedy for anyone who wants a little more spice in their holiday fare."/>
    <n v="3500"/>
    <n v="1"/>
    <x v="2"/>
    <s v="US"/>
    <s v="USD"/>
    <n v="1476931696"/>
    <n v="1474339696"/>
    <b v="0"/>
    <n v="66"/>
    <b v="1"/>
    <s v="theater/plays"/>
    <n v="0"/>
    <n v="0.02"/>
    <x v="1"/>
    <s v="plays"/>
    <x v="0"/>
    <x v="2485"/>
    <d v="2016-10-20T02:48:16"/>
  </r>
  <r>
    <n v="3694"/>
    <s v="Three Christs - Presented at Dixon Place"/>
    <s v="A new play exploring themes of reverence, belief, and certainty. _x000a_&quot;Because what is is, and what is cannot not be...&quot;"/>
    <n v="3500"/>
    <n v="1"/>
    <x v="2"/>
    <s v="US"/>
    <s v="USD"/>
    <n v="1465178400"/>
    <n v="1461985967"/>
    <b v="0"/>
    <n v="60"/>
    <b v="1"/>
    <s v="theater/plays"/>
    <n v="0"/>
    <n v="0.02"/>
    <x v="1"/>
    <s v="plays"/>
    <x v="0"/>
    <x v="2486"/>
    <d v="2016-06-06T02:00:00"/>
  </r>
  <r>
    <n v="3715"/>
    <s v="The Inspectors Call"/>
    <s v="Vibrant contemporary political theatre, exploring the professional and human impact of the growing corporate culture in education."/>
    <n v="3500"/>
    <n v="0"/>
    <x v="2"/>
    <s v="GB"/>
    <s v="GBP"/>
    <n v="1427806320"/>
    <n v="1422834819"/>
    <b v="0"/>
    <n v="27"/>
    <b v="1"/>
    <s v="theater/plays"/>
    <n v="0"/>
    <n v="0"/>
    <x v="1"/>
    <s v="plays"/>
    <x v="2"/>
    <x v="2487"/>
    <d v="2015-03-31T12:52:0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2"/>
    <s v="US"/>
    <s v="USD"/>
    <n v="1417465515"/>
    <n v="1415737515"/>
    <b v="0"/>
    <n v="50"/>
    <b v="1"/>
    <s v="theater/musical"/>
    <n v="0"/>
    <n v="0"/>
    <x v="1"/>
    <s v="musical"/>
    <x v="1"/>
    <x v="2488"/>
    <d v="2014-12-01T20:25: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2"/>
    <s v="US"/>
    <s v="USD"/>
    <n v="1451881207"/>
    <n v="1449116407"/>
    <b v="0"/>
    <n v="46"/>
    <b v="1"/>
    <s v="theater/plays"/>
    <n v="0"/>
    <n v="0"/>
    <x v="1"/>
    <s v="plays"/>
    <x v="2"/>
    <x v="2489"/>
    <d v="2016-01-04T04:20:07"/>
  </r>
  <r>
    <n v="3917"/>
    <s v="Romeo and Juliet by Cry of Curs"/>
    <s v="We place the actors and script to the fore, with productions stripped down to barest level, aiming to make theatre accessible."/>
    <n v="3500"/>
    <n v="0"/>
    <x v="1"/>
    <s v="GB"/>
    <s v="GBP"/>
    <n v="1410439161"/>
    <n v="1407847161"/>
    <b v="0"/>
    <n v="1"/>
    <b v="0"/>
    <s v="theater/plays"/>
    <n v="0"/>
    <n v="0"/>
    <x v="1"/>
    <s v="plays"/>
    <x v="1"/>
    <x v="2490"/>
    <d v="2014-09-11T12:39:21"/>
  </r>
  <r>
    <n v="4019"/>
    <s v="We Don't Play Fight"/>
    <s v="Finally a crossover of the arts takes place! Theater &amp; LIVE Pro Wrestling. A unique story featuring TV Pro Wrestling without the TV."/>
    <n v="3500"/>
    <n v="0"/>
    <x v="1"/>
    <s v="US"/>
    <s v="USD"/>
    <n v="1460737680"/>
    <n v="1455725596"/>
    <b v="0"/>
    <n v="4"/>
    <b v="0"/>
    <s v="theater/plays"/>
    <n v="0"/>
    <n v="0"/>
    <x v="1"/>
    <s v="plays"/>
    <x v="0"/>
    <x v="2491"/>
    <d v="2016-04-15T1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1"/>
    <s v="GB"/>
    <s v="GBP"/>
    <n v="1448492400"/>
    <n v="1446506080"/>
    <b v="0"/>
    <n v="6"/>
    <b v="0"/>
    <s v="theater/plays"/>
    <n v="0"/>
    <n v="0"/>
    <x v="1"/>
    <s v="plays"/>
    <x v="2"/>
    <x v="2492"/>
    <d v="2015-11-25T23:00:0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1"/>
    <s v="US"/>
    <s v="USD"/>
    <n v="1431144000"/>
    <n v="1426407426"/>
    <b v="0"/>
    <n v="2"/>
    <b v="0"/>
    <s v="theater/plays"/>
    <n v="0"/>
    <n v="0"/>
    <x v="1"/>
    <s v="plays"/>
    <x v="2"/>
    <x v="2493"/>
    <d v="2015-05-09T04:00:00"/>
  </r>
  <r>
    <n v="4083"/>
    <s v="Defendant Maurice Chevalier"/>
    <s v="Condemned to death for Collaboration with the Nazis, popular French Singer &amp; Entertainer Maurice Chevalier tells his side of the story"/>
    <n v="3500"/>
    <n v="0"/>
    <x v="1"/>
    <s v="US"/>
    <s v="USD"/>
    <n v="1452795416"/>
    <n v="1450203416"/>
    <b v="0"/>
    <n v="6"/>
    <b v="0"/>
    <s v="theater/plays"/>
    <n v="0"/>
    <n v="0"/>
    <x v="1"/>
    <s v="plays"/>
    <x v="2"/>
    <x v="2494"/>
    <d v="2016-01-14T18:16:56"/>
  </r>
  <r>
    <n v="4085"/>
    <s v="Age of Valor: Heritage - The Audio Drama"/>
    <s v="Just like the good old fashioned radio dramas, Heritage will be performed and narrated for you by 16 different talented voice actors."/>
    <n v="3500"/>
    <n v="0"/>
    <x v="1"/>
    <s v="US"/>
    <s v="USD"/>
    <n v="1427169540"/>
    <n v="1424701775"/>
    <b v="0"/>
    <n v="1"/>
    <b v="0"/>
    <s v="theater/plays"/>
    <n v="0"/>
    <n v="0"/>
    <x v="1"/>
    <s v="plays"/>
    <x v="2"/>
    <x v="2495"/>
    <d v="2015-03-24T03:59:0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1"/>
    <s v="GB"/>
    <s v="GBP"/>
    <n v="1488271860"/>
    <n v="1484484219"/>
    <b v="0"/>
    <n v="5"/>
    <b v="0"/>
    <s v="theater/plays"/>
    <n v="0"/>
    <n v="0"/>
    <x v="1"/>
    <s v="plays"/>
    <x v="3"/>
    <x v="2496"/>
    <d v="2017-02-28T08:51:00"/>
  </r>
  <r>
    <n v="4068"/>
    <s v="Produce BELLE DAME SANS MERCI a stage play"/>
    <s v="Be a PRODUCER of the Original stage play BELLE DAME SANS MERCI by Michael Fenlason! :-) :-( !"/>
    <n v="3495"/>
    <n v="0"/>
    <x v="1"/>
    <s v="US"/>
    <s v="USD"/>
    <n v="1484348700"/>
    <n v="1481756855"/>
    <b v="0"/>
    <n v="1"/>
    <b v="0"/>
    <s v="theater/plays"/>
    <n v="0"/>
    <n v="0"/>
    <x v="1"/>
    <s v="plays"/>
    <x v="0"/>
    <x v="2497"/>
    <d v="2017-01-13T23:05:00"/>
  </r>
  <r>
    <n v="181"/>
    <s v="Immemorial"/>
    <s v="Christina has been suffering with flash backs and some very disturbing nightmares and realises that it is more than just nightmares."/>
    <n v="3423"/>
    <n v="44669"/>
    <x v="1"/>
    <s v="GB"/>
    <s v="GBP"/>
    <n v="1434995295"/>
    <n v="1432403295"/>
    <b v="0"/>
    <n v="4"/>
    <b v="0"/>
    <s v="film &amp; video/drama"/>
    <n v="1305"/>
    <n v="11167.25"/>
    <x v="0"/>
    <s v="drama"/>
    <x v="2"/>
    <x v="2498"/>
    <d v="2015-06-22T17:48:15"/>
  </r>
  <r>
    <n v="530"/>
    <s v="Corners Grove"/>
    <s v="Corners Grove is a coming-of-age play about leaving home, gender identity and the death of Whitney Houston; will benefit Win NYC."/>
    <n v="3405"/>
    <n v="14598"/>
    <x v="2"/>
    <s v="US"/>
    <s v="USD"/>
    <n v="1435111200"/>
    <n v="1433254268"/>
    <b v="0"/>
    <n v="29"/>
    <b v="1"/>
    <s v="theater/plays"/>
    <n v="429"/>
    <n v="503.38"/>
    <x v="1"/>
    <s v="plays"/>
    <x v="2"/>
    <x v="2499"/>
    <d v="2015-06-24T02:00:00"/>
  </r>
  <r>
    <n v="304"/>
    <s v="Beyond Iconic: Distribution for film on Dennis Stock"/>
    <s v="A portrait of a life fully realized and a look at what it takes to make great photography."/>
    <n v="3400"/>
    <n v="27849.22"/>
    <x v="2"/>
    <s v="US"/>
    <s v="USD"/>
    <n v="1346464800"/>
    <n v="1343096197"/>
    <b v="1"/>
    <n v="74"/>
    <b v="1"/>
    <s v="film &amp; video/documentary"/>
    <n v="819"/>
    <n v="376.34"/>
    <x v="0"/>
    <s v="documentary"/>
    <x v="5"/>
    <x v="2500"/>
    <d v="2012-09-01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2"/>
    <s v="US"/>
    <s v="USD"/>
    <n v="1372985760"/>
    <n v="1370393760"/>
    <b v="0"/>
    <n v="87"/>
    <b v="1"/>
    <s v="publishing/nonfiction"/>
    <n v="111"/>
    <n v="43.51"/>
    <x v="2"/>
    <s v="nonfiction"/>
    <x v="4"/>
    <x v="2501"/>
    <d v="2013-07-05T00:56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2"/>
    <s v="US"/>
    <s v="USD"/>
    <n v="1394521140"/>
    <n v="1392169298"/>
    <b v="0"/>
    <n v="82"/>
    <b v="1"/>
    <s v="music/pop"/>
    <n v="75"/>
    <n v="31.28"/>
    <x v="5"/>
    <s v="pop"/>
    <x v="1"/>
    <x v="2502"/>
    <d v="2014-03-11T06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s v="theater/spaces"/>
    <n v="14"/>
    <n v="10.15"/>
    <x v="1"/>
    <s v="spaces"/>
    <x v="3"/>
    <x v="2503"/>
    <d v="2017-04-07T17:35:34"/>
  </r>
  <r>
    <n v="3015"/>
    <s v="A Sign for 34 West"/>
    <s v="We're turning an old yogurt shop into a live theater in downtown Charleston.   Please help us hang our sign!"/>
    <n v="3400"/>
    <n v="155"/>
    <x v="2"/>
    <s v="US"/>
    <s v="USD"/>
    <n v="1402459200"/>
    <n v="1401125238"/>
    <b v="0"/>
    <n v="40"/>
    <b v="1"/>
    <s v="theater/spaces"/>
    <n v="5"/>
    <n v="3.88"/>
    <x v="1"/>
    <s v="spaces"/>
    <x v="1"/>
    <x v="2504"/>
    <d v="2014-06-11T04:00:00"/>
  </r>
  <r>
    <n v="3585"/>
    <s v="The Lost Boy (a play)"/>
    <s v="The world premiere of a play, a true story about love, loss, and a man reaching back in time as the only way to move forward."/>
    <n v="3400"/>
    <n v="5"/>
    <x v="2"/>
    <s v="US"/>
    <s v="USD"/>
    <n v="1419181890"/>
    <n v="1416589890"/>
    <b v="0"/>
    <n v="23"/>
    <b v="1"/>
    <s v="theater/plays"/>
    <n v="0"/>
    <n v="0.22"/>
    <x v="1"/>
    <s v="plays"/>
    <x v="1"/>
    <x v="2505"/>
    <d v="2014-12-21T17:11:3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2"/>
    <s v="US"/>
    <s v="USD"/>
    <n v="1341964080"/>
    <n v="1339109212"/>
    <b v="0"/>
    <n v="81"/>
    <b v="1"/>
    <s v="music/indie rock"/>
    <n v="60"/>
    <n v="24.94"/>
    <x v="5"/>
    <s v="indie rock"/>
    <x v="5"/>
    <x v="2506"/>
    <d v="2012-07-10T23:48:00"/>
  </r>
  <r>
    <n v="3341"/>
    <s v="Today I Live"/>
    <s v="A London flat, two stories play simultaneously. Irish mapmaker 1821, Iranian artist present day. Each senses the other. Worlds collide."/>
    <n v="3350"/>
    <n v="40"/>
    <x v="2"/>
    <s v="GB"/>
    <s v="GBP"/>
    <n v="1465750800"/>
    <n v="1463771421"/>
    <b v="0"/>
    <n v="28"/>
    <b v="1"/>
    <s v="theater/plays"/>
    <n v="1"/>
    <n v="1.43"/>
    <x v="1"/>
    <s v="plays"/>
    <x v="0"/>
    <x v="2507"/>
    <d v="2016-06-12T17:00:00"/>
  </r>
  <r>
    <n v="3483"/>
    <s v="The Faculty Lounge"/>
    <s v="Join 5 high school teachers in the lounge of every high school in America.  Hear what they never say in the classroom."/>
    <n v="3350"/>
    <n v="15"/>
    <x v="2"/>
    <s v="US"/>
    <s v="USD"/>
    <n v="1404403381"/>
    <n v="1401811381"/>
    <b v="0"/>
    <n v="133"/>
    <b v="1"/>
    <s v="theater/plays"/>
    <n v="0"/>
    <n v="0.11"/>
    <x v="1"/>
    <s v="plays"/>
    <x v="1"/>
    <x v="2508"/>
    <d v="2014-07-03T16:03:01"/>
  </r>
  <r>
    <n v="1579"/>
    <s v="psyÂ·choÂ·miÂ·metÂ·ic: The EsÂ·sence of Life (Canceled)"/>
    <s v="'Compilation of visual and literary art through fine art photography, graphic art, and poetry."/>
    <n v="3333"/>
    <n v="2925"/>
    <x v="0"/>
    <s v="US"/>
    <s v="USD"/>
    <n v="1377734091"/>
    <n v="1374882891"/>
    <b v="0"/>
    <n v="2"/>
    <b v="0"/>
    <s v="publishing/art books"/>
    <n v="88"/>
    <n v="1462.5"/>
    <x v="2"/>
    <s v="art books"/>
    <x v="4"/>
    <x v="2509"/>
    <d v="2013-08-28T23:54:5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1"/>
    <s v="US"/>
    <s v="USD"/>
    <n v="1394772031"/>
    <n v="1392183631"/>
    <b v="0"/>
    <n v="3"/>
    <b v="0"/>
    <s v="film &amp; video/animation"/>
    <n v="599"/>
    <n v="6590.04"/>
    <x v="0"/>
    <s v="animation"/>
    <x v="1"/>
    <x v="2510"/>
    <d v="2014-03-14T04:40:31"/>
  </r>
  <r>
    <n v="474"/>
    <s v="TAO Mr. Fantastic!!"/>
    <s v="Time travel the light Mr. Fantastic!  Spin the dimensions toward other continuums and worlds.  Hold onto your panties."/>
    <n v="3300"/>
    <n v="16465"/>
    <x v="1"/>
    <s v="US"/>
    <s v="USD"/>
    <n v="1487318029"/>
    <n v="1484726029"/>
    <b v="0"/>
    <n v="1"/>
    <b v="0"/>
    <s v="film &amp; video/animation"/>
    <n v="499"/>
    <n v="16465"/>
    <x v="0"/>
    <s v="animation"/>
    <x v="3"/>
    <x v="2511"/>
    <d v="2017-02-17T07:53:4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2"/>
    <s v="GB"/>
    <s v="GBP"/>
    <n v="1438624800"/>
    <n v="1435133807"/>
    <b v="0"/>
    <n v="39"/>
    <b v="1"/>
    <s v="theater/plays"/>
    <n v="430"/>
    <n v="363.85"/>
    <x v="1"/>
    <s v="plays"/>
    <x v="2"/>
    <x v="2512"/>
    <d v="2015-08-03T18:00:00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1"/>
    <s v="US"/>
    <s v="USD"/>
    <n v="1287723600"/>
    <n v="1284409734"/>
    <b v="0"/>
    <n v="0"/>
    <b v="0"/>
    <s v="music/jazz"/>
    <n v="213"/>
    <n v="0"/>
    <x v="5"/>
    <s v="jazz"/>
    <x v="7"/>
    <x v="2513"/>
    <d v="2010-10-22T05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2"/>
    <s v="US"/>
    <s v="USD"/>
    <n v="1393445620"/>
    <n v="1390853620"/>
    <b v="1"/>
    <n v="74"/>
    <b v="1"/>
    <s v="music/rock"/>
    <n v="131"/>
    <n v="58.28"/>
    <x v="5"/>
    <s v="rock"/>
    <x v="1"/>
    <x v="2514"/>
    <d v="2014-02-26T20:13:40"/>
  </r>
  <r>
    <n v="2262"/>
    <s v="Riders: A Game About Cheating Doomsday"/>
    <s v="An RPG about mortal servants of the Horsemen of the Apocalypse deciding to not end the world."/>
    <n v="3300"/>
    <n v="1126"/>
    <x v="2"/>
    <s v="US"/>
    <s v="USD"/>
    <n v="1416268800"/>
    <n v="1413295358"/>
    <b v="0"/>
    <n v="181"/>
    <b v="1"/>
    <s v="games/tabletop games"/>
    <n v="34"/>
    <n v="6.22"/>
    <x v="4"/>
    <s v="tabletop games"/>
    <x v="1"/>
    <x v="2515"/>
    <d v="2014-11-18T00:00:00"/>
  </r>
  <r>
    <n v="3261"/>
    <s v="Scrappy Shakespeare: A Midsummer Night's Dream"/>
    <s v="Six Spartanburg-based professional actors perform A Midsummer Night's Dream outdoors in downtown Spartanburg."/>
    <n v="3300"/>
    <n v="53"/>
    <x v="2"/>
    <s v="US"/>
    <s v="USD"/>
    <n v="1437067476"/>
    <n v="1434475476"/>
    <b v="1"/>
    <n v="49"/>
    <b v="1"/>
    <s v="theater/plays"/>
    <n v="2"/>
    <n v="1.08"/>
    <x v="1"/>
    <s v="plays"/>
    <x v="2"/>
    <x v="2516"/>
    <d v="2015-07-16T17:24:36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2"/>
    <s v="US"/>
    <s v="USD"/>
    <n v="1466567700"/>
    <n v="1464653696"/>
    <b v="0"/>
    <n v="23"/>
    <b v="1"/>
    <s v="theater/plays"/>
    <n v="1"/>
    <n v="1.96"/>
    <x v="1"/>
    <s v="plays"/>
    <x v="0"/>
    <x v="2517"/>
    <d v="2016-06-22T03:55:00"/>
  </r>
  <r>
    <n v="3526"/>
    <s v="Human, Kind Theater Project"/>
    <s v="By day we perform Acts of Kindness, by night we perform free theater, all sustained by the love of our neighbors, not ticket prices."/>
    <n v="3300"/>
    <n v="10"/>
    <x v="2"/>
    <s v="US"/>
    <s v="USD"/>
    <n v="1461823140"/>
    <n v="1459411371"/>
    <b v="0"/>
    <n v="34"/>
    <b v="1"/>
    <s v="theater/plays"/>
    <n v="0"/>
    <n v="0.28999999999999998"/>
    <x v="1"/>
    <s v="plays"/>
    <x v="0"/>
    <x v="2518"/>
    <d v="2016-04-28T05:59:00"/>
  </r>
  <r>
    <n v="3638"/>
    <s v="Project Hedwig and the Angry Inch"/>
    <s v="A rock and roll journey that explores love, loss, redemption, duality and ascension."/>
    <n v="3300"/>
    <n v="1"/>
    <x v="1"/>
    <s v="CA"/>
    <s v="CAD"/>
    <n v="1429456132"/>
    <n v="1424275732"/>
    <b v="0"/>
    <n v="2"/>
    <b v="0"/>
    <s v="theater/musical"/>
    <n v="0"/>
    <n v="0.5"/>
    <x v="1"/>
    <s v="musical"/>
    <x v="2"/>
    <x v="2519"/>
    <d v="2015-04-19T15:08:52"/>
  </r>
  <r>
    <n v="3720"/>
    <s v="Lakotas and the American Theatre"/>
    <s v="Breaking the American Indian stereotype in the American Theatre."/>
    <n v="3300"/>
    <n v="0"/>
    <x v="2"/>
    <s v="US"/>
    <s v="USD"/>
    <n v="1435881006"/>
    <n v="1433980206"/>
    <b v="0"/>
    <n v="40"/>
    <b v="1"/>
    <s v="theater/plays"/>
    <n v="0"/>
    <n v="0"/>
    <x v="1"/>
    <s v="plays"/>
    <x v="2"/>
    <x v="2520"/>
    <d v="2015-07-02T23:50:0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1"/>
    <s v="US"/>
    <s v="USD"/>
    <n v="1403039842"/>
    <n v="1397855842"/>
    <b v="0"/>
    <n v="0"/>
    <b v="0"/>
    <s v="publishing/children's books"/>
    <n v="13"/>
    <n v="0"/>
    <x v="2"/>
    <s v="children's books"/>
    <x v="1"/>
    <x v="2521"/>
    <d v="2014-06-17T21:17:22"/>
  </r>
  <r>
    <n v="1717"/>
    <s v="Shift Records A New EP!"/>
    <s v="Our first record created to reach, inspire, and ultimately express the love of Jesus to our generation."/>
    <n v="3265"/>
    <n v="2468"/>
    <x v="1"/>
    <s v="US"/>
    <s v="USD"/>
    <n v="1461211200"/>
    <n v="1459467238"/>
    <b v="0"/>
    <n v="41"/>
    <b v="0"/>
    <s v="music/faith"/>
    <n v="76"/>
    <n v="60.2"/>
    <x v="5"/>
    <s v="faith"/>
    <x v="0"/>
    <x v="2522"/>
    <d v="2016-04-21T04:00:00"/>
  </r>
  <r>
    <n v="3938"/>
    <s v="Broken Alley â€”Â Year 3"/>
    <s v="We Kickstarted Broken Alley Theatre in the summer of 2013. It's been an amazing two years. This year, BATx goes bigger than ever."/>
    <n v="3255"/>
    <n v="0"/>
    <x v="1"/>
    <s v="US"/>
    <s v="USD"/>
    <n v="1435441454"/>
    <n v="1432763054"/>
    <b v="0"/>
    <n v="5"/>
    <b v="0"/>
    <s v="theater/plays"/>
    <n v="0"/>
    <n v="0"/>
    <x v="1"/>
    <s v="plays"/>
    <x v="2"/>
    <x v="2523"/>
    <d v="2015-06-27T21:44:14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2"/>
    <s v="US"/>
    <s v="USD"/>
    <n v="1313276400"/>
    <n v="1310693986"/>
    <b v="0"/>
    <n v="37"/>
    <b v="1"/>
    <s v="film &amp; video/shorts"/>
    <n v="2048"/>
    <n v="1798.77"/>
    <x v="0"/>
    <s v="shorts"/>
    <x v="6"/>
    <x v="2524"/>
    <d v="2011-08-13T23:00:00"/>
  </r>
  <r>
    <n v="1596"/>
    <s v="The Town We Live In"/>
    <s v="London is beautiful. I want to create a book of stunning images from in and around our great city"/>
    <n v="3250"/>
    <n v="2836"/>
    <x v="1"/>
    <s v="GB"/>
    <s v="GBP"/>
    <n v="1418469569"/>
    <n v="1414577969"/>
    <b v="0"/>
    <n v="3"/>
    <b v="0"/>
    <s v="photography/places"/>
    <n v="87"/>
    <n v="945.33"/>
    <x v="6"/>
    <s v="places"/>
    <x v="1"/>
    <x v="2525"/>
    <d v="2014-12-13T11:19:29"/>
  </r>
  <r>
    <n v="2406"/>
    <s v="Arnold's Happy Days Food Truck"/>
    <s v="Be a part of something BIG, support us in opening the best burger truck in Tacoma! ~ &quot;So I donâ€™t have to dream alone!&quot;"/>
    <n v="3250"/>
    <n v="895"/>
    <x v="1"/>
    <s v="US"/>
    <s v="USD"/>
    <n v="1421635190"/>
    <n v="1418179190"/>
    <b v="0"/>
    <n v="16"/>
    <b v="0"/>
    <s v="food/food trucks"/>
    <n v="28"/>
    <n v="55.94"/>
    <x v="7"/>
    <s v="food trucks"/>
    <x v="1"/>
    <x v="2526"/>
    <d v="2015-01-19T02:39:50"/>
  </r>
  <r>
    <n v="2762"/>
    <s v="How to Create Your Own Magic World. Toy-making guide."/>
    <s v="How-to book of toys and games constructed from materials found in nature, recyclable and easily available."/>
    <n v="3250"/>
    <n v="400"/>
    <x v="1"/>
    <s v="US"/>
    <s v="USD"/>
    <n v="1332114795"/>
    <n v="1326934395"/>
    <b v="0"/>
    <n v="1"/>
    <b v="0"/>
    <s v="publishing/children's books"/>
    <n v="12"/>
    <n v="400"/>
    <x v="2"/>
    <s v="children's books"/>
    <x v="5"/>
    <x v="2527"/>
    <d v="2012-03-18T23:53:15"/>
  </r>
  <r>
    <n v="98"/>
    <s v="CUT OUT"/>
    <s v="&quot;Cut Out&quot; tells the story of a young woman who befriends a neighborhood teen and finds herself involved with gang violence."/>
    <n v="3200"/>
    <n v="81316"/>
    <x v="2"/>
    <s v="US"/>
    <s v="USD"/>
    <n v="1354923000"/>
    <n v="1351796674"/>
    <b v="0"/>
    <n v="60"/>
    <b v="1"/>
    <s v="film &amp; video/shorts"/>
    <n v="2541"/>
    <n v="1355.27"/>
    <x v="0"/>
    <s v="shorts"/>
    <x v="5"/>
    <x v="2528"/>
    <d v="2012-12-07T23:30:00"/>
  </r>
  <r>
    <n v="1122"/>
    <s v="Funny Monsters (Mobile Game)"/>
    <s v="Mobile game featuring lots of funny little monsters on the run from their mad creator. Lots of gameplay elements will keep user bussy."/>
    <n v="3200"/>
    <n v="5258"/>
    <x v="1"/>
    <s v="GB"/>
    <s v="GBP"/>
    <n v="1369932825"/>
    <n v="1368723225"/>
    <b v="0"/>
    <n v="0"/>
    <b v="0"/>
    <s v="games/video games"/>
    <n v="164"/>
    <n v="0"/>
    <x v="4"/>
    <s v="video games"/>
    <x v="4"/>
    <x v="2529"/>
    <d v="2013-05-30T16:53:45"/>
  </r>
  <r>
    <n v="1929"/>
    <s v="Surplus 1980 album funds for release on CD/LP."/>
    <s v="Trying to raise funds to release a full-length album on LP and CD by my post-punk studio project, Surplus 1980."/>
    <n v="3200"/>
    <n v="1920"/>
    <x v="2"/>
    <s v="US"/>
    <s v="USD"/>
    <n v="1309825866"/>
    <n v="1306197066"/>
    <b v="0"/>
    <n v="75"/>
    <b v="1"/>
    <s v="music/indie rock"/>
    <n v="60"/>
    <n v="25.6"/>
    <x v="5"/>
    <s v="indie rock"/>
    <x v="6"/>
    <x v="2530"/>
    <d v="2011-07-05T00:31:06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1"/>
    <s v="US"/>
    <s v="USD"/>
    <n v="1481072942"/>
    <n v="1475885342"/>
    <b v="0"/>
    <n v="0"/>
    <b v="0"/>
    <s v="photography/people"/>
    <n v="53"/>
    <n v="0"/>
    <x v="6"/>
    <s v="people"/>
    <x v="0"/>
    <x v="2531"/>
    <d v="2016-12-07T01:09:02"/>
  </r>
  <r>
    <n v="2476"/>
    <s v="Arts &amp; Crafts"/>
    <s v="Eleven songs, the accumulation of several memorable occurrences in a sleepy town; stories of fiction &amp; fact."/>
    <n v="3200"/>
    <n v="780"/>
    <x v="2"/>
    <s v="US"/>
    <s v="USD"/>
    <n v="1415004770"/>
    <n v="1412149970"/>
    <b v="0"/>
    <n v="55"/>
    <b v="1"/>
    <s v="music/indie rock"/>
    <n v="24"/>
    <n v="14.18"/>
    <x v="5"/>
    <s v="indie rock"/>
    <x v="1"/>
    <x v="2532"/>
    <d v="2014-11-03T08:52:50"/>
  </r>
  <r>
    <n v="2971"/>
    <s v="World Premiere of &quot;The Piano&quot;"/>
    <s v="An Asian-Jewish-American family collides with music, food, and identity crises in this world premiere New York theater production."/>
    <n v="3200"/>
    <n v="200"/>
    <x v="2"/>
    <s v="US"/>
    <s v="USD"/>
    <n v="1409500078"/>
    <n v="1406908078"/>
    <b v="0"/>
    <n v="43"/>
    <b v="1"/>
    <s v="theater/plays"/>
    <n v="6"/>
    <n v="4.6500000000000004"/>
    <x v="1"/>
    <s v="plays"/>
    <x v="1"/>
    <x v="2533"/>
    <d v="2014-08-31T15:47:58"/>
  </r>
  <r>
    <n v="3186"/>
    <s v="Honest"/>
    <s v="Honest is an exciting and dark new play by Bristol based writer Alice Nicholas, touring the South of England and London this October."/>
    <n v="3200"/>
    <n v="80"/>
    <x v="2"/>
    <s v="GB"/>
    <s v="GBP"/>
    <n v="1410901200"/>
    <n v="1408313438"/>
    <b v="1"/>
    <n v="70"/>
    <b v="1"/>
    <s v="theater/plays"/>
    <n v="3"/>
    <n v="1.1399999999999999"/>
    <x v="1"/>
    <s v="plays"/>
    <x v="1"/>
    <x v="2534"/>
    <d v="2014-09-16T21:00:00"/>
  </r>
  <r>
    <n v="3560"/>
    <s v="Book Club: A Comedy"/>
    <s v="The world premiere of an endearing play about love, friendship, men's styling putty, Dungeons &amp; Dragons &amp; our capacity for forbearance."/>
    <n v="3200"/>
    <n v="7"/>
    <x v="2"/>
    <s v="CA"/>
    <s v="CAD"/>
    <n v="1432694700"/>
    <n v="1429651266"/>
    <b v="0"/>
    <n v="74"/>
    <b v="1"/>
    <s v="theater/plays"/>
    <n v="0"/>
    <n v="0.09"/>
    <x v="1"/>
    <s v="plays"/>
    <x v="2"/>
    <x v="2535"/>
    <d v="2015-05-27T02:45:00"/>
  </r>
  <r>
    <n v="876"/>
    <s v="Sound Of Dobells"/>
    <s v="What was the greatest record shop ever?  DOBELLS!"/>
    <n v="3152"/>
    <n v="7620"/>
    <x v="1"/>
    <s v="GB"/>
    <s v="GBP"/>
    <n v="1359978927"/>
    <n v="1357127727"/>
    <b v="0"/>
    <n v="45"/>
    <b v="0"/>
    <s v="music/jazz"/>
    <n v="242"/>
    <n v="169.33"/>
    <x v="5"/>
    <s v="jazz"/>
    <x v="4"/>
    <x v="2536"/>
    <d v="2013-02-04T11:55:27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2"/>
    <s v="AU"/>
    <s v="AUD"/>
    <n v="1424516400"/>
    <n v="1421812637"/>
    <b v="0"/>
    <n v="38"/>
    <b v="1"/>
    <s v="theater/musical"/>
    <n v="7"/>
    <n v="6.05"/>
    <x v="1"/>
    <s v="musical"/>
    <x v="2"/>
    <x v="2537"/>
    <d v="2015-02-21T11:00:00"/>
  </r>
  <r>
    <n v="3223"/>
    <s v="Good People by David Lindsay-Abaire at Waterfront Playhouse"/>
    <s v="Bringing David Lindsay-Abaire's award-winning story of our times to the East Bay."/>
    <n v="3100"/>
    <n v="65"/>
    <x v="2"/>
    <s v="US"/>
    <s v="USD"/>
    <n v="1440100976"/>
    <n v="1437508976"/>
    <b v="1"/>
    <n v="74"/>
    <b v="1"/>
    <s v="theater/plays"/>
    <n v="2"/>
    <n v="0.88"/>
    <x v="1"/>
    <s v="plays"/>
    <x v="2"/>
    <x v="2538"/>
    <d v="2015-08-20T20:02:5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2"/>
    <s v="US"/>
    <s v="USD"/>
    <n v="1403660279"/>
    <n v="1400636279"/>
    <b v="0"/>
    <n v="19"/>
    <b v="1"/>
    <s v="film &amp; video/television"/>
    <n v="15719"/>
    <n v="24819.32"/>
    <x v="0"/>
    <s v="television"/>
    <x v="1"/>
    <x v="2539"/>
    <d v="2014-06-25T01:37:59"/>
  </r>
  <r>
    <n v="29"/>
    <s v="The JOB Prelude."/>
    <s v="Genuine, no cliche Cop dramedy. Stories based on Adam's time as a Constable. What really goes on? Think you know the Police? Find out."/>
    <n v="3000"/>
    <n v="201165"/>
    <x v="2"/>
    <s v="GB"/>
    <s v="GBP"/>
    <n v="1406045368"/>
    <n v="1403453368"/>
    <b v="0"/>
    <n v="117"/>
    <b v="1"/>
    <s v="film &amp; video/television"/>
    <n v="6706"/>
    <n v="1719.36"/>
    <x v="0"/>
    <s v="television"/>
    <x v="1"/>
    <x v="2540"/>
    <d v="2014-07-22T16:09:28"/>
  </r>
  <r>
    <n v="53"/>
    <s v="Rolling out Vegan Mashup's Season 2"/>
    <s v="Delicious TV's Vegan Mashup launching season two on public television"/>
    <n v="3000"/>
    <n v="142483"/>
    <x v="2"/>
    <s v="US"/>
    <s v="USD"/>
    <n v="1396648800"/>
    <n v="1395407445"/>
    <b v="0"/>
    <n v="117"/>
    <b v="1"/>
    <s v="film &amp; video/television"/>
    <n v="4749"/>
    <n v="1217.8"/>
    <x v="0"/>
    <s v="television"/>
    <x v="1"/>
    <x v="2541"/>
    <d v="2014-04-04T22:00:00"/>
  </r>
  <r>
    <n v="62"/>
    <s v="SPECIMEN 0625c - Sci-Fi Thriller"/>
    <s v="A man is forced to repeatedly crawl through a mysterious maze not knowing who captured him or why, but he is determined to find out."/>
    <n v="3000"/>
    <n v="120249"/>
    <x v="2"/>
    <s v="US"/>
    <s v="USD"/>
    <n v="1362337878"/>
    <n v="1360177878"/>
    <b v="0"/>
    <n v="48"/>
    <b v="1"/>
    <s v="film &amp; video/shorts"/>
    <n v="4008"/>
    <n v="2505.19"/>
    <x v="0"/>
    <s v="shorts"/>
    <x v="4"/>
    <x v="2542"/>
    <d v="2013-03-03T19:11:1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2"/>
    <s v="US"/>
    <s v="USD"/>
    <n v="1305625164"/>
    <n v="1300354764"/>
    <b v="0"/>
    <n v="46"/>
    <b v="1"/>
    <s v="film &amp; video/shorts"/>
    <n v="3078"/>
    <n v="2007.4"/>
    <x v="0"/>
    <s v="shorts"/>
    <x v="6"/>
    <x v="2543"/>
    <d v="2011-05-17T09:39:24"/>
  </r>
  <r>
    <n v="114"/>
    <s v="l'esprit d'escalier-a senior film"/>
    <s v="This film explores the complicated nature that exists in all human relationships. A mother and a daughter seek to find happiness."/>
    <n v="3000"/>
    <n v="73552"/>
    <x v="2"/>
    <s v="US"/>
    <s v="USD"/>
    <n v="1326436488"/>
    <n v="1321252488"/>
    <b v="0"/>
    <n v="35"/>
    <b v="1"/>
    <s v="film &amp; video/shorts"/>
    <n v="2452"/>
    <n v="2101.4899999999998"/>
    <x v="0"/>
    <s v="shorts"/>
    <x v="6"/>
    <x v="2544"/>
    <d v="2012-01-13T06:34:48"/>
  </r>
  <r>
    <n v="121"/>
    <s v="MICRO-MISSION"/>
    <s v="NAVY SEALS sent on a Area 51 Top-Secret rescue mission where they are shrunken and injected into an ET body, the immune system mutated."/>
    <n v="3000"/>
    <n v="65924.38"/>
    <x v="0"/>
    <s v="US"/>
    <s v="USD"/>
    <n v="1429352160"/>
    <n v="1427993710"/>
    <b v="0"/>
    <n v="1"/>
    <b v="0"/>
    <s v="film &amp; video/science fiction"/>
    <n v="2197"/>
    <n v="65924.38"/>
    <x v="0"/>
    <s v="science fiction"/>
    <x v="2"/>
    <x v="2545"/>
    <d v="2015-04-18T10:16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0"/>
    <s v="US"/>
    <s v="USD"/>
    <n v="1404241200"/>
    <n v="1401354597"/>
    <b v="0"/>
    <n v="5"/>
    <b v="0"/>
    <s v="film &amp; video/science fiction"/>
    <n v="1911"/>
    <n v="11468.4"/>
    <x v="0"/>
    <s v="science fiction"/>
    <x v="1"/>
    <x v="2546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57197"/>
    <x v="0"/>
    <s v="US"/>
    <s v="USD"/>
    <n v="1431771360"/>
    <n v="1427968234"/>
    <b v="0"/>
    <n v="0"/>
    <b v="0"/>
    <s v="film &amp; video/science fiction"/>
    <n v="1907"/>
    <n v="0"/>
    <x v="0"/>
    <s v="science fiction"/>
    <x v="2"/>
    <x v="2547"/>
    <d v="2015-05-16T10:16:00"/>
  </r>
  <r>
    <n v="142"/>
    <s v="SAMANTHA  SHADOW (Canceled)"/>
    <s v="A science fiction series about a women trying to stave off a mysterious appearance of monsters from getting out of a dark alley."/>
    <n v="3000"/>
    <n v="55201.52"/>
    <x v="0"/>
    <s v="US"/>
    <s v="USD"/>
    <n v="1416176778"/>
    <n v="1414358778"/>
    <b v="0"/>
    <n v="1"/>
    <b v="0"/>
    <s v="film &amp; video/science fiction"/>
    <n v="1840"/>
    <n v="55201.52"/>
    <x v="0"/>
    <s v="science fiction"/>
    <x v="1"/>
    <x v="2548"/>
    <d v="2014-11-16T22:26:18"/>
  </r>
  <r>
    <n v="229"/>
    <s v="The Perfect Plan"/>
    <s v="I teenage girl that wants to go around the system. She does all she can to cheat and finds herself in a bad position when she messesup"/>
    <n v="3000"/>
    <n v="35296"/>
    <x v="1"/>
    <s v="DE"/>
    <s v="EUR"/>
    <n v="1455402297"/>
    <n v="1452810297"/>
    <b v="0"/>
    <n v="0"/>
    <b v="0"/>
    <s v="film &amp; video/drama"/>
    <n v="1177"/>
    <n v="0"/>
    <x v="0"/>
    <s v="drama"/>
    <x v="0"/>
    <x v="2549"/>
    <d v="2016-02-13T22:24:5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2"/>
    <s v="US"/>
    <s v="USD"/>
    <n v="1272480540"/>
    <n v="1267220191"/>
    <b v="1"/>
    <n v="65"/>
    <b v="1"/>
    <s v="film &amp; video/documentary"/>
    <n v="1020"/>
    <n v="470.9"/>
    <x v="0"/>
    <s v="documentary"/>
    <x v="7"/>
    <x v="2550"/>
    <d v="2010-04-28T18:49:00"/>
  </r>
  <r>
    <n v="303"/>
    <s v="The Forest for the Trees"/>
    <s v="The story of Jadab Payeng, an Indian man who single handedly planted nearly 1400 acres of forest to save his island, Majuli."/>
    <n v="3000"/>
    <n v="28067.34"/>
    <x v="2"/>
    <s v="US"/>
    <s v="USD"/>
    <n v="1338601346"/>
    <n v="1336009346"/>
    <b v="1"/>
    <n v="82"/>
    <b v="1"/>
    <s v="film &amp; video/documentary"/>
    <n v="936"/>
    <n v="342.28"/>
    <x v="0"/>
    <s v="documentary"/>
    <x v="5"/>
    <x v="2551"/>
    <d v="2012-06-02T01:42:26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2"/>
    <s v="US"/>
    <s v="USD"/>
    <n v="1426298708"/>
    <n v="1423710308"/>
    <b v="1"/>
    <n v="31"/>
    <b v="1"/>
    <s v="film &amp; video/documentary"/>
    <n v="846"/>
    <n v="818.55"/>
    <x v="0"/>
    <s v="documentary"/>
    <x v="2"/>
    <x v="2552"/>
    <d v="2015-03-14T02:05:08"/>
  </r>
  <r>
    <n v="378"/>
    <s v="Where is Home?"/>
    <s v="Ugandan Filmmaker and Activist Kamoga Hassan's new documentary follows Ugandan LGBT asylum seekers asking the question &quot;Where is home?&quot;"/>
    <n v="3000"/>
    <n v="21831"/>
    <x v="2"/>
    <s v="CA"/>
    <s v="CAD"/>
    <n v="1453765920"/>
    <n v="1451655808"/>
    <b v="0"/>
    <n v="83"/>
    <b v="1"/>
    <s v="film &amp; video/documentary"/>
    <n v="728"/>
    <n v="263.02"/>
    <x v="0"/>
    <s v="documentary"/>
    <x v="0"/>
    <x v="2553"/>
    <d v="2016-01-25T23:52:00"/>
  </r>
  <r>
    <n v="424"/>
    <s v="Drowning -Short animated Film"/>
    <s v="A short film about a gay teenage boy who is bullied to the point where he is willing to commit suicide. Only he can save himself."/>
    <n v="3000"/>
    <n v="19434"/>
    <x v="1"/>
    <s v="US"/>
    <s v="USD"/>
    <n v="1332748899"/>
    <n v="1327568499"/>
    <b v="0"/>
    <n v="5"/>
    <b v="0"/>
    <s v="film &amp; video/animation"/>
    <n v="648"/>
    <n v="3886.8"/>
    <x v="0"/>
    <s v="animation"/>
    <x v="5"/>
    <x v="2554"/>
    <d v="2012-03-26T08:01:39"/>
  </r>
  <r>
    <n v="431"/>
    <s v="Bump in the road short stop motion animation"/>
    <s v="A short stop motion animated film of a man on his way home when strange goings on start to happen on his journey."/>
    <n v="3000"/>
    <n v="18855"/>
    <x v="1"/>
    <s v="GB"/>
    <s v="GBP"/>
    <n v="1467752083"/>
    <n v="1465160083"/>
    <b v="0"/>
    <n v="8"/>
    <b v="0"/>
    <s v="film &amp; video/animation"/>
    <n v="629"/>
    <n v="2356.88"/>
    <x v="0"/>
    <s v="animation"/>
    <x v="0"/>
    <x v="2555"/>
    <d v="2016-07-05T20:54:43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1"/>
    <s v="US"/>
    <s v="USD"/>
    <n v="1444576022"/>
    <n v="1439392022"/>
    <b v="0"/>
    <n v="0"/>
    <b v="0"/>
    <s v="film &amp; video/animation"/>
    <n v="622"/>
    <n v="0"/>
    <x v="0"/>
    <s v="animation"/>
    <x v="2"/>
    <x v="2556"/>
    <d v="2015-10-11T15:07:02"/>
  </r>
  <r>
    <n v="522"/>
    <s v="COMPASS PLAYERS"/>
    <s v="*** TO MAKE DONATIONS IN THE FUTURE                                   GO TO OUR WEBSITE: www.compassplayers.com ***"/>
    <n v="3000"/>
    <n v="15171.5"/>
    <x v="2"/>
    <s v="US"/>
    <s v="USD"/>
    <n v="1458518325"/>
    <n v="1456793925"/>
    <b v="0"/>
    <n v="31"/>
    <b v="1"/>
    <s v="theater/plays"/>
    <n v="506"/>
    <n v="489.4"/>
    <x v="1"/>
    <s v="plays"/>
    <x v="0"/>
    <x v="2557"/>
    <d v="2016-03-20T23:58:45"/>
  </r>
  <r>
    <n v="580"/>
    <s v="Talented Minds â­ï¸"/>
    <s v="I Want To Create A Website That Helps Young Inventors Of Today Broadcast Their Talents &amp; Help Get The Reconigition They Deserve"/>
    <n v="3000"/>
    <n v="12571"/>
    <x v="1"/>
    <s v="US"/>
    <s v="USD"/>
    <n v="1474580867"/>
    <n v="1471988867"/>
    <b v="0"/>
    <n v="1"/>
    <b v="0"/>
    <s v="technology/web"/>
    <n v="419"/>
    <n v="12571"/>
    <x v="3"/>
    <s v="web"/>
    <x v="0"/>
    <x v="2558"/>
    <d v="2016-09-22T21:47:47"/>
  </r>
  <r>
    <n v="652"/>
    <s v="The Zossom Phone Case"/>
    <s v="Zossom is a smart phone case with a strap. Forget the days of shattered screens and scratches. The Zossom case keeps your phone safe."/>
    <n v="3000"/>
    <n v="11090"/>
    <x v="2"/>
    <s v="US"/>
    <s v="USD"/>
    <n v="1480613650"/>
    <n v="1478018050"/>
    <b v="0"/>
    <n v="28"/>
    <b v="1"/>
    <s v="technology/wearables"/>
    <n v="370"/>
    <n v="396.07"/>
    <x v="3"/>
    <s v="wearables"/>
    <x v="0"/>
    <x v="2559"/>
    <d v="2016-12-01T17:34:10"/>
  </r>
  <r>
    <n v="659"/>
    <s v="Lulu Watch Designs - Apple Watch"/>
    <s v="Sync up your lifestyle"/>
    <n v="3000"/>
    <n v="10846"/>
    <x v="2"/>
    <s v="US"/>
    <s v="USD"/>
    <n v="1440339295"/>
    <n v="1437747295"/>
    <b v="0"/>
    <n v="21"/>
    <b v="1"/>
    <s v="technology/wearables"/>
    <n v="362"/>
    <n v="516.48"/>
    <x v="3"/>
    <s v="wearables"/>
    <x v="2"/>
    <x v="2560"/>
    <d v="2015-08-23T14:14:5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2"/>
    <s v="US"/>
    <s v="USD"/>
    <n v="1434857482"/>
    <n v="1433647882"/>
    <b v="0"/>
    <n v="19"/>
    <b v="1"/>
    <s v="publishing/nonfiction"/>
    <n v="317"/>
    <n v="500"/>
    <x v="2"/>
    <s v="nonfiction"/>
    <x v="2"/>
    <x v="2561"/>
    <d v="2015-06-21T03:31:22"/>
  </r>
  <r>
    <n v="751"/>
    <s v="Surviving the Journey: Letters from the Railroad"/>
    <s v="A young cancer survivor embarks on a cross country railroad adventure while writing her memoir through letters."/>
    <n v="3000"/>
    <n v="9302.75"/>
    <x v="2"/>
    <s v="US"/>
    <s v="USD"/>
    <n v="1312470475"/>
    <n v="1308496075"/>
    <b v="0"/>
    <n v="62"/>
    <b v="1"/>
    <s v="publishing/nonfiction"/>
    <n v="310"/>
    <n v="150.04"/>
    <x v="2"/>
    <s v="nonfiction"/>
    <x v="6"/>
    <x v="2562"/>
    <d v="2011-08-04T15:07:55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1"/>
    <s v="US"/>
    <s v="USD"/>
    <n v="1375313577"/>
    <n v="1372721577"/>
    <b v="0"/>
    <n v="3"/>
    <b v="0"/>
    <s v="publishing/fiction"/>
    <n v="291"/>
    <n v="2911.67"/>
    <x v="2"/>
    <s v="fiction"/>
    <x v="4"/>
    <x v="2563"/>
    <d v="2013-07-31T23:32:57"/>
  </r>
  <r>
    <n v="797"/>
    <s v="Lust Control NEW CD!!!"/>
    <s v="Help Lust Control Kickstart their first cd in 20 years!!  To be mixed by Rocky Gray (Living Sacrifice, Soul Embraced, Evanescence)!!"/>
    <n v="3000"/>
    <n v="8447"/>
    <x v="2"/>
    <s v="US"/>
    <s v="USD"/>
    <n v="1335672000"/>
    <n v="1332978688"/>
    <b v="0"/>
    <n v="71"/>
    <b v="1"/>
    <s v="music/rock"/>
    <n v="282"/>
    <n v="118.97"/>
    <x v="5"/>
    <s v="rock"/>
    <x v="5"/>
    <x v="2564"/>
    <d v="2012-04-29T04:00:00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2"/>
    <s v="US"/>
    <s v="USD"/>
    <n v="1310857200"/>
    <n v="1306525512"/>
    <b v="0"/>
    <n v="54"/>
    <b v="1"/>
    <s v="music/rock"/>
    <n v="277"/>
    <n v="153.97999999999999"/>
    <x v="5"/>
    <s v="rock"/>
    <x v="6"/>
    <x v="2565"/>
    <d v="2011-07-16T23:00:00"/>
  </r>
  <r>
    <n v="822"/>
    <s v="Soul Easy - Making music for our friends."/>
    <s v="Soul Easy recording our first full length CD.  Inspired by lots of friends and lots of good times."/>
    <n v="3000"/>
    <n v="8160"/>
    <x v="2"/>
    <s v="US"/>
    <s v="USD"/>
    <n v="1349477050"/>
    <n v="1346885050"/>
    <b v="0"/>
    <n v="69"/>
    <b v="1"/>
    <s v="music/rock"/>
    <n v="272"/>
    <n v="118.26"/>
    <x v="5"/>
    <s v="rock"/>
    <x v="5"/>
    <x v="2566"/>
    <d v="2012-10-05T22:44:1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5"/>
    <s v="metal"/>
    <x v="0"/>
    <x v="2567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2"/>
    <s v="US"/>
    <s v="USD"/>
    <n v="1414817940"/>
    <n v="1411489552"/>
    <b v="1"/>
    <n v="159"/>
    <b v="1"/>
    <s v="music/metal"/>
    <n v="267"/>
    <n v="50.38"/>
    <x v="5"/>
    <s v="metal"/>
    <x v="1"/>
    <x v="2568"/>
    <d v="2014-11-01T04:59:00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1"/>
    <s v="US"/>
    <s v="USD"/>
    <n v="1367676034"/>
    <n v="1365084034"/>
    <b v="0"/>
    <n v="21"/>
    <b v="0"/>
    <s v="music/jazz"/>
    <n v="255"/>
    <n v="364.52"/>
    <x v="5"/>
    <s v="jazz"/>
    <x v="4"/>
    <x v="2569"/>
    <d v="2013-05-04T14:00:3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1"/>
    <s v="US"/>
    <s v="USD"/>
    <n v="1385055979"/>
    <n v="1382460379"/>
    <b v="0"/>
    <n v="4"/>
    <b v="0"/>
    <s v="music/indie rock"/>
    <n v="248"/>
    <n v="1861.29"/>
    <x v="5"/>
    <s v="indie rock"/>
    <x v="4"/>
    <x v="2570"/>
    <d v="2013-11-21T17:46:19"/>
  </r>
  <r>
    <n v="897"/>
    <s v="Park XXVII Album Release"/>
    <s v="Park XXVII is putting together an album of up and coming Georgia bands. We need money to fund the recording/production costs of this cd"/>
    <n v="3000"/>
    <n v="7344"/>
    <x v="1"/>
    <s v="US"/>
    <s v="USD"/>
    <n v="1354123908"/>
    <n v="1351528308"/>
    <b v="0"/>
    <n v="0"/>
    <b v="0"/>
    <s v="music/indie rock"/>
    <n v="245"/>
    <n v="0"/>
    <x v="5"/>
    <s v="indie rock"/>
    <x v="5"/>
    <x v="2571"/>
    <d v="2012-11-28T17:31:48"/>
  </r>
  <r>
    <n v="924"/>
    <s v="Africa Brass Master Class for youth"/>
    <s v="Cultural and jazz instructional classes for youth at Preservation Hall. Preserving traditional New Orleans jazz and it's African roots."/>
    <n v="3000"/>
    <n v="6863"/>
    <x v="1"/>
    <s v="US"/>
    <s v="USD"/>
    <n v="1360795069"/>
    <n v="1358203069"/>
    <b v="0"/>
    <n v="15"/>
    <b v="0"/>
    <s v="music/jazz"/>
    <n v="229"/>
    <n v="457.53"/>
    <x v="5"/>
    <s v="jazz"/>
    <x v="4"/>
    <x v="2572"/>
    <d v="2013-02-13T22:37:49"/>
  </r>
  <r>
    <n v="943"/>
    <s v="SleepMode"/>
    <s v="A mask for home or travel that will give you the best, undisturbed sleep of your life."/>
    <n v="3000"/>
    <n v="6592"/>
    <x v="1"/>
    <s v="US"/>
    <s v="USD"/>
    <n v="1480438905"/>
    <n v="1477843305"/>
    <b v="0"/>
    <n v="12"/>
    <b v="0"/>
    <s v="technology/wearables"/>
    <n v="220"/>
    <n v="549.33000000000004"/>
    <x v="3"/>
    <s v="wearables"/>
    <x v="0"/>
    <x v="2573"/>
    <d v="2016-11-29T17:01:45"/>
  </r>
  <r>
    <n v="1021"/>
    <s v="Rick and Morty Album &amp; Music Video"/>
    <s v="Rick and Morty concept album written by Allie Goertz + music video directed by Paul B. Cummings!"/>
    <n v="3000"/>
    <n v="5922"/>
    <x v="2"/>
    <s v="US"/>
    <s v="USD"/>
    <n v="1445054400"/>
    <n v="1443074571"/>
    <b v="1"/>
    <n v="478"/>
    <b v="1"/>
    <s v="music/electronic music"/>
    <n v="197"/>
    <n v="12.39"/>
    <x v="5"/>
    <s v="electronic music"/>
    <x v="2"/>
    <x v="2574"/>
    <d v="2015-10-17T04:00:00"/>
  </r>
  <r>
    <n v="1046"/>
    <s v="All Things Horses Podcast (Canceled)"/>
    <s v="All Things Horses is slowly becoming the greatest podcast on the internet and we are looking to upgrade the studio and software."/>
    <n v="3000"/>
    <n v="5665"/>
    <x v="0"/>
    <s v="DE"/>
    <s v="EUR"/>
    <n v="1451161560"/>
    <n v="1447273560"/>
    <b v="0"/>
    <n v="0"/>
    <b v="0"/>
    <s v="journalism/audio"/>
    <n v="189"/>
    <n v="0"/>
    <x v="8"/>
    <s v="audio"/>
    <x v="2"/>
    <x v="2575"/>
    <d v="2015-12-26T20:26:00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1"/>
    <s v="AU"/>
    <s v="AUD"/>
    <n v="1392800922"/>
    <n v="1390381722"/>
    <b v="0"/>
    <n v="5"/>
    <b v="0"/>
    <s v="games/video games"/>
    <n v="185"/>
    <n v="1108"/>
    <x v="4"/>
    <s v="video games"/>
    <x v="1"/>
    <x v="2576"/>
    <d v="2014-02-19T09:08:42"/>
  </r>
  <r>
    <n v="1125"/>
    <s v="Ultimate Supremacy"/>
    <s v="Ultimate Supremacy will be the ultimate in mobile gaming, if you love fighting and strategy games, you will love Ultimate Supremacy."/>
    <n v="3000"/>
    <n v="5236"/>
    <x v="1"/>
    <s v="GB"/>
    <s v="GBP"/>
    <n v="1443193130"/>
    <n v="1438009130"/>
    <b v="0"/>
    <n v="0"/>
    <b v="0"/>
    <s v="games/mobile games"/>
    <n v="175"/>
    <n v="0"/>
    <x v="4"/>
    <s v="mobile games"/>
    <x v="2"/>
    <x v="2577"/>
    <d v="2015-09-25T14:58:50"/>
  </r>
  <r>
    <n v="1133"/>
    <s v="Ping"/>
    <s v="Ping is a simple game currently in the design process, where the player lives off of the power of their connection to the internet."/>
    <n v="3000"/>
    <n v="5221"/>
    <x v="1"/>
    <s v="GB"/>
    <s v="GBP"/>
    <n v="1406799981"/>
    <n v="1404207981"/>
    <b v="0"/>
    <n v="1"/>
    <b v="0"/>
    <s v="games/mobile games"/>
    <n v="174"/>
    <n v="5221"/>
    <x v="4"/>
    <s v="mobile games"/>
    <x v="1"/>
    <x v="2578"/>
    <d v="2014-07-31T09:46:21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0"/>
    <s v="US"/>
    <s v="USD"/>
    <n v="1382478278"/>
    <n v="1377294278"/>
    <b v="0"/>
    <n v="3"/>
    <b v="0"/>
    <s v="music/world music"/>
    <n v="152"/>
    <n v="1519.71"/>
    <x v="5"/>
    <s v="world music"/>
    <x v="4"/>
    <x v="2579"/>
    <d v="2013-10-22T21:44:38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2"/>
    <s v="US"/>
    <s v="USD"/>
    <n v="1385932652"/>
    <n v="1383337052"/>
    <b v="1"/>
    <n v="109"/>
    <b v="1"/>
    <s v="music/rock"/>
    <n v="145"/>
    <n v="39.840000000000003"/>
    <x v="5"/>
    <s v="rock"/>
    <x v="4"/>
    <x v="2580"/>
    <d v="2013-12-01T21:17:32"/>
  </r>
  <r>
    <n v="1276"/>
    <s v="MR. DREAM GOES TO JAIL"/>
    <s v="Sponsor this Brooklyn punk band's debut seven-inch, MR. DREAM GOES TO JAIL."/>
    <n v="3000"/>
    <n v="4219"/>
    <x v="2"/>
    <s v="US"/>
    <s v="USD"/>
    <n v="1251777600"/>
    <n v="1247504047"/>
    <b v="1"/>
    <n v="68"/>
    <b v="1"/>
    <s v="music/rock"/>
    <n v="141"/>
    <n v="62.04"/>
    <x v="5"/>
    <s v="rock"/>
    <x v="8"/>
    <x v="2581"/>
    <d v="2009-09-01T04:00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2"/>
    <s v="US"/>
    <s v="USD"/>
    <n v="1428390000"/>
    <n v="1425224391"/>
    <b v="0"/>
    <n v="42"/>
    <b v="1"/>
    <s v="theater/plays"/>
    <n v="138"/>
    <n v="98.5"/>
    <x v="1"/>
    <s v="plays"/>
    <x v="2"/>
    <x v="2582"/>
    <d v="2015-04-07T07:00:00"/>
  </r>
  <r>
    <n v="1300"/>
    <s v="Before The Lights Go Up"/>
    <s v="What would you do with the time ticking and the pressure building to make a choice?! Find out what happens in this hilarious new play!!"/>
    <n v="3000"/>
    <n v="4085"/>
    <x v="2"/>
    <s v="US"/>
    <s v="USD"/>
    <n v="1464807420"/>
    <n v="1461427938"/>
    <b v="0"/>
    <n v="24"/>
    <b v="1"/>
    <s v="theater/plays"/>
    <n v="136"/>
    <n v="170.21"/>
    <x v="1"/>
    <s v="plays"/>
    <x v="0"/>
    <x v="2583"/>
    <d v="2016-06-01T18:57:00"/>
  </r>
  <r>
    <n v="1358"/>
    <s v="The Masada Story Project"/>
    <s v="I am working on a book about what people do when they visit Masada, an ancient fortress in the Judean desert."/>
    <n v="3000"/>
    <n v="3775.5"/>
    <x v="2"/>
    <s v="US"/>
    <s v="USD"/>
    <n v="1309009323"/>
    <n v="1306417323"/>
    <b v="0"/>
    <n v="49"/>
    <b v="1"/>
    <s v="publishing/nonfiction"/>
    <n v="126"/>
    <n v="77.05"/>
    <x v="2"/>
    <s v="nonfiction"/>
    <x v="6"/>
    <x v="2584"/>
    <d v="2011-06-25T13:42:03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1"/>
    <s v="US"/>
    <s v="USD"/>
    <n v="1407847978"/>
    <n v="1405687978"/>
    <b v="0"/>
    <n v="2"/>
    <b v="0"/>
    <s v="publishing/translations"/>
    <n v="116"/>
    <n v="1742.5"/>
    <x v="2"/>
    <s v="translations"/>
    <x v="1"/>
    <x v="2585"/>
    <d v="2014-08-12T12:52:58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1"/>
    <s v="GB"/>
    <s v="GBP"/>
    <n v="1423185900"/>
    <n v="1420766700"/>
    <b v="0"/>
    <n v="3"/>
    <b v="0"/>
    <s v="publishing/translations"/>
    <n v="116"/>
    <n v="1155.1099999999999"/>
    <x v="2"/>
    <s v="translations"/>
    <x v="2"/>
    <x v="2586"/>
    <d v="2015-02-06T01:25:00"/>
  </r>
  <r>
    <n v="1418"/>
    <s v="Realidades del Hombre"/>
    <s v="Â¿Y si hubiera una camino intermedio entre ciencia y religion?_x000a_Descubre la respuesta ayudando a publicar y traducir este libro."/>
    <n v="3000"/>
    <n v="3432"/>
    <x v="1"/>
    <s v="ES"/>
    <s v="EUR"/>
    <n v="1456397834"/>
    <n v="1453805834"/>
    <b v="0"/>
    <n v="1"/>
    <b v="0"/>
    <s v="publishing/translations"/>
    <n v="114"/>
    <n v="3432"/>
    <x v="2"/>
    <s v="translations"/>
    <x v="0"/>
    <x v="2587"/>
    <d v="2016-02-25T10:57:14"/>
  </r>
  <r>
    <n v="1437"/>
    <s v="THE BACHELOR KNOWS NO BORDERS"/>
    <s v="Introducing A True Story That Bridges Borders: Join Us As We Translate THE BACHELOR CHAPTERS: A THINKING WOMAN'S ROMANCE Into Spanish!"/>
    <n v="3000"/>
    <n v="3372.25"/>
    <x v="1"/>
    <s v="US"/>
    <s v="USD"/>
    <n v="1405227540"/>
    <n v="1402058739"/>
    <b v="0"/>
    <n v="22"/>
    <b v="0"/>
    <s v="publishing/translations"/>
    <n v="112"/>
    <n v="153.28"/>
    <x v="2"/>
    <s v="translations"/>
    <x v="1"/>
    <x v="2588"/>
    <d v="2014-07-13T04:59:00"/>
  </r>
  <r>
    <n v="1474"/>
    <s v="Bring the Seattle Geekly podcast back!"/>
    <s v="We ended the Seattle Geekly podcast back in mid 2011, We've been thinking of bringing it back but we need help monetarily."/>
    <n v="3000"/>
    <n v="3226"/>
    <x v="2"/>
    <s v="US"/>
    <s v="USD"/>
    <n v="1379093292"/>
    <n v="1376501292"/>
    <b v="1"/>
    <n v="76"/>
    <b v="1"/>
    <s v="publishing/radio &amp; podcasts"/>
    <n v="108"/>
    <n v="42.45"/>
    <x v="2"/>
    <s v="radio &amp; podcasts"/>
    <x v="4"/>
    <x v="2589"/>
    <d v="2013-09-13T17:28:1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1"/>
    <s v="US"/>
    <s v="USD"/>
    <n v="1409787378"/>
    <n v="1405899378"/>
    <b v="0"/>
    <n v="3"/>
    <b v="0"/>
    <s v="publishing/fiction"/>
    <n v="105"/>
    <n v="1051.67"/>
    <x v="2"/>
    <s v="fiction"/>
    <x v="1"/>
    <x v="2590"/>
    <d v="2014-09-03T23:36:18"/>
  </r>
  <r>
    <n v="1524"/>
    <s v="Heath - Limited Edition Split Zine - Make 100"/>
    <s v="Limited edition split zine by photographers AdeY and Kersti K. 100 signed and hand numbered copies!"/>
    <n v="3000"/>
    <n v="3060"/>
    <x v="2"/>
    <s v="SE"/>
    <s v="SEK"/>
    <n v="1487592090"/>
    <n v="1485000090"/>
    <b v="1"/>
    <n v="28"/>
    <b v="1"/>
    <s v="photography/photobooks"/>
    <n v="102"/>
    <n v="109.29"/>
    <x v="6"/>
    <s v="photobooks"/>
    <x v="3"/>
    <x v="2591"/>
    <d v="2017-02-20T12:01:30"/>
  </r>
  <r>
    <n v="1528"/>
    <s v="Don't Go Outside: Tokyo Street Photos"/>
    <s v="A book of street photos from around Shibuya that I've made between 2011-2016."/>
    <n v="3000"/>
    <n v="3048"/>
    <x v="2"/>
    <s v="US"/>
    <s v="USD"/>
    <n v="1485907200"/>
    <n v="1483292122"/>
    <b v="1"/>
    <n v="160"/>
    <b v="1"/>
    <s v="photography/photobooks"/>
    <n v="102"/>
    <n v="19.05"/>
    <x v="6"/>
    <s v="photobooks"/>
    <x v="3"/>
    <x v="2592"/>
    <d v="2017-02-01T00:00:00"/>
  </r>
  <r>
    <n v="1545"/>
    <s v="Nevada County Hearts"/>
    <s v="&quot;He will not be a wise man who does not study human hearts!&quot;_x000a_Hope in natural art, creation!"/>
    <n v="3000"/>
    <n v="3017"/>
    <x v="1"/>
    <s v="US"/>
    <s v="USD"/>
    <n v="1425330960"/>
    <n v="1422393234"/>
    <b v="0"/>
    <n v="1"/>
    <b v="0"/>
    <s v="photography/nature"/>
    <n v="101"/>
    <n v="3017"/>
    <x v="6"/>
    <s v="nature"/>
    <x v="2"/>
    <x v="2593"/>
    <d v="2015-03-02T21:16:00"/>
  </r>
  <r>
    <n v="1676"/>
    <s v="Bridge 19 CD Release Tour"/>
    <s v="Help fund Bridge 19's tour in support of their first duo record, to be released in May 2012."/>
    <n v="3000"/>
    <n v="2550"/>
    <x v="2"/>
    <s v="US"/>
    <s v="USD"/>
    <n v="1334980740"/>
    <n v="1330968347"/>
    <b v="0"/>
    <n v="42"/>
    <b v="1"/>
    <s v="music/pop"/>
    <n v="85"/>
    <n v="60.71"/>
    <x v="5"/>
    <s v="pop"/>
    <x v="5"/>
    <x v="2594"/>
    <d v="2012-04-21T03:59:00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s v="music/faith"/>
    <n v="84"/>
    <n v="315"/>
    <x v="5"/>
    <s v="faith"/>
    <x v="3"/>
    <x v="2595"/>
    <d v="2017-04-09T20:00:00"/>
  </r>
  <r>
    <n v="1713"/>
    <s v="&quot;UNCOVERED ME&quot;"/>
    <s v="This music project is a compilation to my up-coming book UNCOVERED ME, I need your support to help me go to New York and complete it."/>
    <n v="3000"/>
    <n v="2485"/>
    <x v="1"/>
    <s v="US"/>
    <s v="USD"/>
    <n v="1412536412"/>
    <n v="1409944412"/>
    <b v="0"/>
    <n v="1"/>
    <b v="0"/>
    <s v="music/faith"/>
    <n v="83"/>
    <n v="2485"/>
    <x v="5"/>
    <s v="faith"/>
    <x v="1"/>
    <x v="2596"/>
    <d v="2014-10-05T19:13:32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1"/>
    <s v="GB"/>
    <s v="GBP"/>
    <n v="1428231600"/>
    <n v="1423520177"/>
    <b v="0"/>
    <n v="1"/>
    <b v="0"/>
    <s v="music/faith"/>
    <n v="80"/>
    <n v="2400"/>
    <x v="5"/>
    <s v="faith"/>
    <x v="2"/>
    <x v="2597"/>
    <d v="2015-04-05T11:00:0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1"/>
    <s v="US"/>
    <s v="USD"/>
    <n v="1445738783"/>
    <n v="1443146783"/>
    <b v="0"/>
    <n v="0"/>
    <b v="0"/>
    <s v="music/faith"/>
    <n v="80"/>
    <n v="0"/>
    <x v="5"/>
    <s v="faith"/>
    <x v="2"/>
    <x v="2598"/>
    <d v="2015-10-25T02:06:23"/>
  </r>
  <r>
    <n v="1736"/>
    <s v="In His Presence"/>
    <s v="A unique meditative album reflecting on the life of Christ, inviting Him into your presence"/>
    <n v="3000"/>
    <n v="2366"/>
    <x v="1"/>
    <s v="US"/>
    <s v="USD"/>
    <n v="1447018833"/>
    <n v="1444423233"/>
    <b v="0"/>
    <n v="1"/>
    <b v="0"/>
    <s v="music/faith"/>
    <n v="79"/>
    <n v="2366"/>
    <x v="5"/>
    <s v="faith"/>
    <x v="2"/>
    <x v="2599"/>
    <d v="2015-11-08T21:40:33"/>
  </r>
  <r>
    <n v="1740"/>
    <s v="Recording Studio Time"/>
    <s v="I recently recorded a new single. With your help I can return to the studio. Would you like to be part of my next worship project?"/>
    <n v="3000"/>
    <n v="2358"/>
    <x v="1"/>
    <s v="US"/>
    <s v="USD"/>
    <n v="1437075422"/>
    <n v="1434483422"/>
    <b v="0"/>
    <n v="0"/>
    <b v="0"/>
    <s v="music/faith"/>
    <n v="79"/>
    <n v="0"/>
    <x v="5"/>
    <s v="faith"/>
    <x v="2"/>
    <x v="2600"/>
    <d v="2015-07-16T19:37:02"/>
  </r>
  <r>
    <n v="1791"/>
    <s v="disCover: Napoli"/>
    <s v="For the love of street photography and the beauty of traditional cultures in southern Italy."/>
    <n v="3000"/>
    <n v="2182"/>
    <x v="1"/>
    <s v="GB"/>
    <s v="GBP"/>
    <n v="1422553565"/>
    <n v="1417369565"/>
    <b v="1"/>
    <n v="4"/>
    <b v="0"/>
    <s v="photography/photobooks"/>
    <n v="73"/>
    <n v="545.5"/>
    <x v="6"/>
    <s v="photobooks"/>
    <x v="1"/>
    <x v="2601"/>
    <d v="2015-01-29T17:46:05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1"/>
    <s v="AU"/>
    <s v="AUD"/>
    <n v="1417127040"/>
    <n v="1414531440"/>
    <b v="1"/>
    <n v="2"/>
    <b v="0"/>
    <s v="photography/photobooks"/>
    <n v="73"/>
    <n v="1087.5"/>
    <x v="6"/>
    <s v="photobooks"/>
    <x v="1"/>
    <x v="2602"/>
    <d v="2014-11-27T22:24:00"/>
  </r>
  <r>
    <n v="1815"/>
    <s v="Texas to Florida"/>
    <s v="Photographic roadtrip from Dallas/Ft Worth, Texas to Florida's beaches. A summer photography roadtrip project to include 5 states."/>
    <n v="3000"/>
    <n v="2130"/>
    <x v="1"/>
    <s v="US"/>
    <s v="USD"/>
    <n v="1435787137"/>
    <n v="1434577537"/>
    <b v="0"/>
    <n v="0"/>
    <b v="0"/>
    <s v="photography/photobooks"/>
    <n v="71"/>
    <n v="0"/>
    <x v="6"/>
    <s v="photobooks"/>
    <x v="2"/>
    <x v="2603"/>
    <d v="2015-07-01T21:45:37"/>
  </r>
  <r>
    <n v="1824"/>
    <s v="Tin Man's Broken Wisdom Fund"/>
    <s v="cd fund raiser"/>
    <n v="3000"/>
    <n v="2110"/>
    <x v="2"/>
    <s v="US"/>
    <s v="USD"/>
    <n v="1389146880"/>
    <n v="1387403967"/>
    <b v="0"/>
    <n v="40"/>
    <b v="1"/>
    <s v="music/rock"/>
    <n v="70"/>
    <n v="52.75"/>
    <x v="5"/>
    <s v="rock"/>
    <x v="4"/>
    <x v="2604"/>
    <d v="2014-01-08T02:08:00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2"/>
    <s v="US"/>
    <s v="USD"/>
    <n v="1312095540"/>
    <n v="1306608888"/>
    <b v="0"/>
    <n v="24"/>
    <b v="1"/>
    <s v="music/rock"/>
    <n v="69"/>
    <n v="86.04"/>
    <x v="5"/>
    <s v="rock"/>
    <x v="6"/>
    <x v="2605"/>
    <d v="2011-07-31T06:59:00"/>
  </r>
  <r>
    <n v="1857"/>
    <s v="Holy Water Moses - A Hail Dale Project"/>
    <s v="We need to get back to Nashville to record our second record, a full LP this time.  It ain't cheap and we need your help!"/>
    <n v="3000"/>
    <n v="2053"/>
    <x v="2"/>
    <s v="US"/>
    <s v="USD"/>
    <n v="1410546413"/>
    <n v="1407954413"/>
    <b v="0"/>
    <n v="22"/>
    <b v="1"/>
    <s v="music/rock"/>
    <n v="68"/>
    <n v="93.32"/>
    <x v="5"/>
    <s v="rock"/>
    <x v="1"/>
    <x v="2606"/>
    <d v="2014-09-12T18:26:53"/>
  </r>
  <r>
    <n v="1859"/>
    <s v="Queen Kwong Tour to London and Paris"/>
    <s v="Queen Kwong is going ON TOUR to London and Paris!"/>
    <n v="3000"/>
    <n v="2052"/>
    <x v="2"/>
    <s v="US"/>
    <s v="USD"/>
    <n v="1316716129"/>
    <n v="1314124129"/>
    <b v="0"/>
    <n v="56"/>
    <b v="1"/>
    <s v="music/rock"/>
    <n v="68"/>
    <n v="36.64"/>
    <x v="5"/>
    <s v="rock"/>
    <x v="6"/>
    <x v="2607"/>
    <d v="2011-09-22T18:28:49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2"/>
    <s v="ES"/>
    <s v="EUR"/>
    <n v="1449178200"/>
    <n v="1447614732"/>
    <b v="0"/>
    <n v="8"/>
    <b v="1"/>
    <s v="music/indie rock"/>
    <n v="67"/>
    <n v="251.88"/>
    <x v="5"/>
    <s v="indie rock"/>
    <x v="2"/>
    <x v="2608"/>
    <d v="2015-12-03T21:30:00"/>
  </r>
  <r>
    <n v="1903"/>
    <s v="MiPointer"/>
    <s v="A cool smart laser pointer for presenting professionals. Unique by design, widest functional coverage for both IOS and Android."/>
    <n v="3000"/>
    <n v="2001"/>
    <x v="1"/>
    <s v="US"/>
    <s v="USD"/>
    <n v="1485541791"/>
    <n v="1480357791"/>
    <b v="0"/>
    <n v="41"/>
    <b v="0"/>
    <s v="technology/gadgets"/>
    <n v="67"/>
    <n v="48.8"/>
    <x v="3"/>
    <s v="gadgets"/>
    <x v="0"/>
    <x v="2609"/>
    <d v="2017-01-27T18:29:51"/>
  </r>
  <r>
    <n v="1924"/>
    <s v="The 'Songs from the Bookmark' Sessions"/>
    <s v="We are recording a cd of Songs- About life and love_x000a_from the perspective a conscious country girl_x000a_living in the city."/>
    <n v="3000"/>
    <n v="1955"/>
    <x v="2"/>
    <s v="US"/>
    <s v="USD"/>
    <n v="1389814380"/>
    <n v="1387390555"/>
    <b v="0"/>
    <n v="33"/>
    <b v="1"/>
    <s v="music/indie rock"/>
    <n v="65"/>
    <n v="59.24"/>
    <x v="5"/>
    <s v="indie rock"/>
    <x v="4"/>
    <x v="2610"/>
    <d v="2014-01-15T19:33:00"/>
  </r>
  <r>
    <n v="1990"/>
    <s v="The Virgin of the Path"/>
    <s v="An art nude photography book that includes traditional black and white sepia nudes as well as experimiental color nudes."/>
    <n v="3000"/>
    <n v="1739"/>
    <x v="1"/>
    <s v="US"/>
    <s v="USD"/>
    <n v="1455338532"/>
    <n v="1454042532"/>
    <b v="0"/>
    <n v="5"/>
    <b v="0"/>
    <s v="photography/people"/>
    <n v="58"/>
    <n v="347.8"/>
    <x v="6"/>
    <s v="people"/>
    <x v="0"/>
    <x v="2611"/>
    <d v="2016-02-13T04:42:12"/>
  </r>
  <r>
    <n v="2028"/>
    <s v="Building the Open Source Bussard Fusion Reactor "/>
    <s v="Building an open source Bussard fusion reactor, aka the Polywell."/>
    <n v="3000"/>
    <n v="1625"/>
    <x v="2"/>
    <s v="US"/>
    <s v="USD"/>
    <n v="1268690100"/>
    <n v="1265493806"/>
    <b v="1"/>
    <n v="79"/>
    <b v="1"/>
    <s v="technology/hardware"/>
    <n v="54"/>
    <n v="20.57"/>
    <x v="3"/>
    <s v="hardware"/>
    <x v="7"/>
    <x v="2612"/>
    <d v="2010-03-15T21:55:00"/>
  </r>
  <r>
    <n v="2040"/>
    <s v="Programmable Capacitor"/>
    <s v="4.29 Billion+ Capacitor Combinations._x000a_No Coding Required."/>
    <n v="3000"/>
    <n v="1590.29"/>
    <x v="2"/>
    <s v="US"/>
    <s v="USD"/>
    <n v="1384557303"/>
    <n v="1383257703"/>
    <b v="1"/>
    <n v="271"/>
    <b v="1"/>
    <s v="technology/hardware"/>
    <n v="53"/>
    <n v="5.87"/>
    <x v="3"/>
    <s v="hardware"/>
    <x v="4"/>
    <x v="2613"/>
    <d v="2013-11-15T23:15:03"/>
  </r>
  <r>
    <n v="2084"/>
    <s v="Project: Ballerina Black UK Tour"/>
    <s v="Los Angeles based Ballerina Black are on their way to tour the UK in May. Join our club &amp; help make it happen."/>
    <n v="3000"/>
    <n v="1511"/>
    <x v="2"/>
    <s v="US"/>
    <s v="USD"/>
    <n v="1399186740"/>
    <n v="1396468782"/>
    <b v="0"/>
    <n v="46"/>
    <b v="1"/>
    <s v="music/indie rock"/>
    <n v="50"/>
    <n v="32.85"/>
    <x v="5"/>
    <s v="indie rock"/>
    <x v="1"/>
    <x v="2614"/>
    <d v="2014-05-04T06:59:00"/>
  </r>
  <r>
    <n v="2088"/>
    <s v="Chris Dorman - Sita worldwide"/>
    <s v="Indie Folk musician, Chris Dorman is releasing his second full length album.  Let's release this record worldwide - grassroots style!"/>
    <n v="3000"/>
    <n v="1510"/>
    <x v="2"/>
    <s v="US"/>
    <s v="USD"/>
    <n v="1284177540"/>
    <n v="1281028152"/>
    <b v="0"/>
    <n v="75"/>
    <b v="1"/>
    <s v="music/indie rock"/>
    <n v="50"/>
    <n v="20.13"/>
    <x v="5"/>
    <s v="indie rock"/>
    <x v="7"/>
    <x v="2615"/>
    <d v="2010-09-11T03:59:00"/>
  </r>
  <r>
    <n v="2097"/>
    <s v="Caverns of Sonora"/>
    <s v="Engine is ready to record our sophomore release. The songs are written, the musicians are ready. Help us bring this into existence!"/>
    <n v="3000"/>
    <n v="1500"/>
    <x v="2"/>
    <s v="US"/>
    <s v="USD"/>
    <n v="1322751735"/>
    <n v="1317564135"/>
    <b v="0"/>
    <n v="38"/>
    <b v="1"/>
    <s v="music/indie rock"/>
    <n v="50"/>
    <n v="39.47"/>
    <x v="5"/>
    <s v="indie rock"/>
    <x v="6"/>
    <x v="2616"/>
    <d v="2011-12-01T15:02:15"/>
  </r>
  <r>
    <n v="2099"/>
    <s v="Roosevelt Died."/>
    <s v="Our tour van died, we need help!"/>
    <n v="3000"/>
    <n v="1500"/>
    <x v="2"/>
    <s v="US"/>
    <s v="USD"/>
    <n v="1435808400"/>
    <n v="1434650084"/>
    <b v="0"/>
    <n v="63"/>
    <b v="1"/>
    <s v="music/indie rock"/>
    <n v="50"/>
    <n v="23.81"/>
    <x v="5"/>
    <s v="indie rock"/>
    <x v="2"/>
    <x v="2617"/>
    <d v="2015-07-02T03:40:00"/>
  </r>
  <r>
    <n v="2182"/>
    <s v="Broken World - A Post-Apocalypse Tabletop RPG"/>
    <s v="An incredibly comprehensive tabletop rpg book for the post apocalypse, inspired by Dungeon World."/>
    <n v="3000"/>
    <n v="1296"/>
    <x v="2"/>
    <s v="CA"/>
    <s v="CAD"/>
    <n v="1412285825"/>
    <n v="1409261825"/>
    <b v="0"/>
    <n v="356"/>
    <b v="1"/>
    <s v="games/tabletop games"/>
    <n v="43"/>
    <n v="3.64"/>
    <x v="4"/>
    <s v="tabletop games"/>
    <x v="1"/>
    <x v="2618"/>
    <d v="2014-10-02T21:37:0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2"/>
    <s v="US"/>
    <s v="USD"/>
    <n v="1336528804"/>
    <n v="1331348404"/>
    <b v="0"/>
    <n v="48"/>
    <b v="1"/>
    <s v="music/rock"/>
    <n v="36"/>
    <n v="22.73"/>
    <x v="5"/>
    <s v="rock"/>
    <x v="5"/>
    <x v="2619"/>
    <d v="2012-05-09T02:00:04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2"/>
    <s v="US"/>
    <s v="USD"/>
    <n v="1340944043"/>
    <n v="1338352043"/>
    <b v="0"/>
    <n v="79"/>
    <b v="1"/>
    <s v="music/rock"/>
    <n v="36"/>
    <n v="13.77"/>
    <x v="5"/>
    <s v="rock"/>
    <x v="5"/>
    <x v="2620"/>
    <d v="2012-06-29T04:27:23"/>
  </r>
  <r>
    <n v="2312"/>
    <s v="DINOWALRUS: 3RD RECORD ON VINYL"/>
    <s v="Help Brooklyn psychedelic synth rockers DINOWALRUS release their 3rd Record, COMPLEXION, on vinyl!"/>
    <n v="3000"/>
    <n v="1050"/>
    <x v="2"/>
    <s v="US"/>
    <s v="USD"/>
    <n v="1397862000"/>
    <n v="1395155478"/>
    <b v="1"/>
    <n v="79"/>
    <b v="1"/>
    <s v="music/indie rock"/>
    <n v="35"/>
    <n v="13.29"/>
    <x v="5"/>
    <s v="indie rock"/>
    <x v="1"/>
    <x v="2621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2"/>
    <s v="US"/>
    <s v="USD"/>
    <n v="1387072685"/>
    <n v="1384480685"/>
    <b v="1"/>
    <n v="77"/>
    <b v="1"/>
    <s v="music/indie rock"/>
    <n v="35"/>
    <n v="13.51"/>
    <x v="5"/>
    <s v="indie rock"/>
    <x v="4"/>
    <x v="2622"/>
    <d v="2013-12-15T01:58:05"/>
  </r>
  <r>
    <n v="2345"/>
    <s v="Social Media Website (Canceled)"/>
    <s v="My team and I are creating a social media website for pet lovers across the world! Fashion, animal shows, adoptions, and more."/>
    <n v="3000"/>
    <n v="1010"/>
    <x v="0"/>
    <s v="US"/>
    <s v="USD"/>
    <n v="1427845140"/>
    <n v="1424822556"/>
    <b v="0"/>
    <n v="0"/>
    <b v="0"/>
    <s v="technology/web"/>
    <n v="34"/>
    <n v="0"/>
    <x v="3"/>
    <s v="web"/>
    <x v="2"/>
    <x v="2623"/>
    <d v="2015-03-31T23:39:00"/>
  </r>
  <r>
    <n v="2376"/>
    <s v="Phone Tags: lost and found stickers (Canceled)"/>
    <s v="Tough, pre-manufactured lost and found stickers that forward messages to the owners email and cellphone."/>
    <n v="3000"/>
    <n v="986"/>
    <x v="0"/>
    <s v="US"/>
    <s v="USD"/>
    <n v="1449785566"/>
    <n v="1447193566"/>
    <b v="0"/>
    <n v="4"/>
    <b v="0"/>
    <s v="technology/web"/>
    <n v="33"/>
    <n v="246.5"/>
    <x v="3"/>
    <s v="web"/>
    <x v="2"/>
    <x v="2624"/>
    <d v="2015-12-10T22:12:46"/>
  </r>
  <r>
    <n v="2382"/>
    <s v="These Easy Days (Canceled)"/>
    <s v="Netiquette classes to teach our youth how make proper use of computer-mediated communications for personal and educational success."/>
    <n v="3000"/>
    <n v="970"/>
    <x v="0"/>
    <s v="US"/>
    <s v="USD"/>
    <n v="1438662603"/>
    <n v="1436502603"/>
    <b v="0"/>
    <n v="2"/>
    <b v="0"/>
    <s v="technology/web"/>
    <n v="32"/>
    <n v="485"/>
    <x v="3"/>
    <s v="web"/>
    <x v="2"/>
    <x v="2625"/>
    <d v="2015-08-04T04:30:03"/>
  </r>
  <r>
    <n v="2413"/>
    <s v="Lone Pine Coffee Brewery"/>
    <s v="Lone Pine Coffee Brewery will be a portable third-wave coffee shop available for wedding receptions and other events!"/>
    <n v="3000"/>
    <n v="885"/>
    <x v="1"/>
    <s v="US"/>
    <s v="USD"/>
    <n v="1401579000"/>
    <n v="1398911882"/>
    <b v="0"/>
    <n v="3"/>
    <b v="0"/>
    <s v="food/food trucks"/>
    <n v="30"/>
    <n v="295"/>
    <x v="7"/>
    <s v="food trucks"/>
    <x v="1"/>
    <x v="2626"/>
    <d v="2014-05-31T23:30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1"/>
    <s v="US"/>
    <s v="USD"/>
    <n v="1424281389"/>
    <n v="1419097389"/>
    <b v="0"/>
    <n v="0"/>
    <b v="0"/>
    <s v="food/food trucks"/>
    <n v="29"/>
    <n v="0"/>
    <x v="7"/>
    <s v="food trucks"/>
    <x v="1"/>
    <x v="2627"/>
    <d v="2015-02-18T17:43:09"/>
  </r>
  <r>
    <n v="2430"/>
    <s v="It's so cute! - Great food!"/>
    <s v="This little guy will be circling the streets of Brickell &amp; Wynwood in Miami serving Venezuelan dishes. It needs TLC and some equipment"/>
    <n v="3000"/>
    <n v="852"/>
    <x v="1"/>
    <s v="US"/>
    <s v="USD"/>
    <n v="1455246504"/>
    <n v="1452654504"/>
    <b v="0"/>
    <n v="2"/>
    <b v="0"/>
    <s v="food/food trucks"/>
    <n v="28"/>
    <n v="426"/>
    <x v="7"/>
    <s v="food trucks"/>
    <x v="0"/>
    <x v="2628"/>
    <d v="2016-02-12T03:08:24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2"/>
    <s v="US"/>
    <s v="USD"/>
    <n v="1464199591"/>
    <n v="1461607591"/>
    <b v="0"/>
    <n v="61"/>
    <b v="1"/>
    <s v="food/small batch"/>
    <n v="27"/>
    <n v="13.51"/>
    <x v="7"/>
    <s v="small batch"/>
    <x v="0"/>
    <x v="2629"/>
    <d v="2016-05-25T18:06:31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2"/>
    <s v="US"/>
    <s v="USD"/>
    <n v="1486053409"/>
    <n v="1483461409"/>
    <b v="0"/>
    <n v="67"/>
    <b v="1"/>
    <s v="food/small batch"/>
    <n v="27"/>
    <n v="12.09"/>
    <x v="7"/>
    <s v="small batch"/>
    <x v="3"/>
    <x v="2630"/>
    <d v="2017-02-02T16:36:49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2"/>
    <s v="US"/>
    <s v="USD"/>
    <n v="1342672096"/>
    <n v="1340944096"/>
    <b v="0"/>
    <n v="115"/>
    <b v="1"/>
    <s v="music/indie rock"/>
    <n v="27"/>
    <n v="6.96"/>
    <x v="5"/>
    <s v="indie rock"/>
    <x v="5"/>
    <x v="2631"/>
    <d v="2012-07-19T04:28:16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2"/>
    <s v="US"/>
    <s v="USD"/>
    <n v="1321459908"/>
    <n v="1318864308"/>
    <b v="0"/>
    <n v="65"/>
    <b v="1"/>
    <s v="music/indie rock"/>
    <n v="25"/>
    <n v="11.66"/>
    <x v="5"/>
    <s v="indie rock"/>
    <x v="6"/>
    <x v="2632"/>
    <d v="2011-11-16T16:11:48"/>
  </r>
  <r>
    <n v="2552"/>
    <s v="DAVID, The Oratorio"/>
    <s v="World Premiere of a new oratorio with chorus, soloists, and orchestra, based on the Old Testament king and prophet, DAVID"/>
    <n v="3000"/>
    <n v="641"/>
    <x v="2"/>
    <s v="US"/>
    <s v="USD"/>
    <n v="1488741981"/>
    <n v="1486149981"/>
    <b v="0"/>
    <n v="18"/>
    <b v="1"/>
    <s v="music/classical music"/>
    <n v="21"/>
    <n v="35.61"/>
    <x v="5"/>
    <s v="classical music"/>
    <x v="3"/>
    <x v="2633"/>
    <d v="2017-03-05T19:26:21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2"/>
    <s v="US"/>
    <s v="USD"/>
    <n v="1433131140"/>
    <n v="1430445163"/>
    <b v="0"/>
    <n v="67"/>
    <b v="1"/>
    <s v="music/classical music"/>
    <n v="21"/>
    <n v="9.57"/>
    <x v="5"/>
    <s v="classical music"/>
    <x v="2"/>
    <x v="2634"/>
    <d v="2015-06-01T03:59:00"/>
  </r>
  <r>
    <n v="2560"/>
    <s v="Courting Rites of Cranes CD recording"/>
    <s v="New CD of favourite chamber music by Welsh composer Michael Parkin featuring debut recordings by outstanding young musicians."/>
    <n v="3000"/>
    <n v="639"/>
    <x v="2"/>
    <s v="GB"/>
    <s v="GBP"/>
    <n v="1425682174"/>
    <n v="1423090174"/>
    <b v="0"/>
    <n v="21"/>
    <b v="1"/>
    <s v="music/classical music"/>
    <n v="21"/>
    <n v="30.43"/>
    <x v="5"/>
    <s v="classical music"/>
    <x v="2"/>
    <x v="2635"/>
    <d v="2015-03-06T22:49:34"/>
  </r>
  <r>
    <n v="2586"/>
    <s v="Inspire Healthy Eating"/>
    <s v="I would like to bring fresh salad and food to the streets of London at a reasonable price."/>
    <n v="3000"/>
    <n v="610"/>
    <x v="1"/>
    <s v="GB"/>
    <s v="GBP"/>
    <n v="1451030136"/>
    <n v="1448438136"/>
    <b v="0"/>
    <n v="1"/>
    <b v="0"/>
    <s v="food/food trucks"/>
    <n v="20"/>
    <n v="610"/>
    <x v="7"/>
    <s v="food trucks"/>
    <x v="2"/>
    <x v="2636"/>
    <d v="2015-12-25T07:55:36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1"/>
    <s v="AU"/>
    <s v="AUD"/>
    <n v="1453817297"/>
    <n v="1453212497"/>
    <b v="0"/>
    <n v="0"/>
    <b v="0"/>
    <s v="food/food trucks"/>
    <n v="20"/>
    <n v="0"/>
    <x v="7"/>
    <s v="food trucks"/>
    <x v="0"/>
    <x v="2637"/>
    <d v="2016-01-26T14:08:17"/>
  </r>
  <r>
    <n v="2598"/>
    <s v="Rovin' Okie's Fried Pies gourmet southern fried pies."/>
    <s v="I'm ready to make Tulsa happy and aware that love and kindness go hand in hand with good food!"/>
    <n v="3000"/>
    <n v="600"/>
    <x v="1"/>
    <s v="US"/>
    <s v="USD"/>
    <n v="1443039001"/>
    <n v="1440447001"/>
    <b v="0"/>
    <n v="14"/>
    <b v="0"/>
    <s v="food/food trucks"/>
    <n v="20"/>
    <n v="42.86"/>
    <x v="7"/>
    <s v="food trucks"/>
    <x v="2"/>
    <x v="2638"/>
    <d v="2015-09-23T20:10:01"/>
  </r>
  <r>
    <n v="2640"/>
    <s v="Save the Astronomy Van"/>
    <s v="Hi,_x000a_My Name is David Frey and I Provide Free Public Astronomy programs in San Francisco, Mt. Tamalpias, Yosemite and Novato CA."/>
    <n v="3000"/>
    <n v="545"/>
    <x v="2"/>
    <s v="US"/>
    <s v="USD"/>
    <n v="1433735474"/>
    <n v="1428551474"/>
    <b v="0"/>
    <n v="69"/>
    <b v="1"/>
    <s v="technology/space exploration"/>
    <n v="18"/>
    <n v="7.9"/>
    <x v="3"/>
    <s v="space exploration"/>
    <x v="2"/>
    <x v="2639"/>
    <d v="2015-06-08T03:51:14"/>
  </r>
  <r>
    <n v="2746"/>
    <s v="How many marbles do YOU have?"/>
    <s v="An easy fun way for children to understand the physical limitations of someone with CFIDS and Fibromyalgia using marbles and a jar."/>
    <n v="3000"/>
    <n v="415"/>
    <x v="1"/>
    <s v="US"/>
    <s v="USD"/>
    <n v="1409337911"/>
    <n v="1406745911"/>
    <b v="0"/>
    <n v="19"/>
    <b v="0"/>
    <s v="publishing/children's books"/>
    <n v="14"/>
    <n v="21.84"/>
    <x v="2"/>
    <s v="children's books"/>
    <x v="1"/>
    <x v="2640"/>
    <d v="2014-08-29T18:45: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1"/>
    <s v="US"/>
    <s v="USD"/>
    <n v="1437149004"/>
    <n v="1434557004"/>
    <b v="0"/>
    <n v="1"/>
    <b v="0"/>
    <s v="publishing/children's books"/>
    <n v="13"/>
    <n v="377"/>
    <x v="2"/>
    <s v="children's books"/>
    <x v="2"/>
    <x v="2641"/>
    <d v="2015-07-17T16:03:24"/>
  </r>
  <r>
    <n v="2789"/>
    <s v="The Adventurers Club"/>
    <s v="BNT's Biggest Adventure So Far: Our 2015 full length production!"/>
    <n v="3000"/>
    <n v="360"/>
    <x v="2"/>
    <s v="US"/>
    <s v="USD"/>
    <n v="1426132800"/>
    <n v="1424477934"/>
    <b v="0"/>
    <n v="24"/>
    <b v="1"/>
    <s v="theater/plays"/>
    <n v="12"/>
    <n v="15"/>
    <x v="1"/>
    <s v="plays"/>
    <x v="2"/>
    <x v="2642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2"/>
    <s v="US"/>
    <s v="USD"/>
    <n v="1423693903"/>
    <n v="1421101903"/>
    <b v="0"/>
    <n v="66"/>
    <b v="1"/>
    <s v="theater/plays"/>
    <n v="12"/>
    <n v="5.45"/>
    <x v="1"/>
    <s v="plays"/>
    <x v="2"/>
    <x v="2643"/>
    <d v="2015-02-11T22:31:4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2"/>
    <s v="GB"/>
    <s v="GBP"/>
    <n v="1438875107"/>
    <n v="1436283107"/>
    <b v="0"/>
    <n v="90"/>
    <b v="1"/>
    <s v="theater/plays"/>
    <n v="12"/>
    <n v="3.89"/>
    <x v="1"/>
    <s v="plays"/>
    <x v="2"/>
    <x v="2644"/>
    <d v="2015-08-06T15:31:47"/>
  </r>
  <r>
    <n v="2806"/>
    <s v="And Now: The World!"/>
    <s v="A one woman show about the challenges of being a feminist in a digital age. Touring 6 UK cities. Now with Stretch Goals!"/>
    <n v="3000"/>
    <n v="341"/>
    <x v="2"/>
    <s v="GB"/>
    <s v="GBP"/>
    <n v="1438772400"/>
    <n v="1435645490"/>
    <b v="0"/>
    <n v="76"/>
    <b v="1"/>
    <s v="theater/plays"/>
    <n v="11"/>
    <n v="4.49"/>
    <x v="1"/>
    <s v="plays"/>
    <x v="2"/>
    <x v="2645"/>
    <d v="2015-08-05T11:00:00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2"/>
    <s v="GB"/>
    <s v="GBP"/>
    <n v="1438531200"/>
    <n v="1435921992"/>
    <b v="0"/>
    <n v="169"/>
    <b v="1"/>
    <s v="theater/plays"/>
    <n v="11"/>
    <n v="1.93"/>
    <x v="1"/>
    <s v="plays"/>
    <x v="2"/>
    <x v="2646"/>
    <d v="2015-08-02T16:00:00"/>
  </r>
  <r>
    <n v="2825"/>
    <s v="The Night Before Christmas"/>
    <s v="Help Saltmine Theatre Company tell the exciting story of St Nicholas and the importance of gratefulness in their new Christmas show."/>
    <n v="3000"/>
    <n v="316"/>
    <x v="2"/>
    <s v="GB"/>
    <s v="GBP"/>
    <n v="1449255686"/>
    <n v="1446663686"/>
    <b v="0"/>
    <n v="51"/>
    <b v="1"/>
    <s v="theater/plays"/>
    <n v="11"/>
    <n v="6.2"/>
    <x v="1"/>
    <s v="plays"/>
    <x v="2"/>
    <x v="2647"/>
    <d v="2015-12-04T19:01:26"/>
  </r>
  <r>
    <n v="2830"/>
    <s v="Nakhtik and Avalon"/>
    <s v="Avalon is a new South African Township play and Nakhtik is a  danced political lecture."/>
    <n v="3000"/>
    <n v="310"/>
    <x v="2"/>
    <s v="US"/>
    <s v="USD"/>
    <n v="1399867140"/>
    <n v="1398802148"/>
    <b v="0"/>
    <n v="11"/>
    <b v="1"/>
    <s v="theater/plays"/>
    <n v="10"/>
    <n v="28.18"/>
    <x v="1"/>
    <s v="plays"/>
    <x v="1"/>
    <x v="2648"/>
    <d v="2014-05-12T03:59:00"/>
  </r>
  <r>
    <n v="2831"/>
    <s v="Tackett &amp; Pyke put on a Play"/>
    <s v="We each wrote a play and would like to produce them for you for nothing more than art's sake!"/>
    <n v="3000"/>
    <n v="310"/>
    <x v="2"/>
    <s v="US"/>
    <s v="USD"/>
    <n v="1437076070"/>
    <n v="1434484070"/>
    <b v="0"/>
    <n v="52"/>
    <b v="1"/>
    <s v="theater/plays"/>
    <n v="10"/>
    <n v="5.96"/>
    <x v="1"/>
    <s v="plays"/>
    <x v="2"/>
    <x v="2649"/>
    <d v="2015-07-16T19:47:50"/>
  </r>
  <r>
    <n v="2856"/>
    <s v="The JOkeress Going Live"/>
    <s v="This will be the fifth play of The Jokeress, based on the ebook/paperback novelette series. It is scifi, suspense, terror, and noir."/>
    <n v="3000"/>
    <n v="289"/>
    <x v="1"/>
    <s v="US"/>
    <s v="USD"/>
    <n v="1439069640"/>
    <n v="1433897647"/>
    <b v="0"/>
    <n v="6"/>
    <b v="0"/>
    <s v="theater/plays"/>
    <n v="10"/>
    <n v="48.17"/>
    <x v="1"/>
    <s v="plays"/>
    <x v="2"/>
    <x v="2650"/>
    <d v="2015-08-08T21:34:00"/>
  </r>
  <r>
    <n v="2872"/>
    <s v="Loud Arts"/>
    <s v="Local Theatre group in Loudoun County, Virginia. Looking for funds to start producing shows!"/>
    <n v="3000"/>
    <n v="276"/>
    <x v="1"/>
    <s v="US"/>
    <s v="USD"/>
    <n v="1434768438"/>
    <n v="1429584438"/>
    <b v="0"/>
    <n v="0"/>
    <b v="0"/>
    <s v="theater/plays"/>
    <n v="9"/>
    <n v="0"/>
    <x v="1"/>
    <s v="plays"/>
    <x v="2"/>
    <x v="2651"/>
    <d v="2015-06-20T02:47:1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1"/>
    <s v="GB"/>
    <s v="GBP"/>
    <n v="1435934795"/>
    <n v="1430750795"/>
    <b v="0"/>
    <n v="4"/>
    <b v="0"/>
    <s v="theater/plays"/>
    <n v="9"/>
    <n v="67.5"/>
    <x v="1"/>
    <s v="plays"/>
    <x v="2"/>
    <x v="2652"/>
    <d v="2015-07-03T14:46:3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1"/>
    <s v="US"/>
    <s v="USD"/>
    <n v="1420971324"/>
    <n v="1418379324"/>
    <b v="0"/>
    <n v="1"/>
    <b v="0"/>
    <s v="theater/plays"/>
    <n v="9"/>
    <n v="260"/>
    <x v="1"/>
    <s v="plays"/>
    <x v="1"/>
    <x v="2653"/>
    <d v="2015-01-11T10:15:24"/>
  </r>
  <r>
    <n v="2889"/>
    <s v="Halfway, Nebraska"/>
    <s v="Halfway, Nebraska explores the limits of hope and what it means to love someone who may be too far damaged to save."/>
    <n v="3000"/>
    <n v="260"/>
    <x v="1"/>
    <s v="US"/>
    <s v="USD"/>
    <n v="1409344985"/>
    <n v="1406752985"/>
    <b v="0"/>
    <n v="14"/>
    <b v="0"/>
    <s v="theater/plays"/>
    <n v="9"/>
    <n v="18.57"/>
    <x v="1"/>
    <s v="plays"/>
    <x v="1"/>
    <x v="2654"/>
    <d v="2014-08-29T20:43:05"/>
  </r>
  <r>
    <n v="2896"/>
    <s v="&quot;Miracle on 34th Street&quot; - We believe. Do you believe in us?"/>
    <s v="&quot;Miracle on 34th Street&quot; is about faith and believing in others. _x000a_We believe. Do you?"/>
    <n v="3000"/>
    <n v="255"/>
    <x v="1"/>
    <s v="US"/>
    <s v="USD"/>
    <n v="1481522400"/>
    <n v="1480283321"/>
    <b v="0"/>
    <n v="12"/>
    <b v="0"/>
    <s v="theater/plays"/>
    <n v="9"/>
    <n v="21.25"/>
    <x v="1"/>
    <s v="plays"/>
    <x v="0"/>
    <x v="2655"/>
    <d v="2016-12-12T06:00:00"/>
  </r>
  <r>
    <n v="2926"/>
    <s v="Mirror Image - An Original Musical"/>
    <s v="A musical, by Louis Lagalante and Patty Hamilton, that explores loss and the different ways we can choose to move on from it."/>
    <n v="3000"/>
    <n v="234"/>
    <x v="2"/>
    <s v="US"/>
    <s v="USD"/>
    <n v="1424715779"/>
    <n v="1423506179"/>
    <b v="0"/>
    <n v="50"/>
    <b v="1"/>
    <s v="theater/musical"/>
    <n v="8"/>
    <n v="4.68"/>
    <x v="1"/>
    <s v="musical"/>
    <x v="2"/>
    <x v="2656"/>
    <d v="2015-02-23T18:22:59"/>
  </r>
  <r>
    <n v="2943"/>
    <s v="BlackSpace: Urban Performance Arts Collective"/>
    <s v="Building a Resource Network and Funding Capacity to support, empower and promote Afrocentric Arts in Metro Columbus"/>
    <n v="3000"/>
    <n v="216"/>
    <x v="1"/>
    <s v="US"/>
    <s v="USD"/>
    <n v="1428894380"/>
    <n v="1426302380"/>
    <b v="0"/>
    <n v="0"/>
    <b v="0"/>
    <s v="theater/spaces"/>
    <n v="7"/>
    <n v="0"/>
    <x v="1"/>
    <s v="spaces"/>
    <x v="2"/>
    <x v="2657"/>
    <d v="2015-04-13T03:06:2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2"/>
    <s v="US"/>
    <s v="USD"/>
    <n v="1427076840"/>
    <n v="1421960934"/>
    <b v="0"/>
    <n v="30"/>
    <b v="1"/>
    <s v="theater/plays"/>
    <n v="7"/>
    <n v="6.63"/>
    <x v="1"/>
    <s v="plays"/>
    <x v="2"/>
    <x v="2658"/>
    <d v="2015-03-23T02:14:00"/>
  </r>
  <r>
    <n v="2980"/>
    <s v="INDEPENDENCE NYC"/>
    <s v="1 director, 4 actors, and a whole lotta determination. Help us bring this brilliant story to the heart of NYC!"/>
    <n v="3000"/>
    <n v="195"/>
    <x v="2"/>
    <s v="US"/>
    <s v="USD"/>
    <n v="1440381600"/>
    <n v="1438639130"/>
    <b v="0"/>
    <n v="24"/>
    <b v="1"/>
    <s v="theater/plays"/>
    <n v="7"/>
    <n v="8.1300000000000008"/>
    <x v="1"/>
    <s v="plays"/>
    <x v="2"/>
    <x v="2659"/>
    <d v="2015-08-24T02:00:00"/>
  </r>
  <r>
    <n v="2992"/>
    <s v="Th'underGrounds"/>
    <s v="Creating a non-profit CAFE &amp; VILLAGE COMMONS in SE Portland, in service to Neighbors, Kids, Artists &amp; the Underserved"/>
    <n v="3000"/>
    <n v="180"/>
    <x v="2"/>
    <s v="US"/>
    <s v="USD"/>
    <n v="1476037510"/>
    <n v="1473445510"/>
    <b v="0"/>
    <n v="64"/>
    <b v="1"/>
    <s v="theater/spaces"/>
    <n v="6"/>
    <n v="2.81"/>
    <x v="1"/>
    <s v="spaces"/>
    <x v="0"/>
    <x v="2660"/>
    <d v="2016-10-09T18:25:10"/>
  </r>
  <r>
    <n v="3003"/>
    <s v="Outskirts Theatre Co. Finds a Home!"/>
    <s v="We finally found a place to call home! Help us move in to (and collaborate with) the NEW Fischer Creative Arts Center in Waukesha, WI!"/>
    <n v="3000"/>
    <n v="173"/>
    <x v="2"/>
    <s v="US"/>
    <s v="USD"/>
    <n v="1456811940"/>
    <n v="1454098976"/>
    <b v="0"/>
    <n v="17"/>
    <b v="1"/>
    <s v="theater/spaces"/>
    <n v="6"/>
    <n v="10.18"/>
    <x v="1"/>
    <s v="spaces"/>
    <x v="0"/>
    <x v="2661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170"/>
    <x v="2"/>
    <s v="US"/>
    <s v="USD"/>
    <n v="1453352719"/>
    <n v="1450760719"/>
    <b v="0"/>
    <n v="26"/>
    <b v="1"/>
    <s v="theater/spaces"/>
    <n v="6"/>
    <n v="6.54"/>
    <x v="1"/>
    <s v="spaces"/>
    <x v="2"/>
    <x v="2662"/>
    <d v="2016-01-21T05:05:19"/>
  </r>
  <r>
    <n v="3033"/>
    <s v="Stagelights Studio by Pam Kinter, Greensboro"/>
    <s v="Finally Stagelights will have a space of our very own!  Be a part of this exciting new adventure in Greensboro!!"/>
    <n v="3000"/>
    <n v="145"/>
    <x v="2"/>
    <s v="US"/>
    <s v="USD"/>
    <n v="1471487925"/>
    <n v="1468895925"/>
    <b v="0"/>
    <n v="23"/>
    <b v="1"/>
    <s v="theater/spaces"/>
    <n v="5"/>
    <n v="6.3"/>
    <x v="1"/>
    <s v="spaces"/>
    <x v="0"/>
    <x v="2663"/>
    <d v="2016-08-18T02:38:45"/>
  </r>
  <r>
    <n v="3040"/>
    <s v="Jayhawk Makeover"/>
    <s v="48 hours of deck screws, dry wall, hard hats and needed renovation to help the Jayhawk rise from the ashes."/>
    <n v="3000"/>
    <n v="140"/>
    <x v="2"/>
    <s v="US"/>
    <s v="USD"/>
    <n v="1435359600"/>
    <n v="1434999621"/>
    <b v="0"/>
    <n v="42"/>
    <b v="1"/>
    <s v="theater/spaces"/>
    <n v="5"/>
    <n v="3.33"/>
    <x v="1"/>
    <s v="spaces"/>
    <x v="2"/>
    <x v="2664"/>
    <d v="2015-06-26T23:00:00"/>
  </r>
  <r>
    <n v="3063"/>
    <s v="Spec Haus"/>
    <s v="Members of the local Miami music scene are putting together a venue/creative space in Kendall!"/>
    <n v="3000"/>
    <n v="126"/>
    <x v="1"/>
    <s v="US"/>
    <s v="USD"/>
    <n v="1477174138"/>
    <n v="1474150138"/>
    <b v="0"/>
    <n v="23"/>
    <b v="0"/>
    <s v="theater/spaces"/>
    <n v="4"/>
    <n v="5.48"/>
    <x v="1"/>
    <s v="spaces"/>
    <x v="0"/>
    <x v="2665"/>
    <d v="2016-10-22T22:08:58"/>
  </r>
  <r>
    <n v="3153"/>
    <s v="Terminator the Second"/>
    <s v="A stage production of Terminator 2: Judgment Day, composed entirely of the words of William Shakespeare"/>
    <n v="3000"/>
    <n v="95"/>
    <x v="2"/>
    <s v="US"/>
    <s v="USD"/>
    <n v="1304225940"/>
    <n v="1301542937"/>
    <b v="1"/>
    <n v="241"/>
    <b v="1"/>
    <s v="theater/plays"/>
    <n v="3"/>
    <n v="0.39"/>
    <x v="1"/>
    <s v="plays"/>
    <x v="6"/>
    <x v="2666"/>
    <d v="2011-05-01T04:59:00"/>
  </r>
  <r>
    <n v="3167"/>
    <s v="Destiny is Judd Nelson: a new play at FringeNYC"/>
    <s v="What is destiny? Explore it with us this August at FringeNYC."/>
    <n v="3000"/>
    <n v="86"/>
    <x v="2"/>
    <s v="US"/>
    <s v="USD"/>
    <n v="1406952781"/>
    <n v="1405743181"/>
    <b v="1"/>
    <n v="55"/>
    <b v="1"/>
    <s v="theater/plays"/>
    <n v="3"/>
    <n v="1.56"/>
    <x v="1"/>
    <s v="plays"/>
    <x v="1"/>
    <x v="2667"/>
    <d v="2014-08-02T04:13:01"/>
  </r>
  <r>
    <n v="3174"/>
    <s v="A Race Redux"/>
    <s v="This adaptation uses the text of Oâ€™Neill to explore race, and asks the audience if stereotypes impact a characters guilt or innocence."/>
    <n v="3000"/>
    <n v="85"/>
    <x v="2"/>
    <s v="US"/>
    <s v="USD"/>
    <n v="1408999508"/>
    <n v="1407789908"/>
    <b v="1"/>
    <n v="23"/>
    <b v="1"/>
    <s v="theater/plays"/>
    <n v="3"/>
    <n v="3.7"/>
    <x v="1"/>
    <s v="plays"/>
    <x v="1"/>
    <x v="2668"/>
    <d v="2014-08-25T20:45:08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2"/>
    <s v="US"/>
    <s v="USD"/>
    <n v="1338523140"/>
    <n v="1334442519"/>
    <b v="1"/>
    <n v="60"/>
    <b v="1"/>
    <s v="theater/plays"/>
    <n v="2"/>
    <n v="1.17"/>
    <x v="1"/>
    <s v="plays"/>
    <x v="5"/>
    <x v="2669"/>
    <d v="2012-06-01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2"/>
    <s v="GB"/>
    <s v="GBP"/>
    <n v="1487286000"/>
    <n v="1484843948"/>
    <b v="0"/>
    <n v="34"/>
    <b v="1"/>
    <s v="theater/plays"/>
    <n v="2"/>
    <n v="1.76"/>
    <x v="1"/>
    <s v="plays"/>
    <x v="3"/>
    <x v="2670"/>
    <d v="2017-02-16T23:00:00"/>
  </r>
  <r>
    <n v="3284"/>
    <s v="Help fund Black Enough!"/>
    <s v="Black Enough is an LSU student-staged performance exploring the effects of white supremacy on the black community."/>
    <n v="3000"/>
    <n v="50"/>
    <x v="2"/>
    <s v="US"/>
    <s v="USD"/>
    <n v="1454047140"/>
    <n v="1452546853"/>
    <b v="0"/>
    <n v="15"/>
    <b v="1"/>
    <s v="theater/plays"/>
    <n v="2"/>
    <n v="3.33"/>
    <x v="1"/>
    <s v="plays"/>
    <x v="0"/>
    <x v="2671"/>
    <d v="2016-01-29T05:59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2"/>
    <s v="US"/>
    <s v="USD"/>
    <n v="1444860063"/>
    <n v="1442268063"/>
    <b v="0"/>
    <n v="63"/>
    <b v="1"/>
    <s v="theater/plays"/>
    <n v="2"/>
    <n v="0.79"/>
    <x v="1"/>
    <s v="plays"/>
    <x v="2"/>
    <x v="2672"/>
    <d v="2015-10-14T22:01:03"/>
  </r>
  <r>
    <n v="3300"/>
    <s v="MAX &amp; ELSA: NO MUSIC. NO CHILDREN."/>
    <s v="A subversive parody about the two people for whom the hills were NOT alive with THE SOUND OF MUSIC."/>
    <n v="3000"/>
    <n v="50"/>
    <x v="2"/>
    <s v="US"/>
    <s v="USD"/>
    <n v="1430329862"/>
    <n v="1428515462"/>
    <b v="0"/>
    <n v="88"/>
    <b v="1"/>
    <s v="theater/plays"/>
    <n v="2"/>
    <n v="0.56999999999999995"/>
    <x v="1"/>
    <s v="plays"/>
    <x v="2"/>
    <x v="2673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2"/>
    <s v="US"/>
    <s v="USD"/>
    <n v="1470034740"/>
    <n v="1466185176"/>
    <b v="0"/>
    <n v="70"/>
    <b v="1"/>
    <s v="theater/plays"/>
    <n v="2"/>
    <n v="0.71"/>
    <x v="1"/>
    <s v="plays"/>
    <x v="0"/>
    <x v="2674"/>
    <d v="2016-08-01T06:59:00"/>
  </r>
  <r>
    <n v="3340"/>
    <s v="King Lear"/>
    <s v="The Eno River Players is a community theater in Durham, North Carolina. We are trying to raise money to get our second show on its feet"/>
    <n v="3000"/>
    <n v="40"/>
    <x v="2"/>
    <s v="US"/>
    <s v="USD"/>
    <n v="1481066554"/>
    <n v="1478906554"/>
    <b v="0"/>
    <n v="38"/>
    <b v="1"/>
    <s v="theater/plays"/>
    <n v="1"/>
    <n v="1.05"/>
    <x v="1"/>
    <s v="plays"/>
    <x v="0"/>
    <x v="2675"/>
    <d v="2016-12-06T23:22:34"/>
  </r>
  <r>
    <n v="3354"/>
    <s v="Strangeloop Theatre - A Focus on New Works"/>
    <s v="Help Strangeloop Theatre create and support new work by sponsoring our 2015-2016 season."/>
    <n v="3000"/>
    <n v="35"/>
    <x v="2"/>
    <s v="US"/>
    <s v="USD"/>
    <n v="1446091260"/>
    <n v="1443029206"/>
    <b v="0"/>
    <n v="55"/>
    <b v="1"/>
    <s v="theater/plays"/>
    <n v="1"/>
    <n v="0.64"/>
    <x v="1"/>
    <s v="plays"/>
    <x v="2"/>
    <x v="2676"/>
    <d v="2015-10-29T04:01:00"/>
  </r>
  <r>
    <n v="3364"/>
    <s v="Cancel The Sunshine"/>
    <s v="Cancel The SunshineÂ is a new play that explores living with a mental health condition in an honest, witty and articulate way."/>
    <n v="3000"/>
    <n v="34.950000000000003"/>
    <x v="2"/>
    <s v="GB"/>
    <s v="GBP"/>
    <n v="1458075600"/>
    <n v="1456183649"/>
    <b v="0"/>
    <n v="72"/>
    <b v="1"/>
    <s v="theater/plays"/>
    <n v="1"/>
    <n v="0.49"/>
    <x v="1"/>
    <s v="plays"/>
    <x v="0"/>
    <x v="2677"/>
    <d v="2016-03-15T21:00:00"/>
  </r>
  <r>
    <n v="3375"/>
    <s v="The Frida Kahlo of Penge West"/>
    <s v="Production of wickedly funny new play for two women, written by iconic songwriter and ex-London's Burning man, Chris Larner"/>
    <n v="3000"/>
    <n v="30"/>
    <x v="2"/>
    <s v="GB"/>
    <s v="GBP"/>
    <n v="1400423973"/>
    <n v="1399387173"/>
    <b v="0"/>
    <n v="17"/>
    <b v="1"/>
    <s v="theater/plays"/>
    <n v="1"/>
    <n v="1.76"/>
    <x v="1"/>
    <s v="plays"/>
    <x v="1"/>
    <x v="2678"/>
    <d v="2014-05-18T14:39:33"/>
  </r>
  <r>
    <n v="3380"/>
    <s v="A Hard Rain - New York Debut"/>
    <s v="A Hard Rain is a new play that takes place on the eve of the Stonewall riots in the â€˜hiddenâ€™ gay bars of 1969 Greenwich Village."/>
    <n v="3000"/>
    <n v="30"/>
    <x v="2"/>
    <s v="US"/>
    <s v="USD"/>
    <n v="1417305178"/>
    <n v="1414277578"/>
    <b v="0"/>
    <n v="28"/>
    <b v="1"/>
    <s v="theater/plays"/>
    <n v="1"/>
    <n v="1.07"/>
    <x v="1"/>
    <s v="plays"/>
    <x v="1"/>
    <x v="2679"/>
    <d v="2014-11-29T23:52:5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2"/>
    <s v="US"/>
    <s v="USD"/>
    <n v="1418581088"/>
    <n v="1415125088"/>
    <b v="0"/>
    <n v="35"/>
    <b v="1"/>
    <s v="theater/plays"/>
    <n v="1"/>
    <n v="0.83"/>
    <x v="1"/>
    <s v="plays"/>
    <x v="1"/>
    <x v="2680"/>
    <d v="2014-12-14T18:18:08"/>
  </r>
  <r>
    <n v="3410"/>
    <s v="the southland company - LAUNCH LOS ANGELES"/>
    <s v="Join us in a campaign benefitting the southland company and its interdisciplinary artistic efforts in Los Angeles."/>
    <n v="3000"/>
    <n v="25"/>
    <x v="2"/>
    <s v="US"/>
    <s v="USD"/>
    <n v="1465196400"/>
    <n v="1462841990"/>
    <b v="0"/>
    <n v="40"/>
    <b v="1"/>
    <s v="theater/plays"/>
    <n v="1"/>
    <n v="0.63"/>
    <x v="1"/>
    <s v="plays"/>
    <x v="0"/>
    <x v="2681"/>
    <d v="2016-06-06T07:00:00"/>
  </r>
  <r>
    <n v="3412"/>
    <s v="Joe Orton's Fred &amp; Madge"/>
    <s v="Rough Haired Pointer present for the first time ever Joe Orton's 'Fred &amp; Madge' at the Hope Theatre, Islington this Sept and Oct"/>
    <n v="3000"/>
    <n v="25"/>
    <x v="2"/>
    <s v="GB"/>
    <s v="GBP"/>
    <n v="1411858862"/>
    <n v="1409266862"/>
    <b v="0"/>
    <n v="26"/>
    <b v="1"/>
    <s v="theater/plays"/>
    <n v="1"/>
    <n v="0.96"/>
    <x v="1"/>
    <s v="plays"/>
    <x v="1"/>
    <x v="2682"/>
    <d v="2014-09-27T23:01:02"/>
  </r>
  <r>
    <n v="3414"/>
    <s v="PCSF PlayOffs 2016"/>
    <s v="A new twist on our annual festival of fully-produced plays by member playwrights, performed by a talented ensemble cast!"/>
    <n v="3000"/>
    <n v="25"/>
    <x v="2"/>
    <s v="US"/>
    <s v="USD"/>
    <n v="1480579140"/>
    <n v="1478030325"/>
    <b v="0"/>
    <n v="44"/>
    <b v="1"/>
    <s v="theater/plays"/>
    <n v="1"/>
    <n v="0.56999999999999995"/>
    <x v="1"/>
    <s v="plays"/>
    <x v="0"/>
    <x v="2683"/>
    <d v="2016-12-01T07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2"/>
    <s v="GB"/>
    <s v="GBP"/>
    <n v="1450051200"/>
    <n v="1447594176"/>
    <b v="0"/>
    <n v="46"/>
    <b v="1"/>
    <s v="theater/plays"/>
    <n v="1"/>
    <n v="0.54"/>
    <x v="1"/>
    <s v="plays"/>
    <x v="2"/>
    <x v="2684"/>
    <d v="2015-12-14T00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2"/>
    <s v="US"/>
    <s v="USD"/>
    <n v="1440003820"/>
    <n v="1437411820"/>
    <b v="0"/>
    <n v="36"/>
    <b v="1"/>
    <s v="theater/plays"/>
    <n v="1"/>
    <n v="0.67"/>
    <x v="1"/>
    <s v="plays"/>
    <x v="2"/>
    <x v="2685"/>
    <d v="2015-08-19T17:03:40"/>
  </r>
  <r>
    <n v="3456"/>
    <s v="THIEF"/>
    <s v="&quot;Thief,&quot; a one man touring show, a theatrical experience portraying a supernatural story about the 3 days Jesus spent in the grave."/>
    <n v="3000"/>
    <n v="20"/>
    <x v="2"/>
    <s v="US"/>
    <s v="USD"/>
    <n v="1406876340"/>
    <n v="1404190567"/>
    <b v="0"/>
    <n v="16"/>
    <b v="1"/>
    <s v="theater/plays"/>
    <n v="1"/>
    <n v="1.25"/>
    <x v="1"/>
    <s v="plays"/>
    <x v="1"/>
    <x v="2686"/>
    <d v="2014-08-01T06:59:00"/>
  </r>
  <r>
    <n v="3467"/>
    <s v="Venus in Fur, Los Angeles."/>
    <s v="Venus in Fur, By David Ives."/>
    <n v="3000"/>
    <n v="17"/>
    <x v="2"/>
    <s v="US"/>
    <s v="USD"/>
    <n v="1426864032"/>
    <n v="1424275632"/>
    <b v="0"/>
    <n v="47"/>
    <b v="1"/>
    <s v="theater/plays"/>
    <n v="1"/>
    <n v="0.36"/>
    <x v="1"/>
    <s v="plays"/>
    <x v="2"/>
    <x v="2687"/>
    <d v="2015-03-20T15:07:12"/>
  </r>
  <r>
    <n v="3482"/>
    <s v="Old Trunk - Edinburgh 2014"/>
    <s v="Critically-acclaimed new-writing company Old Trunk make their Edinburgh debut alternating their two darkly comic plays."/>
    <n v="3000"/>
    <n v="15"/>
    <x v="2"/>
    <s v="GB"/>
    <s v="GBP"/>
    <n v="1404671466"/>
    <n v="1402079466"/>
    <b v="0"/>
    <n v="80"/>
    <b v="1"/>
    <s v="theater/plays"/>
    <n v="1"/>
    <n v="0.19"/>
    <x v="1"/>
    <s v="plays"/>
    <x v="1"/>
    <x v="2688"/>
    <d v="2014-07-06T18:31:0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2"/>
    <s v="US"/>
    <s v="USD"/>
    <n v="1433314740"/>
    <n v="1430600401"/>
    <b v="0"/>
    <n v="56"/>
    <b v="1"/>
    <s v="theater/plays"/>
    <n v="0"/>
    <n v="0.25"/>
    <x v="1"/>
    <s v="plays"/>
    <x v="2"/>
    <x v="2689"/>
    <d v="2015-06-03T06:59:0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2"/>
    <s v="US"/>
    <s v="USD"/>
    <n v="1429286400"/>
    <n v="1427221560"/>
    <b v="0"/>
    <n v="29"/>
    <b v="1"/>
    <s v="theater/plays"/>
    <n v="0"/>
    <n v="0.45"/>
    <x v="1"/>
    <s v="plays"/>
    <x v="2"/>
    <x v="2690"/>
    <d v="2015-04-17T16:00:00"/>
  </r>
  <r>
    <n v="3496"/>
    <s v="Resurrecting LIZZIE BORDEN LIVE"/>
    <s v="A one-woman play based on Lizzie Borden who was accused of the brutal hatchet murders of her father and step-mother.  Workshop Oct NYC."/>
    <n v="3000"/>
    <n v="11"/>
    <x v="2"/>
    <s v="US"/>
    <s v="USD"/>
    <n v="1473625166"/>
    <n v="1470169166"/>
    <b v="0"/>
    <n v="78"/>
    <b v="1"/>
    <s v="theater/plays"/>
    <n v="0"/>
    <n v="0.14000000000000001"/>
    <x v="1"/>
    <s v="plays"/>
    <x v="0"/>
    <x v="2691"/>
    <d v="2016-09-11T20:19:2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2"/>
    <s v="US"/>
    <s v="USD"/>
    <n v="1408815440"/>
    <n v="1404927440"/>
    <b v="0"/>
    <n v="29"/>
    <b v="1"/>
    <s v="theater/plays"/>
    <n v="0"/>
    <n v="0.34"/>
    <x v="1"/>
    <s v="plays"/>
    <x v="1"/>
    <x v="2692"/>
    <d v="2014-08-23T17:37:2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2"/>
    <s v="US"/>
    <s v="USD"/>
    <n v="1416545700"/>
    <n v="1415392666"/>
    <b v="0"/>
    <n v="33"/>
    <b v="1"/>
    <s v="theater/plays"/>
    <n v="0"/>
    <n v="0.3"/>
    <x v="1"/>
    <s v="plays"/>
    <x v="1"/>
    <x v="2693"/>
    <d v="2014-11-21T04:55:00"/>
  </r>
  <r>
    <n v="3515"/>
    <s v="Twelfth Night by William Shakespeare"/>
    <s v="We are casting an all-inclusive production of Shakespeare's Twelfth Night in a non-traditional performance space."/>
    <n v="3000"/>
    <n v="10"/>
    <x v="2"/>
    <s v="US"/>
    <s v="USD"/>
    <n v="1433097171"/>
    <n v="1430505171"/>
    <b v="0"/>
    <n v="46"/>
    <b v="1"/>
    <s v="theater/plays"/>
    <n v="0"/>
    <n v="0.22"/>
    <x v="1"/>
    <s v="plays"/>
    <x v="2"/>
    <x v="2694"/>
    <d v="2015-05-31T18:32:51"/>
  </r>
  <r>
    <n v="3573"/>
    <s v="Licensed To Ill"/>
    <s v="London based theatre makers collaborating to create a new show about the history of HipHop."/>
    <n v="3000"/>
    <n v="5"/>
    <x v="2"/>
    <s v="GB"/>
    <s v="GBP"/>
    <n v="1415440846"/>
    <n v="1412845246"/>
    <b v="0"/>
    <n v="78"/>
    <b v="1"/>
    <s v="theater/plays"/>
    <n v="0"/>
    <n v="0.06"/>
    <x v="1"/>
    <s v="plays"/>
    <x v="1"/>
    <x v="2695"/>
    <d v="2014-11-08T10:00:46"/>
  </r>
  <r>
    <n v="3583"/>
    <s v="The Tragedy of Mario and Juliet"/>
    <s v="Bumbling architect Romeo and handsome contractor Mario meet their match while building a balcony for Verona, NJ siren, Juliet."/>
    <n v="3000"/>
    <n v="5"/>
    <x v="2"/>
    <s v="US"/>
    <s v="USD"/>
    <n v="1460970805"/>
    <n v="1455790405"/>
    <b v="0"/>
    <n v="24"/>
    <b v="1"/>
    <s v="theater/plays"/>
    <n v="0"/>
    <n v="0.21"/>
    <x v="1"/>
    <s v="plays"/>
    <x v="0"/>
    <x v="2696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2"/>
    <s v="GB"/>
    <s v="GBP"/>
    <n v="1436772944"/>
    <n v="1434180944"/>
    <b v="0"/>
    <n v="112"/>
    <b v="1"/>
    <s v="theater/plays"/>
    <n v="0"/>
    <n v="0.04"/>
    <x v="1"/>
    <s v="plays"/>
    <x v="2"/>
    <x v="2697"/>
    <d v="2015-07-13T07:35:4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2"/>
    <s v="US"/>
    <s v="USD"/>
    <n v="1420489560"/>
    <n v="1417469639"/>
    <b v="0"/>
    <n v="43"/>
    <b v="1"/>
    <s v="theater/plays"/>
    <n v="0"/>
    <n v="0.12"/>
    <x v="1"/>
    <s v="plays"/>
    <x v="1"/>
    <x v="2698"/>
    <d v="2015-01-05T20:26:0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2"/>
    <s v="US"/>
    <s v="USD"/>
    <n v="1461913140"/>
    <n v="1461370956"/>
    <b v="0"/>
    <n v="69"/>
    <b v="1"/>
    <s v="theater/plays"/>
    <n v="0"/>
    <n v="0.04"/>
    <x v="1"/>
    <s v="plays"/>
    <x v="0"/>
    <x v="2699"/>
    <d v="2016-04-29T06:59:00"/>
  </r>
  <r>
    <n v="3606"/>
    <s v="Critical Ambition - BLINK by Phil Porter"/>
    <s v="Support Swansea's youngest theatre company Critical Ambition, in their co-production of BLINK with Volcano and The Other Room."/>
    <n v="3000"/>
    <n v="3"/>
    <x v="2"/>
    <s v="GB"/>
    <s v="GBP"/>
    <n v="1471185057"/>
    <n v="1468593057"/>
    <b v="0"/>
    <n v="64"/>
    <b v="1"/>
    <s v="theater/plays"/>
    <n v="0"/>
    <n v="0.05"/>
    <x v="1"/>
    <s v="plays"/>
    <x v="0"/>
    <x v="2700"/>
    <d v="2016-08-14T14:30:57"/>
  </r>
  <r>
    <n v="3621"/>
    <s v="EverScape"/>
    <s v="Bare Theatre and Sonorous Road collaborate on the NC debut of  Allan Maule's gamer fantasy play that was extended in New York."/>
    <n v="3000"/>
    <n v="2"/>
    <x v="2"/>
    <s v="US"/>
    <s v="USD"/>
    <n v="1475269200"/>
    <n v="1473200844"/>
    <b v="0"/>
    <n v="70"/>
    <b v="1"/>
    <s v="theater/plays"/>
    <n v="0"/>
    <n v="0.03"/>
    <x v="1"/>
    <s v="plays"/>
    <x v="0"/>
    <x v="2701"/>
    <d v="2016-09-30T2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2"/>
    <s v="US"/>
    <s v="USD"/>
    <n v="1471977290"/>
    <n v="1466793290"/>
    <b v="0"/>
    <n v="39"/>
    <b v="1"/>
    <s v="theater/plays"/>
    <n v="0"/>
    <n v="0.05"/>
    <x v="1"/>
    <s v="plays"/>
    <x v="0"/>
    <x v="2702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2"/>
    <x v="2"/>
    <s v="GB"/>
    <s v="GBP"/>
    <n v="1435851577"/>
    <n v="1433259577"/>
    <b v="0"/>
    <n v="78"/>
    <b v="1"/>
    <s v="theater/plays"/>
    <n v="0"/>
    <n v="0.03"/>
    <x v="1"/>
    <s v="plays"/>
    <x v="2"/>
    <x v="2703"/>
    <d v="2015-07-02T15:39:37"/>
  </r>
  <r>
    <n v="3630"/>
    <s v="Jeremy Kyle- The Opera"/>
    <s v="The Jeremy Kyle Show offers so much subject matter to create an opera with.  Along with his brilliant put downs it could be excellent!"/>
    <n v="3000"/>
    <n v="2"/>
    <x v="1"/>
    <s v="GB"/>
    <s v="GBP"/>
    <n v="1417295990"/>
    <n v="1414700390"/>
    <b v="0"/>
    <n v="1"/>
    <b v="0"/>
    <s v="theater/musical"/>
    <n v="0"/>
    <n v="2"/>
    <x v="1"/>
    <s v="musical"/>
    <x v="1"/>
    <x v="2704"/>
    <d v="2014-11-29T21:19:50"/>
  </r>
  <r>
    <n v="3637"/>
    <s v="The Ballad of Downtown Jake"/>
    <s v="THE BALLAD OF DOWNTOWN JAKE is a newly created contemporary music drama that is schedule to premiere in Phoenix, AZ in March 2015."/>
    <n v="3000"/>
    <n v="1"/>
    <x v="1"/>
    <s v="US"/>
    <s v="USD"/>
    <n v="1420130935"/>
    <n v="1417538935"/>
    <b v="0"/>
    <n v="14"/>
    <b v="0"/>
    <s v="theater/musical"/>
    <n v="0"/>
    <n v="7.0000000000000007E-2"/>
    <x v="1"/>
    <s v="musical"/>
    <x v="1"/>
    <x v="2705"/>
    <d v="2015-01-01T16:48:55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1"/>
    <s v="US"/>
    <s v="USD"/>
    <n v="1412485200"/>
    <n v="1410966179"/>
    <b v="0"/>
    <n v="0"/>
    <b v="0"/>
    <s v="theater/musical"/>
    <n v="0"/>
    <n v="0"/>
    <x v="1"/>
    <s v="musical"/>
    <x v="1"/>
    <x v="2706"/>
    <d v="2014-10-05T05:00:00"/>
  </r>
  <r>
    <n v="3659"/>
    <s v="Reality of Love Remix (Love in Disguise)"/>
    <s v="We want you to analyze while we dramatize if people who romanticize can recognize true love in a disguise."/>
    <n v="3000"/>
    <n v="1"/>
    <x v="2"/>
    <s v="US"/>
    <s v="USD"/>
    <n v="1426775940"/>
    <n v="1424414350"/>
    <b v="0"/>
    <n v="13"/>
    <b v="1"/>
    <s v="theater/plays"/>
    <n v="0"/>
    <n v="0.08"/>
    <x v="1"/>
    <s v="plays"/>
    <x v="2"/>
    <x v="2707"/>
    <d v="2015-03-19T14:39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2"/>
    <s v="US"/>
    <s v="USD"/>
    <n v="1460260800"/>
    <n v="1458336672"/>
    <b v="0"/>
    <n v="36"/>
    <b v="1"/>
    <s v="theater/plays"/>
    <n v="0"/>
    <n v="0.03"/>
    <x v="1"/>
    <s v="plays"/>
    <x v="0"/>
    <x v="2708"/>
    <d v="2016-04-10T04:00:00"/>
  </r>
  <r>
    <n v="3667"/>
    <s v="The Stolen Inches, Edinburgh 2015"/>
    <s v="A short man takes his tall family to court for stealing his height. Help Small Things Theatre take this big story to EdFringe 2015!"/>
    <n v="3000"/>
    <n v="1"/>
    <x v="2"/>
    <s v="GB"/>
    <s v="GBP"/>
    <n v="1437261419"/>
    <n v="1434669419"/>
    <b v="0"/>
    <n v="58"/>
    <b v="1"/>
    <s v="theater/plays"/>
    <n v="0"/>
    <n v="0.02"/>
    <x v="1"/>
    <s v="plays"/>
    <x v="2"/>
    <x v="2709"/>
    <d v="2015-07-18T23:16:5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2"/>
    <s v="GB"/>
    <s v="GBP"/>
    <n v="1411771384"/>
    <n v="1409179384"/>
    <b v="0"/>
    <n v="57"/>
    <b v="1"/>
    <s v="theater/plays"/>
    <n v="0"/>
    <n v="0.02"/>
    <x v="1"/>
    <s v="plays"/>
    <x v="1"/>
    <x v="2710"/>
    <d v="2014-09-26T22:43:04"/>
  </r>
  <r>
    <n v="3680"/>
    <s v="Loading Dock Theatre Presents: The Dudleys! A Family Game"/>
    <s v="In The Dudleys! family memories are brought to life as a malfunctioning 8-bit video game. Press Start."/>
    <n v="3000"/>
    <n v="1"/>
    <x v="2"/>
    <s v="US"/>
    <s v="USD"/>
    <n v="1475664834"/>
    <n v="1473850434"/>
    <b v="0"/>
    <n v="34"/>
    <b v="1"/>
    <s v="theater/plays"/>
    <n v="0"/>
    <n v="0.03"/>
    <x v="1"/>
    <s v="plays"/>
    <x v="0"/>
    <x v="2711"/>
    <d v="2016-10-05T10:53:54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2"/>
    <s v="US"/>
    <s v="USD"/>
    <n v="1402901940"/>
    <n v="1399998418"/>
    <b v="0"/>
    <n v="67"/>
    <b v="1"/>
    <s v="theater/plays"/>
    <n v="0"/>
    <n v="0.01"/>
    <x v="1"/>
    <s v="plays"/>
    <x v="1"/>
    <x v="2712"/>
    <d v="2014-06-16T06:59:00"/>
  </r>
  <r>
    <n v="3688"/>
    <s v="The Tulip Tree 2014"/>
    <s v="The Tulip Tree is a project I have been passionate about for 5 years. It is an unforgettable story that has never been told."/>
    <n v="3000"/>
    <n v="1"/>
    <x v="2"/>
    <s v="GB"/>
    <s v="GBP"/>
    <n v="1407524004"/>
    <n v="1404932004"/>
    <b v="0"/>
    <n v="39"/>
    <b v="1"/>
    <s v="theater/plays"/>
    <n v="0"/>
    <n v="0.03"/>
    <x v="1"/>
    <s v="plays"/>
    <x v="1"/>
    <x v="2713"/>
    <d v="2014-08-08T18:53:24"/>
  </r>
  <r>
    <n v="3689"/>
    <s v="Random Us"/>
    <s v="A humorous, touching play about the joys and challenges of a married couple's tender, yet intense relationship &quot;Love is never random&quot;"/>
    <n v="3000"/>
    <n v="1"/>
    <x v="2"/>
    <s v="US"/>
    <s v="USD"/>
    <n v="1434925500"/>
    <n v="1432410639"/>
    <b v="0"/>
    <n v="62"/>
    <b v="1"/>
    <s v="theater/plays"/>
    <n v="0"/>
    <n v="0.02"/>
    <x v="1"/>
    <s v="plays"/>
    <x v="2"/>
    <x v="2714"/>
    <d v="2015-06-21T22:25:00"/>
  </r>
  <r>
    <n v="3702"/>
    <s v="SANKARA"/>
    <s v="Shakespeare's &quot;Julius Caesar&quot; inspires the unforgettable story of the &quot;African Che Guevara&quot; Thomas Sankara, President of Burkina Faso."/>
    <n v="3000"/>
    <n v="1"/>
    <x v="2"/>
    <s v="GB"/>
    <s v="GBP"/>
    <n v="1468191540"/>
    <n v="1464958484"/>
    <b v="0"/>
    <n v="21"/>
    <b v="1"/>
    <s v="theater/plays"/>
    <n v="0"/>
    <n v="0.05"/>
    <x v="1"/>
    <s v="plays"/>
    <x v="0"/>
    <x v="2715"/>
    <d v="2016-07-10T22:59:0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s v="musical"/>
    <x v="2"/>
    <x v="2716"/>
    <d v="2015-10-22T03:01:46"/>
  </r>
  <r>
    <n v="3827"/>
    <s v="BROKEN BISCUITS EDINBURGH"/>
    <s v="IAM TRYING TO TAKE MY DEBUT PLAY BROKEN BISCUITS TO EDINGBURGH FESTIVAL 2015 AND REALLY NEED SOME FUNDING TO HELP ME ACHIEVE THIS GOAL"/>
    <n v="3000"/>
    <n v="0"/>
    <x v="2"/>
    <s v="GB"/>
    <s v="GBP"/>
    <n v="1427414400"/>
    <n v="1422656201"/>
    <b v="0"/>
    <n v="65"/>
    <b v="1"/>
    <s v="theater/plays"/>
    <n v="0"/>
    <n v="0"/>
    <x v="1"/>
    <s v="plays"/>
    <x v="2"/>
    <x v="2717"/>
    <d v="2015-03-27T00:00:00"/>
  </r>
  <r>
    <n v="3834"/>
    <s v="Better to Have Loved...?"/>
    <s v="About the impact of addiction on relationships; my play hopes to inspire &amp; support those affected to connect with their own creativity"/>
    <n v="3000"/>
    <n v="0"/>
    <x v="2"/>
    <s v="GB"/>
    <s v="GBP"/>
    <n v="1434624067"/>
    <n v="1432032067"/>
    <b v="0"/>
    <n v="57"/>
    <b v="1"/>
    <s v="theater/plays"/>
    <n v="0"/>
    <n v="0"/>
    <x v="1"/>
    <s v="plays"/>
    <x v="2"/>
    <x v="2718"/>
    <d v="2015-06-18T10:41:07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1"/>
    <s v="US"/>
    <s v="USD"/>
    <n v="1450554599"/>
    <n v="1447098599"/>
    <b v="0"/>
    <n v="1"/>
    <b v="0"/>
    <s v="theater/plays"/>
    <n v="0"/>
    <n v="0"/>
    <x v="1"/>
    <s v="plays"/>
    <x v="2"/>
    <x v="271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1"/>
    <s v="GB"/>
    <s v="GBP"/>
    <n v="1479125642"/>
    <n v="1476962042"/>
    <b v="0"/>
    <n v="31"/>
    <b v="0"/>
    <s v="theater/plays"/>
    <n v="0"/>
    <n v="0"/>
    <x v="1"/>
    <s v="plays"/>
    <x v="0"/>
    <x v="2720"/>
    <d v="2016-11-14T12:14:0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s v="plays"/>
    <x v="1"/>
    <x v="2721"/>
    <d v="2014-10-26T18:00:0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1"/>
    <s v="GB"/>
    <s v="GBP"/>
    <n v="1443973546"/>
    <n v="1438789546"/>
    <b v="0"/>
    <n v="23"/>
    <b v="0"/>
    <s v="theater/plays"/>
    <n v="0"/>
    <n v="0"/>
    <x v="1"/>
    <s v="plays"/>
    <x v="2"/>
    <x v="2722"/>
    <d v="2015-10-04T15:45:46"/>
  </r>
  <r>
    <n v="3947"/>
    <s v="Tell'em I'm Gonna Make It"/>
    <s v="Soon to be known as one of the greatest gospel stage plays of all times. Great hit in New England and now we want to take  it on tour"/>
    <n v="3000"/>
    <n v="0"/>
    <x v="1"/>
    <s v="US"/>
    <s v="USD"/>
    <n v="1475378744"/>
    <n v="1472786744"/>
    <b v="0"/>
    <n v="2"/>
    <b v="0"/>
    <s v="theater/plays"/>
    <n v="0"/>
    <n v="0"/>
    <x v="1"/>
    <s v="plays"/>
    <x v="0"/>
    <x v="2723"/>
    <d v="2016-10-02T03:25:44"/>
  </r>
  <r>
    <n v="3960"/>
    <s v="In The Time of New York"/>
    <s v="You are closer to your dreams than what you expect, your demons will always wait for you to realize them, theyâ€™ll torture you Manny."/>
    <n v="3000"/>
    <n v="0"/>
    <x v="1"/>
    <s v="US"/>
    <s v="USD"/>
    <n v="1451852256"/>
    <n v="1449260256"/>
    <b v="0"/>
    <n v="4"/>
    <b v="0"/>
    <s v="theater/plays"/>
    <n v="0"/>
    <n v="0"/>
    <x v="1"/>
    <s v="plays"/>
    <x v="2"/>
    <x v="2724"/>
    <d v="2016-01-03T20:17:3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s v="plays"/>
    <x v="2"/>
    <x v="2725"/>
    <d v="2015-11-08T18:59:41"/>
  </r>
  <r>
    <n v="3996"/>
    <s v="Anansi the Spider - An African Folktale"/>
    <s v="The African tale of Anansi the Spider is that of a trickster who often uses cleverness and harmless jokes to get what he wants."/>
    <n v="3000"/>
    <n v="0"/>
    <x v="1"/>
    <s v="US"/>
    <s v="USD"/>
    <n v="1416499440"/>
    <n v="1415341464"/>
    <b v="0"/>
    <n v="17"/>
    <b v="0"/>
    <s v="theater/plays"/>
    <n v="0"/>
    <n v="0"/>
    <x v="1"/>
    <s v="plays"/>
    <x v="1"/>
    <x v="272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s v="plays"/>
    <x v="2"/>
    <x v="2727"/>
    <d v="2015-04-05T08:23:41"/>
  </r>
  <r>
    <n v="4005"/>
    <s v="Bringing more Art to the Community"/>
    <s v="Help us bring more Art to the Community. It's our second production, Fences by August Wilson. Help us make it a success!"/>
    <n v="3000"/>
    <n v="0"/>
    <x v="1"/>
    <s v="US"/>
    <s v="USD"/>
    <n v="1413832985"/>
    <n v="1408648985"/>
    <b v="0"/>
    <n v="2"/>
    <b v="0"/>
    <s v="theater/plays"/>
    <n v="0"/>
    <n v="0"/>
    <x v="1"/>
    <s v="plays"/>
    <x v="1"/>
    <x v="2728"/>
    <d v="2014-10-20T19:23: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1"/>
    <s v="US"/>
    <s v="USD"/>
    <n v="1487811600"/>
    <n v="1486077481"/>
    <b v="0"/>
    <n v="7"/>
    <b v="0"/>
    <s v="theater/plays"/>
    <n v="0"/>
    <n v="0"/>
    <x v="1"/>
    <s v="plays"/>
    <x v="3"/>
    <x v="2729"/>
    <d v="2017-02-23T01:00:00"/>
  </r>
  <r>
    <n v="4052"/>
    <s v="Throw Like A Girl"/>
    <s v="This empowering piece encourages women to rise up and pursue their dreams, not by behaving like a boy but by,_x000a_â€œThrowing Like A Girl.â€"/>
    <n v="3000"/>
    <n v="0"/>
    <x v="1"/>
    <s v="US"/>
    <s v="USD"/>
    <n v="1413234316"/>
    <n v="1408050316"/>
    <b v="0"/>
    <n v="13"/>
    <b v="0"/>
    <s v="theater/plays"/>
    <n v="0"/>
    <n v="0"/>
    <x v="1"/>
    <s v="plays"/>
    <x v="1"/>
    <x v="2730"/>
    <d v="2014-10-13T21:05:16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1"/>
    <s v="US"/>
    <s v="USD"/>
    <n v="1466375521"/>
    <n v="1463783521"/>
    <b v="0"/>
    <n v="1"/>
    <b v="0"/>
    <s v="theater/plays"/>
    <n v="0"/>
    <n v="0"/>
    <x v="1"/>
    <s v="plays"/>
    <x v="0"/>
    <x v="273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s v="plays"/>
    <x v="0"/>
    <x v="2732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0"/>
    <x v="1"/>
    <s v="IT"/>
    <s v="EUR"/>
    <n v="1476008906"/>
    <n v="1473416906"/>
    <b v="0"/>
    <n v="1"/>
    <b v="0"/>
    <s v="theater/plays"/>
    <n v="0"/>
    <n v="0"/>
    <x v="1"/>
    <s v="plays"/>
    <x v="0"/>
    <x v="2733"/>
    <d v="2016-10-09T10:28:26"/>
  </r>
  <r>
    <n v="4104"/>
    <s v="PETER PAN - a new play by Ebony Rattle"/>
    <s v="PETER PAN, written by Ebony Rattle, is a new retelling of the classic play by J.M. Barrie about a boy who refused to grow up."/>
    <n v="3000"/>
    <n v="0"/>
    <x v="1"/>
    <s v="AU"/>
    <s v="AUD"/>
    <n v="1477550434"/>
    <n v="1474958434"/>
    <b v="0"/>
    <n v="14"/>
    <b v="0"/>
    <s v="theater/plays"/>
    <n v="0"/>
    <n v="0"/>
    <x v="1"/>
    <s v="plays"/>
    <x v="0"/>
    <x v="2734"/>
    <d v="2016-10-27T06:40:34"/>
  </r>
  <r>
    <n v="4108"/>
    <s v="The Black Woman's Attitude Stage Play"/>
    <s v="We are producing and directing a stage play that will focus on relationships and the stereotypes/truths that prohibit growth."/>
    <n v="3000"/>
    <n v="0"/>
    <x v="1"/>
    <s v="US"/>
    <s v="USD"/>
    <n v="1488517200"/>
    <n v="1485909937"/>
    <b v="0"/>
    <n v="1"/>
    <b v="0"/>
    <s v="theater/plays"/>
    <n v="0"/>
    <n v="0"/>
    <x v="1"/>
    <s v="plays"/>
    <x v="3"/>
    <x v="2735"/>
    <d v="2017-03-03T05:00:00"/>
  </r>
  <r>
    <n v="4111"/>
    <s v="REBORN IN LOVE"/>
    <s v="REBORN IN LOVE is the sequel to REBORN FROM ABOVE: A Tale of Eternal Love.  This is part two, of a One-Act play series."/>
    <n v="3000"/>
    <n v="0"/>
    <x v="1"/>
    <s v="US"/>
    <s v="USD"/>
    <n v="1424747740"/>
    <n v="1422155740"/>
    <b v="0"/>
    <n v="6"/>
    <b v="0"/>
    <s v="theater/plays"/>
    <n v="0"/>
    <n v="0"/>
    <x v="1"/>
    <s v="plays"/>
    <x v="2"/>
    <x v="2736"/>
    <d v="2015-02-24T03:15:40"/>
  </r>
  <r>
    <n v="157"/>
    <s v="Forever Man (short film) (Canceled)"/>
    <s v="Man's cryogenic chamber and his soulmate's time travel from the distant future allows them to meet in the middle."/>
    <n v="2995"/>
    <n v="51149"/>
    <x v="0"/>
    <s v="US"/>
    <s v="USD"/>
    <n v="1456523572"/>
    <n v="1453931572"/>
    <b v="0"/>
    <n v="2"/>
    <b v="0"/>
    <s v="film &amp; video/science fiction"/>
    <n v="1708"/>
    <n v="25574.5"/>
    <x v="0"/>
    <s v="science fiction"/>
    <x v="0"/>
    <x v="2737"/>
    <d v="2016-02-26T21:52:52"/>
  </r>
  <r>
    <n v="746"/>
    <s v="Attention: People With Body Parts"/>
    <s v="This is a book of letters. Letters to our body parts."/>
    <n v="2987"/>
    <n v="9419"/>
    <x v="2"/>
    <s v="US"/>
    <s v="USD"/>
    <n v="1348372740"/>
    <n v="1346806909"/>
    <b v="0"/>
    <n v="97"/>
    <b v="1"/>
    <s v="publishing/nonfiction"/>
    <n v="315"/>
    <n v="97.1"/>
    <x v="2"/>
    <s v="nonfiction"/>
    <x v="5"/>
    <x v="2738"/>
    <d v="2012-09-23T03:59:00"/>
  </r>
  <r>
    <n v="907"/>
    <s v="Greg Chambers Saxophone CD"/>
    <s v="Greg Chambers' self-titled CD needs support for post production, replication, and promotion."/>
    <n v="2900"/>
    <n v="7173"/>
    <x v="1"/>
    <s v="US"/>
    <s v="USD"/>
    <n v="1315715823"/>
    <n v="1313123823"/>
    <b v="0"/>
    <n v="0"/>
    <b v="0"/>
    <s v="music/jazz"/>
    <n v="247"/>
    <n v="0"/>
    <x v="5"/>
    <s v="jazz"/>
    <x v="6"/>
    <x v="2739"/>
    <d v="2011-09-11T04:37:03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1"/>
    <s v="US"/>
    <s v="USD"/>
    <n v="1380720474"/>
    <n v="1378214874"/>
    <b v="0"/>
    <n v="19"/>
    <b v="0"/>
    <s v="publishing/fiction"/>
    <n v="110"/>
    <n v="167.63"/>
    <x v="2"/>
    <s v="fiction"/>
    <x v="4"/>
    <x v="2740"/>
    <d v="2013-10-02T13:27:5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2"/>
    <s v="GB"/>
    <s v="GBP"/>
    <n v="1438968146"/>
    <n v="1436376146"/>
    <b v="0"/>
    <n v="66"/>
    <b v="1"/>
    <s v="theater/plays"/>
    <n v="1"/>
    <n v="0.39"/>
    <x v="1"/>
    <s v="plays"/>
    <x v="2"/>
    <x v="2741"/>
    <d v="2015-08-07T17:22:26"/>
  </r>
  <r>
    <n v="2865"/>
    <s v="FRINGE 2015 by YER Productions"/>
    <s v="Prepare to be Swept Away. Three short plays from three master playwrights; LANDFALL, SNIPER and DANGERS of TOBACCO!"/>
    <n v="2888"/>
    <n v="280"/>
    <x v="1"/>
    <s v="US"/>
    <s v="USD"/>
    <n v="1420512259"/>
    <n v="1415328259"/>
    <b v="0"/>
    <n v="0"/>
    <b v="0"/>
    <s v="theater/plays"/>
    <n v="10"/>
    <n v="0"/>
    <x v="1"/>
    <s v="plays"/>
    <x v="1"/>
    <x v="2742"/>
    <d v="2015-01-06T02:44:19"/>
  </r>
  <r>
    <n v="3937"/>
    <s v="Fever - a workshop production"/>
    <s v="Support the artists of the new play FEVER: a story of love, friendship and sonnets. Donate to help us develop this production!"/>
    <n v="2885"/>
    <n v="0"/>
    <x v="1"/>
    <s v="US"/>
    <s v="USD"/>
    <n v="1468249760"/>
    <n v="1465830560"/>
    <b v="0"/>
    <n v="10"/>
    <b v="0"/>
    <s v="theater/plays"/>
    <n v="0"/>
    <n v="0"/>
    <x v="1"/>
    <s v="plays"/>
    <x v="0"/>
    <x v="2743"/>
    <d v="2016-07-11T15:09:20"/>
  </r>
  <r>
    <n v="1722"/>
    <s v="Preserving the DC Gospel Stars"/>
    <s v="I am raising money to leave a legacy for the DC Gospel Stars and preserve this art form for music lovers of this style."/>
    <n v="2880"/>
    <n v="2412.02"/>
    <x v="1"/>
    <s v="US"/>
    <s v="USD"/>
    <n v="1459642200"/>
    <n v="1456441429"/>
    <b v="0"/>
    <n v="1"/>
    <b v="0"/>
    <s v="music/faith"/>
    <n v="84"/>
    <n v="2412.02"/>
    <x v="5"/>
    <s v="faith"/>
    <x v="0"/>
    <x v="2744"/>
    <d v="2016-04-03T00:10:00"/>
  </r>
  <r>
    <n v="3705"/>
    <s v="Pennywinkle: A New Chicago Comedy"/>
    <s v="The play satirizes the Chicago improvisation scene exposing the rules of the craft and the eccentricities of its participants"/>
    <n v="2827"/>
    <n v="0"/>
    <x v="2"/>
    <s v="US"/>
    <s v="USD"/>
    <n v="1403546400"/>
    <n v="1401714114"/>
    <b v="0"/>
    <n v="35"/>
    <b v="1"/>
    <s v="theater/plays"/>
    <n v="0"/>
    <n v="0"/>
    <x v="1"/>
    <s v="plays"/>
    <x v="1"/>
    <x v="2745"/>
    <d v="2014-06-23T18:00:0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1"/>
    <s v="US"/>
    <s v="USD"/>
    <n v="1472442900"/>
    <n v="1471638646"/>
    <b v="0"/>
    <n v="6"/>
    <b v="0"/>
    <s v="theater/plays"/>
    <n v="0"/>
    <n v="0"/>
    <x v="1"/>
    <s v="plays"/>
    <x v="0"/>
    <x v="2746"/>
    <d v="2016-08-29T03:55:00"/>
  </r>
  <r>
    <n v="405"/>
    <s v="The Healing Effect Movie"/>
    <s v="Come, join our movie movement.  A new documentary about the healing power of food."/>
    <n v="2820"/>
    <n v="20398"/>
    <x v="2"/>
    <s v="US"/>
    <s v="USD"/>
    <n v="1394071339"/>
    <n v="1391479339"/>
    <b v="0"/>
    <n v="55"/>
    <b v="1"/>
    <s v="film &amp; video/documentary"/>
    <n v="723"/>
    <n v="370.87"/>
    <x v="0"/>
    <s v="documentary"/>
    <x v="1"/>
    <x v="2747"/>
    <d v="2014-03-06T02:02:19"/>
  </r>
  <r>
    <n v="162"/>
    <s v="See It My Way"/>
    <s v="This film follows a young man who has had only a troubled family life. He turns to all the wrong things and life falls apart."/>
    <n v="2800"/>
    <n v="50091"/>
    <x v="1"/>
    <s v="US"/>
    <s v="USD"/>
    <n v="1408232520"/>
    <n v="1405393356"/>
    <b v="0"/>
    <n v="10"/>
    <b v="0"/>
    <s v="film &amp; video/drama"/>
    <n v="1789"/>
    <n v="5009.1000000000004"/>
    <x v="0"/>
    <s v="drama"/>
    <x v="1"/>
    <x v="2748"/>
    <d v="2014-08-16T23:42:00"/>
  </r>
  <r>
    <n v="406"/>
    <s v="The Desert River Bends"/>
    <s v="The Desert River Bends is a short documentary following the alternative lifestyles of three middle-age river guides in Moab UT."/>
    <n v="2800"/>
    <n v="20365"/>
    <x v="2"/>
    <s v="US"/>
    <s v="USD"/>
    <n v="1304920740"/>
    <n v="1301975637"/>
    <b v="0"/>
    <n v="35"/>
    <b v="1"/>
    <s v="film &amp; video/documentary"/>
    <n v="727"/>
    <n v="581.86"/>
    <x v="0"/>
    <s v="documentary"/>
    <x v="6"/>
    <x v="2749"/>
    <d v="2011-05-09T05:59:00"/>
  </r>
  <r>
    <n v="1390"/>
    <s v="New Music Video/Artist Development"/>
    <s v="Breakout Artist Management will be working with us on a brand new music video and we need your help!"/>
    <n v="2800"/>
    <n v="3550"/>
    <x v="2"/>
    <s v="US"/>
    <s v="USD"/>
    <n v="1430154720"/>
    <n v="1427224606"/>
    <b v="0"/>
    <n v="19"/>
    <b v="1"/>
    <s v="music/rock"/>
    <n v="127"/>
    <n v="186.84"/>
    <x v="5"/>
    <s v="rock"/>
    <x v="2"/>
    <x v="2750"/>
    <d v="2015-04-27T17:12:00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1"/>
    <s v="US"/>
    <s v="USD"/>
    <n v="1367444557"/>
    <n v="1364852557"/>
    <b v="0"/>
    <n v="15"/>
    <b v="0"/>
    <s v="publishing/fiction"/>
    <n v="112"/>
    <n v="209.87"/>
    <x v="2"/>
    <s v="fiction"/>
    <x v="4"/>
    <x v="2751"/>
    <d v="2013-05-01T21:42:3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2"/>
    <s v="US"/>
    <s v="USD"/>
    <n v="1332011835"/>
    <n v="1328559435"/>
    <b v="0"/>
    <n v="70"/>
    <b v="1"/>
    <s v="music/rock"/>
    <n v="100"/>
    <n v="40"/>
    <x v="5"/>
    <s v="rock"/>
    <x v="5"/>
    <x v="2752"/>
    <d v="2012-03-17T19:17:15"/>
  </r>
  <r>
    <n v="2236"/>
    <s v="Alienation - an intergalactic card drafting game"/>
    <s v="Assume the role of an intergalactic real-estate agent attempting to satisfy various creature clientele!"/>
    <n v="2800"/>
    <n v="1180"/>
    <x v="2"/>
    <s v="US"/>
    <s v="USD"/>
    <n v="1454338123"/>
    <n v="1451746123"/>
    <b v="0"/>
    <n v="680"/>
    <b v="1"/>
    <s v="games/tabletop games"/>
    <n v="42"/>
    <n v="1.74"/>
    <x v="4"/>
    <s v="tabletop games"/>
    <x v="0"/>
    <x v="2753"/>
    <d v="2016-02-01T14:48:43"/>
  </r>
  <r>
    <n v="2813"/>
    <s v="Hi, Are You Single? by Ryan J. Haddad"/>
    <s v="Ryan has a higher sex drive than you. He also has cerebral palsy. Join him for his hilarious and poignant new solo show!"/>
    <n v="2800"/>
    <n v="334"/>
    <x v="2"/>
    <s v="US"/>
    <s v="USD"/>
    <n v="1481737761"/>
    <n v="1479577761"/>
    <b v="0"/>
    <n v="96"/>
    <b v="1"/>
    <s v="theater/plays"/>
    <n v="12"/>
    <n v="3.48"/>
    <x v="1"/>
    <s v="plays"/>
    <x v="0"/>
    <x v="2754"/>
    <d v="2016-12-14T17:49:21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2"/>
    <s v="GB"/>
    <s v="GBP"/>
    <n v="1435752898"/>
    <n v="1433160898"/>
    <b v="1"/>
    <n v="79"/>
    <b v="1"/>
    <s v="theater/plays"/>
    <n v="2"/>
    <n v="0.76"/>
    <x v="1"/>
    <s v="plays"/>
    <x v="2"/>
    <x v="2755"/>
    <d v="2015-07-01T12:14:58"/>
  </r>
  <r>
    <n v="3469"/>
    <s v="An Evening of Original One Acts"/>
    <s v="Original plays written, performed, and produced by young and diverse theater artists - alumni from Hostos Lincoln Academy in the Bronx."/>
    <n v="2800"/>
    <n v="16"/>
    <x v="2"/>
    <s v="US"/>
    <s v="USD"/>
    <n v="1461857045"/>
    <n v="1459265045"/>
    <b v="0"/>
    <n v="63"/>
    <b v="1"/>
    <s v="theater/plays"/>
    <n v="1"/>
    <n v="0.25"/>
    <x v="1"/>
    <s v="plays"/>
    <x v="0"/>
    <x v="2756"/>
    <d v="2016-04-28T15:24:05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2"/>
    <s v="US"/>
    <s v="USD"/>
    <n v="1401857940"/>
    <n v="1400725112"/>
    <b v="0"/>
    <n v="44"/>
    <b v="1"/>
    <s v="theater/plays"/>
    <n v="0"/>
    <n v="0.23"/>
    <x v="1"/>
    <s v="plays"/>
    <x v="1"/>
    <x v="2757"/>
    <d v="2014-06-04T04:59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2"/>
    <s v="US"/>
    <s v="USD"/>
    <n v="1372827540"/>
    <n v="1371491244"/>
    <b v="0"/>
    <n v="32"/>
    <b v="1"/>
    <s v="music/rock"/>
    <n v="310"/>
    <n v="266.77999999999997"/>
    <x v="5"/>
    <s v="rock"/>
    <x v="4"/>
    <x v="2758"/>
    <d v="2013-07-03T04:59:0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1"/>
    <s v="US"/>
    <s v="USD"/>
    <n v="1372622280"/>
    <n v="1369246738"/>
    <b v="0"/>
    <n v="2"/>
    <b v="0"/>
    <s v="music/jazz"/>
    <n v="241"/>
    <n v="3316.5"/>
    <x v="5"/>
    <s v="jazz"/>
    <x v="4"/>
    <x v="2759"/>
    <d v="2013-06-30T19:58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0"/>
    <s v="US"/>
    <s v="USD"/>
    <n v="1334592000"/>
    <n v="1331982127"/>
    <b v="0"/>
    <n v="1"/>
    <b v="0"/>
    <s v="music/world music"/>
    <n v="165"/>
    <n v="4545"/>
    <x v="5"/>
    <s v="world music"/>
    <x v="5"/>
    <x v="2760"/>
    <d v="2012-04-16T16:00:00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s v="theater/plays"/>
    <n v="4"/>
    <n v="33.33"/>
    <x v="1"/>
    <s v="plays"/>
    <x v="3"/>
    <x v="2761"/>
    <d v="2017-03-19T11:18:59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2"/>
    <s v="IE"/>
    <s v="EUR"/>
    <n v="1459978200"/>
    <n v="1458416585"/>
    <b v="0"/>
    <n v="46"/>
    <b v="1"/>
    <s v="theater/plays"/>
    <n v="1"/>
    <n v="0.54"/>
    <x v="1"/>
    <s v="plays"/>
    <x v="0"/>
    <x v="2762"/>
    <d v="2016-04-06T21:30:00"/>
  </r>
  <r>
    <n v="3530"/>
    <s v="Far From Fiction"/>
    <s v="â€œFar From Fictionâ€ is a powerful play, written by Sally Willis, offering insights into a new understanding of  female psychology."/>
    <n v="2750"/>
    <n v="10"/>
    <x v="2"/>
    <s v="GB"/>
    <s v="GBP"/>
    <n v="1460318400"/>
    <n v="1457881057"/>
    <b v="0"/>
    <n v="22"/>
    <b v="1"/>
    <s v="theater/plays"/>
    <n v="0"/>
    <n v="0.45"/>
    <x v="1"/>
    <s v="plays"/>
    <x v="0"/>
    <x v="2763"/>
    <d v="2016-04-10T20:00:00"/>
  </r>
  <r>
    <n v="4074"/>
    <s v="The Free Man - the story of Hurr"/>
    <s v="A performance to inspire people, regardless of their faith, to visualise the repentance of Hurr and the forgiveness of Imam Hussain"/>
    <n v="2750"/>
    <n v="0"/>
    <x v="1"/>
    <s v="GB"/>
    <s v="GBP"/>
    <n v="1446732975"/>
    <n v="1444137375"/>
    <b v="0"/>
    <n v="21"/>
    <b v="0"/>
    <s v="theater/plays"/>
    <n v="0"/>
    <n v="0"/>
    <x v="1"/>
    <s v="plays"/>
    <x v="2"/>
    <x v="2764"/>
    <d v="2015-11-05T14:16:15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1"/>
    <s v="CA"/>
    <s v="CAD"/>
    <n v="1425758101"/>
    <n v="1423166101"/>
    <b v="0"/>
    <n v="6"/>
    <b v="0"/>
    <s v="publishing/translations"/>
    <n v="124"/>
    <n v="561"/>
    <x v="2"/>
    <s v="translations"/>
    <x v="2"/>
    <x v="2765"/>
    <d v="2015-03-07T19:55:01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1"/>
    <s v="AT"/>
    <s v="EUR"/>
    <n v="1456094197"/>
    <n v="1453502197"/>
    <b v="0"/>
    <n v="12"/>
    <b v="0"/>
    <s v="technology/wearables"/>
    <n v="230"/>
    <n v="517.41999999999996"/>
    <x v="3"/>
    <s v="wearables"/>
    <x v="0"/>
    <x v="2766"/>
    <d v="2016-02-21T22:36:37"/>
  </r>
  <r>
    <n v="1191"/>
    <s v="Good Morning Japan"/>
    <s v="A photo journal capturing 30 days of sweetness in Kyoto, Tokyo, and more. Join me to see the cutest &amp; prettiest images of Japan :)"/>
    <n v="2700"/>
    <n v="4906.59"/>
    <x v="2"/>
    <s v="US"/>
    <s v="USD"/>
    <n v="1458480560"/>
    <n v="1455892160"/>
    <b v="0"/>
    <n v="33"/>
    <b v="1"/>
    <s v="photography/photobooks"/>
    <n v="182"/>
    <n v="148.68"/>
    <x v="6"/>
    <s v="photobooks"/>
    <x v="0"/>
    <x v="2767"/>
    <d v="2016-03-20T13:29:20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s v="food/small batch"/>
    <n v="38"/>
    <n v="259"/>
    <x v="7"/>
    <s v="small batch"/>
    <x v="3"/>
    <x v="2768"/>
    <d v="2017-04-09T20:29:29"/>
  </r>
  <r>
    <n v="2833"/>
    <s v="Star Man Rocket Man"/>
    <s v="A new play about exploring outer space"/>
    <n v="2700"/>
    <n v="302"/>
    <x v="2"/>
    <s v="US"/>
    <s v="USD"/>
    <n v="1444528800"/>
    <n v="1442804633"/>
    <b v="0"/>
    <n v="35"/>
    <b v="1"/>
    <s v="theater/plays"/>
    <n v="11"/>
    <n v="8.6300000000000008"/>
    <x v="1"/>
    <s v="plays"/>
    <x v="2"/>
    <x v="2769"/>
    <d v="2015-10-11T02:00:00"/>
  </r>
  <r>
    <n v="3265"/>
    <s v="&quot;Where was I&quot; - an autobiographical play on Dementia"/>
    <s v="A theatrical play on Alzheimerâ€™s and the challenges of loving a person who keeps disappearing."/>
    <n v="2700"/>
    <n v="51"/>
    <x v="2"/>
    <s v="IE"/>
    <s v="EUR"/>
    <n v="1449162000"/>
    <n v="1446570315"/>
    <b v="1"/>
    <n v="63"/>
    <b v="1"/>
    <s v="theater/plays"/>
    <n v="2"/>
    <n v="0.81"/>
    <x v="1"/>
    <s v="plays"/>
    <x v="2"/>
    <x v="2770"/>
    <d v="2015-12-03T17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2"/>
    <s v="GB"/>
    <s v="GBP"/>
    <n v="1436380200"/>
    <n v="1433615400"/>
    <b v="0"/>
    <n v="9"/>
    <b v="1"/>
    <s v="photography/photobooks"/>
    <n v="181"/>
    <n v="533.78"/>
    <x v="6"/>
    <s v="photobooks"/>
    <x v="2"/>
    <x v="2771"/>
    <d v="2015-07-08T18:30:00"/>
  </r>
  <r>
    <n v="34"/>
    <s v="#Josh: T.V. Show Sizzle Reel"/>
    <s v="A digitally dependent Josh, is forced to coexist with his promiscuous problematic cousin Wes, and face his fears of a human connection"/>
    <n v="2600"/>
    <n v="177412.01"/>
    <x v="2"/>
    <s v="US"/>
    <s v="USD"/>
    <n v="1407224601"/>
    <n v="1405928601"/>
    <b v="0"/>
    <n v="68"/>
    <b v="1"/>
    <s v="film &amp; video/television"/>
    <n v="6824"/>
    <n v="2609"/>
    <x v="0"/>
    <s v="television"/>
    <x v="1"/>
    <x v="2772"/>
    <d v="2014-08-05T07:43:21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2"/>
    <s v="US"/>
    <s v="USD"/>
    <n v="1471539138"/>
    <n v="1468947138"/>
    <b v="1"/>
    <n v="140"/>
    <b v="1"/>
    <s v="photography/photobooks"/>
    <n v="118"/>
    <n v="21.84"/>
    <x v="6"/>
    <s v="photobooks"/>
    <x v="0"/>
    <x v="2773"/>
    <d v="2016-08-18T16:52:18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2"/>
    <s v="US"/>
    <s v="USD"/>
    <n v="1412135940"/>
    <n v="1410840126"/>
    <b v="1"/>
    <n v="37"/>
    <b v="1"/>
    <s v="theater/plays"/>
    <n v="2"/>
    <n v="1.73"/>
    <x v="1"/>
    <s v="plays"/>
    <x v="1"/>
    <x v="2774"/>
    <d v="2014-10-01T03:59:00"/>
  </r>
  <r>
    <n v="3595"/>
    <s v="The Flu Season"/>
    <s v="A new theatre company staging Will Eno's The Flu Season in Seattle"/>
    <n v="2600"/>
    <n v="5"/>
    <x v="2"/>
    <s v="US"/>
    <s v="USD"/>
    <n v="1426229940"/>
    <n v="1423959123"/>
    <b v="0"/>
    <n v="62"/>
    <b v="1"/>
    <s v="theater/plays"/>
    <n v="0"/>
    <n v="0.08"/>
    <x v="1"/>
    <s v="plays"/>
    <x v="2"/>
    <x v="2775"/>
    <d v="2015-03-13T06:59:00"/>
  </r>
  <r>
    <n v="2058"/>
    <s v="Raspberry Pi Debug Clip"/>
    <s v="Making using the serial terminal on the Raspberry Pi as easy as Pi!"/>
    <n v="2560"/>
    <n v="1560"/>
    <x v="2"/>
    <s v="GB"/>
    <s v="GBP"/>
    <n v="1425326400"/>
    <n v="1421916830"/>
    <b v="0"/>
    <n v="410"/>
    <b v="1"/>
    <s v="technology/hardware"/>
    <n v="61"/>
    <n v="3.8"/>
    <x v="3"/>
    <s v="hardware"/>
    <x v="2"/>
    <x v="2776"/>
    <d v="2015-03-02T20:00:00"/>
  </r>
  <r>
    <n v="1928"/>
    <s v="Jollyheads Circus Debut Album &quot;The Kaleidoscope Dawn&quot;"/>
    <s v="Help us master and release our debut album &quot;The Kaleidoscope Dawn&quot;"/>
    <n v="2550"/>
    <n v="1937"/>
    <x v="2"/>
    <s v="US"/>
    <s v="USD"/>
    <n v="1367940794"/>
    <n v="1365348794"/>
    <b v="0"/>
    <n v="34"/>
    <b v="1"/>
    <s v="music/indie rock"/>
    <n v="76"/>
    <n v="56.97"/>
    <x v="5"/>
    <s v="indie rock"/>
    <x v="4"/>
    <x v="2777"/>
    <d v="2013-05-07T15:33:14"/>
  </r>
  <r>
    <n v="38"/>
    <s v="Brewz Brothers TV"/>
    <s v="A television show about three brothers from Chicago on a mission to discover and highlight the best breweries in America."/>
    <n v="2500"/>
    <n v="170525"/>
    <x v="2"/>
    <s v="US"/>
    <s v="USD"/>
    <n v="1368235344"/>
    <n v="1365643344"/>
    <b v="0"/>
    <n v="66"/>
    <b v="1"/>
    <s v="film &amp; video/television"/>
    <n v="6821"/>
    <n v="2583.71"/>
    <x v="0"/>
    <s v="television"/>
    <x v="4"/>
    <x v="2778"/>
    <d v="2013-05-11T01:22:24"/>
  </r>
  <r>
    <n v="87"/>
    <s v="Village Films Summer Project Fund (TK 2)"/>
    <s v="A father without work uses his daughter to con sympathy from strangers... sound familiar?  Help us make this film!"/>
    <n v="2500"/>
    <n v="96248.960000000006"/>
    <x v="2"/>
    <s v="US"/>
    <s v="USD"/>
    <n v="1275529260"/>
    <n v="1274705803"/>
    <b v="0"/>
    <n v="25"/>
    <b v="1"/>
    <s v="film &amp; video/shorts"/>
    <n v="3850"/>
    <n v="3849.96"/>
    <x v="0"/>
    <s v="shorts"/>
    <x v="7"/>
    <x v="2779"/>
    <d v="2010-06-03T01:41:00"/>
  </r>
  <r>
    <n v="169"/>
    <s v="Family"/>
    <s v="Family is a short film about a father and son and two brothers who were separated by the Korean war and finally reunite after 60 years."/>
    <n v="2500"/>
    <n v="47978"/>
    <x v="1"/>
    <s v="GB"/>
    <s v="GBP"/>
    <n v="1413634059"/>
    <n v="1411042059"/>
    <b v="0"/>
    <n v="10"/>
    <b v="0"/>
    <s v="film &amp; video/drama"/>
    <n v="1919"/>
    <n v="4797.8"/>
    <x v="0"/>
    <s v="drama"/>
    <x v="1"/>
    <x v="2780"/>
    <d v="2014-10-18T12:07:39"/>
  </r>
  <r>
    <n v="194"/>
    <s v="Desperation Short Film"/>
    <s v="Northern Irish Original Short Film based on the desperation of love and survival and taking a risk that may change everything."/>
    <n v="2500"/>
    <n v="41000"/>
    <x v="1"/>
    <s v="GB"/>
    <s v="GBP"/>
    <n v="1457308531"/>
    <n v="1452124531"/>
    <b v="0"/>
    <n v="3"/>
    <b v="0"/>
    <s v="film &amp; video/drama"/>
    <n v="1640"/>
    <n v="13666.67"/>
    <x v="0"/>
    <s v="drama"/>
    <x v="0"/>
    <x v="2781"/>
    <d v="2016-03-06T23:55:31"/>
  </r>
  <r>
    <n v="197"/>
    <s v="Cole - A Short Film."/>
    <s v="â€œAfter a terrifying ordeal, a young woman is left in a depressive state and abandoned to cope with a distressing account of revengeâ€"/>
    <n v="2500"/>
    <n v="40594"/>
    <x v="1"/>
    <s v="GB"/>
    <s v="GBP"/>
    <n v="1487365200"/>
    <n v="1483734100"/>
    <b v="0"/>
    <n v="8"/>
    <b v="0"/>
    <s v="film &amp; video/drama"/>
    <n v="1624"/>
    <n v="5074.25"/>
    <x v="0"/>
    <s v="drama"/>
    <x v="3"/>
    <x v="2782"/>
    <d v="2017-02-17T21:00:00"/>
  </r>
  <r>
    <n v="203"/>
    <s v="TheM"/>
    <s v="We are aiming to make a Web Series based on Youth Culture and the misrepresentation of socially stereotyped people."/>
    <n v="2500"/>
    <n v="40140.01"/>
    <x v="1"/>
    <s v="GB"/>
    <s v="GBP"/>
    <n v="1422562864"/>
    <n v="1417378864"/>
    <b v="0"/>
    <n v="8"/>
    <b v="0"/>
    <s v="film &amp; video/drama"/>
    <n v="1606"/>
    <n v="5017.5"/>
    <x v="0"/>
    <s v="drama"/>
    <x v="1"/>
    <x v="2783"/>
    <d v="2015-01-29T20:21:04"/>
  </r>
  <r>
    <n v="262"/>
    <s v="The Last Cosmonaut"/>
    <s v="He can never die. He will live forever. He is the last cosmonaut, and this is his story."/>
    <n v="2500"/>
    <n v="31330"/>
    <x v="2"/>
    <s v="US"/>
    <s v="USD"/>
    <n v="1298699828"/>
    <n v="1294811828"/>
    <b v="1"/>
    <n v="145"/>
    <b v="1"/>
    <s v="film &amp; video/documentary"/>
    <n v="1253"/>
    <n v="216.07"/>
    <x v="0"/>
    <s v="documentary"/>
    <x v="6"/>
    <x v="2784"/>
    <d v="2011-02-26T05:57:08"/>
  </r>
  <r>
    <n v="412"/>
    <s v="Southern Oregon VS. LNG"/>
    <s v="A short film about property rights, salmon, and ratepayers in the controversy over exporting natural gas through southern Oregon"/>
    <n v="2500"/>
    <n v="20120"/>
    <x v="2"/>
    <s v="US"/>
    <s v="USD"/>
    <n v="1343238578"/>
    <n v="1341856178"/>
    <b v="0"/>
    <n v="55"/>
    <b v="1"/>
    <s v="film &amp; video/documentary"/>
    <n v="805"/>
    <n v="365.82"/>
    <x v="0"/>
    <s v="documentary"/>
    <x v="5"/>
    <x v="2785"/>
    <d v="2012-07-25T17:49:38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1"/>
    <s v="US"/>
    <s v="USD"/>
    <n v="1385931702"/>
    <n v="1383076902"/>
    <b v="0"/>
    <n v="2"/>
    <b v="0"/>
    <s v="film &amp; video/animation"/>
    <n v="747"/>
    <n v="9333.5"/>
    <x v="0"/>
    <s v="animation"/>
    <x v="4"/>
    <x v="2786"/>
    <d v="2013-12-01T21:01:42"/>
  </r>
  <r>
    <n v="448"/>
    <s v="The Last Mice"/>
    <s v="Max is a pessimistic mouse, always fantasizing about the end of the world. In The Last Mice, Max's fantasy becomes a real nightmare."/>
    <n v="2500"/>
    <n v="17731"/>
    <x v="1"/>
    <s v="US"/>
    <s v="USD"/>
    <n v="1400091095"/>
    <n v="1398363095"/>
    <b v="0"/>
    <n v="4"/>
    <b v="0"/>
    <s v="film &amp; video/animation"/>
    <n v="709"/>
    <n v="4432.75"/>
    <x v="0"/>
    <s v="animation"/>
    <x v="1"/>
    <x v="2787"/>
    <d v="2014-05-14T18:11:35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1"/>
    <s v="GB"/>
    <s v="GBP"/>
    <n v="1436368622"/>
    <n v="1433776622"/>
    <b v="0"/>
    <n v="8"/>
    <b v="0"/>
    <s v="technology/web"/>
    <n v="545"/>
    <n v="1701.75"/>
    <x v="3"/>
    <s v="web"/>
    <x v="2"/>
    <x v="2788"/>
    <d v="2015-07-08T15:17:02"/>
  </r>
  <r>
    <n v="569"/>
    <s v="Mioti"/>
    <s v="Mioti is an indie game marketplace that doubles as a community for developers to join networks and discuss projects."/>
    <n v="2500"/>
    <n v="12879"/>
    <x v="1"/>
    <s v="CA"/>
    <s v="CAD"/>
    <n v="1451679612"/>
    <n v="1449087612"/>
    <b v="0"/>
    <n v="1"/>
    <b v="0"/>
    <s v="technology/web"/>
    <n v="515"/>
    <n v="12879"/>
    <x v="3"/>
    <s v="web"/>
    <x v="2"/>
    <x v="2789"/>
    <d v="2016-01-01T20:20:12"/>
  </r>
  <r>
    <n v="572"/>
    <s v="FairwayJockey.com Custom Golf Equipment"/>
    <s v="FairwayJockey.com is a web platform to make high quality custom tour golf equipment available at a lower cost to the consumer."/>
    <n v="2500"/>
    <n v="12806"/>
    <x v="1"/>
    <s v="US"/>
    <s v="USD"/>
    <n v="1446660688"/>
    <n v="1444065088"/>
    <b v="0"/>
    <n v="0"/>
    <b v="0"/>
    <s v="technology/web"/>
    <n v="512"/>
    <n v="0"/>
    <x v="3"/>
    <s v="web"/>
    <x v="2"/>
    <x v="2790"/>
    <d v="2015-11-04T18:11:28"/>
  </r>
  <r>
    <n v="598"/>
    <s v="Goals not creeds"/>
    <s v="This is a project to create a crowd-funding site for Urantia Book readers worldwide."/>
    <n v="2500"/>
    <n v="12106"/>
    <x v="1"/>
    <s v="US"/>
    <s v="USD"/>
    <n v="1417737781"/>
    <n v="1415145781"/>
    <b v="0"/>
    <n v="7"/>
    <b v="0"/>
    <s v="technology/web"/>
    <n v="484"/>
    <n v="1729.43"/>
    <x v="3"/>
    <s v="web"/>
    <x v="1"/>
    <x v="2791"/>
    <d v="2014-12-05T00:03:01"/>
  </r>
  <r>
    <n v="649"/>
    <s v="VIVO Solar Bag"/>
    <s v="A backpack with a built in solar panel to charge any USB device. Includes removable battery pack, USB cable, and 7 different adapters!"/>
    <n v="2500"/>
    <n v="11160"/>
    <x v="2"/>
    <s v="US"/>
    <s v="USD"/>
    <n v="1410904413"/>
    <n v="1409090013"/>
    <b v="0"/>
    <n v="82"/>
    <b v="1"/>
    <s v="technology/wearables"/>
    <n v="446"/>
    <n v="136.1"/>
    <x v="3"/>
    <s v="wearables"/>
    <x v="1"/>
    <x v="2792"/>
    <d v="2014-09-16T21:53:33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1"/>
    <s v="US"/>
    <s v="USD"/>
    <n v="1477509604"/>
    <n v="1474917604"/>
    <b v="0"/>
    <n v="1"/>
    <b v="0"/>
    <s v="technology/wearables"/>
    <n v="421"/>
    <n v="10526"/>
    <x v="3"/>
    <s v="wearables"/>
    <x v="0"/>
    <x v="2793"/>
    <d v="2016-10-26T19:20:04"/>
  </r>
  <r>
    <n v="726"/>
    <s v="60 Days to a Radiating Faith"/>
    <s v="&quot;60 Days to a Radiating Faith&quot; is a collection of carefully selected Bible verses to encourage those undergoing cancer treatments."/>
    <n v="2500"/>
    <n v="10025"/>
    <x v="2"/>
    <s v="US"/>
    <s v="USD"/>
    <n v="1365728487"/>
    <n v="1363136487"/>
    <b v="0"/>
    <n v="35"/>
    <b v="1"/>
    <s v="publishing/nonfiction"/>
    <n v="401"/>
    <n v="286.43"/>
    <x v="2"/>
    <s v="nonfiction"/>
    <x v="4"/>
    <x v="2794"/>
    <d v="2013-04-12T01:01:27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2"/>
    <s v="GB"/>
    <s v="GBP"/>
    <n v="1387533892"/>
    <n v="1384941892"/>
    <b v="0"/>
    <n v="169"/>
    <b v="1"/>
    <s v="publishing/nonfiction"/>
    <n v="392"/>
    <n v="57.99"/>
    <x v="2"/>
    <s v="nonfiction"/>
    <x v="4"/>
    <x v="2795"/>
    <d v="2013-12-20T10:04:52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2"/>
    <s v="US"/>
    <s v="USD"/>
    <n v="1369010460"/>
    <n v="1366381877"/>
    <b v="0"/>
    <n v="68"/>
    <b v="1"/>
    <s v="publishing/nonfiction"/>
    <n v="368"/>
    <n v="135.34"/>
    <x v="2"/>
    <s v="nonfiction"/>
    <x v="4"/>
    <x v="2796"/>
    <d v="2013-05-20T00:41:00"/>
  </r>
  <r>
    <n v="758"/>
    <s v="Publish Waiting On Humanity"/>
    <s v="I am publishing my book, Waiting on Humanity and need some finishing funds to do so."/>
    <n v="2500"/>
    <n v="9130"/>
    <x v="2"/>
    <s v="US"/>
    <s v="USD"/>
    <n v="1286568268"/>
    <n v="1283976268"/>
    <b v="0"/>
    <n v="19"/>
    <b v="1"/>
    <s v="publishing/nonfiction"/>
    <n v="365"/>
    <n v="480.53"/>
    <x v="2"/>
    <s v="nonfiction"/>
    <x v="7"/>
    <x v="2797"/>
    <d v="2010-10-08T20:04:28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1"/>
    <s v="US"/>
    <s v="USD"/>
    <n v="1387169890"/>
    <n v="1384577890"/>
    <b v="0"/>
    <n v="0"/>
    <b v="0"/>
    <s v="publishing/fiction"/>
    <n v="353"/>
    <n v="0"/>
    <x v="2"/>
    <s v="fiction"/>
    <x v="4"/>
    <x v="2798"/>
    <d v="2013-12-16T04:58:10"/>
  </r>
  <r>
    <n v="792"/>
    <s v="&quot;Believable Lies&quot; - The Album"/>
    <s v="Rock n' Roll about the intersection of lies and belief: the Believable Lie."/>
    <n v="2500"/>
    <n v="8537"/>
    <x v="2"/>
    <s v="US"/>
    <s v="USD"/>
    <n v="1383861483"/>
    <n v="1381265883"/>
    <b v="0"/>
    <n v="60"/>
    <b v="1"/>
    <s v="music/rock"/>
    <n v="341"/>
    <n v="142.28"/>
    <x v="5"/>
    <s v="rock"/>
    <x v="4"/>
    <x v="2799"/>
    <d v="2013-11-07T21:58:03"/>
  </r>
  <r>
    <n v="837"/>
    <s v="Take 147 - Nothin' to Lose CD Project"/>
    <s v="Take 147 is currently in the process of recording the debut album called, &quot;Nothin' to Lose&quot;."/>
    <n v="2500"/>
    <n v="8070.43"/>
    <x v="2"/>
    <s v="US"/>
    <s v="USD"/>
    <n v="1398988662"/>
    <n v="1396396662"/>
    <b v="0"/>
    <n v="62"/>
    <b v="1"/>
    <s v="music/rock"/>
    <n v="323"/>
    <n v="130.16999999999999"/>
    <x v="5"/>
    <s v="rock"/>
    <x v="1"/>
    <x v="2800"/>
    <d v="2014-05-01T23:57:4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2"/>
    <s v="CA"/>
    <s v="CAD"/>
    <n v="1381723140"/>
    <n v="1378735983"/>
    <b v="1"/>
    <n v="39"/>
    <b v="1"/>
    <s v="music/metal"/>
    <n v="321"/>
    <n v="205.79"/>
    <x v="5"/>
    <s v="metal"/>
    <x v="4"/>
    <x v="2801"/>
    <d v="2013-10-14T03:59:00"/>
  </r>
  <r>
    <n v="898"/>
    <s v="Foundations: 12 Songs in 2012"/>
    <s v="For each month in 2012, Sonnet will be releasing a Jesus-celebrating, grave-shattering, ear-tickling, mind-provoking song!"/>
    <n v="2500"/>
    <n v="7340"/>
    <x v="1"/>
    <s v="US"/>
    <s v="USD"/>
    <n v="1326651110"/>
    <n v="1322763110"/>
    <b v="0"/>
    <n v="2"/>
    <b v="0"/>
    <s v="music/indie rock"/>
    <n v="294"/>
    <n v="3670"/>
    <x v="5"/>
    <s v="indie rock"/>
    <x v="6"/>
    <x v="2802"/>
    <d v="2012-01-15T18:11:50"/>
  </r>
  <r>
    <n v="908"/>
    <s v="Help Tony Copeland and get free cd's and mp3's"/>
    <s v="This project is designed to help protect the environment by using Eco-friendly product packaging."/>
    <n v="2500"/>
    <n v="7164"/>
    <x v="1"/>
    <s v="US"/>
    <s v="USD"/>
    <n v="1280206740"/>
    <n v="1276283655"/>
    <b v="0"/>
    <n v="0"/>
    <b v="0"/>
    <s v="music/jazz"/>
    <n v="287"/>
    <n v="0"/>
    <x v="5"/>
    <s v="jazz"/>
    <x v="7"/>
    <x v="2803"/>
    <d v="2010-07-27T04:59:00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1"/>
    <s v="US"/>
    <s v="USD"/>
    <n v="1455210353"/>
    <n v="1451927153"/>
    <b v="0"/>
    <n v="37"/>
    <b v="0"/>
    <s v="technology/wearables"/>
    <n v="254"/>
    <n v="171.89"/>
    <x v="3"/>
    <s v="wearables"/>
    <x v="0"/>
    <x v="2804"/>
    <d v="2016-02-11T17:05:53"/>
  </r>
  <r>
    <n v="1050"/>
    <s v="The (Secular) Barbershop Podcast (Canceled)"/>
    <s v="Secularism is on the rise and I hear you.Talk to me."/>
    <n v="2500"/>
    <n v="5645"/>
    <x v="0"/>
    <s v="US"/>
    <s v="USD"/>
    <n v="1442257677"/>
    <n v="1439665677"/>
    <b v="0"/>
    <n v="0"/>
    <b v="0"/>
    <s v="journalism/audio"/>
    <n v="226"/>
    <n v="0"/>
    <x v="8"/>
    <s v="audio"/>
    <x v="2"/>
    <x v="2805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0"/>
    <s v="US"/>
    <s v="USD"/>
    <n v="1407708000"/>
    <n v="1405110399"/>
    <b v="0"/>
    <n v="0"/>
    <b v="0"/>
    <s v="journalism/audio"/>
    <n v="225"/>
    <n v="0"/>
    <x v="8"/>
    <s v="audio"/>
    <x v="1"/>
    <x v="2806"/>
    <d v="2014-08-10T22:00:00"/>
  </r>
  <r>
    <n v="1111"/>
    <s v="Funding HyperLight Studios"/>
    <s v="We are bringing a new gaming experience to the field. One that will connect a community of people and servers from around the world."/>
    <n v="2500"/>
    <n v="5308.26"/>
    <x v="1"/>
    <s v="US"/>
    <s v="USD"/>
    <n v="1452228790"/>
    <n v="1449636790"/>
    <b v="0"/>
    <n v="1"/>
    <b v="0"/>
    <s v="games/video games"/>
    <n v="212"/>
    <n v="5308.26"/>
    <x v="4"/>
    <s v="video games"/>
    <x v="2"/>
    <x v="2807"/>
    <d v="2016-01-08T04:53:10"/>
  </r>
  <r>
    <n v="1150"/>
    <s v="Chef Po's Food Truck"/>
    <s v="Bringing delicious authentic and fusion Taiwanese Food to the West Coast."/>
    <n v="2500"/>
    <n v="5103"/>
    <x v="1"/>
    <s v="US"/>
    <s v="USD"/>
    <n v="1452293675"/>
    <n v="1447109675"/>
    <b v="0"/>
    <n v="6"/>
    <b v="0"/>
    <s v="food/food trucks"/>
    <n v="204"/>
    <n v="850.5"/>
    <x v="7"/>
    <s v="food trucks"/>
    <x v="2"/>
    <x v="2808"/>
    <d v="2016-01-08T22:54:35"/>
  </r>
  <r>
    <n v="1183"/>
    <s v="Freshie's Donuts Food Trailer"/>
    <s v="Help Freshie keep her dream alive by pledging to get a donut truck! She will be able to do events as well as cater to the community"/>
    <n v="2500"/>
    <n v="5000"/>
    <x v="1"/>
    <s v="US"/>
    <s v="USD"/>
    <n v="1478059140"/>
    <n v="1476391223"/>
    <b v="0"/>
    <n v="3"/>
    <b v="0"/>
    <s v="food/food trucks"/>
    <n v="200"/>
    <n v="1666.67"/>
    <x v="7"/>
    <s v="food trucks"/>
    <x v="0"/>
    <x v="2809"/>
    <d v="2016-11-02T03:59:00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2"/>
    <s v="US"/>
    <s v="USD"/>
    <n v="1448586000"/>
    <n v="1447195695"/>
    <b v="0"/>
    <n v="83"/>
    <b v="1"/>
    <s v="photography/photobooks"/>
    <n v="186"/>
    <n v="56.1"/>
    <x v="6"/>
    <s v="photobooks"/>
    <x v="2"/>
    <x v="2810"/>
    <d v="2015-11-27T01:00:00"/>
  </r>
  <r>
    <n v="1236"/>
    <s v="&quot;Volando&quot; CD Release (Canceled)"/>
    <s v="Raising money to give the musicians their due."/>
    <n v="2500"/>
    <n v="4511"/>
    <x v="0"/>
    <s v="US"/>
    <s v="USD"/>
    <n v="1343491200"/>
    <n v="1342801164"/>
    <b v="0"/>
    <n v="0"/>
    <b v="0"/>
    <s v="music/world music"/>
    <n v="180"/>
    <n v="0"/>
    <x v="5"/>
    <s v="world music"/>
    <x v="5"/>
    <x v="2811"/>
    <d v="2012-07-28T16:00:00"/>
  </r>
  <r>
    <n v="1239"/>
    <s v="Help Calmenco! finance new CD and Tour (Canceled)"/>
    <s v="Please consider helping us with our new CD and Riverdance Tour"/>
    <n v="2500"/>
    <n v="4500"/>
    <x v="0"/>
    <s v="US"/>
    <s v="USD"/>
    <n v="1325804767"/>
    <n v="1323212767"/>
    <b v="0"/>
    <n v="0"/>
    <b v="0"/>
    <s v="music/world music"/>
    <n v="180"/>
    <n v="0"/>
    <x v="5"/>
    <s v="world music"/>
    <x v="6"/>
    <x v="2812"/>
    <d v="2012-01-05T23:06:07"/>
  </r>
  <r>
    <n v="1248"/>
    <s v="The Vandies // Full length album!"/>
    <s v="The Vandies make pop rock in glorious Portland, Oregon. Help us fund our first full length album!"/>
    <n v="2500"/>
    <n v="4396"/>
    <x v="2"/>
    <s v="US"/>
    <s v="USD"/>
    <n v="1402642740"/>
    <n v="1399563953"/>
    <b v="1"/>
    <n v="59"/>
    <b v="1"/>
    <s v="music/rock"/>
    <n v="176"/>
    <n v="74.510000000000005"/>
    <x v="5"/>
    <s v="rock"/>
    <x v="1"/>
    <x v="2813"/>
    <d v="2014-06-13T06:59:00"/>
  </r>
  <r>
    <n v="1259"/>
    <s v="Help Falling From One complete their CD!!!"/>
    <s v="Falling From One is currently in the studio recording their first CD and they need your help!"/>
    <n v="2500"/>
    <n v="4315"/>
    <x v="2"/>
    <s v="US"/>
    <s v="USD"/>
    <n v="1402286340"/>
    <n v="1399504664"/>
    <b v="1"/>
    <n v="96"/>
    <b v="1"/>
    <s v="music/rock"/>
    <n v="173"/>
    <n v="44.95"/>
    <x v="5"/>
    <s v="rock"/>
    <x v="1"/>
    <x v="2814"/>
    <d v="2014-06-09T03:59:0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2"/>
    <s v="GB"/>
    <s v="GBP"/>
    <n v="1438189200"/>
    <n v="1435585497"/>
    <b v="0"/>
    <n v="64"/>
    <b v="1"/>
    <s v="theater/plays"/>
    <n v="165"/>
    <n v="64.36"/>
    <x v="1"/>
    <s v="plays"/>
    <x v="2"/>
    <x v="2815"/>
    <d v="2015-07-29T17:00:00"/>
  </r>
  <r>
    <n v="1302"/>
    <s v="Help bring Boys of a Certain Age back to NYC!"/>
    <s v="Boys of a Certain Age is a unique and special show that we're trying to remount in New York City in 2017."/>
    <n v="2500"/>
    <n v="4078"/>
    <x v="2"/>
    <s v="US"/>
    <s v="USD"/>
    <n v="1480559011"/>
    <n v="1477963411"/>
    <b v="0"/>
    <n v="50"/>
    <b v="1"/>
    <s v="theater/plays"/>
    <n v="163"/>
    <n v="81.56"/>
    <x v="1"/>
    <s v="plays"/>
    <x v="0"/>
    <x v="2816"/>
    <d v="2016-12-01T02:23:31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0"/>
    <s v="AU"/>
    <s v="AUD"/>
    <n v="1405478025"/>
    <n v="1402886025"/>
    <b v="0"/>
    <n v="0"/>
    <b v="0"/>
    <s v="technology/wearables"/>
    <n v="159"/>
    <n v="0"/>
    <x v="3"/>
    <s v="wearables"/>
    <x v="1"/>
    <x v="2817"/>
    <d v="2014-07-16T02:33: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2"/>
    <s v="US"/>
    <s v="USD"/>
    <n v="1425741525"/>
    <n v="1423149525"/>
    <b v="0"/>
    <n v="31"/>
    <b v="1"/>
    <s v="publishing/nonfiction"/>
    <n v="155"/>
    <n v="125.16"/>
    <x v="2"/>
    <s v="nonfiction"/>
    <x v="2"/>
    <x v="2818"/>
    <d v="2015-03-07T15:18:4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2"/>
    <s v="GB"/>
    <s v="GBP"/>
    <n v="1354269600"/>
    <n v="1351663605"/>
    <b v="0"/>
    <n v="121"/>
    <b v="1"/>
    <s v="publishing/nonfiction"/>
    <n v="152"/>
    <n v="31.33"/>
    <x v="2"/>
    <s v="nonfiction"/>
    <x v="5"/>
    <x v="2819"/>
    <d v="2012-11-30T10:00:00"/>
  </r>
  <r>
    <n v="1392"/>
    <s v="Telesomniac's Debut Album"/>
    <s v="Telesomniac is a rock band from Provo, UT releasing their debut album Thirty-One Flashes in the Dark."/>
    <n v="2500"/>
    <n v="3535"/>
    <x v="2"/>
    <s v="US"/>
    <s v="USD"/>
    <n v="1456976586"/>
    <n v="1454298186"/>
    <b v="0"/>
    <n v="104"/>
    <b v="1"/>
    <s v="music/rock"/>
    <n v="141"/>
    <n v="33.99"/>
    <x v="5"/>
    <s v="rock"/>
    <x v="0"/>
    <x v="2820"/>
    <d v="2016-03-03T03:43:0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2"/>
    <s v="US"/>
    <s v="USD"/>
    <n v="1369612474"/>
    <n v="1367798074"/>
    <b v="0"/>
    <n v="240"/>
    <b v="1"/>
    <s v="music/rock"/>
    <n v="140"/>
    <n v="14.59"/>
    <x v="5"/>
    <s v="rock"/>
    <x v="4"/>
    <x v="282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3500"/>
    <x v="2"/>
    <s v="GB"/>
    <s v="GBP"/>
    <n v="1430439411"/>
    <n v="1425259011"/>
    <b v="0"/>
    <n v="113"/>
    <b v="1"/>
    <s v="music/rock"/>
    <n v="140"/>
    <n v="30.97"/>
    <x v="5"/>
    <s v="rock"/>
    <x v="2"/>
    <x v="2822"/>
    <d v="2015-05-01T00:16:51"/>
  </r>
  <r>
    <n v="1557"/>
    <s v="Reflecting Light Photo"/>
    <s v="I have always been captivated by photography, Now I am trying to set up my own company and publish my pictures."/>
    <n v="2500"/>
    <n v="3000"/>
    <x v="1"/>
    <s v="US"/>
    <s v="USD"/>
    <n v="1411227633"/>
    <n v="1408549233"/>
    <b v="0"/>
    <n v="1"/>
    <b v="0"/>
    <s v="photography/nature"/>
    <n v="120"/>
    <n v="3000"/>
    <x v="6"/>
    <s v="nature"/>
    <x v="1"/>
    <x v="2823"/>
    <d v="2014-09-20T15:40:33"/>
  </r>
  <r>
    <n v="1560"/>
    <s v="Fine Art Landscape 2015 Calendar"/>
    <s v="I would like to share my landscape photographic travels of 2014 with more than just family an friends. 12 months of images."/>
    <n v="2500"/>
    <n v="3000"/>
    <x v="1"/>
    <s v="US"/>
    <s v="USD"/>
    <n v="1415842193"/>
    <n v="1414110593"/>
    <b v="0"/>
    <n v="4"/>
    <b v="0"/>
    <s v="photography/nature"/>
    <n v="120"/>
    <n v="750"/>
    <x v="6"/>
    <s v="nature"/>
    <x v="1"/>
    <x v="2824"/>
    <d v="2014-11-13T01:29:5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0"/>
    <s v="GB"/>
    <s v="GBP"/>
    <n v="1456703940"/>
    <n v="1454546859"/>
    <b v="0"/>
    <n v="3"/>
    <b v="0"/>
    <s v="publishing/art books"/>
    <n v="118"/>
    <n v="982"/>
    <x v="2"/>
    <s v="art books"/>
    <x v="0"/>
    <x v="2825"/>
    <d v="2016-02-28T23:59:00"/>
  </r>
  <r>
    <n v="1601"/>
    <s v="Release Soundzero's Debut Album!"/>
    <s v="We're so close to releasing our long-awaited debut album! A little help will go a long way... let's do this!"/>
    <n v="2500"/>
    <n v="2823"/>
    <x v="2"/>
    <s v="US"/>
    <s v="USD"/>
    <n v="1304561633"/>
    <n v="1301969633"/>
    <b v="0"/>
    <n v="56"/>
    <b v="1"/>
    <s v="music/rock"/>
    <n v="113"/>
    <n v="50.41"/>
    <x v="5"/>
    <s v="rock"/>
    <x v="6"/>
    <x v="2826"/>
    <d v="2011-05-05T02:13:53"/>
  </r>
  <r>
    <n v="1641"/>
    <s v="Tanya Dartson- Run for Your Life music video"/>
    <s v="Music Video For Upbeat and Inspiring Song - Run For Your Life"/>
    <n v="2500"/>
    <n v="2630"/>
    <x v="2"/>
    <s v="US"/>
    <s v="USD"/>
    <n v="1418998744"/>
    <n v="1416406744"/>
    <b v="0"/>
    <n v="26"/>
    <b v="1"/>
    <s v="music/pop"/>
    <n v="105"/>
    <n v="101.15"/>
    <x v="5"/>
    <s v="pop"/>
    <x v="1"/>
    <x v="2827"/>
    <d v="2014-12-19T14:19:04"/>
  </r>
  <r>
    <n v="1664"/>
    <s v="Grace Sings Grace"/>
    <s v="Korean-American Soprano Grace's Debut Album - coming up in June 2012. Come and be part of this exciting project!"/>
    <n v="2500"/>
    <n v="2575"/>
    <x v="2"/>
    <s v="US"/>
    <s v="USD"/>
    <n v="1331870340"/>
    <n v="1328033818"/>
    <b v="0"/>
    <n v="89"/>
    <b v="1"/>
    <s v="music/pop"/>
    <n v="103"/>
    <n v="28.93"/>
    <x v="5"/>
    <s v="pop"/>
    <x v="5"/>
    <x v="2828"/>
    <d v="2012-03-16T03:59:00"/>
  </r>
  <r>
    <n v="1666"/>
    <s v="Venus On Fire + Extraordinary Producer = Legendary New EP"/>
    <s v="Play a KEY role in Venus On Fire's success - Working with a World Class Producer to make a memorable EP."/>
    <n v="2500"/>
    <n v="2569"/>
    <x v="2"/>
    <s v="US"/>
    <s v="USD"/>
    <n v="1364447073"/>
    <n v="1361858673"/>
    <b v="0"/>
    <n v="98"/>
    <b v="1"/>
    <s v="music/pop"/>
    <n v="103"/>
    <n v="26.21"/>
    <x v="5"/>
    <s v="pop"/>
    <x v="4"/>
    <x v="2829"/>
    <d v="2013-03-28T05:04:33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s v="music/faith"/>
    <n v="101"/>
    <n v="229.18"/>
    <x v="5"/>
    <s v="faith"/>
    <x v="3"/>
    <x v="2830"/>
    <d v="2017-04-06T09:20:42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1"/>
    <s v="US"/>
    <s v="USD"/>
    <n v="1417273140"/>
    <n v="1413609292"/>
    <b v="1"/>
    <n v="13"/>
    <b v="0"/>
    <s v="photography/photobooks"/>
    <n v="89"/>
    <n v="171.57"/>
    <x v="6"/>
    <s v="photobooks"/>
    <x v="1"/>
    <x v="2831"/>
    <d v="2014-11-29T14:59:00"/>
  </r>
  <r>
    <n v="1821"/>
    <s v="Glass Cloud on the road!"/>
    <s v="Glass Cloud tour dates are already beginning to pile up. They are turning to YOU to help get them from town to town."/>
    <n v="2500"/>
    <n v="2113"/>
    <x v="2"/>
    <s v="US"/>
    <s v="USD"/>
    <n v="1330760367"/>
    <n v="1326872367"/>
    <b v="0"/>
    <n v="57"/>
    <b v="1"/>
    <s v="music/rock"/>
    <n v="85"/>
    <n v="37.07"/>
    <x v="5"/>
    <s v="rock"/>
    <x v="5"/>
    <x v="2832"/>
    <d v="2012-03-03T07:39:27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2"/>
    <s v="US"/>
    <s v="USD"/>
    <n v="1429594832"/>
    <n v="1427780432"/>
    <b v="0"/>
    <n v="38"/>
    <b v="1"/>
    <s v="music/rock"/>
    <n v="83"/>
    <n v="54.47"/>
    <x v="5"/>
    <s v="rock"/>
    <x v="2"/>
    <x v="2833"/>
    <d v="2015-04-21T05:40:32"/>
  </r>
  <r>
    <n v="1863"/>
    <s v="Project: 20M813"/>
    <s v="This is an Android game where you take control of the zombies and try to eat your way to world domination!"/>
    <n v="2500"/>
    <n v="2050"/>
    <x v="1"/>
    <s v="US"/>
    <s v="USD"/>
    <n v="1402600085"/>
    <n v="1400008085"/>
    <b v="0"/>
    <n v="2"/>
    <b v="0"/>
    <s v="games/mobile games"/>
    <n v="82"/>
    <n v="1025"/>
    <x v="4"/>
    <s v="mobile games"/>
    <x v="1"/>
    <x v="2834"/>
    <d v="2014-06-12T19:08:0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2"/>
    <s v="US"/>
    <s v="USD"/>
    <n v="1275368340"/>
    <n v="1272692732"/>
    <b v="0"/>
    <n v="89"/>
    <b v="1"/>
    <s v="music/indie rock"/>
    <n v="81"/>
    <n v="22.64"/>
    <x v="5"/>
    <s v="indie rock"/>
    <x v="7"/>
    <x v="2835"/>
    <d v="2010-06-01T04:59:00"/>
  </r>
  <r>
    <n v="1893"/>
    <s v="Archeology 7&quot; Vinyl"/>
    <s v="Archeology is looking to gain support to release their 7&quot; vinyl single &quot;Hunger&quot; as well as the b-side, &quot;Kings canyon."/>
    <n v="2500"/>
    <n v="2010"/>
    <x v="2"/>
    <s v="US"/>
    <s v="USD"/>
    <n v="1302926340"/>
    <n v="1301524585"/>
    <b v="0"/>
    <n v="45"/>
    <b v="1"/>
    <s v="music/indie rock"/>
    <n v="80"/>
    <n v="44.67"/>
    <x v="5"/>
    <s v="indie rock"/>
    <x v="6"/>
    <x v="2836"/>
    <d v="2011-04-16T03:59:0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2"/>
    <s v="US"/>
    <s v="USD"/>
    <n v="1349517540"/>
    <n v="1347137731"/>
    <b v="0"/>
    <n v="54"/>
    <b v="1"/>
    <s v="music/indie rock"/>
    <n v="80"/>
    <n v="37.11"/>
    <x v="5"/>
    <s v="indie rock"/>
    <x v="5"/>
    <x v="2837"/>
    <d v="2012-10-06T09:59:00"/>
  </r>
  <r>
    <n v="1935"/>
    <s v="the last echo AM/PM Project"/>
    <s v="AM/PM is a 20 song dual-disk album that we're trying to record with your help! AM is a pop album and PM is an ambient/intense album!"/>
    <n v="2500"/>
    <n v="1897"/>
    <x v="2"/>
    <s v="US"/>
    <s v="USD"/>
    <n v="1403326740"/>
    <n v="1400106171"/>
    <b v="0"/>
    <n v="50"/>
    <b v="1"/>
    <s v="music/indie rock"/>
    <n v="76"/>
    <n v="37.94"/>
    <x v="5"/>
    <s v="indie rock"/>
    <x v="1"/>
    <x v="2838"/>
    <d v="2014-06-21T04:59:00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2"/>
    <s v="US"/>
    <s v="USD"/>
    <n v="1353201444"/>
    <n v="1350605844"/>
    <b v="1"/>
    <n v="238"/>
    <b v="1"/>
    <s v="technology/hardware"/>
    <n v="71"/>
    <n v="7.5"/>
    <x v="3"/>
    <s v="hardware"/>
    <x v="5"/>
    <x v="2839"/>
    <d v="2012-11-18T01:17:24"/>
  </r>
  <r>
    <n v="1998"/>
    <s v="Photography from Below"/>
    <s v="I am moving to Guatemala to document and report on the growing community resistance movements across Central America and Mexico"/>
    <n v="2500"/>
    <n v="1700.01"/>
    <x v="1"/>
    <s v="US"/>
    <s v="USD"/>
    <n v="1406861438"/>
    <n v="1402973438"/>
    <b v="0"/>
    <n v="3"/>
    <b v="0"/>
    <s v="photography/people"/>
    <n v="68"/>
    <n v="566.66999999999996"/>
    <x v="6"/>
    <s v="people"/>
    <x v="1"/>
    <x v="2840"/>
    <d v="2014-08-01T02:50:38"/>
  </r>
  <r>
    <n v="2029"/>
    <s v="Lumin8 Pro"/>
    <s v="Lumin8 Pro is a fun and easy to use light controller that makes light dance to your favorite music."/>
    <n v="2500"/>
    <n v="1623"/>
    <x v="2"/>
    <s v="US"/>
    <s v="USD"/>
    <n v="1409099481"/>
    <n v="1406507481"/>
    <b v="1"/>
    <n v="94"/>
    <b v="1"/>
    <s v="technology/hardware"/>
    <n v="65"/>
    <n v="17.27"/>
    <x v="3"/>
    <s v="hardware"/>
    <x v="1"/>
    <x v="2841"/>
    <d v="2014-08-27T00:31:21"/>
  </r>
  <r>
    <n v="2089"/>
    <s v="Little Moses EP"/>
    <s v="Little Moses is trying to record their first EP, and we can't do it without your help!"/>
    <n v="2500"/>
    <n v="1506"/>
    <x v="2"/>
    <s v="US"/>
    <s v="USD"/>
    <n v="1375408194"/>
    <n v="1372384194"/>
    <b v="0"/>
    <n v="62"/>
    <b v="1"/>
    <s v="music/indie rock"/>
    <n v="60"/>
    <n v="24.29"/>
    <x v="5"/>
    <s v="indie rock"/>
    <x v="4"/>
    <x v="2842"/>
    <d v="2013-08-02T01:49:54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2"/>
    <s v="US"/>
    <s v="USD"/>
    <n v="1317576973"/>
    <n v="1312392973"/>
    <b v="0"/>
    <n v="22"/>
    <b v="1"/>
    <s v="music/indie rock"/>
    <n v="60"/>
    <n v="68.22"/>
    <x v="5"/>
    <s v="indie rock"/>
    <x v="6"/>
    <x v="2843"/>
    <d v="2011-10-02T17:36:13"/>
  </r>
  <r>
    <n v="2163"/>
    <s v="Help MONGREL record our new cd !"/>
    <s v="Mongrel is looking to hit the studio once again in June so we can bring you a new cd later this year and we need your help!"/>
    <n v="2500"/>
    <n v="1332"/>
    <x v="2"/>
    <s v="US"/>
    <s v="USD"/>
    <n v="1433735400"/>
    <n v="1429306520"/>
    <b v="0"/>
    <n v="44"/>
    <b v="1"/>
    <s v="music/rock"/>
    <n v="53"/>
    <n v="30.27"/>
    <x v="5"/>
    <s v="rock"/>
    <x v="2"/>
    <x v="2844"/>
    <d v="2015-06-08T03:50:00"/>
  </r>
  <r>
    <n v="2165"/>
    <s v="Le Temps Nous Est ComtÃ©"/>
    <s v="Vous aimez le rock fort ? Aidez les Beat Cheese Ã  produire leur premier album ! Do you like cheese? Help us produce our first album!"/>
    <n v="2500"/>
    <n v="1330"/>
    <x v="2"/>
    <s v="FR"/>
    <s v="EUR"/>
    <n v="1460127635"/>
    <n v="1457539235"/>
    <b v="0"/>
    <n v="117"/>
    <b v="1"/>
    <s v="music/rock"/>
    <n v="53"/>
    <n v="11.37"/>
    <x v="5"/>
    <s v="rock"/>
    <x v="0"/>
    <x v="2845"/>
    <d v="2016-04-08T15:00:35"/>
  </r>
  <r>
    <n v="2177"/>
    <s v="Nobody Rides For Free ~ Stone Horse"/>
    <s v="Stone Horse ~ _x000a_Doing what they do best, laying down honest and _x000a_proper Rock-n-Roll guaranteed to soothe your soul!"/>
    <n v="2500"/>
    <n v="1301"/>
    <x v="2"/>
    <s v="US"/>
    <s v="USD"/>
    <n v="1465192867"/>
    <n v="1463032867"/>
    <b v="0"/>
    <n v="38"/>
    <b v="1"/>
    <s v="music/rock"/>
    <n v="52"/>
    <n v="34.24"/>
    <x v="5"/>
    <s v="rock"/>
    <x v="0"/>
    <x v="2846"/>
    <d v="2016-06-06T06:01:07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2"/>
    <s v="US"/>
    <s v="USD"/>
    <n v="1397113140"/>
    <n v="1395168625"/>
    <b v="0"/>
    <n v="120"/>
    <b v="1"/>
    <s v="music/electronic music"/>
    <n v="49"/>
    <n v="10.210000000000001"/>
    <x v="5"/>
    <s v="electronic music"/>
    <x v="1"/>
    <x v="2847"/>
    <d v="2014-04-10T06:59:00"/>
  </r>
  <r>
    <n v="2231"/>
    <s v="Kingdom"/>
    <s v="A game about communities by Ben Robbins, creator of Microscope. Do you change the Kingdom or does the Kingdom change you?"/>
    <n v="2500"/>
    <n v="1197"/>
    <x v="2"/>
    <s v="US"/>
    <s v="USD"/>
    <n v="1372136400"/>
    <n v="1369864301"/>
    <b v="0"/>
    <n v="1113"/>
    <b v="1"/>
    <s v="games/tabletop games"/>
    <n v="48"/>
    <n v="1.08"/>
    <x v="4"/>
    <s v="tabletop games"/>
    <x v="4"/>
    <x v="2848"/>
    <d v="2013-06-25T05:00:00"/>
  </r>
  <r>
    <n v="2233"/>
    <s v="Cadaver - A Card Game For Aspiring Necromancers"/>
    <s v="Cadaver is a lighthearted game of friendly necromancy! Players compete to resurrect as many bodies as possible!"/>
    <n v="2500"/>
    <n v="1185"/>
    <x v="2"/>
    <s v="GB"/>
    <s v="GBP"/>
    <n v="1450051200"/>
    <n v="1448269539"/>
    <b v="0"/>
    <n v="391"/>
    <b v="1"/>
    <s v="games/tabletop games"/>
    <n v="47"/>
    <n v="3.03"/>
    <x v="4"/>
    <s v="tabletop games"/>
    <x v="2"/>
    <x v="2849"/>
    <d v="2015-12-14T00:00:00"/>
  </r>
  <r>
    <n v="2246"/>
    <s v="The BESPOKE GEEK: Cosplay for Everyday"/>
    <s v="The BESPOKE GEEK is a brand new clothing company from Bletchley, England producing handmade and individual hoodies for geeks."/>
    <n v="2500"/>
    <n v="1150"/>
    <x v="2"/>
    <s v="GB"/>
    <s v="GBP"/>
    <n v="1441393210"/>
    <n v="1438801210"/>
    <b v="0"/>
    <n v="57"/>
    <b v="1"/>
    <s v="games/tabletop games"/>
    <n v="46"/>
    <n v="20.18"/>
    <x v="4"/>
    <s v="tabletop games"/>
    <x v="2"/>
    <x v="2850"/>
    <d v="2015-09-04T19:00:1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2"/>
    <s v="GB"/>
    <s v="GBP"/>
    <n v="1466377200"/>
    <n v="1463351329"/>
    <b v="0"/>
    <n v="169"/>
    <b v="1"/>
    <s v="games/tabletop games"/>
    <n v="45"/>
    <n v="6.72"/>
    <x v="4"/>
    <s v="tabletop games"/>
    <x v="0"/>
    <x v="2851"/>
    <d v="2016-06-19T23:00:00"/>
  </r>
  <r>
    <n v="2260"/>
    <s v="Cryptex Dice Vault"/>
    <s v="A fine wood cryptex dice vault to store your favorite dice. Designed to hold a standard set of 7 polyhedrals for your favorite RPG."/>
    <n v="2500"/>
    <n v="1130"/>
    <x v="2"/>
    <s v="US"/>
    <s v="USD"/>
    <n v="1395876250"/>
    <n v="1393287850"/>
    <b v="0"/>
    <n v="84"/>
    <b v="1"/>
    <s v="games/tabletop games"/>
    <n v="45"/>
    <n v="13.45"/>
    <x v="4"/>
    <s v="tabletop games"/>
    <x v="1"/>
    <x v="2852"/>
    <d v="2014-03-26T23:24:10"/>
  </r>
  <r>
    <n v="2269"/>
    <s v="Treasure Decks for 5th Edition - Only $12!"/>
    <s v="Add exciting loot drops to your CR 1-4, 5-8, 9-12, 13-16, and 17-20 encounters! Each deck has over 200 possible outcomes!"/>
    <n v="2500"/>
    <n v="1115"/>
    <x v="2"/>
    <s v="US"/>
    <s v="USD"/>
    <n v="1488862800"/>
    <n v="1486745663"/>
    <b v="0"/>
    <n v="902"/>
    <b v="1"/>
    <s v="games/tabletop games"/>
    <n v="45"/>
    <n v="1.24"/>
    <x v="4"/>
    <s v="tabletop games"/>
    <x v="3"/>
    <x v="2853"/>
    <d v="2017-03-07T05:00:00"/>
  </r>
  <r>
    <n v="2273"/>
    <s v="Get Adler! Premium Edition"/>
    <s v="London, 1937. Top-Secret docs are missing. So, too, is Agent Adler! Intelligence has 7 hrs to find him. Deduction, Deception &amp; Action!"/>
    <n v="2500"/>
    <n v="1106"/>
    <x v="2"/>
    <s v="CA"/>
    <s v="CAD"/>
    <n v="1489320642"/>
    <n v="1487164242"/>
    <b v="0"/>
    <n v="147"/>
    <b v="1"/>
    <s v="games/tabletop games"/>
    <n v="44"/>
    <n v="7.52"/>
    <x v="4"/>
    <s v="tabletop games"/>
    <x v="3"/>
    <x v="2854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2"/>
    <s v="US"/>
    <s v="USD"/>
    <n v="1393156857"/>
    <n v="1390564857"/>
    <b v="0"/>
    <n v="99"/>
    <b v="1"/>
    <s v="games/tabletop games"/>
    <n v="44"/>
    <n v="11.16"/>
    <x v="4"/>
    <s v="tabletop games"/>
    <x v="1"/>
    <x v="2855"/>
    <d v="2014-02-23T12:00:57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2"/>
    <s v="US"/>
    <s v="USD"/>
    <n v="1335153600"/>
    <n v="1332199618"/>
    <b v="0"/>
    <n v="43"/>
    <b v="1"/>
    <s v="music/rock"/>
    <n v="43"/>
    <n v="25.12"/>
    <x v="5"/>
    <s v="rock"/>
    <x v="5"/>
    <x v="2856"/>
    <d v="2012-04-23T04:00:00"/>
  </r>
  <r>
    <n v="2315"/>
    <s v="RICE Presses Their Debut Album 'Keep Warm' On Vinyl"/>
    <s v="Rice invites you to be a part of the creation of their first album and spread their message of love."/>
    <n v="2500"/>
    <n v="1046"/>
    <x v="2"/>
    <s v="US"/>
    <s v="USD"/>
    <n v="1336238743"/>
    <n v="1333646743"/>
    <b v="1"/>
    <n v="64"/>
    <b v="1"/>
    <s v="music/indie rock"/>
    <n v="42"/>
    <n v="16.34"/>
    <x v="5"/>
    <s v="indie rock"/>
    <x v="5"/>
    <x v="2857"/>
    <d v="2012-05-05T17:25:43"/>
  </r>
  <r>
    <n v="2377"/>
    <s v="Fluttify - New Canadian Tech Start Up (Canceled)"/>
    <s v="Fluttify is an Online Video Sharing Platform allowing friends to share their favorite Trending Content with each other."/>
    <n v="2500"/>
    <n v="980"/>
    <x v="0"/>
    <s v="CA"/>
    <s v="CAD"/>
    <n v="1480110783"/>
    <n v="1477515183"/>
    <b v="0"/>
    <n v="0"/>
    <b v="0"/>
    <s v="technology/web"/>
    <n v="39"/>
    <n v="0"/>
    <x v="3"/>
    <s v="web"/>
    <x v="0"/>
    <x v="2858"/>
    <d v="2016-11-25T21:53:03"/>
  </r>
  <r>
    <n v="2447"/>
    <s v="The Workingman's Cake by Delectabites"/>
    <s v="Some days you just need cake! Homemade cake, wild (and classic) flavors, icing on the inside and shipped fresh to your home or office!"/>
    <n v="2500"/>
    <n v="820"/>
    <x v="2"/>
    <s v="US"/>
    <s v="USD"/>
    <n v="1478923200"/>
    <n v="1476184593"/>
    <b v="0"/>
    <n v="337"/>
    <b v="1"/>
    <s v="food/small batch"/>
    <n v="33"/>
    <n v="2.4300000000000002"/>
    <x v="7"/>
    <s v="small batch"/>
    <x v="0"/>
    <x v="2859"/>
    <d v="2016-11-12T04:00:00"/>
  </r>
  <r>
    <n v="2466"/>
    <s v="Jesse Alexander's Independent Debut Album"/>
    <s v="With big dreams and big sounds, Jesse Alexander's Debut album titled &quot;For Once&quot; brings Indie Rock to a whole new level."/>
    <n v="2500"/>
    <n v="800"/>
    <x v="2"/>
    <s v="US"/>
    <s v="USD"/>
    <n v="1368066453"/>
    <n v="1365474453"/>
    <b v="0"/>
    <n v="52"/>
    <b v="1"/>
    <s v="music/indie rock"/>
    <n v="32"/>
    <n v="15.38"/>
    <x v="5"/>
    <s v="indie rock"/>
    <x v="4"/>
    <x v="2860"/>
    <d v="2013-05-09T02:27:33"/>
  </r>
  <r>
    <n v="2475"/>
    <s v="BRANDTSON - &quot;Send Us A Signal&quot; Vinyl LP"/>
    <s v="Help BRANDTSON and DREAMOVERrecords press their 2004 record, &quot;Send Us A Signal&quot;."/>
    <n v="2500"/>
    <n v="783"/>
    <x v="2"/>
    <s v="US"/>
    <s v="USD"/>
    <n v="1278799200"/>
    <n v="1273647255"/>
    <b v="0"/>
    <n v="81"/>
    <b v="1"/>
    <s v="music/indie rock"/>
    <n v="31"/>
    <n v="9.67"/>
    <x v="5"/>
    <s v="indie rock"/>
    <x v="7"/>
    <x v="2861"/>
    <d v="2010-07-10T22:00:00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2"/>
    <s v="US"/>
    <s v="USD"/>
    <n v="1319904721"/>
    <n v="1314720721"/>
    <b v="0"/>
    <n v="27"/>
    <b v="1"/>
    <s v="music/classical music"/>
    <n v="26"/>
    <n v="24.26"/>
    <x v="5"/>
    <s v="classical music"/>
    <x v="6"/>
    <x v="2862"/>
    <d v="2011-10-29T16:12:01"/>
  </r>
  <r>
    <n v="2626"/>
    <s v="SAGANet STEM Mentoring Lab Accreditation"/>
    <s v="Support the accreditation of our online STEM Mentoring Program with the International Mentoring Association"/>
    <n v="2500"/>
    <n v="560"/>
    <x v="2"/>
    <s v="US"/>
    <s v="USD"/>
    <n v="1433343869"/>
    <n v="1430751869"/>
    <b v="0"/>
    <n v="50"/>
    <b v="1"/>
    <s v="technology/space exploration"/>
    <n v="22"/>
    <n v="11.2"/>
    <x v="3"/>
    <s v="space exploration"/>
    <x v="2"/>
    <x v="2863"/>
    <d v="2015-06-03T15:04:2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0"/>
    <s v="CA"/>
    <s v="CAD"/>
    <n v="1439533019"/>
    <n v="1436941019"/>
    <b v="0"/>
    <n v="3"/>
    <b v="0"/>
    <s v="technology/space exploration"/>
    <n v="21"/>
    <n v="176.7"/>
    <x v="3"/>
    <s v="space exploration"/>
    <x v="2"/>
    <x v="2864"/>
    <d v="2015-08-14T06:16:59"/>
  </r>
  <r>
    <n v="2742"/>
    <s v="What a Zoo!"/>
    <s v="The pachyderms at the Denver Zoo are moving. Follow along on the convoluted journey to their new home."/>
    <n v="2500"/>
    <n v="420"/>
    <x v="1"/>
    <s v="US"/>
    <s v="USD"/>
    <n v="1337102187"/>
    <n v="1335892587"/>
    <b v="0"/>
    <n v="18"/>
    <b v="0"/>
    <s v="publishing/children's books"/>
    <n v="17"/>
    <n v="23.33"/>
    <x v="2"/>
    <s v="children's books"/>
    <x v="5"/>
    <x v="2865"/>
    <d v="2012-05-15T17:16:27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1"/>
    <s v="US"/>
    <s v="USD"/>
    <n v="1448204621"/>
    <n v="1445609021"/>
    <b v="0"/>
    <n v="1"/>
    <b v="0"/>
    <s v="publishing/children's books"/>
    <n v="15"/>
    <n v="376"/>
    <x v="2"/>
    <s v="children's books"/>
    <x v="2"/>
    <x v="2866"/>
    <d v="2015-11-22T15:03:41"/>
  </r>
  <r>
    <n v="2786"/>
    <s v="Fierce"/>
    <s v="A heart-melting farce about sex, art and the lovelorn lay-abouts of London-town."/>
    <n v="2500"/>
    <n v="367"/>
    <x v="2"/>
    <s v="GB"/>
    <s v="GBP"/>
    <n v="1404913180"/>
    <n v="1403703580"/>
    <b v="0"/>
    <n v="74"/>
    <b v="1"/>
    <s v="theater/plays"/>
    <n v="15"/>
    <n v="4.96"/>
    <x v="1"/>
    <s v="plays"/>
    <x v="1"/>
    <x v="2867"/>
    <d v="2014-07-09T13:39:40"/>
  </r>
  <r>
    <n v="2809"/>
    <s v="Sugarglass Theatre"/>
    <s v="Sugarglass is a Dublin based theatre company committed to international collaboration. 2016 sees the launch of their NYC division."/>
    <n v="2500"/>
    <n v="335"/>
    <x v="2"/>
    <s v="US"/>
    <s v="USD"/>
    <n v="1459348740"/>
    <n v="1458647725"/>
    <b v="0"/>
    <n v="21"/>
    <b v="1"/>
    <s v="theater/plays"/>
    <n v="13"/>
    <n v="15.95"/>
    <x v="1"/>
    <s v="plays"/>
    <x v="0"/>
    <x v="2868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2"/>
    <s v="US"/>
    <s v="USD"/>
    <n v="1401595140"/>
    <n v="1398828064"/>
    <b v="0"/>
    <n v="57"/>
    <b v="1"/>
    <s v="theater/plays"/>
    <n v="13"/>
    <n v="5.88"/>
    <x v="1"/>
    <s v="plays"/>
    <x v="1"/>
    <x v="2869"/>
    <d v="2014-06-01T03:59:00"/>
  </r>
  <r>
    <n v="2829"/>
    <s v="MUMBURGER by Sarah Kosar"/>
    <s v="In a visceral new play about family, grief and red meat, Sarah Kosar (Royal Court) asks how far we'd go to connect with those we love."/>
    <n v="2500"/>
    <n v="310"/>
    <x v="2"/>
    <s v="GB"/>
    <s v="GBP"/>
    <n v="1464863118"/>
    <n v="1462443918"/>
    <b v="0"/>
    <n v="76"/>
    <b v="1"/>
    <s v="theater/plays"/>
    <n v="12"/>
    <n v="4.08"/>
    <x v="1"/>
    <s v="plays"/>
    <x v="0"/>
    <x v="2870"/>
    <d v="2016-06-02T10:25:18"/>
  </r>
  <r>
    <n v="2832"/>
    <s v="Secret Diaries"/>
    <s v="Charting the big stuff in life from dance routines to coming out; exploring homophobia, family, friendship &amp; finding your own voice."/>
    <n v="2500"/>
    <n v="305"/>
    <x v="2"/>
    <s v="GB"/>
    <s v="GBP"/>
    <n v="1416780000"/>
    <n v="1414342894"/>
    <b v="0"/>
    <n v="95"/>
    <b v="1"/>
    <s v="theater/plays"/>
    <n v="12"/>
    <n v="3.21"/>
    <x v="1"/>
    <s v="plays"/>
    <x v="1"/>
    <x v="2871"/>
    <d v="2014-11-23T22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2"/>
    <s v="GB"/>
    <s v="GBP"/>
    <n v="1426698000"/>
    <n v="1424825479"/>
    <b v="0"/>
    <n v="132"/>
    <b v="1"/>
    <s v="theater/plays"/>
    <n v="12"/>
    <n v="2.27"/>
    <x v="1"/>
    <s v="plays"/>
    <x v="2"/>
    <x v="2872"/>
    <d v="2015-03-18T17:00:00"/>
  </r>
  <r>
    <n v="2864"/>
    <s v="'Haunting Julia' by Alan Ayckbourn"/>
    <s v="Accessible, original theatre for all!"/>
    <n v="2500"/>
    <n v="280"/>
    <x v="1"/>
    <s v="GB"/>
    <s v="GBP"/>
    <n v="1437139080"/>
    <n v="1434552207"/>
    <b v="0"/>
    <n v="3"/>
    <b v="0"/>
    <s v="theater/plays"/>
    <n v="11"/>
    <n v="93.33"/>
    <x v="1"/>
    <s v="plays"/>
    <x v="2"/>
    <x v="2873"/>
    <d v="2015-07-17T13:18:00"/>
  </r>
  <r>
    <n v="2867"/>
    <s v="A Midsummer Night's Dream"/>
    <s v="This production is being put together by Wilson's newest professional theater company, the Wyldepine Players in conjunction w/ Taiplab"/>
    <n v="2500"/>
    <n v="280"/>
    <x v="1"/>
    <s v="US"/>
    <s v="USD"/>
    <n v="1467604800"/>
    <n v="1465533672"/>
    <b v="0"/>
    <n v="10"/>
    <b v="0"/>
    <s v="theater/plays"/>
    <n v="11"/>
    <n v="28"/>
    <x v="1"/>
    <s v="plays"/>
    <x v="0"/>
    <x v="2874"/>
    <d v="2016-07-04T04:00:00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1"/>
    <s v="US"/>
    <s v="USD"/>
    <n v="1422473831"/>
    <n v="1419881831"/>
    <b v="0"/>
    <n v="8"/>
    <b v="0"/>
    <s v="theater/plays"/>
    <n v="11"/>
    <n v="34.130000000000003"/>
    <x v="1"/>
    <s v="plays"/>
    <x v="1"/>
    <x v="2875"/>
    <d v="2015-01-28T19:37:11"/>
  </r>
  <r>
    <n v="2907"/>
    <s v="Little Nell's - a play"/>
    <s v="Spend an evening in the afterlife with some of the greatest women who ever lived. LITTLE NELL's,by Jill Hughes, Los Angeles- June, 2016"/>
    <n v="2500"/>
    <n v="250"/>
    <x v="1"/>
    <s v="US"/>
    <s v="USD"/>
    <n v="1463259837"/>
    <n v="1458075837"/>
    <b v="0"/>
    <n v="2"/>
    <b v="0"/>
    <s v="theater/plays"/>
    <n v="10"/>
    <n v="125"/>
    <x v="1"/>
    <s v="plays"/>
    <x v="0"/>
    <x v="2876"/>
    <d v="2016-05-14T21:03:57"/>
  </r>
  <r>
    <n v="2920"/>
    <s v="Save 'The Stage Door'."/>
    <s v="Help save this village theatre group. Funding required for lighting, stage equipment, &amp; ongoing productions. Involves youth  &amp; adults."/>
    <n v="2500"/>
    <n v="240"/>
    <x v="1"/>
    <s v="CA"/>
    <s v="CAD"/>
    <n v="1427306470"/>
    <n v="1424718070"/>
    <b v="0"/>
    <n v="13"/>
    <b v="0"/>
    <s v="theater/plays"/>
    <n v="10"/>
    <n v="18.46"/>
    <x v="1"/>
    <s v="plays"/>
    <x v="2"/>
    <x v="2877"/>
    <d v="2015-03-25T18:01:1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2"/>
    <s v="US"/>
    <s v="USD"/>
    <n v="1465081053"/>
    <n v="1462489053"/>
    <b v="0"/>
    <n v="54"/>
    <b v="1"/>
    <s v="theater/musical"/>
    <n v="9"/>
    <n v="4.1900000000000004"/>
    <x v="1"/>
    <s v="musical"/>
    <x v="0"/>
    <x v="2878"/>
    <d v="2016-06-04T22:57:33"/>
  </r>
  <r>
    <n v="2934"/>
    <s v="Songs for a New World"/>
    <s v="Powerful community theatre production of Jason Robert Brown's &quot;Songs for a New World&quot; in London, Ontario."/>
    <n v="2500"/>
    <n v="225"/>
    <x v="2"/>
    <s v="CA"/>
    <s v="CAD"/>
    <n v="1402845364"/>
    <n v="1400253364"/>
    <b v="0"/>
    <n v="37"/>
    <b v="1"/>
    <s v="theater/musical"/>
    <n v="9"/>
    <n v="6.08"/>
    <x v="1"/>
    <s v="musical"/>
    <x v="1"/>
    <x v="2879"/>
    <d v="2014-06-15T15:16:04"/>
  </r>
  <r>
    <n v="2940"/>
    <s v="ITAVA Players &quot;Little Shop of Horrors&quot;"/>
    <s v="We are asking for people to donate to our theater club, the ITAVA Players, a public high school club from Brooklyn, NY."/>
    <n v="2500"/>
    <n v="223"/>
    <x v="2"/>
    <s v="US"/>
    <s v="USD"/>
    <n v="1421606018"/>
    <n v="1418150018"/>
    <b v="0"/>
    <n v="33"/>
    <b v="1"/>
    <s v="theater/musical"/>
    <n v="9"/>
    <n v="6.76"/>
    <x v="1"/>
    <s v="musical"/>
    <x v="1"/>
    <x v="2880"/>
    <d v="2015-01-18T18:33:38"/>
  </r>
  <r>
    <n v="3025"/>
    <s v="The Other Room â€“ Cardiffâ€™s First Pub Theatre"/>
    <s v="Be part of building Cardiff's first pub theatre, located right in the city centre. Launching January 2015."/>
    <n v="2500"/>
    <n v="150"/>
    <x v="2"/>
    <s v="GB"/>
    <s v="GBP"/>
    <n v="1401465600"/>
    <n v="1399032813"/>
    <b v="0"/>
    <n v="145"/>
    <b v="1"/>
    <s v="theater/spaces"/>
    <n v="6"/>
    <n v="1.03"/>
    <x v="1"/>
    <s v="spaces"/>
    <x v="1"/>
    <x v="2881"/>
    <d v="2014-05-30T16:00:00"/>
  </r>
  <r>
    <n v="3101"/>
    <s v="Mots Ã‰crits"/>
    <s v="LabellisÃ© 14-18, Mots Ã‰crits est un projet itinÃ©rant de lectures Ã  voix haute par des amateurs, mises en espace par une comÃ©dienne."/>
    <n v="2500"/>
    <n v="110"/>
    <x v="1"/>
    <s v="FR"/>
    <s v="EUR"/>
    <n v="1437033360"/>
    <n v="1434445937"/>
    <b v="0"/>
    <n v="12"/>
    <b v="0"/>
    <s v="theater/spaces"/>
    <n v="4"/>
    <n v="9.17"/>
    <x v="1"/>
    <s v="spaces"/>
    <x v="2"/>
    <x v="2882"/>
    <d v="2015-07-16T07:56:0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2"/>
    <s v="US"/>
    <s v="USD"/>
    <n v="1402341615"/>
    <n v="1399490415"/>
    <b v="1"/>
    <n v="71"/>
    <b v="1"/>
    <s v="theater/plays"/>
    <n v="4"/>
    <n v="1.27"/>
    <x v="1"/>
    <s v="plays"/>
    <x v="1"/>
    <x v="2883"/>
    <d v="2014-06-09T19:20:15"/>
  </r>
  <r>
    <n v="3168"/>
    <s v="Cosmicomics"/>
    <s v="A dazzling aerial show that brings to life the whimsical and romantic short stories of beloved fantasy author Italo Calvino."/>
    <n v="2500"/>
    <n v="86"/>
    <x v="2"/>
    <s v="US"/>
    <s v="USD"/>
    <n v="1402696800"/>
    <n v="1399948353"/>
    <b v="1"/>
    <n v="61"/>
    <b v="1"/>
    <s v="theater/plays"/>
    <n v="3"/>
    <n v="1.41"/>
    <x v="1"/>
    <s v="plays"/>
    <x v="1"/>
    <x v="2884"/>
    <d v="2014-06-13T22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2"/>
    <s v="US"/>
    <s v="USD"/>
    <n v="1403366409"/>
    <n v="1400774409"/>
    <b v="1"/>
    <n v="51"/>
    <b v="1"/>
    <s v="theater/plays"/>
    <n v="3"/>
    <n v="1.61"/>
    <x v="1"/>
    <s v="plays"/>
    <x v="1"/>
    <x v="2885"/>
    <d v="2014-06-21T16:00:09"/>
  </r>
  <r>
    <n v="3183"/>
    <s v="The Seagull on The River"/>
    <s v="Anton Chekhov's The Seagull. An outdoor Amphitheater in Manhattan. Trees. A River. Daybreak."/>
    <n v="2500"/>
    <n v="80"/>
    <x v="2"/>
    <s v="US"/>
    <s v="USD"/>
    <n v="1377284669"/>
    <n v="1375729469"/>
    <b v="1"/>
    <n v="68"/>
    <b v="1"/>
    <s v="theater/plays"/>
    <n v="3"/>
    <n v="1.18"/>
    <x v="1"/>
    <s v="plays"/>
    <x v="4"/>
    <x v="2886"/>
    <d v="2013-08-23T19:04:29"/>
  </r>
  <r>
    <n v="3222"/>
    <s v="Shakespeare in ASL - and FREE for everyone"/>
    <s v="Shakespeare's classic re-imagined as a spoken and signed production for deaf and hearing audiences"/>
    <n v="2500"/>
    <n v="67"/>
    <x v="2"/>
    <s v="US"/>
    <s v="USD"/>
    <n v="1445722140"/>
    <n v="1443016697"/>
    <b v="1"/>
    <n v="84"/>
    <b v="1"/>
    <s v="theater/plays"/>
    <n v="3"/>
    <n v="0.8"/>
    <x v="1"/>
    <s v="plays"/>
    <x v="2"/>
    <x v="2887"/>
    <d v="2015-10-24T21:29:00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2"/>
    <s v="GB"/>
    <s v="GBP"/>
    <n v="1436696712"/>
    <n v="1434104712"/>
    <b v="1"/>
    <n v="57"/>
    <b v="1"/>
    <s v="theater/plays"/>
    <n v="2"/>
    <n v="0.98"/>
    <x v="1"/>
    <s v="plays"/>
    <x v="2"/>
    <x v="2888"/>
    <d v="2015-07-12T10:25:12"/>
  </r>
  <r>
    <n v="3263"/>
    <s v="Titus Andronicus (with an all-female cast &amp; crew)"/>
    <s v="Shakespeare's bloodiest tragedy, performed and produced exclusively by women."/>
    <n v="2500"/>
    <n v="52"/>
    <x v="2"/>
    <s v="US"/>
    <s v="USD"/>
    <n v="1446238800"/>
    <n v="1444220588"/>
    <b v="1"/>
    <n v="68"/>
    <b v="1"/>
    <s v="theater/plays"/>
    <n v="2"/>
    <n v="0.76"/>
    <x v="1"/>
    <s v="plays"/>
    <x v="2"/>
    <x v="2889"/>
    <d v="2015-10-30T21:00:00"/>
  </r>
  <r>
    <n v="3264"/>
    <s v="Kapow-i GoGo at The PIT"/>
    <s v="The three part comedic saga of Kapow-i GoGo, who saves the world.  Again.  And again."/>
    <n v="2500"/>
    <n v="52"/>
    <x v="2"/>
    <s v="US"/>
    <s v="USD"/>
    <n v="1422482400"/>
    <n v="1421089938"/>
    <b v="1"/>
    <n v="49"/>
    <b v="1"/>
    <s v="theater/plays"/>
    <n v="2"/>
    <n v="1.06"/>
    <x v="1"/>
    <s v="plays"/>
    <x v="2"/>
    <x v="2890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2"/>
    <s v="GB"/>
    <s v="GBP"/>
    <n v="1433017303"/>
    <n v="1430425303"/>
    <b v="1"/>
    <n v="34"/>
    <b v="1"/>
    <s v="theater/plays"/>
    <n v="2"/>
    <n v="1.47"/>
    <x v="1"/>
    <s v="plays"/>
    <x v="2"/>
    <x v="2891"/>
    <d v="2015-05-30T20:21:43"/>
  </r>
  <r>
    <n v="3287"/>
    <s v="Three Things: Stories About Life"/>
    <s v="An inspirational one-man play about crisis, community, and the search for wholeness."/>
    <n v="2500"/>
    <n v="50"/>
    <x v="2"/>
    <s v="CA"/>
    <s v="CAD"/>
    <n v="1448733628"/>
    <n v="1446573628"/>
    <b v="0"/>
    <n v="34"/>
    <b v="1"/>
    <s v="theater/plays"/>
    <n v="2"/>
    <n v="1.47"/>
    <x v="1"/>
    <s v="plays"/>
    <x v="2"/>
    <x v="2892"/>
    <d v="2015-11-28T18:00:2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2"/>
    <s v="US"/>
    <s v="USD"/>
    <n v="1445065210"/>
    <n v="1442473210"/>
    <b v="0"/>
    <n v="45"/>
    <b v="1"/>
    <s v="theater/plays"/>
    <n v="2"/>
    <n v="1"/>
    <x v="1"/>
    <s v="plays"/>
    <x v="2"/>
    <x v="2893"/>
    <d v="2015-10-17T07:00:10"/>
  </r>
  <r>
    <n v="3312"/>
    <s v="Richard III"/>
    <s v="Bare Theatre presents one of Shakespeare's most notorious characters in the final chapter of the War of the Roses saga."/>
    <n v="2500"/>
    <n v="45"/>
    <x v="2"/>
    <s v="US"/>
    <s v="USD"/>
    <n v="1478901600"/>
    <n v="1477077946"/>
    <b v="0"/>
    <n v="41"/>
    <b v="1"/>
    <s v="theater/plays"/>
    <n v="2"/>
    <n v="1.1000000000000001"/>
    <x v="1"/>
    <s v="plays"/>
    <x v="0"/>
    <x v="2894"/>
    <d v="2016-11-11T22:00:00"/>
  </r>
  <r>
    <n v="3320"/>
    <s v="Mama Threw Me So High &amp; He Who Speaks"/>
    <s v="Imaginary Theater Company presents two modern day tall tales about family, resilience and redemption."/>
    <n v="2500"/>
    <n v="45"/>
    <x v="2"/>
    <s v="US"/>
    <s v="USD"/>
    <n v="1466557557"/>
    <n v="1463965557"/>
    <b v="0"/>
    <n v="38"/>
    <b v="1"/>
    <s v="theater/plays"/>
    <n v="2"/>
    <n v="1.18"/>
    <x v="1"/>
    <s v="plays"/>
    <x v="0"/>
    <x v="2895"/>
    <d v="2016-06-22T01:05:57"/>
  </r>
  <r>
    <n v="3337"/>
    <s v="Das Ding - A Globetrotting Comedy"/>
    <s v="StoneCrabs is thrilled to bring to the UK the first English production of Philipp LÃ¶hleâ€™s play Das Ding (The Thing)."/>
    <n v="2500"/>
    <n v="40"/>
    <x v="2"/>
    <s v="GB"/>
    <s v="GBP"/>
    <n v="1412974800"/>
    <n v="1411109167"/>
    <b v="0"/>
    <n v="34"/>
    <b v="1"/>
    <s v="theater/plays"/>
    <n v="2"/>
    <n v="1.18"/>
    <x v="1"/>
    <s v="plays"/>
    <x v="1"/>
    <x v="2896"/>
    <d v="2014-10-10T21:00:00"/>
  </r>
  <r>
    <n v="3365"/>
    <s v="From the Pulpit to the Runway"/>
    <s v="A dazzling dramatic musical drama that takes place inside a Charm City Church! Help us finance a play that is back by popular demand!"/>
    <n v="2500"/>
    <n v="34"/>
    <x v="2"/>
    <s v="US"/>
    <s v="USD"/>
    <n v="1449973592"/>
    <n v="1447381592"/>
    <b v="0"/>
    <n v="3"/>
    <b v="1"/>
    <s v="theater/plays"/>
    <n v="1"/>
    <n v="11.33"/>
    <x v="1"/>
    <s v="plays"/>
    <x v="2"/>
    <x v="2897"/>
    <d v="2015-12-13T02:26:32"/>
  </r>
  <r>
    <n v="3438"/>
    <s v="KLIPPIES"/>
    <s v="Klippies is the debut play from Johannesburg-born writer Jessica SiÃ¢n, premiering at the Southwark Playhouse, London in May 2015."/>
    <n v="2500"/>
    <n v="23"/>
    <x v="2"/>
    <s v="GB"/>
    <s v="GBP"/>
    <n v="1430600400"/>
    <n v="1428358567"/>
    <b v="0"/>
    <n v="14"/>
    <b v="1"/>
    <s v="theater/plays"/>
    <n v="1"/>
    <n v="1.64"/>
    <x v="1"/>
    <s v="plays"/>
    <x v="2"/>
    <x v="2898"/>
    <d v="2015-05-02T21:00:00"/>
  </r>
  <r>
    <n v="3441"/>
    <s v="Putting on a great play in Los Angeles!"/>
    <s v="We are producing the play Bug, by Tracy Letts.  This will be an inspiring show, and a great way to bring help to a great LA charity."/>
    <n v="2500"/>
    <n v="22"/>
    <x v="2"/>
    <s v="US"/>
    <s v="USD"/>
    <n v="1447445820"/>
    <n v="1445077121"/>
    <b v="0"/>
    <n v="43"/>
    <b v="1"/>
    <s v="theater/plays"/>
    <n v="1"/>
    <n v="0.51"/>
    <x v="1"/>
    <s v="plays"/>
    <x v="2"/>
    <x v="2899"/>
    <d v="2015-11-13T20:17:00"/>
  </r>
  <r>
    <n v="3484"/>
    <s v="Macbeth in the Basement"/>
    <s v="MACBETH IN THE BASEMENT will premiere at the Capital Fringe Festival in July 2016. A teenage kingâ€™s rise and fall in a vicious game."/>
    <n v="2500"/>
    <n v="15"/>
    <x v="2"/>
    <s v="US"/>
    <s v="USD"/>
    <n v="1466014499"/>
    <n v="1463422499"/>
    <b v="0"/>
    <n v="44"/>
    <b v="1"/>
    <s v="theater/plays"/>
    <n v="1"/>
    <n v="0.34"/>
    <x v="1"/>
    <s v="plays"/>
    <x v="0"/>
    <x v="2900"/>
    <d v="2016-06-15T18:14:59"/>
  </r>
  <r>
    <n v="3503"/>
    <s v="Tarantella"/>
    <s v="A group of Sicilian immigrants in New York struggle to deal with conflict from both within the family and from without."/>
    <n v="2500"/>
    <n v="10"/>
    <x v="2"/>
    <s v="GB"/>
    <s v="GBP"/>
    <n v="1469359728"/>
    <n v="1466767728"/>
    <b v="0"/>
    <n v="38"/>
    <b v="1"/>
    <s v="theater/plays"/>
    <n v="0"/>
    <n v="0.26"/>
    <x v="1"/>
    <s v="plays"/>
    <x v="0"/>
    <x v="2901"/>
    <d v="2016-07-24T11:28:48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2"/>
    <s v="US"/>
    <s v="USD"/>
    <n v="1399953600"/>
    <n v="1398983245"/>
    <b v="0"/>
    <n v="39"/>
    <b v="1"/>
    <s v="theater/plays"/>
    <n v="0"/>
    <n v="0.26"/>
    <x v="1"/>
    <s v="plays"/>
    <x v="1"/>
    <x v="2902"/>
    <d v="2014-05-13T04:00:00"/>
  </r>
  <r>
    <n v="3516"/>
    <s v="The March of the Bonus Army"/>
    <s v="A new play about a lesser known yet pivotal event in American history, about a group of WWI Veterans fighting for their rights."/>
    <n v="2500"/>
    <n v="10"/>
    <x v="2"/>
    <s v="US"/>
    <s v="USD"/>
    <n v="1410145200"/>
    <n v="1407197670"/>
    <b v="0"/>
    <n v="11"/>
    <b v="1"/>
    <s v="theater/plays"/>
    <n v="0"/>
    <n v="0.91"/>
    <x v="1"/>
    <s v="plays"/>
    <x v="1"/>
    <x v="2903"/>
    <d v="2014-09-08T03:00:00"/>
  </r>
  <r>
    <n v="3544"/>
    <s v="Gruoch, or Lady Macbeth"/>
    <s v="Death &amp; Pretzels presents the world premiere of Paul Pasulka's Gruoch, or Lady Macbeth"/>
    <n v="2500"/>
    <n v="10"/>
    <x v="2"/>
    <s v="US"/>
    <s v="USD"/>
    <n v="1425758257"/>
    <n v="1423166257"/>
    <b v="0"/>
    <n v="24"/>
    <b v="1"/>
    <s v="theater/plays"/>
    <n v="0"/>
    <n v="0.42"/>
    <x v="1"/>
    <s v="plays"/>
    <x v="2"/>
    <x v="2904"/>
    <d v="2015-03-07T19:57:37"/>
  </r>
  <r>
    <n v="3550"/>
    <s v="MOONFACE"/>
    <s v="MOONFACE explores the formative f***k-ups of adolescence. Fresh, incisive new writing. Monologue, movement and striking naturalism."/>
    <n v="2500"/>
    <n v="10"/>
    <x v="2"/>
    <s v="GB"/>
    <s v="GBP"/>
    <n v="1462224398"/>
    <n v="1459632398"/>
    <b v="0"/>
    <n v="64"/>
    <b v="1"/>
    <s v="theater/plays"/>
    <n v="0"/>
    <n v="0.16"/>
    <x v="1"/>
    <s v="plays"/>
    <x v="0"/>
    <x v="2905"/>
    <d v="2016-05-02T21:26: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2"/>
    <s v="US"/>
    <s v="USD"/>
    <n v="1438799760"/>
    <n v="1437236378"/>
    <b v="0"/>
    <n v="54"/>
    <b v="1"/>
    <s v="theater/plays"/>
    <n v="0"/>
    <n v="0.11"/>
    <x v="1"/>
    <s v="plays"/>
    <x v="2"/>
    <x v="2906"/>
    <d v="2015-08-05T18:36:00"/>
  </r>
  <r>
    <n v="3597"/>
    <s v="Akvavit Theatre presents NOTHING OF ME by Arne Lygre"/>
    <s v="&quot;I think that I have my own will. I can stop this, I tell myself. But it's not true.&quot;"/>
    <n v="2500"/>
    <n v="5"/>
    <x v="2"/>
    <s v="US"/>
    <s v="USD"/>
    <n v="1456984740"/>
    <n v="1455717790"/>
    <b v="0"/>
    <n v="33"/>
    <b v="1"/>
    <s v="theater/plays"/>
    <n v="0"/>
    <n v="0.15"/>
    <x v="1"/>
    <s v="plays"/>
    <x v="0"/>
    <x v="2907"/>
    <d v="2016-03-03T05:59:00"/>
  </r>
  <r>
    <n v="3611"/>
    <s v="Xavier Project: Leftovers"/>
    <s v="How do you retain a sense identity after losing your home, your family and your country? Leftovers is a play about refugees in Nairobi."/>
    <n v="2500"/>
    <n v="3"/>
    <x v="2"/>
    <s v="GB"/>
    <s v="GBP"/>
    <n v="1428483201"/>
    <n v="1425891201"/>
    <b v="0"/>
    <n v="51"/>
    <b v="1"/>
    <s v="theater/plays"/>
    <n v="0"/>
    <n v="0.06"/>
    <x v="1"/>
    <s v="plays"/>
    <x v="2"/>
    <x v="2908"/>
    <d v="2015-04-08T08:53:21"/>
  </r>
  <r>
    <n v="3614"/>
    <s v="Gruesome Playground Injuries"/>
    <s v="A production of &quot;Gruesome Playground Injuries&quot; by Rajiv Joseph July 24th-August 9th at The Bakery in Denver, CO."/>
    <n v="2500"/>
    <n v="3"/>
    <x v="2"/>
    <s v="US"/>
    <s v="USD"/>
    <n v="1434675616"/>
    <n v="1432083616"/>
    <b v="0"/>
    <n v="71"/>
    <b v="1"/>
    <s v="theater/plays"/>
    <n v="0"/>
    <n v="0.04"/>
    <x v="1"/>
    <s v="plays"/>
    <x v="2"/>
    <x v="2909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"/>
    <x v="2"/>
    <s v="GB"/>
    <s v="GBP"/>
    <n v="1449756896"/>
    <n v="1447164896"/>
    <b v="0"/>
    <n v="72"/>
    <b v="1"/>
    <s v="theater/plays"/>
    <n v="0"/>
    <n v="0.03"/>
    <x v="1"/>
    <s v="plays"/>
    <x v="2"/>
    <x v="2910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2"/>
    <x v="2"/>
    <s v="GB"/>
    <s v="GBP"/>
    <n v="1426801664"/>
    <n v="1424213264"/>
    <b v="0"/>
    <n v="45"/>
    <b v="1"/>
    <s v="theater/plays"/>
    <n v="0"/>
    <n v="0.04"/>
    <x v="1"/>
    <s v="plays"/>
    <x v="2"/>
    <x v="2911"/>
    <d v="2015-03-19T21:47:44"/>
  </r>
  <r>
    <n v="3623"/>
    <s v="Since I've Been Here"/>
    <s v="An original play exploring the complications of romantic relationships in all forms."/>
    <n v="2500"/>
    <n v="2"/>
    <x v="2"/>
    <s v="US"/>
    <s v="USD"/>
    <n v="1406358000"/>
    <n v="1404841270"/>
    <b v="0"/>
    <n v="34"/>
    <b v="1"/>
    <s v="theater/plays"/>
    <n v="0"/>
    <n v="0.06"/>
    <x v="1"/>
    <s v="plays"/>
    <x v="1"/>
    <x v="2912"/>
    <d v="2014-07-26T07:00:00"/>
  </r>
  <r>
    <n v="3699"/>
    <s v="Tell Me That You Love Me"/>
    <s v="Tell Me That You Love Me, a new play about the love affair between Actress and Writer, with the novel Arch of Triumph as the backdrop"/>
    <n v="2500"/>
    <n v="1"/>
    <x v="2"/>
    <s v="US"/>
    <s v="USD"/>
    <n v="1413383216"/>
    <n v="1410791216"/>
    <b v="0"/>
    <n v="40"/>
    <b v="1"/>
    <s v="theater/plays"/>
    <n v="0"/>
    <n v="0.03"/>
    <x v="1"/>
    <s v="plays"/>
    <x v="1"/>
    <x v="2913"/>
    <d v="2014-10-15T14:26:56"/>
  </r>
  <r>
    <n v="3747"/>
    <s v="Counting Stars"/>
    <s v="The world premiere of an astonishing new play by acclaimed writer Atiha Sen Gupta."/>
    <n v="2500"/>
    <n v="0"/>
    <x v="1"/>
    <s v="GB"/>
    <s v="GBP"/>
    <n v="1436137140"/>
    <n v="1433833896"/>
    <b v="0"/>
    <n v="1"/>
    <b v="0"/>
    <s v="theater/plays"/>
    <n v="0"/>
    <n v="0"/>
    <x v="1"/>
    <s v="plays"/>
    <x v="2"/>
    <x v="2914"/>
    <d v="2015-07-05T22:59:00"/>
  </r>
  <r>
    <n v="3754"/>
    <s v="Little Shop of Horrors"/>
    <s v="CitÃ© des Arts needs your help in funding their fall production of the hit musical comedy &quot;Little Shop of Horrors.&quot;"/>
    <n v="2500"/>
    <n v="0"/>
    <x v="2"/>
    <s v="US"/>
    <s v="USD"/>
    <n v="1406350740"/>
    <n v="1403125737"/>
    <b v="0"/>
    <n v="27"/>
    <b v="1"/>
    <s v="theater/musical"/>
    <n v="0"/>
    <n v="0"/>
    <x v="1"/>
    <s v="musical"/>
    <x v="1"/>
    <x v="2915"/>
    <d v="2014-07-26T04:59:00"/>
  </r>
  <r>
    <n v="3774"/>
    <s v="Mabel Moon Goes to Earth!"/>
    <s v="Mabel Moon and her co-pilot Silvertoes are coming to earth in the form of a 35 minute interactive and educational musical adventure  !"/>
    <n v="2500"/>
    <n v="0"/>
    <x v="2"/>
    <s v="CA"/>
    <s v="CAD"/>
    <n v="1428606055"/>
    <n v="1427223655"/>
    <b v="0"/>
    <n v="25"/>
    <b v="1"/>
    <s v="theater/musical"/>
    <n v="0"/>
    <n v="0"/>
    <x v="1"/>
    <s v="musical"/>
    <x v="2"/>
    <x v="2916"/>
    <d v="2015-04-09T19:00:55"/>
  </r>
  <r>
    <n v="3780"/>
    <s v="Melissa Youth OnSTAGE Season 5. Act Like you Mean it!"/>
    <s v="Melissa Youth OnSTAGE (MYO) provides kids in North Collin County with the very best in youth theatre opportunities."/>
    <n v="2500"/>
    <n v="0"/>
    <x v="2"/>
    <s v="US"/>
    <s v="USD"/>
    <n v="1436817960"/>
    <n v="1433999785"/>
    <b v="0"/>
    <n v="30"/>
    <b v="1"/>
    <s v="theater/musical"/>
    <n v="0"/>
    <n v="0"/>
    <x v="1"/>
    <s v="musical"/>
    <x v="2"/>
    <x v="2917"/>
    <d v="2015-07-13T20:06:00"/>
  </r>
  <r>
    <n v="3823"/>
    <s v="FEED"/>
    <s v="Feed, a new play by Garrett Markgraf (based on the novel by M.T. Anderson), Directed by Anna Marck at Oakland University."/>
    <n v="2500"/>
    <n v="0"/>
    <x v="2"/>
    <s v="US"/>
    <s v="USD"/>
    <n v="1437364740"/>
    <n v="1434405044"/>
    <b v="0"/>
    <n v="41"/>
    <b v="1"/>
    <s v="theater/plays"/>
    <n v="0"/>
    <n v="0"/>
    <x v="1"/>
    <s v="plays"/>
    <x v="2"/>
    <x v="2918"/>
    <d v="2015-07-20T03:59:00"/>
  </r>
  <r>
    <n v="3851"/>
    <s v="Waving Goodbye"/>
    <s v="A play about the horrible choices we have to make every day. Should we take a risk, or take the road most travelled?"/>
    <n v="2500"/>
    <n v="0"/>
    <x v="1"/>
    <s v="GB"/>
    <s v="GBP"/>
    <n v="1437129179"/>
    <n v="1434537179"/>
    <b v="1"/>
    <n v="24"/>
    <b v="0"/>
    <s v="theater/plays"/>
    <n v="0"/>
    <n v="0"/>
    <x v="1"/>
    <s v="plays"/>
    <x v="2"/>
    <x v="2919"/>
    <d v="2015-07-17T10:32:59"/>
  </r>
  <r>
    <n v="3859"/>
    <s v="What Dreams Were Made Of"/>
    <s v="This is a play that will have each and everyone that sees it thinking about the dreams they had growing up. It's a dramady"/>
    <n v="2500"/>
    <n v="0"/>
    <x v="1"/>
    <s v="US"/>
    <s v="USD"/>
    <n v="1403730000"/>
    <n v="1401485207"/>
    <b v="0"/>
    <n v="1"/>
    <b v="0"/>
    <s v="theater/plays"/>
    <n v="0"/>
    <n v="0"/>
    <x v="1"/>
    <s v="plays"/>
    <x v="1"/>
    <x v="2920"/>
    <d v="2014-06-25T21:00:0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1"/>
    <s v="NZ"/>
    <s v="NZD"/>
    <n v="1420750683"/>
    <n v="1418158683"/>
    <b v="0"/>
    <n v="10"/>
    <b v="0"/>
    <s v="theater/plays"/>
    <n v="0"/>
    <n v="0"/>
    <x v="1"/>
    <s v="plays"/>
    <x v="1"/>
    <x v="2921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1"/>
    <s v="GB"/>
    <s v="GBP"/>
    <n v="1439827200"/>
    <n v="1436355270"/>
    <b v="0"/>
    <n v="16"/>
    <b v="0"/>
    <s v="theater/plays"/>
    <n v="0"/>
    <n v="0"/>
    <x v="1"/>
    <s v="plays"/>
    <x v="2"/>
    <x v="2922"/>
    <d v="2015-08-17T16:00:00"/>
  </r>
  <r>
    <n v="3900"/>
    <s v="HUB Theatre Group presents John Logan's RED"/>
    <s v="HUB Theatre Group collaborates with local artists to present John Logan's RED to the community."/>
    <n v="2500"/>
    <n v="0"/>
    <x v="1"/>
    <s v="US"/>
    <s v="USD"/>
    <n v="1433988791"/>
    <n v="1431396791"/>
    <b v="0"/>
    <n v="5"/>
    <b v="0"/>
    <s v="theater/plays"/>
    <n v="0"/>
    <n v="0"/>
    <x v="1"/>
    <s v="plays"/>
    <x v="2"/>
    <x v="2923"/>
    <d v="2015-06-11T02:13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1"/>
    <s v="GB"/>
    <s v="GBP"/>
    <n v="1431298740"/>
    <n v="1429558756"/>
    <b v="0"/>
    <n v="27"/>
    <b v="0"/>
    <s v="theater/plays"/>
    <n v="0"/>
    <n v="0"/>
    <x v="1"/>
    <s v="plays"/>
    <x v="2"/>
    <x v="2924"/>
    <d v="2015-05-10T22:59:00"/>
  </r>
  <r>
    <n v="3920"/>
    <s v="'SCARAMOUCHE JONES'' by Justin Butcher"/>
    <s v="An enthralling tale charting the ecstasies and tragedies behind the seven white masks of centenarian clown,Scaramouche Jones."/>
    <n v="2500"/>
    <n v="0"/>
    <x v="1"/>
    <s v="GB"/>
    <s v="GBP"/>
    <n v="1479032260"/>
    <n v="1476436660"/>
    <b v="0"/>
    <n v="3"/>
    <b v="0"/>
    <s v="theater/plays"/>
    <n v="0"/>
    <n v="0"/>
    <x v="1"/>
    <s v="plays"/>
    <x v="0"/>
    <x v="2925"/>
    <d v="2016-11-13T10:17:4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1"/>
    <s v="GB"/>
    <s v="GBP"/>
    <n v="1407565504"/>
    <n v="1404973504"/>
    <b v="0"/>
    <n v="2"/>
    <b v="0"/>
    <s v="theater/plays"/>
    <n v="0"/>
    <n v="0"/>
    <x v="1"/>
    <s v="plays"/>
    <x v="1"/>
    <x v="2926"/>
    <d v="2014-08-09T06:25:04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1"/>
    <s v="US"/>
    <s v="USD"/>
    <n v="1404570147"/>
    <n v="1401978147"/>
    <b v="0"/>
    <n v="7"/>
    <b v="0"/>
    <s v="theater/plays"/>
    <n v="0"/>
    <n v="0"/>
    <x v="1"/>
    <s v="plays"/>
    <x v="1"/>
    <x v="2927"/>
    <d v="2014-07-05T14:22:27"/>
  </r>
  <r>
    <n v="4030"/>
    <s v="The Martin and Lewis Tribute Show"/>
    <s v="The world's best and only tribute to Dean Martin and Jerry Lewis_x000a_ bringing back the Music, Laughter and the Love."/>
    <n v="2500"/>
    <n v="0"/>
    <x v="1"/>
    <s v="US"/>
    <s v="USD"/>
    <n v="1454525340"/>
    <n v="1452008599"/>
    <b v="0"/>
    <n v="6"/>
    <b v="0"/>
    <s v="theater/plays"/>
    <n v="0"/>
    <n v="0"/>
    <x v="1"/>
    <s v="plays"/>
    <x v="0"/>
    <x v="2928"/>
    <d v="2016-02-03T18:49:0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1"/>
    <s v="US"/>
    <s v="USD"/>
    <n v="1413573010"/>
    <n v="1408389010"/>
    <b v="0"/>
    <n v="4"/>
    <b v="0"/>
    <s v="theater/plays"/>
    <n v="0"/>
    <n v="0"/>
    <x v="1"/>
    <s v="plays"/>
    <x v="1"/>
    <x v="2929"/>
    <d v="2014-10-17T19:10:1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1"/>
    <s v="GB"/>
    <s v="GBP"/>
    <n v="1440272093"/>
    <n v="1435088093"/>
    <b v="0"/>
    <n v="4"/>
    <b v="0"/>
    <s v="theater/plays"/>
    <n v="0"/>
    <n v="0"/>
    <x v="1"/>
    <s v="plays"/>
    <x v="2"/>
    <x v="2930"/>
    <d v="2015-08-22T19:34:5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1"/>
    <s v="IE"/>
    <s v="EUR"/>
    <n v="1456617600"/>
    <n v="1454280186"/>
    <b v="0"/>
    <n v="1"/>
    <b v="0"/>
    <s v="theater/plays"/>
    <n v="0"/>
    <n v="0"/>
    <x v="1"/>
    <s v="plays"/>
    <x v="0"/>
    <x v="2931"/>
    <d v="2016-02-28T0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2"/>
    <s v="GB"/>
    <s v="GBP"/>
    <n v="1439625059"/>
    <n v="1436860259"/>
    <b v="0"/>
    <n v="1019"/>
    <b v="1"/>
    <s v="technology/hardware"/>
    <n v="18"/>
    <n v="0.43"/>
    <x v="3"/>
    <s v="hardware"/>
    <x v="2"/>
    <x v="2932"/>
    <d v="2015-08-15T07:50:59"/>
  </r>
  <r>
    <n v="376"/>
    <s v="Quintessential: The Journey"/>
    <s v="A film about the cosmetics industry. Everything you need to know about the ingredients being used and what alternatives are out there."/>
    <n v="2450"/>
    <n v="21884.69"/>
    <x v="2"/>
    <s v="GB"/>
    <s v="GBP"/>
    <n v="1472122316"/>
    <n v="1469443916"/>
    <b v="0"/>
    <n v="48"/>
    <b v="1"/>
    <s v="film &amp; video/documentary"/>
    <n v="893"/>
    <n v="455.93"/>
    <x v="0"/>
    <s v="documentary"/>
    <x v="0"/>
    <x v="2933"/>
    <d v="2016-08-25T10:51:56"/>
  </r>
  <r>
    <n v="3865"/>
    <s v="Fellatia's-Fantastic-Fun-Time-Show"/>
    <s v="Sissy Entertainment delivers a delicious cabaret that blends comedic monologue, song, and traditional sketch comedy."/>
    <n v="2413"/>
    <n v="0"/>
    <x v="1"/>
    <s v="CA"/>
    <s v="CAD"/>
    <n v="1409376600"/>
    <n v="1405957098"/>
    <b v="0"/>
    <n v="14"/>
    <b v="0"/>
    <s v="theater/plays"/>
    <n v="0"/>
    <n v="0"/>
    <x v="1"/>
    <s v="plays"/>
    <x v="1"/>
    <x v="2934"/>
    <d v="2014-08-30T05:30:00"/>
  </r>
  <r>
    <n v="1493"/>
    <s v="The Great Grand Zeppelin Chase"/>
    <s v="Help illustrate the sequel to the bestselling _x000a_The Transylvania Flying Squad of Detectives"/>
    <n v="2400"/>
    <n v="3172"/>
    <x v="1"/>
    <s v="US"/>
    <s v="USD"/>
    <n v="1371415675"/>
    <n v="1368823675"/>
    <b v="0"/>
    <n v="0"/>
    <b v="0"/>
    <s v="publishing/fiction"/>
    <n v="132"/>
    <n v="0"/>
    <x v="2"/>
    <s v="fiction"/>
    <x v="4"/>
    <x v="2935"/>
    <d v="2013-06-16T20:47:55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s v="music/faith"/>
    <n v="105"/>
    <n v="180.29"/>
    <x v="5"/>
    <s v="faith"/>
    <x v="3"/>
    <x v="2936"/>
    <d v="2017-03-16T21:37:10"/>
  </r>
  <r>
    <n v="2986"/>
    <s v="Higher Education"/>
    <s v="Support the circus arts and help our aerial students work with more height. With your support, we will install beams at 19ft!"/>
    <n v="2400"/>
    <n v="189"/>
    <x v="2"/>
    <s v="GB"/>
    <s v="GBP"/>
    <n v="1462100406"/>
    <n v="1456920006"/>
    <b v="0"/>
    <n v="56"/>
    <b v="1"/>
    <s v="theater/spaces"/>
    <n v="8"/>
    <n v="3.38"/>
    <x v="1"/>
    <s v="spaces"/>
    <x v="0"/>
    <x v="2937"/>
    <d v="2016-05-01T11:00:06"/>
  </r>
  <r>
    <n v="3555"/>
    <s v="Free Theatre for Kids: Baby Living Room"/>
    <s v="Baby Living Room is a project created by Spazio Farma Mestre for children: free theatre for kids as sustainable education for families"/>
    <n v="2400"/>
    <n v="8"/>
    <x v="2"/>
    <s v="IT"/>
    <s v="EUR"/>
    <n v="1479382594"/>
    <n v="1476786994"/>
    <b v="0"/>
    <n v="14"/>
    <b v="1"/>
    <s v="theater/plays"/>
    <n v="0"/>
    <n v="0.56999999999999995"/>
    <x v="1"/>
    <s v="plays"/>
    <x v="0"/>
    <x v="2938"/>
    <d v="2016-11-17T11:36:34"/>
  </r>
  <r>
    <n v="3778"/>
    <s v="Give a Puppet a Hand"/>
    <s v="Sponsor an AVENUE Q puppet for The Barn Players April 2015 production."/>
    <n v="2400"/>
    <n v="0"/>
    <x v="2"/>
    <s v="US"/>
    <s v="USD"/>
    <n v="1423942780"/>
    <n v="1418758780"/>
    <b v="0"/>
    <n v="36"/>
    <b v="1"/>
    <s v="theater/musical"/>
    <n v="0"/>
    <n v="0"/>
    <x v="1"/>
    <s v="musical"/>
    <x v="1"/>
    <x v="2939"/>
    <d v="2015-02-14T19:39:40"/>
  </r>
  <r>
    <n v="1531"/>
    <s v="Smell the [City of] Roses"/>
    <s v="A street level, film, photographic representation of the character of the City of Roses, from a native Portlander's honest perspective."/>
    <n v="2350"/>
    <n v="3045"/>
    <x v="2"/>
    <s v="US"/>
    <s v="USD"/>
    <n v="1417402800"/>
    <n v="1414610126"/>
    <b v="1"/>
    <n v="73"/>
    <b v="1"/>
    <s v="photography/photobooks"/>
    <n v="130"/>
    <n v="41.71"/>
    <x v="6"/>
    <s v="photobooks"/>
    <x v="1"/>
    <x v="2940"/>
    <d v="2014-12-01T03:00:00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2"/>
    <s v="US"/>
    <s v="USD"/>
    <n v="1306296000"/>
    <n v="1301950070"/>
    <b v="1"/>
    <n v="61"/>
    <b v="1"/>
    <s v="film &amp; video/documentary"/>
    <n v="1334"/>
    <n v="502.87"/>
    <x v="0"/>
    <s v="documentary"/>
    <x v="6"/>
    <x v="2941"/>
    <d v="2011-05-25T04:00:00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2"/>
    <s v="US"/>
    <s v="USD"/>
    <n v="1306630800"/>
    <n v="1304376478"/>
    <b v="0"/>
    <n v="38"/>
    <b v="1"/>
    <s v="music/rock"/>
    <n v="363"/>
    <n v="219.68"/>
    <x v="5"/>
    <s v="rock"/>
    <x v="6"/>
    <x v="2942"/>
    <d v="2011-05-29T01:00:00"/>
  </r>
  <r>
    <n v="1648"/>
    <s v="Arches - Wide Awake on Vinyl "/>
    <s v="We've finished recording our debut LP &quot;Wide Awake&quot; and would love to have it pressed on vinyl, but we need your help"/>
    <n v="2300"/>
    <n v="2609"/>
    <x v="2"/>
    <s v="US"/>
    <s v="USD"/>
    <n v="1300636482"/>
    <n v="1298048082"/>
    <b v="0"/>
    <n v="90"/>
    <b v="1"/>
    <s v="music/pop"/>
    <n v="113"/>
    <n v="28.99"/>
    <x v="5"/>
    <s v="pop"/>
    <x v="6"/>
    <x v="2943"/>
    <d v="2011-03-20T15:54:42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2"/>
    <s v="US"/>
    <s v="USD"/>
    <n v="1388473200"/>
    <n v="1385585434"/>
    <b v="1"/>
    <n v="85"/>
    <b v="1"/>
    <s v="music/indie rock"/>
    <n v="46"/>
    <n v="12.51"/>
    <x v="5"/>
    <s v="indie rock"/>
    <x v="4"/>
    <x v="2944"/>
    <d v="2013-12-31T07:00:00"/>
  </r>
  <r>
    <n v="1543"/>
    <s v="Sunrises in the MidWest"/>
    <s v="I plan to take pictures of the sunrise in the MidWest every day in 2015 and compile them in a slide show for distribution."/>
    <n v="2250"/>
    <n v="3022"/>
    <x v="1"/>
    <s v="US"/>
    <s v="USD"/>
    <n v="1416662034"/>
    <n v="1414066434"/>
    <b v="0"/>
    <n v="1"/>
    <b v="0"/>
    <s v="photography/nature"/>
    <n v="134"/>
    <n v="3022"/>
    <x v="6"/>
    <s v="nature"/>
    <x v="1"/>
    <x v="2945"/>
    <d v="2014-11-22T13:13:54"/>
  </r>
  <r>
    <n v="3252"/>
    <s v="Modern Love"/>
    <s v="How do we navigate the boundaries between friendship, sexual intimacy and obsessive desire?"/>
    <n v="2250"/>
    <n v="55"/>
    <x v="2"/>
    <s v="GB"/>
    <s v="GBP"/>
    <n v="1473247240"/>
    <n v="1470655240"/>
    <b v="1"/>
    <n v="50"/>
    <b v="1"/>
    <s v="theater/plays"/>
    <n v="2"/>
    <n v="1.1000000000000001"/>
    <x v="1"/>
    <s v="plays"/>
    <x v="0"/>
    <x v="2946"/>
    <d v="2016-09-07T11:20:40"/>
  </r>
  <r>
    <n v="4081"/>
    <s v="AU Theatre Wing (Pygmalion Sound and Lighting Fees)"/>
    <s v="AUTheatreWing is a student theatre association fostering the development of the dramatic arts at our university."/>
    <n v="2224"/>
    <n v="0"/>
    <x v="1"/>
    <s v="US"/>
    <s v="USD"/>
    <n v="1425819425"/>
    <n v="1423231025"/>
    <b v="0"/>
    <n v="12"/>
    <b v="0"/>
    <s v="theater/plays"/>
    <n v="0"/>
    <n v="0"/>
    <x v="1"/>
    <s v="plays"/>
    <x v="2"/>
    <x v="2947"/>
    <d v="2015-03-08T12:57:0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2"/>
    <s v="US"/>
    <s v="USD"/>
    <n v="1367588645"/>
    <n v="1364996645"/>
    <b v="0"/>
    <n v="74"/>
    <b v="1"/>
    <s v="publishing/nonfiction"/>
    <n v="425"/>
    <n v="127.37"/>
    <x v="2"/>
    <s v="nonfiction"/>
    <x v="4"/>
    <x v="2948"/>
    <d v="2013-05-03T13:44:05"/>
  </r>
  <r>
    <n v="72"/>
    <s v="Trickle"/>
    <s v="A young man forced to live back home after an automobile accident leaves him to rediscover what it means to be a part of his family."/>
    <n v="2200"/>
    <n v="108397.11"/>
    <x v="2"/>
    <s v="US"/>
    <s v="USD"/>
    <n v="1352937600"/>
    <n v="1351210481"/>
    <b v="0"/>
    <n v="41"/>
    <b v="1"/>
    <s v="film &amp; video/shorts"/>
    <n v="4927"/>
    <n v="2643.83"/>
    <x v="0"/>
    <s v="shorts"/>
    <x v="5"/>
    <x v="2949"/>
    <d v="2012-11-15T00:00:00"/>
  </r>
  <r>
    <n v="105"/>
    <s v="Single Parent Date Night-A Comedic Short Film"/>
    <s v="Single Parent Date Night is a comedic short film about two single parents trying to reentering the dating pool."/>
    <n v="2200"/>
    <n v="76726"/>
    <x v="2"/>
    <s v="US"/>
    <s v="USD"/>
    <n v="1463184000"/>
    <n v="1461605020"/>
    <b v="0"/>
    <n v="60"/>
    <b v="1"/>
    <s v="film &amp; video/shorts"/>
    <n v="3488"/>
    <n v="1278.77"/>
    <x v="0"/>
    <s v="shorts"/>
    <x v="0"/>
    <x v="2950"/>
    <d v="2016-05-14T00:00:00"/>
  </r>
  <r>
    <n v="760"/>
    <s v="Random Thoughts from a Random Mind"/>
    <s v="I am publishing my 5th book, I am looking to publish a book of short stories, all based on random thoughts that flash through my mind."/>
    <n v="2200"/>
    <n v="9121"/>
    <x v="1"/>
    <s v="US"/>
    <s v="USD"/>
    <n v="1480188013"/>
    <n v="1477592413"/>
    <b v="0"/>
    <n v="0"/>
    <b v="0"/>
    <s v="publishing/fiction"/>
    <n v="415"/>
    <n v="0"/>
    <x v="2"/>
    <s v="fiction"/>
    <x v="0"/>
    <x v="2951"/>
    <d v="2016-11-26T19:20: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1"/>
    <s v="US"/>
    <s v="USD"/>
    <n v="1358361197"/>
    <n v="1353177197"/>
    <b v="0"/>
    <n v="2"/>
    <b v="0"/>
    <s v="music/jazz"/>
    <n v="354"/>
    <n v="3892.5"/>
    <x v="5"/>
    <s v="jazz"/>
    <x v="5"/>
    <x v="2952"/>
    <d v="2013-01-16T18:33:17"/>
  </r>
  <r>
    <n v="1069"/>
    <s v="Until The End (PC, Mac, and Linux)"/>
    <s v="A run-n-gun zombie survival game where you scavenge for items to make the night a little less scary."/>
    <n v="2200"/>
    <n v="5516"/>
    <x v="1"/>
    <s v="US"/>
    <s v="USD"/>
    <n v="1385447459"/>
    <n v="1382679059"/>
    <b v="0"/>
    <n v="21"/>
    <b v="0"/>
    <s v="games/video games"/>
    <n v="251"/>
    <n v="262.67"/>
    <x v="4"/>
    <s v="video games"/>
    <x v="4"/>
    <x v="2953"/>
    <d v="2013-11-26T06:30:59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2"/>
    <s v="GB"/>
    <s v="GBP"/>
    <n v="1480809600"/>
    <n v="1478431488"/>
    <b v="0"/>
    <n v="103"/>
    <b v="1"/>
    <s v="photography/photobooks"/>
    <n v="208"/>
    <n v="44.47"/>
    <x v="6"/>
    <s v="photobooks"/>
    <x v="0"/>
    <x v="2954"/>
    <d v="2016-12-04T00:0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2"/>
    <s v="CA"/>
    <s v="CAD"/>
    <n v="1482457678"/>
    <n v="1480729678"/>
    <b v="0"/>
    <n v="93"/>
    <b v="1"/>
    <s v="music/rock"/>
    <n v="164"/>
    <n v="38.69"/>
    <x v="5"/>
    <s v="rock"/>
    <x v="0"/>
    <x v="2955"/>
    <d v="2016-12-23T01:47:5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2"/>
    <s v="US"/>
    <s v="USD"/>
    <n v="1359176974"/>
    <n v="1356584974"/>
    <b v="0"/>
    <n v="44"/>
    <b v="1"/>
    <s v="music/indie rock"/>
    <n v="68"/>
    <n v="33.770000000000003"/>
    <x v="5"/>
    <s v="indie rock"/>
    <x v="5"/>
    <x v="2956"/>
    <d v="2013-01-26T05:09:34"/>
  </r>
  <r>
    <n v="2258"/>
    <s v="A Sundered World"/>
    <s v="A Dungeon World campaign setting that takes place after the end of the worlds."/>
    <n v="2200"/>
    <n v="1130"/>
    <x v="2"/>
    <s v="US"/>
    <s v="USD"/>
    <n v="1434045687"/>
    <n v="1431453687"/>
    <b v="0"/>
    <n v="205"/>
    <b v="1"/>
    <s v="games/tabletop games"/>
    <n v="51"/>
    <n v="5.51"/>
    <x v="4"/>
    <s v="tabletop games"/>
    <x v="2"/>
    <x v="2957"/>
    <d v="2015-06-11T18:01:27"/>
  </r>
  <r>
    <n v="3152"/>
    <s v="'Gilead', an original theatre piece"/>
    <s v="'Gilead' is an original theatre piece inspired by Margaret Atwood's 'The Handmaid's Tale'. (Brighton Fringe 2014)"/>
    <n v="2200"/>
    <n v="95"/>
    <x v="2"/>
    <s v="GB"/>
    <s v="GBP"/>
    <n v="1383425367"/>
    <n v="1380833367"/>
    <b v="1"/>
    <n v="67"/>
    <b v="1"/>
    <s v="theater/plays"/>
    <n v="4"/>
    <n v="1.42"/>
    <x v="1"/>
    <s v="plays"/>
    <x v="4"/>
    <x v="2958"/>
    <d v="2013-11-02T20:49:27"/>
  </r>
  <r>
    <n v="3556"/>
    <s v="Immortal"/>
    <s v="'Immortal', a play about five English Air Bombers in WW2, is an exciting first project for the brand new Production Company, GreanTea."/>
    <n v="2200"/>
    <n v="8"/>
    <x v="2"/>
    <s v="GB"/>
    <s v="GBP"/>
    <n v="1408289724"/>
    <n v="1403105724"/>
    <b v="0"/>
    <n v="20"/>
    <b v="1"/>
    <s v="theater/plays"/>
    <n v="0"/>
    <n v="0.4"/>
    <x v="1"/>
    <s v="plays"/>
    <x v="1"/>
    <x v="2959"/>
    <d v="2014-08-17T15:35:24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s v="plays"/>
    <x v="1"/>
    <x v="2960"/>
    <d v="2014-07-03T17:02:44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1"/>
    <s v="US"/>
    <s v="USD"/>
    <n v="1338321305"/>
    <n v="1336506905"/>
    <b v="0"/>
    <n v="30"/>
    <b v="0"/>
    <s v="music/jazz"/>
    <n v="361"/>
    <n v="252.53"/>
    <x v="5"/>
    <s v="jazz"/>
    <x v="5"/>
    <x v="2961"/>
    <d v="2012-05-29T19:55:0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1"/>
    <s v="US"/>
    <s v="USD"/>
    <n v="1396810864"/>
    <n v="1395687664"/>
    <b v="0"/>
    <n v="1"/>
    <b v="0"/>
    <s v="games/video games"/>
    <n v="251"/>
    <n v="5260.92"/>
    <x v="4"/>
    <s v="video games"/>
    <x v="1"/>
    <x v="2962"/>
    <d v="2014-04-06T19:01:04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2"/>
    <s v="US"/>
    <s v="USD"/>
    <n v="1425675892"/>
    <n v="1423083892"/>
    <b v="0"/>
    <n v="59"/>
    <b v="1"/>
    <s v="music/pop"/>
    <n v="122"/>
    <n v="43.39"/>
    <x v="5"/>
    <s v="pop"/>
    <x v="2"/>
    <x v="2963"/>
    <d v="2015-03-06T21:04:52"/>
  </r>
  <r>
    <n v="2676"/>
    <s v="Toronto VR Co-Op"/>
    <s v="Our aim is to provide high-end equipment and space for Toronto coders, filmmakers, and artists to develop cutting-edge VR content."/>
    <n v="2100"/>
    <n v="500"/>
    <x v="1"/>
    <s v="CA"/>
    <s v="CAD"/>
    <n v="1463929174"/>
    <n v="1461337174"/>
    <b v="0"/>
    <n v="9"/>
    <b v="0"/>
    <s v="technology/makerspaces"/>
    <n v="24"/>
    <n v="55.56"/>
    <x v="3"/>
    <s v="makerspaces"/>
    <x v="0"/>
    <x v="2964"/>
    <d v="2016-05-22T14:59:34"/>
  </r>
  <r>
    <n v="3448"/>
    <s v="The Mount, new play about Edith Wharton"/>
    <s v="The Mount-- a new play based off the life of Edith Wharton-- is having its premiere reading AT the real Mount in Lenox, MA!"/>
    <n v="2100"/>
    <n v="21"/>
    <x v="2"/>
    <s v="US"/>
    <s v="USD"/>
    <n v="1418784689"/>
    <n v="1416192689"/>
    <b v="0"/>
    <n v="45"/>
    <b v="1"/>
    <s v="theater/plays"/>
    <n v="1"/>
    <n v="0.47"/>
    <x v="1"/>
    <s v="plays"/>
    <x v="1"/>
    <x v="2965"/>
    <d v="2014-12-17T02:51:29"/>
  </r>
  <r>
    <n v="3548"/>
    <s v="THE UNDERSTUDY @ WORKING STAGE"/>
    <s v="We're putting together a production of THE UNDERSTUDY by Theresa Rebeck and hope you'll help us share this story."/>
    <n v="2100"/>
    <n v="10"/>
    <x v="2"/>
    <s v="US"/>
    <s v="USD"/>
    <n v="1457139600"/>
    <n v="1455230214"/>
    <b v="0"/>
    <n v="13"/>
    <b v="1"/>
    <s v="theater/plays"/>
    <n v="0"/>
    <n v="0.77"/>
    <x v="1"/>
    <s v="plays"/>
    <x v="0"/>
    <x v="2966"/>
    <d v="2016-03-05T01:00:00"/>
  </r>
  <r>
    <n v="3813"/>
    <s v="SUCKIN INJUN"/>
    <s v="A comedic play about hillbilly vampires and the absurdity of judging by appearances. Wanna live forever? Better watch what you drink."/>
    <n v="2100"/>
    <n v="0"/>
    <x v="2"/>
    <s v="US"/>
    <s v="USD"/>
    <n v="1465940580"/>
    <n v="1462603021"/>
    <b v="0"/>
    <n v="27"/>
    <b v="1"/>
    <s v="theater/plays"/>
    <n v="0"/>
    <n v="0"/>
    <x v="1"/>
    <s v="plays"/>
    <x v="0"/>
    <x v="2967"/>
    <d v="2016-06-14T21:43:00"/>
  </r>
  <r>
    <n v="2615"/>
    <s v="Action Man (GI Joe) Mission Mercury 10"/>
    <s v="Mission to launch a vintage Action Man and Space Capsule into space and film from his birthplace in UK to mark his 50th Anniversary."/>
    <n v="2001"/>
    <n v="570"/>
    <x v="2"/>
    <s v="GB"/>
    <s v="GBP"/>
    <n v="1462017600"/>
    <n v="1458820564"/>
    <b v="0"/>
    <n v="72"/>
    <b v="1"/>
    <s v="technology/space exploration"/>
    <n v="28"/>
    <n v="7.92"/>
    <x v="3"/>
    <s v="space exploration"/>
    <x v="0"/>
    <x v="2968"/>
    <d v="2016-04-30T12:00:00"/>
  </r>
  <r>
    <n v="15"/>
    <s v="Cien&amp;Cia"/>
    <s v="Cien&amp;Cia es un proyecto transmedia para televisiÃ³n; la finalidad de la venta de camisetas es financiar el reality (Factual)."/>
    <n v="2000"/>
    <n v="335597.31"/>
    <x v="2"/>
    <s v="ES"/>
    <s v="EUR"/>
    <n v="1443384840"/>
    <n v="1441790658"/>
    <b v="0"/>
    <n v="98"/>
    <b v="1"/>
    <s v="film &amp; video/television"/>
    <n v="16780"/>
    <n v="3424.46"/>
    <x v="0"/>
    <s v="television"/>
    <x v="2"/>
    <x v="2969"/>
    <d v="2015-09-27T20:14:00"/>
  </r>
  <r>
    <n v="20"/>
    <s v="Finding Kylie Hard Read Fund"/>
    <s v="Help us reach our goal &amp; pay the drama dept that is performing the hard read, which is set for October 2015."/>
    <n v="2000"/>
    <n v="292097"/>
    <x v="2"/>
    <s v="US"/>
    <s v="USD"/>
    <n v="1442167912"/>
    <n v="1436983912"/>
    <b v="0"/>
    <n v="25"/>
    <b v="1"/>
    <s v="film &amp; video/television"/>
    <n v="14605"/>
    <n v="11683.88"/>
    <x v="0"/>
    <s v="television"/>
    <x v="2"/>
    <x v="2970"/>
    <d v="2015-09-13T18:11:52"/>
  </r>
  <r>
    <n v="23"/>
    <s v="Bad Boy of Beauty and Bride Crashers!"/>
    <s v="Lois and Berlin are the Lucy and Ricky of reality. You will go on  journey to reinvent beauty from the inside out. Be the star !"/>
    <n v="2000"/>
    <n v="231543.12"/>
    <x v="2"/>
    <s v="US"/>
    <s v="USD"/>
    <n v="1430407200"/>
    <n v="1428086501"/>
    <b v="0"/>
    <n v="23"/>
    <b v="1"/>
    <s v="film &amp; video/television"/>
    <n v="11577"/>
    <n v="10067.09"/>
    <x v="0"/>
    <s v="television"/>
    <x v="2"/>
    <x v="2971"/>
    <d v="2015-04-30T15:20:00"/>
  </r>
  <r>
    <n v="40"/>
    <s v="Regal Fare Season One"/>
    <s v="There is a cooking show in production that needs your help, a show about using local ingredients to create simple and elegant meals."/>
    <n v="2000"/>
    <n v="169985.91"/>
    <x v="2"/>
    <s v="US"/>
    <s v="USD"/>
    <n v="1403150400"/>
    <n v="1401426488"/>
    <b v="0"/>
    <n v="16"/>
    <b v="1"/>
    <s v="film &amp; video/television"/>
    <n v="8499"/>
    <n v="10624.12"/>
    <x v="0"/>
    <s v="television"/>
    <x v="1"/>
    <x v="2972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2"/>
    <s v="US"/>
    <s v="USD"/>
    <n v="1412516354"/>
    <n v="1409924354"/>
    <b v="0"/>
    <n v="19"/>
    <b v="1"/>
    <s v="film &amp; video/television"/>
    <n v="8470"/>
    <n v="8915.51"/>
    <x v="0"/>
    <s v="television"/>
    <x v="1"/>
    <x v="2973"/>
    <d v="2014-10-05T13:39:14"/>
  </r>
  <r>
    <n v="44"/>
    <s v="BIG WHISKEY TV Show"/>
    <s v="The Creator of the hit FOX show THE BOURBON LOUNGE brings you BIG WHISKEY. A new travel show exploring whiskey like you've never seen."/>
    <n v="2000"/>
    <n v="167410.01999999999"/>
    <x v="2"/>
    <s v="US"/>
    <s v="USD"/>
    <n v="1412648537"/>
    <n v="1408760537"/>
    <b v="0"/>
    <n v="15"/>
    <b v="1"/>
    <s v="film &amp; video/television"/>
    <n v="8371"/>
    <n v="11160.67"/>
    <x v="0"/>
    <s v="television"/>
    <x v="1"/>
    <x v="2974"/>
    <d v="2014-10-07T02:22:17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2"/>
    <s v="GB"/>
    <s v="GBP"/>
    <n v="1425211200"/>
    <n v="1422534260"/>
    <b v="0"/>
    <n v="38"/>
    <b v="1"/>
    <s v="film &amp; video/television"/>
    <n v="7630"/>
    <n v="4015.9"/>
    <x v="0"/>
    <s v="television"/>
    <x v="2"/>
    <x v="2975"/>
    <d v="2015-03-01T12:00:00"/>
  </r>
  <r>
    <n v="63"/>
    <s v="The Attic"/>
    <s v="The Attic is my first short film.  Please help me with post production and distribution so that I can let it out into the world"/>
    <n v="2000"/>
    <n v="117210.24000000001"/>
    <x v="2"/>
    <s v="US"/>
    <s v="USD"/>
    <n v="1388206740"/>
    <n v="1386194013"/>
    <b v="0"/>
    <n v="64"/>
    <b v="1"/>
    <s v="film &amp; video/shorts"/>
    <n v="5861"/>
    <n v="1831.41"/>
    <x v="0"/>
    <s v="shorts"/>
    <x v="4"/>
    <x v="2976"/>
    <d v="2013-12-28T04:59:00"/>
  </r>
  <r>
    <n v="66"/>
    <s v="A Stagnant Fever: Short Film"/>
    <s v="A dark comedy set in the '60s about clinical depression and one night stands."/>
    <n v="2000"/>
    <n v="115297.5"/>
    <x v="2"/>
    <s v="US"/>
    <s v="USD"/>
    <n v="1468873420"/>
    <n v="1466281420"/>
    <b v="0"/>
    <n v="26"/>
    <b v="1"/>
    <s v="&quot;thea"/>
    <n v="5765"/>
    <n v="4434.5200000000004"/>
    <x v="0"/>
    <s v="shorts"/>
    <x v="0"/>
    <x v="2977"/>
    <d v="2016-07-18T20:23:40"/>
  </r>
  <r>
    <n v="67"/>
    <s v="You are a Priest Forever"/>
    <s v="The Ordination Mass of five Dominicans friars to the priesthood at the historic Saint Dominicâ€™s Church in Washington DC."/>
    <n v="2000"/>
    <n v="114977"/>
    <x v="2"/>
    <s v="US"/>
    <s v="USD"/>
    <n v="1342360804"/>
    <n v="1339768804"/>
    <b v="0"/>
    <n v="20"/>
    <b v="1"/>
    <s v="film &amp; video/shorts"/>
    <n v="5749"/>
    <n v="5748.85"/>
    <x v="0"/>
    <s v="shorts"/>
    <x v="5"/>
    <x v="2978"/>
    <d v="2012-07-15T14:00: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2"/>
    <s v="US"/>
    <s v="USD"/>
    <n v="1446731817"/>
    <n v="1444913817"/>
    <b v="0"/>
    <n v="43"/>
    <b v="1"/>
    <s v="film &amp; video/documentary"/>
    <n v="1025"/>
    <n v="476.53"/>
    <x v="0"/>
    <s v="documentary"/>
    <x v="2"/>
    <x v="2979"/>
    <d v="2015-11-05T13:56:57"/>
  </r>
  <r>
    <n v="407"/>
    <s v="Haymarket Documentary"/>
    <s v="The story of the 1886 Haymarket Riot explored through the history of the Haymarket Police Memorial Statue."/>
    <n v="2000"/>
    <n v="20343.169999999998"/>
    <x v="2"/>
    <s v="US"/>
    <s v="USD"/>
    <n v="1321739650"/>
    <n v="1316552050"/>
    <b v="0"/>
    <n v="22"/>
    <b v="1"/>
    <s v="film &amp; video/documentary"/>
    <n v="1017"/>
    <n v="924.69"/>
    <x v="0"/>
    <s v="documentary"/>
    <x v="6"/>
    <x v="2980"/>
    <d v="2011-11-19T21:54:10"/>
  </r>
  <r>
    <n v="449"/>
    <s v="Shell &amp; Paddy"/>
    <s v="Shell &amp; Paddy is a 2D animation cartoon with 4 minutes of slapstick surreal humour staring two animal characters in weird, wacky world."/>
    <n v="2000"/>
    <n v="17680"/>
    <x v="1"/>
    <s v="GB"/>
    <s v="GBP"/>
    <n v="1382017085"/>
    <n v="1379425085"/>
    <b v="0"/>
    <n v="5"/>
    <b v="0"/>
    <s v="film &amp; video/animation"/>
    <n v="884"/>
    <n v="3536"/>
    <x v="0"/>
    <s v="animation"/>
    <x v="4"/>
    <x v="2981"/>
    <d v="2013-10-17T13:38:05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1"/>
    <s v="US"/>
    <s v="USD"/>
    <n v="1430877843"/>
    <n v="1428285843"/>
    <b v="0"/>
    <n v="0"/>
    <b v="0"/>
    <s v="film &amp; video/animation"/>
    <n v="819"/>
    <n v="0"/>
    <x v="0"/>
    <s v="animation"/>
    <x v="2"/>
    <x v="2982"/>
    <d v="2015-05-06T02:04:03"/>
  </r>
  <r>
    <n v="533"/>
    <s v="Foresight"/>
    <s v="New writing â€¢ Twisty-turny magical realist retro sci-fi â€¢ Human lives â€¢ Storytelling â€¢ The slope our society slips down..."/>
    <n v="2000"/>
    <n v="14437.46"/>
    <x v="2"/>
    <s v="GB"/>
    <s v="GBP"/>
    <n v="1463394365"/>
    <n v="1461320765"/>
    <b v="0"/>
    <n v="17"/>
    <b v="1"/>
    <s v="theater/plays"/>
    <n v="722"/>
    <n v="849.26"/>
    <x v="1"/>
    <s v="plays"/>
    <x v="0"/>
    <x v="2983"/>
    <d v="2016-05-16T10:26:05"/>
  </r>
  <r>
    <n v="535"/>
    <s v="Astronauts of Hartlepool: a Brexit sci-fi for VAULT 2017"/>
    <s v="Weâ€™re producing a Northern Brexit sci-fi play for VAULT festival 2017 and we need your help!"/>
    <n v="2000"/>
    <n v="14203"/>
    <x v="2"/>
    <s v="GB"/>
    <s v="GBP"/>
    <n v="1483707905"/>
    <n v="1481115905"/>
    <b v="0"/>
    <n v="59"/>
    <b v="1"/>
    <s v="theater/plays"/>
    <n v="710"/>
    <n v="240.73"/>
    <x v="1"/>
    <s v="plays"/>
    <x v="0"/>
    <x v="2984"/>
    <d v="2017-01-06T13:05:05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2"/>
    <s v="US"/>
    <s v="USD"/>
    <n v="1446665191"/>
    <n v="1444069591"/>
    <b v="0"/>
    <n v="59"/>
    <b v="1"/>
    <s v="theater/plays"/>
    <n v="708"/>
    <n v="240.1"/>
    <x v="1"/>
    <s v="plays"/>
    <x v="2"/>
    <x v="2985"/>
    <d v="2015-11-04T19:26:31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0"/>
    <s v="GB"/>
    <s v="GBP"/>
    <n v="1431072843"/>
    <n v="1427184843"/>
    <b v="0"/>
    <n v="3"/>
    <b v="0"/>
    <s v="technology/web"/>
    <n v="587"/>
    <n v="3915"/>
    <x v="3"/>
    <s v="web"/>
    <x v="2"/>
    <x v="2986"/>
    <d v="2015-05-08T08:14:03"/>
  </r>
  <r>
    <n v="636"/>
    <s v="Keto Advice (Canceled)"/>
    <s v="With no central location for keto knowledge, keto advice will be a community run knowledge base."/>
    <n v="2000"/>
    <n v="11385"/>
    <x v="0"/>
    <s v="GB"/>
    <s v="GBP"/>
    <n v="1433587620"/>
    <n v="1430996150"/>
    <b v="0"/>
    <n v="1"/>
    <b v="0"/>
    <s v="technology/web"/>
    <n v="569"/>
    <n v="11385"/>
    <x v="3"/>
    <s v="web"/>
    <x v="2"/>
    <x v="2987"/>
    <d v="2015-06-06T10:47:00"/>
  </r>
  <r>
    <n v="645"/>
    <s v="Carbon Fiber Collar Stays"/>
    <s v="Ever wanted to own something made out of carbon fiber? Now you can!"/>
    <n v="2000"/>
    <n v="11230.25"/>
    <x v="2"/>
    <s v="US"/>
    <s v="USD"/>
    <n v="1470962274"/>
    <n v="1468370274"/>
    <b v="0"/>
    <n v="237"/>
    <b v="1"/>
    <s v="technology/wearables"/>
    <n v="562"/>
    <n v="47.39"/>
    <x v="3"/>
    <s v="wearables"/>
    <x v="0"/>
    <x v="2988"/>
    <d v="2016-08-12T00:37:5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2"/>
    <s v="CA"/>
    <s v="CAD"/>
    <n v="1458235549"/>
    <n v="1455647149"/>
    <b v="0"/>
    <n v="17"/>
    <b v="1"/>
    <s v="technology/wearables"/>
    <n v="561"/>
    <n v="659.71"/>
    <x v="3"/>
    <s v="wearables"/>
    <x v="0"/>
    <x v="2989"/>
    <d v="2016-03-17T17:25:49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1"/>
    <s v="US"/>
    <s v="USD"/>
    <n v="1421095672"/>
    <n v="1417207672"/>
    <b v="0"/>
    <n v="10"/>
    <b v="0"/>
    <s v="technology/wearables"/>
    <n v="521"/>
    <n v="1042.9000000000001"/>
    <x v="3"/>
    <s v="wearables"/>
    <x v="1"/>
    <x v="2990"/>
    <d v="2015-01-12T20:47:52"/>
  </r>
  <r>
    <n v="748"/>
    <s v="Meditations for the Childbearing Year - a Book"/>
    <s v="Peace on Earth begins with birth. Educating pregnant women to create a more peaceful world is what this book is all about."/>
    <n v="2000"/>
    <n v="9387"/>
    <x v="2"/>
    <s v="US"/>
    <s v="USD"/>
    <n v="1407701966"/>
    <n v="1405109966"/>
    <b v="0"/>
    <n v="44"/>
    <b v="1"/>
    <s v="publishing/nonfiction"/>
    <n v="469"/>
    <n v="213.34"/>
    <x v="2"/>
    <s v="nonfiction"/>
    <x v="1"/>
    <x v="2991"/>
    <d v="2014-08-10T20:19:2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2"/>
    <s v="US"/>
    <s v="USD"/>
    <n v="1357408721"/>
    <n v="1354816721"/>
    <b v="0"/>
    <n v="49"/>
    <b v="1"/>
    <s v="publishing/nonfiction"/>
    <n v="461"/>
    <n v="188.33"/>
    <x v="2"/>
    <s v="nonfiction"/>
    <x v="5"/>
    <x v="2992"/>
    <d v="2013-01-05T17:58:41"/>
  </r>
  <r>
    <n v="801"/>
    <s v="SLUTEVER DO AMERICA TOUR"/>
    <s v="ALL WE WANT TO DO IS DRIVE AROUND AMERICA AND PLAY A BUNCH OF SHOWS, BUT WE DON'T HAVE ANY MONEY..."/>
    <n v="2000"/>
    <n v="8355"/>
    <x v="2"/>
    <s v="US"/>
    <s v="USD"/>
    <n v="1309547120"/>
    <n v="1306955120"/>
    <b v="0"/>
    <n v="51"/>
    <b v="1"/>
    <s v="music/rock"/>
    <n v="418"/>
    <n v="163.82"/>
    <x v="5"/>
    <s v="rock"/>
    <x v="6"/>
    <x v="2993"/>
    <d v="2011-07-01T19:05:20"/>
  </r>
  <r>
    <n v="820"/>
    <s v="Wyatt Lowe &amp; the Ottomatics Summer 2014 Tour!"/>
    <s v="Wyatt Lowe &amp; the Ottomatics will be hitting the road this June on a North and Southwest Summer 2014 tour!"/>
    <n v="2000"/>
    <n v="8173"/>
    <x v="2"/>
    <s v="US"/>
    <s v="USD"/>
    <n v="1402290000"/>
    <n v="1399666342"/>
    <b v="0"/>
    <n v="38"/>
    <b v="1"/>
    <s v="music/rock"/>
    <n v="409"/>
    <n v="215.08"/>
    <x v="5"/>
    <s v="rock"/>
    <x v="1"/>
    <x v="2994"/>
    <d v="2014-06-09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2"/>
    <s v="US"/>
    <s v="USD"/>
    <n v="1337396400"/>
    <n v="1333709958"/>
    <b v="0"/>
    <n v="40"/>
    <b v="1"/>
    <s v="music/rock"/>
    <n v="404"/>
    <n v="201.93"/>
    <x v="5"/>
    <s v="rock"/>
    <x v="5"/>
    <x v="2995"/>
    <d v="2012-05-19T03:00:00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2"/>
    <s v="US"/>
    <s v="USD"/>
    <n v="1326835985"/>
    <n v="1324243985"/>
    <b v="0"/>
    <n v="61"/>
    <b v="1"/>
    <s v="music/rock"/>
    <n v="403"/>
    <n v="132.19999999999999"/>
    <x v="5"/>
    <s v="rock"/>
    <x v="6"/>
    <x v="2996"/>
    <d v="2012-01-17T21:33:05"/>
  </r>
  <r>
    <n v="851"/>
    <s v="M.F.Crew, 1er Album &quot;First Ride&quot;"/>
    <s v="Salut, nous c'est M.F.Crew, on a besoin de vous pour produire notre premier album &quot;First Ride&quot; ! :)"/>
    <n v="2000"/>
    <n v="7917.45"/>
    <x v="2"/>
    <s v="FR"/>
    <s v="EUR"/>
    <n v="1469994300"/>
    <n v="1464815253"/>
    <b v="0"/>
    <n v="70"/>
    <b v="1"/>
    <s v="music/metal"/>
    <n v="396"/>
    <n v="113.11"/>
    <x v="5"/>
    <s v="metal"/>
    <x v="0"/>
    <x v="2997"/>
    <d v="2016-07-31T19:45:00"/>
  </r>
  <r>
    <n v="863"/>
    <s v="Help Fund Jason's Debut Jazz CD &quot;Exodus&quot;"/>
    <s v="I'm making the move from a side man in local groups to the leader with this debut jazz CD project."/>
    <n v="2000"/>
    <n v="7793"/>
    <x v="1"/>
    <s v="US"/>
    <s v="USD"/>
    <n v="1329014966"/>
    <n v="1326422966"/>
    <b v="0"/>
    <n v="5"/>
    <b v="0"/>
    <s v="music/jazz"/>
    <n v="390"/>
    <n v="1558.6"/>
    <x v="5"/>
    <s v="jazz"/>
    <x v="5"/>
    <x v="2998"/>
    <d v="2012-02-12T02:49:26"/>
  </r>
  <r>
    <n v="877"/>
    <s v="A Saxidentals Music Video!!!"/>
    <s v="The Saxidentals are a Laie, HI based saxophone quartet. We have been playing gigs all around Laie and would love to make a music video!"/>
    <n v="2000"/>
    <n v="7617"/>
    <x v="1"/>
    <s v="US"/>
    <s v="USD"/>
    <n v="1387479360"/>
    <n v="1384887360"/>
    <b v="0"/>
    <n v="29"/>
    <b v="0"/>
    <s v="music/jazz"/>
    <n v="381"/>
    <n v="262.66000000000003"/>
    <x v="5"/>
    <s v="jazz"/>
    <x v="4"/>
    <x v="2999"/>
    <d v="2013-12-19T18:56:00"/>
  </r>
  <r>
    <n v="884"/>
    <s v="Angwish &quot;I Wanna Be Your Monkey&quot; Music Video"/>
    <s v="We need to hire an animal trainer to have a chimpanzee actor perform in our music video with us!"/>
    <n v="2000"/>
    <n v="7527"/>
    <x v="1"/>
    <s v="US"/>
    <s v="USD"/>
    <n v="1336789860"/>
    <n v="1331666146"/>
    <b v="0"/>
    <n v="2"/>
    <b v="0"/>
    <s v="music/indie rock"/>
    <n v="376"/>
    <n v="3763.5"/>
    <x v="5"/>
    <s v="indie rock"/>
    <x v="5"/>
    <x v="3000"/>
    <d v="2012-05-12T02:31:00"/>
  </r>
  <r>
    <n v="893"/>
    <s v="The Big Band Theory Music Festival"/>
    <s v="The Philly music scene is full of amazing talent. This annual music festival is to celebrate those gems within that scene!"/>
    <n v="2000"/>
    <n v="7412"/>
    <x v="1"/>
    <s v="US"/>
    <s v="USD"/>
    <n v="1427920363"/>
    <n v="1425331963"/>
    <b v="0"/>
    <n v="5"/>
    <b v="0"/>
    <s v="music/indie rock"/>
    <n v="371"/>
    <n v="1482.4"/>
    <x v="5"/>
    <s v="indie rock"/>
    <x v="2"/>
    <x v="3001"/>
    <d v="2015-04-01T20:32:43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1"/>
    <s v="GB"/>
    <s v="GBP"/>
    <n v="1395007200"/>
    <n v="1392021502"/>
    <b v="0"/>
    <n v="7"/>
    <b v="0"/>
    <s v="music/jazz"/>
    <n v="335"/>
    <n v="957.14"/>
    <x v="5"/>
    <s v="jazz"/>
    <x v="1"/>
    <x v="3002"/>
    <d v="2014-03-16T22:00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1"/>
    <s v="US"/>
    <s v="USD"/>
    <n v="1399867409"/>
    <n v="1394683409"/>
    <b v="0"/>
    <n v="2"/>
    <b v="0"/>
    <s v="music/jazz"/>
    <n v="334"/>
    <n v="3342"/>
    <x v="5"/>
    <s v="jazz"/>
    <x v="1"/>
    <x v="3003"/>
    <d v="2014-05-12T04:03:29"/>
  </r>
  <r>
    <n v="1022"/>
    <s v="Sammy Bananas - Bootlegs Vol. 2!!"/>
    <s v="Help get four new bootlegs onto vinyl in the second installment of my series!"/>
    <n v="2000"/>
    <n v="5910"/>
    <x v="2"/>
    <s v="US"/>
    <s v="USD"/>
    <n v="1431876677"/>
    <n v="1429284677"/>
    <b v="1"/>
    <n v="74"/>
    <b v="1"/>
    <s v="music/electronic music"/>
    <n v="296"/>
    <n v="79.86"/>
    <x v="5"/>
    <s v="electronic music"/>
    <x v="2"/>
    <x v="3004"/>
    <d v="2015-05-17T15:31:17"/>
  </r>
  <r>
    <n v="1023"/>
    <s v="'Pathfinder' - a High Five Spaceship album"/>
    <s v="A collaborative, electronic journey helmed by producer Christopher Bingham and guitarist Carlos Montero."/>
    <n v="2000"/>
    <n v="5907"/>
    <x v="2"/>
    <s v="GB"/>
    <s v="GBP"/>
    <n v="1434837861"/>
    <n v="1432245861"/>
    <b v="0"/>
    <n v="131"/>
    <b v="1"/>
    <s v="music/electronic music"/>
    <n v="295"/>
    <n v="45.09"/>
    <x v="5"/>
    <s v="electronic music"/>
    <x v="2"/>
    <x v="3005"/>
    <d v="2015-06-20T22:04:21"/>
  </r>
  <r>
    <n v="1030"/>
    <s v="The Gothsicles - I FEEL SICLE"/>
    <s v="Help fund the latest Gothsicles mega-album, I FEEL SICLE!"/>
    <n v="2000"/>
    <n v="5845"/>
    <x v="2"/>
    <s v="US"/>
    <s v="USD"/>
    <n v="1473680149"/>
    <n v="1472470549"/>
    <b v="0"/>
    <n v="159"/>
    <b v="1"/>
    <s v="music/electronic music"/>
    <n v="292"/>
    <n v="36.76"/>
    <x v="5"/>
    <s v="electronic music"/>
    <x v="0"/>
    <x v="3006"/>
    <d v="2016-09-12T11:35:49"/>
  </r>
  <r>
    <n v="1047"/>
    <s v="Start a New Podcast (Canceled)"/>
    <s v="I wish to start a new podcast called Voices of Texas, and I want to interview interesting people of Texas each week."/>
    <n v="2000"/>
    <n v="5660"/>
    <x v="0"/>
    <s v="US"/>
    <s v="USD"/>
    <n v="1415219915"/>
    <n v="1412624315"/>
    <b v="0"/>
    <n v="1"/>
    <b v="0"/>
    <s v="journalism/audio"/>
    <n v="283"/>
    <n v="5660"/>
    <x v="8"/>
    <s v="audio"/>
    <x v="1"/>
    <x v="3007"/>
    <d v="2014-11-05T20:38:35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1"/>
    <s v="US"/>
    <s v="USD"/>
    <n v="1357432638"/>
    <n v="1354840638"/>
    <b v="0"/>
    <n v="7"/>
    <b v="0"/>
    <s v="games/video games"/>
    <n v="271"/>
    <n v="772.86"/>
    <x v="4"/>
    <s v="video games"/>
    <x v="5"/>
    <x v="3008"/>
    <d v="2013-01-06T00:37:18"/>
  </r>
  <r>
    <n v="1126"/>
    <s v="GAMING TO LEARN"/>
    <s v="Imagine a science class where the teacher walks in a says &quot;Take out your cell phone and play a game.&quot;"/>
    <n v="2000"/>
    <n v="5235"/>
    <x v="1"/>
    <s v="US"/>
    <s v="USD"/>
    <n v="1468482694"/>
    <n v="1465890694"/>
    <b v="0"/>
    <n v="2"/>
    <b v="0"/>
    <s v="games/mobile games"/>
    <n v="262"/>
    <n v="2617.5"/>
    <x v="4"/>
    <s v="mobile games"/>
    <x v="0"/>
    <x v="3009"/>
    <d v="2016-07-14T07:51:34"/>
  </r>
  <r>
    <n v="1188"/>
    <s v="Because Dance."/>
    <s v="A photobook of young dancers and their inspiring stories, photographed in beautiful and unique locations."/>
    <n v="2000"/>
    <n v="4939"/>
    <x v="2"/>
    <s v="CA"/>
    <s v="CAD"/>
    <n v="1482943740"/>
    <n v="1481129340"/>
    <b v="0"/>
    <n v="85"/>
    <b v="1"/>
    <s v="photography/photobooks"/>
    <n v="247"/>
    <n v="58.11"/>
    <x v="6"/>
    <s v="photobooks"/>
    <x v="0"/>
    <x v="3010"/>
    <d v="2016-12-28T16:49:00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2"/>
    <s v="US"/>
    <s v="USD"/>
    <n v="1433880605"/>
    <n v="1428696605"/>
    <b v="0"/>
    <n v="25"/>
    <b v="1"/>
    <s v="photography/photobooks"/>
    <n v="232"/>
    <n v="185.68"/>
    <x v="6"/>
    <s v="photobooks"/>
    <x v="2"/>
    <x v="3011"/>
    <d v="2015-06-09T20:10:05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0"/>
    <s v="US"/>
    <s v="USD"/>
    <n v="1407394800"/>
    <n v="1404770616"/>
    <b v="0"/>
    <n v="0"/>
    <b v="0"/>
    <s v="music/world music"/>
    <n v="228"/>
    <n v="0"/>
    <x v="5"/>
    <s v="world music"/>
    <x v="1"/>
    <x v="3012"/>
    <d v="2014-08-07T07:00:00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2"/>
    <s v="US"/>
    <s v="USD"/>
    <n v="1366664400"/>
    <n v="1363981723"/>
    <b v="1"/>
    <n v="45"/>
    <b v="1"/>
    <s v="music/rock"/>
    <n v="221"/>
    <n v="98.4"/>
    <x v="5"/>
    <s v="rock"/>
    <x v="4"/>
    <x v="301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2"/>
    <s v="US"/>
    <s v="USD"/>
    <n v="1402755834"/>
    <n v="1400163834"/>
    <b v="1"/>
    <n v="17"/>
    <b v="1"/>
    <s v="music/rock"/>
    <n v="220"/>
    <n v="259.39999999999998"/>
    <x v="5"/>
    <s v="rock"/>
    <x v="1"/>
    <x v="301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2"/>
    <s v="US"/>
    <s v="USD"/>
    <n v="1323136949"/>
    <n v="1319245349"/>
    <b v="1"/>
    <n v="31"/>
    <b v="1"/>
    <s v="music/rock"/>
    <n v="220"/>
    <n v="142.24"/>
    <x v="5"/>
    <s v="rock"/>
    <x v="6"/>
    <x v="3015"/>
    <d v="2011-12-06T02:02:29"/>
  </r>
  <r>
    <n v="1261"/>
    <s v="The Puget EP's Vinyl Release"/>
    <s v="We just recorded a stellar EP and we're trying to put it out on vinyl.  Can you help these punx out?"/>
    <n v="2000"/>
    <n v="4310"/>
    <x v="2"/>
    <s v="US"/>
    <s v="USD"/>
    <n v="1390983227"/>
    <n v="1388391227"/>
    <b v="1"/>
    <n v="52"/>
    <b v="1"/>
    <s v="music/rock"/>
    <n v="216"/>
    <n v="82.88"/>
    <x v="5"/>
    <s v="rock"/>
    <x v="4"/>
    <x v="3016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4176"/>
    <x v="2"/>
    <s v="US"/>
    <s v="USD"/>
    <n v="1483203540"/>
    <n v="1481175482"/>
    <b v="0"/>
    <n v="31"/>
    <b v="1"/>
    <s v="theater/plays"/>
    <n v="209"/>
    <n v="134.71"/>
    <x v="1"/>
    <s v="plays"/>
    <x v="0"/>
    <x v="3017"/>
    <d v="2016-12-31T16:59:00"/>
  </r>
  <r>
    <n v="1285"/>
    <s v="We just keep going"/>
    <s v="The world premiere of hysterically funny and heartbreaking story about family, unconditional love and facing the unfaceable"/>
    <n v="2000"/>
    <n v="4170.17"/>
    <x v="2"/>
    <s v="GB"/>
    <s v="GBP"/>
    <n v="1434808775"/>
    <n v="1433512775"/>
    <b v="0"/>
    <n v="63"/>
    <b v="1"/>
    <s v="theater/plays"/>
    <n v="209"/>
    <n v="66.19"/>
    <x v="1"/>
    <s v="plays"/>
    <x v="2"/>
    <x v="3018"/>
    <d v="2015-06-20T13:59:35"/>
  </r>
  <r>
    <n v="1298"/>
    <s v="Dinosaur Dreams"/>
    <s v="A play that raises awareness for mental health and explores the psychological effects childhood abuse can have on an adult."/>
    <n v="2000"/>
    <n v="4090"/>
    <x v="2"/>
    <s v="GB"/>
    <s v="GBP"/>
    <n v="1461860432"/>
    <n v="1459268432"/>
    <b v="0"/>
    <n v="33"/>
    <b v="1"/>
    <s v="theater/plays"/>
    <n v="205"/>
    <n v="123.94"/>
    <x v="1"/>
    <s v="plays"/>
    <x v="0"/>
    <x v="3019"/>
    <d v="2016-04-28T16:20:32"/>
  </r>
  <r>
    <n v="1301"/>
    <s v="the dreamer examines his pillow"/>
    <s v="The Attic Theater Company presents John Patrick Shanley's THE DREAMER EXAMINES HIS PILLOW, the first official revival since 1986"/>
    <n v="2000"/>
    <n v="4081"/>
    <x v="2"/>
    <s v="US"/>
    <s v="USD"/>
    <n v="1437447600"/>
    <n v="1436551178"/>
    <b v="0"/>
    <n v="29"/>
    <b v="1"/>
    <s v="theater/plays"/>
    <n v="204"/>
    <n v="140.72"/>
    <x v="1"/>
    <s v="plays"/>
    <x v="2"/>
    <x v="3020"/>
    <d v="2015-07-21T03:00:00"/>
  </r>
  <r>
    <n v="1357"/>
    <s v="Becoming Alicia"/>
    <s v="The search for identity leads one young woman to Mexico, where she follows her grandfather's journey back to America."/>
    <n v="2000"/>
    <n v="3781"/>
    <x v="2"/>
    <s v="US"/>
    <s v="USD"/>
    <n v="1362117540"/>
    <n v="1359587137"/>
    <b v="0"/>
    <n v="65"/>
    <b v="1"/>
    <s v="publishing/nonfiction"/>
    <n v="189"/>
    <n v="58.17"/>
    <x v="2"/>
    <s v="nonfiction"/>
    <x v="4"/>
    <x v="3021"/>
    <d v="2013-03-01T05:59:00"/>
  </r>
  <r>
    <n v="1378"/>
    <s v="SIX BY SEVEN"/>
    <s v="A psychedelic post rock masterpiece!"/>
    <n v="2000"/>
    <n v="3641"/>
    <x v="2"/>
    <s v="GB"/>
    <s v="GBP"/>
    <n v="1470075210"/>
    <n v="1468779210"/>
    <b v="0"/>
    <n v="133"/>
    <b v="1"/>
    <s v="music/rock"/>
    <n v="182"/>
    <n v="27.38"/>
    <x v="5"/>
    <s v="rock"/>
    <x v="0"/>
    <x v="3022"/>
    <d v="2016-08-01T18:13:30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1"/>
    <s v="IT"/>
    <s v="EUR"/>
    <n v="1455964170"/>
    <n v="1450780170"/>
    <b v="0"/>
    <n v="1"/>
    <b v="0"/>
    <s v="publishing/translations"/>
    <n v="173"/>
    <n v="3460"/>
    <x v="2"/>
    <s v="translations"/>
    <x v="2"/>
    <x v="3023"/>
    <d v="2016-02-20T10:29:30"/>
  </r>
  <r>
    <n v="1484"/>
    <s v="a book called filtered down thru the stars"/>
    <s v="The mussings of an old wizard"/>
    <n v="2000"/>
    <n v="3201"/>
    <x v="1"/>
    <s v="US"/>
    <s v="USD"/>
    <n v="1342882260"/>
    <n v="1337834963"/>
    <b v="0"/>
    <n v="0"/>
    <b v="0"/>
    <s v="publishing/fiction"/>
    <n v="160"/>
    <n v="0"/>
    <x v="2"/>
    <s v="fiction"/>
    <x v="5"/>
    <x v="3024"/>
    <d v="2012-07-21T14:51:00"/>
  </r>
  <r>
    <n v="1495"/>
    <s v="A Magical Bildungsroman with a Female Heroine"/>
    <s v="The Adventures of Penelope Hawthorne. Part One: The Spellbook of Dracone."/>
    <n v="2000"/>
    <n v="3170"/>
    <x v="1"/>
    <s v="US"/>
    <s v="USD"/>
    <n v="1314471431"/>
    <n v="1311879431"/>
    <b v="0"/>
    <n v="0"/>
    <b v="0"/>
    <s v="publishing/fiction"/>
    <n v="159"/>
    <n v="0"/>
    <x v="2"/>
    <s v="fiction"/>
    <x v="6"/>
    <x v="3025"/>
    <d v="2011-08-27T18:57:11"/>
  </r>
  <r>
    <n v="1499"/>
    <s v="The Second Renaissance"/>
    <s v="Coming soon, a new science fiction novel about human evolution and sorcery. In the near future, you are either forced to adapt or die"/>
    <n v="2000"/>
    <n v="3150"/>
    <x v="1"/>
    <s v="US"/>
    <s v="USD"/>
    <n v="1470355833"/>
    <n v="1465171833"/>
    <b v="0"/>
    <n v="1"/>
    <b v="0"/>
    <s v="publishing/fiction"/>
    <n v="158"/>
    <n v="3150"/>
    <x v="2"/>
    <s v="fiction"/>
    <x v="0"/>
    <x v="3026"/>
    <d v="2016-08-05T00:10:33"/>
  </r>
  <r>
    <n v="1585"/>
    <s v="Live 4 The Rush: Palooza Pics"/>
    <s v="We've explored some of the most amazing places in New Zealand and can't think of a better way to share our experiences than a photo :)"/>
    <n v="2000"/>
    <n v="2879"/>
    <x v="1"/>
    <s v="CA"/>
    <s v="CAD"/>
    <n v="1482663600"/>
    <n v="1480800568"/>
    <b v="0"/>
    <n v="12"/>
    <b v="0"/>
    <s v="photography/places"/>
    <n v="144"/>
    <n v="239.92"/>
    <x v="6"/>
    <s v="places"/>
    <x v="0"/>
    <x v="3027"/>
    <d v="2016-12-25T11:00:00"/>
  </r>
  <r>
    <n v="1603"/>
    <s v="Max's First Solo Album!"/>
    <s v="An exercise in the wild and dangerous world of solo musicianship by Maxwell D Feinstein."/>
    <n v="2000"/>
    <n v="2804"/>
    <x v="2"/>
    <s v="US"/>
    <s v="USD"/>
    <n v="1327723459"/>
    <n v="1322539459"/>
    <b v="0"/>
    <n v="30"/>
    <b v="1"/>
    <s v="music/rock"/>
    <n v="140"/>
    <n v="93.47"/>
    <x v="5"/>
    <s v="rock"/>
    <x v="6"/>
    <x v="3028"/>
    <d v="2012-01-28T04:04:19"/>
  </r>
  <r>
    <n v="1610"/>
    <s v="So The Story Goes: The New Album by &quot;Just Joe&quot; Altier"/>
    <s v="So The Story Goes is the upcoming album from &quot;Just Joe&quot; Altier."/>
    <n v="2000"/>
    <n v="2750"/>
    <x v="2"/>
    <s v="US"/>
    <s v="USD"/>
    <n v="1355609510"/>
    <n v="1353017510"/>
    <b v="0"/>
    <n v="112"/>
    <b v="1"/>
    <s v="music/rock"/>
    <n v="138"/>
    <n v="24.55"/>
    <x v="5"/>
    <s v="rock"/>
    <x v="5"/>
    <x v="3029"/>
    <d v="2012-12-15T22:11:50"/>
  </r>
  <r>
    <n v="1627"/>
    <s v="River Of Thorns - First CD Release"/>
    <s v="River of Thorns is a recording duo based in southeast Michigan.  We're releasing a great sounding cd recorded in a tiny home studio!"/>
    <n v="2000"/>
    <n v="2693"/>
    <x v="2"/>
    <s v="US"/>
    <s v="USD"/>
    <n v="1353905940"/>
    <n v="1351011489"/>
    <b v="0"/>
    <n v="38"/>
    <b v="1"/>
    <s v="music/rock"/>
    <n v="135"/>
    <n v="70.87"/>
    <x v="5"/>
    <s v="rock"/>
    <x v="5"/>
    <x v="3030"/>
    <d v="2012-11-26T04:59:00"/>
  </r>
  <r>
    <n v="1634"/>
    <s v="RUBEDO: Debut Full Length Album"/>
    <s v="Recording Debut  Album w/ Producer Ikey Owens from Free Moral Agents/ The Mars Volta"/>
    <n v="2000"/>
    <n v="2669"/>
    <x v="2"/>
    <s v="US"/>
    <s v="USD"/>
    <n v="1306994340"/>
    <n v="1303706001"/>
    <b v="0"/>
    <n v="32"/>
    <b v="1"/>
    <s v="music/rock"/>
    <n v="133"/>
    <n v="83.41"/>
    <x v="5"/>
    <s v="rock"/>
    <x v="6"/>
    <x v="303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2"/>
    <s v="US"/>
    <s v="USD"/>
    <n v="1468270261"/>
    <n v="1463086261"/>
    <b v="0"/>
    <n v="37"/>
    <b v="1"/>
    <s v="music/rock"/>
    <n v="133"/>
    <n v="71.97"/>
    <x v="5"/>
    <s v="rock"/>
    <x v="0"/>
    <x v="3032"/>
    <d v="2016-07-11T20:51:01"/>
  </r>
  <r>
    <n v="1646"/>
    <s v="MADAM Album"/>
    <s v="Album 3 funds.We have 13 amazing songs ready to go . a fantastic engineer to mix them, James Aparicio(Depeche Mode/Liars.We need you xx"/>
    <n v="2000"/>
    <n v="2616"/>
    <x v="2"/>
    <s v="GB"/>
    <s v="GBP"/>
    <n v="1408039860"/>
    <n v="1405248503"/>
    <b v="0"/>
    <n v="83"/>
    <b v="1"/>
    <s v="music/pop"/>
    <n v="131"/>
    <n v="31.52"/>
    <x v="5"/>
    <s v="pop"/>
    <x v="1"/>
    <x v="3033"/>
    <d v="2014-08-14T18:11:00"/>
  </r>
  <r>
    <n v="1650"/>
    <s v="The Psalm Praise Project, Vol. 2"/>
    <s v="Help me record a CD that uses pop styling to give a fresh sound to ancient wisdom from scripture!"/>
    <n v="2000"/>
    <n v="2608"/>
    <x v="2"/>
    <s v="US"/>
    <s v="USD"/>
    <n v="1381314437"/>
    <n v="1378722437"/>
    <b v="0"/>
    <n v="32"/>
    <b v="1"/>
    <s v="music/pop"/>
    <n v="130"/>
    <n v="81.5"/>
    <x v="5"/>
    <s v="pop"/>
    <x v="4"/>
    <x v="3034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2"/>
    <s v="US"/>
    <s v="USD"/>
    <n v="1303801140"/>
    <n v="1300916220"/>
    <b v="0"/>
    <n v="20"/>
    <b v="1"/>
    <s v="music/pop"/>
    <n v="130"/>
    <n v="130.35"/>
    <x v="5"/>
    <s v="pop"/>
    <x v="6"/>
    <x v="3035"/>
    <d v="2011-04-26T06:59:00"/>
  </r>
  <r>
    <n v="1669"/>
    <s v="Summer Gill 'Stormy Weather' EP"/>
    <s v="Hi guys! I'll be recording a 6-7 song EP this summer and I need your help to make it happen! _x000a_Any support is appreciated!"/>
    <n v="2000"/>
    <n v="2565"/>
    <x v="2"/>
    <s v="US"/>
    <s v="USD"/>
    <n v="1464729276"/>
    <n v="1459545276"/>
    <b v="0"/>
    <n v="52"/>
    <b v="1"/>
    <s v="music/pop"/>
    <n v="128"/>
    <n v="49.33"/>
    <x v="5"/>
    <s v="pop"/>
    <x v="0"/>
    <x v="3036"/>
    <d v="2016-05-31T21:14:36"/>
  </r>
  <r>
    <n v="1671"/>
    <s v="Luke O'Brien's Kickstarter"/>
    <s v="I am seeking funding in order to help take my music from a hobby to a career."/>
    <n v="2000"/>
    <n v="2560"/>
    <x v="2"/>
    <s v="US"/>
    <s v="USD"/>
    <n v="1470056614"/>
    <n v="1467464614"/>
    <b v="0"/>
    <n v="77"/>
    <b v="1"/>
    <s v="music/pop"/>
    <n v="128"/>
    <n v="33.25"/>
    <x v="5"/>
    <s v="pop"/>
    <x v="0"/>
    <x v="3037"/>
    <d v="2016-08-01T13:03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2"/>
    <s v="US"/>
    <s v="USD"/>
    <n v="1311298745"/>
    <n v="1309311545"/>
    <b v="0"/>
    <n v="56"/>
    <b v="1"/>
    <s v="music/pop"/>
    <n v="127"/>
    <n v="45.52"/>
    <x v="5"/>
    <s v="pop"/>
    <x v="6"/>
    <x v="3038"/>
    <d v="2011-07-22T01:39:05"/>
  </r>
  <r>
    <n v="1704"/>
    <s v="Jericho Down Worship Album"/>
    <s v="We want to record an album of popular praise &amp; worship songs with our own influence and style."/>
    <n v="2000"/>
    <n v="2500"/>
    <x v="1"/>
    <s v="US"/>
    <s v="USD"/>
    <n v="1424056873"/>
    <n v="1421464873"/>
    <b v="0"/>
    <n v="11"/>
    <b v="0"/>
    <s v="music/faith"/>
    <n v="125"/>
    <n v="227.27"/>
    <x v="5"/>
    <s v="faith"/>
    <x v="2"/>
    <x v="3039"/>
    <d v="2015-02-16T03:21:13"/>
  </r>
  <r>
    <n v="1705"/>
    <s v="Piano Prayer Album - Russ James"/>
    <s v="An instrumental album that ranges from hymns to contemporary music. All the music is recorded by myself."/>
    <n v="2000"/>
    <n v="2500"/>
    <x v="1"/>
    <s v="US"/>
    <s v="USD"/>
    <n v="1441814400"/>
    <n v="1440807846"/>
    <b v="0"/>
    <n v="0"/>
    <b v="0"/>
    <s v="music/faith"/>
    <n v="125"/>
    <n v="0"/>
    <x v="5"/>
    <s v="faith"/>
    <x v="2"/>
    <x v="3040"/>
    <d v="2015-09-09T16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1"/>
    <s v="US"/>
    <s v="USD"/>
    <n v="1481295099"/>
    <n v="1477835499"/>
    <b v="0"/>
    <n v="3"/>
    <b v="0"/>
    <s v="music/faith"/>
    <n v="124"/>
    <n v="825.33"/>
    <x v="5"/>
    <s v="faith"/>
    <x v="0"/>
    <x v="3041"/>
    <d v="2016-12-09T14:51:3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2"/>
    <s v="US"/>
    <s v="USD"/>
    <n v="1483822800"/>
    <n v="1481058170"/>
    <b v="0"/>
    <n v="34"/>
    <b v="1"/>
    <s v="photography/photobooks"/>
    <n v="118"/>
    <n v="69.260000000000005"/>
    <x v="6"/>
    <s v="photobooks"/>
    <x v="0"/>
    <x v="3042"/>
    <d v="2017-01-07T21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2"/>
    <s v="US"/>
    <s v="USD"/>
    <n v="1373572903"/>
    <n v="1371585703"/>
    <b v="0"/>
    <n v="50"/>
    <b v="1"/>
    <s v="music/rock"/>
    <n v="105"/>
    <n v="42.14"/>
    <x v="5"/>
    <s v="rock"/>
    <x v="4"/>
    <x v="3043"/>
    <d v="2013-07-11T20:01:43"/>
  </r>
  <r>
    <n v="1826"/>
    <s v="BEAR GHOST! Professional Recording! Yay!"/>
    <s v="Hear your favorite Bear Ghost in eargasmic quality!"/>
    <n v="2000"/>
    <n v="2103"/>
    <x v="2"/>
    <s v="US"/>
    <s v="USD"/>
    <n v="1392675017"/>
    <n v="1390083017"/>
    <b v="0"/>
    <n v="38"/>
    <b v="1"/>
    <s v="music/rock"/>
    <n v="105"/>
    <n v="55.34"/>
    <x v="5"/>
    <s v="rock"/>
    <x v="1"/>
    <x v="3044"/>
    <d v="2014-02-17T22:10:17"/>
  </r>
  <r>
    <n v="1841"/>
    <s v="Hydra Effect Debut EP"/>
    <s v="Hard Rock with a Positive Message. Help us fund, release and promote our debut EP!"/>
    <n v="2000"/>
    <n v="2076"/>
    <x v="2"/>
    <s v="US"/>
    <s v="USD"/>
    <n v="1400561940"/>
    <n v="1397679445"/>
    <b v="0"/>
    <n v="40"/>
    <b v="1"/>
    <s v="music/rock"/>
    <n v="104"/>
    <n v="51.9"/>
    <x v="5"/>
    <s v="rock"/>
    <x v="1"/>
    <x v="304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2"/>
    <s v="US"/>
    <s v="USD"/>
    <n v="1425275940"/>
    <n v="1422371381"/>
    <b v="0"/>
    <n v="21"/>
    <b v="1"/>
    <s v="music/rock"/>
    <n v="104"/>
    <n v="98.86"/>
    <x v="5"/>
    <s v="rock"/>
    <x v="2"/>
    <x v="3046"/>
    <d v="2015-03-02T05:59:00"/>
  </r>
  <r>
    <n v="1856"/>
    <s v="Lazy Sunday"/>
    <s v="We are an independent band who needs your help for the production of our new album, so we can share our music with you lovely people :)"/>
    <n v="2000"/>
    <n v="2055"/>
    <x v="2"/>
    <s v="US"/>
    <s v="USD"/>
    <n v="1405715472"/>
    <n v="1403901072"/>
    <b v="0"/>
    <n v="38"/>
    <b v="1"/>
    <s v="music/rock"/>
    <n v="103"/>
    <n v="54.08"/>
    <x v="5"/>
    <s v="rock"/>
    <x v="1"/>
    <x v="3047"/>
    <d v="2014-07-18T20:31:12"/>
  </r>
  <r>
    <n v="1881"/>
    <s v="Story Rock by The Jolly Llamas -- Our First Album!"/>
    <s v="We're now raising money to produce a music video. Those who donate get a vote in deciding which song!"/>
    <n v="2000"/>
    <n v="2020"/>
    <x v="2"/>
    <s v="US"/>
    <s v="USD"/>
    <n v="1425955189"/>
    <n v="1423366789"/>
    <b v="0"/>
    <n v="70"/>
    <b v="1"/>
    <s v="music/indie rock"/>
    <n v="101"/>
    <n v="28.86"/>
    <x v="5"/>
    <s v="indie rock"/>
    <x v="2"/>
    <x v="3048"/>
    <d v="2015-03-10T02:39:49"/>
  </r>
  <r>
    <n v="1889"/>
    <s v="LittleBear"/>
    <s v="Sweeping epic melodies. I want to incorporate all my influences into one album I have been writing for 90 days now and ready to record!"/>
    <n v="2000"/>
    <n v="2015"/>
    <x v="2"/>
    <s v="US"/>
    <s v="USD"/>
    <n v="1363024946"/>
    <n v="1359140546"/>
    <b v="0"/>
    <n v="44"/>
    <b v="1"/>
    <s v="music/indie rock"/>
    <n v="101"/>
    <n v="45.8"/>
    <x v="5"/>
    <s v="indie rock"/>
    <x v="4"/>
    <x v="3049"/>
    <d v="2013-03-11T18:02:26"/>
  </r>
  <r>
    <n v="1922"/>
    <s v="Low Weather // Debut Album"/>
    <s v="Low Weather's debut album is halfway finished.  With your help and your help alone we can record the rest!"/>
    <n v="2000"/>
    <n v="1967.76"/>
    <x v="2"/>
    <s v="US"/>
    <s v="USD"/>
    <n v="1386828507"/>
    <n v="1384236507"/>
    <b v="0"/>
    <n v="64"/>
    <b v="1"/>
    <s v="music/indie rock"/>
    <n v="98"/>
    <n v="30.75"/>
    <x v="5"/>
    <s v="indie rock"/>
    <x v="4"/>
    <x v="3050"/>
    <d v="2013-12-12T06:08:27"/>
  </r>
  <r>
    <n v="1931"/>
    <s v="New Lions After Dark EP!"/>
    <s v="We're an indie rock band from Clearwater, FL headed back into the studio to finish our latest EP."/>
    <n v="2000"/>
    <n v="1918"/>
    <x v="2"/>
    <s v="US"/>
    <s v="USD"/>
    <n v="1337657400"/>
    <n v="1336512309"/>
    <b v="0"/>
    <n v="50"/>
    <b v="1"/>
    <s v="music/indie rock"/>
    <n v="96"/>
    <n v="38.36"/>
    <x v="5"/>
    <s v="indie rock"/>
    <x v="5"/>
    <x v="3051"/>
    <d v="2012-05-22T03:30:00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1"/>
    <s v="GB"/>
    <s v="GBP"/>
    <n v="1457947483"/>
    <n v="1455359083"/>
    <b v="0"/>
    <n v="1"/>
    <b v="0"/>
    <s v="photography/people"/>
    <n v="88"/>
    <n v="1751"/>
    <x v="6"/>
    <s v="people"/>
    <x v="0"/>
    <x v="3052"/>
    <d v="2016-03-14T09:24:43"/>
  </r>
  <r>
    <n v="1991"/>
    <s v="Portraits of Resilience"/>
    <s v="Taking (and giving) professional portraits of survivors of human trafficking in Myanmar."/>
    <n v="2000"/>
    <n v="1728.07"/>
    <x v="1"/>
    <s v="US"/>
    <s v="USD"/>
    <n v="1435958786"/>
    <n v="1434144386"/>
    <b v="0"/>
    <n v="3"/>
    <b v="0"/>
    <s v="photography/people"/>
    <n v="86"/>
    <n v="576.02"/>
    <x v="6"/>
    <s v="people"/>
    <x v="2"/>
    <x v="3053"/>
    <d v="2015-07-03T21:26:26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1"/>
    <s v="GB"/>
    <s v="GBP"/>
    <n v="1450706837"/>
    <n v="1448114837"/>
    <b v="0"/>
    <n v="0"/>
    <b v="0"/>
    <s v="photography/people"/>
    <n v="86"/>
    <n v="0"/>
    <x v="6"/>
    <s v="people"/>
    <x v="2"/>
    <x v="3054"/>
    <d v="2015-12-21T14:07:17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2"/>
    <s v="US"/>
    <s v="USD"/>
    <n v="1408818683"/>
    <n v="1406226683"/>
    <b v="0"/>
    <n v="65"/>
    <b v="1"/>
    <s v="technology/hardware"/>
    <n v="77"/>
    <n v="23.75"/>
    <x v="3"/>
    <s v="hardware"/>
    <x v="1"/>
    <x v="3055"/>
    <d v="2014-08-23T18:31:2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2"/>
    <s v="US"/>
    <s v="USD"/>
    <n v="1329104114"/>
    <n v="1323920114"/>
    <b v="0"/>
    <n v="44"/>
    <b v="1"/>
    <s v="music/indie rock"/>
    <n v="75"/>
    <n v="34.090000000000003"/>
    <x v="5"/>
    <s v="indie rock"/>
    <x v="6"/>
    <x v="3056"/>
    <d v="2012-02-13T03:35:14"/>
  </r>
  <r>
    <n v="2105"/>
    <s v="Layla The Wolf Debut E.P. &quot;Sugar&quot;"/>
    <s v="Help Layla the Wolf fund the printing and releasing of our first E.P. Release called &quot;Sugar&quot;."/>
    <n v="2000"/>
    <n v="1493"/>
    <x v="2"/>
    <s v="US"/>
    <s v="USD"/>
    <n v="1416542400"/>
    <n v="1415472953"/>
    <b v="0"/>
    <n v="99"/>
    <b v="1"/>
    <s v="music/indie rock"/>
    <n v="75"/>
    <n v="15.08"/>
    <x v="5"/>
    <s v="indie rock"/>
    <x v="1"/>
    <x v="3057"/>
    <d v="2014-11-21T04:00:00"/>
  </r>
  <r>
    <n v="2107"/>
    <s v="ACKER Studio Album and Vinyl Pressing"/>
    <s v="ACKER, an instrumental noise-rock band from Central Illinois, is raising funds to record a new album and release it on vinyl."/>
    <n v="2000"/>
    <n v="1485"/>
    <x v="2"/>
    <s v="US"/>
    <s v="USD"/>
    <n v="1415815393"/>
    <n v="1413997393"/>
    <b v="0"/>
    <n v="58"/>
    <b v="1"/>
    <s v="music/indie rock"/>
    <n v="74"/>
    <n v="25.6"/>
    <x v="5"/>
    <s v="indie rock"/>
    <x v="1"/>
    <x v="3058"/>
    <d v="2014-11-12T18:03:13"/>
  </r>
  <r>
    <n v="2110"/>
    <s v="&quot;Vision&quot; - New Album - Brent Brown"/>
    <s v="Brent Brown's breakout new album! Requires help from the record label... You!"/>
    <n v="2000"/>
    <n v="1465"/>
    <x v="2"/>
    <s v="US"/>
    <s v="USD"/>
    <n v="1401253140"/>
    <n v="1398873969"/>
    <b v="0"/>
    <n v="38"/>
    <b v="1"/>
    <s v="music/indie rock"/>
    <n v="73"/>
    <n v="38.549999999999997"/>
    <x v="5"/>
    <s v="indie rock"/>
    <x v="1"/>
    <x v="305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2"/>
    <s v="US"/>
    <s v="USD"/>
    <n v="1313370000"/>
    <n v="1307594625"/>
    <b v="0"/>
    <n v="39"/>
    <b v="1"/>
    <s v="music/indie rock"/>
    <n v="73"/>
    <n v="37.56"/>
    <x v="5"/>
    <s v="indie rock"/>
    <x v="6"/>
    <x v="3060"/>
    <d v="2011-08-15T01:00:00"/>
  </r>
  <r>
    <n v="2119"/>
    <s v="Big Long Now's Debut Album"/>
    <s v="big long now is recording our debut album and we are looking for help mastering and pressing it to vinyl"/>
    <n v="2000"/>
    <n v="1437"/>
    <x v="2"/>
    <s v="US"/>
    <s v="USD"/>
    <n v="1345086445"/>
    <n v="1342494445"/>
    <b v="0"/>
    <n v="22"/>
    <b v="1"/>
    <s v="music/indie rock"/>
    <n v="72"/>
    <n v="65.319999999999993"/>
    <x v="5"/>
    <s v="indie rock"/>
    <x v="5"/>
    <x v="3061"/>
    <d v="2012-08-16T03:07:25"/>
  </r>
  <r>
    <n v="2129"/>
    <s v="Pretty Kitty Fuzzy"/>
    <s v="PKF is a Cat-Tastic 2D side-scrolling shooter! Stand up to all the big meanies with the power of positivity and save the universe!"/>
    <n v="2000"/>
    <n v="1405"/>
    <x v="1"/>
    <s v="US"/>
    <s v="USD"/>
    <n v="1457570100"/>
    <n v="1454978100"/>
    <b v="0"/>
    <n v="12"/>
    <b v="0"/>
    <s v="games/video games"/>
    <n v="70"/>
    <n v="117.08"/>
    <x v="4"/>
    <s v="video games"/>
    <x v="0"/>
    <x v="3062"/>
    <d v="2016-03-10T00:35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1"/>
    <s v="US"/>
    <s v="USD"/>
    <n v="1279738800"/>
    <n v="1275599812"/>
    <b v="0"/>
    <n v="5"/>
    <b v="0"/>
    <s v="games/video games"/>
    <n v="69"/>
    <n v="274.64999999999998"/>
    <x v="4"/>
    <s v="video games"/>
    <x v="7"/>
    <x v="3063"/>
    <d v="2010-07-21T19:00:00"/>
  </r>
  <r>
    <n v="2149"/>
    <s v="Project Gert on Xbox Live "/>
    <s v="Project Gert is a sequel to the Android game Project Gert, for Xbox Live.  One character embodying two personality's, and sets of abilities.  "/>
    <n v="2000"/>
    <n v="1364"/>
    <x v="1"/>
    <s v="US"/>
    <s v="USD"/>
    <n v="1280534400"/>
    <n v="1277512556"/>
    <b v="0"/>
    <n v="0"/>
    <b v="0"/>
    <s v="games/video games"/>
    <n v="68"/>
    <n v="0"/>
    <x v="4"/>
    <s v="video games"/>
    <x v="7"/>
    <x v="3064"/>
    <d v="2010-07-31T00:00:00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2"/>
    <s v="US"/>
    <s v="USD"/>
    <n v="1417813618"/>
    <n v="1413922018"/>
    <b v="0"/>
    <n v="32"/>
    <b v="1"/>
    <s v="music/rock"/>
    <n v="67"/>
    <n v="41.56"/>
    <x v="5"/>
    <s v="rock"/>
    <x v="1"/>
    <x v="3065"/>
    <d v="2014-12-05T21:06:58"/>
  </r>
  <r>
    <n v="2181"/>
    <s v="Broken Contract Rulebook Relaunch"/>
    <s v="Broken Contract is a sci-fi, action/adventure, miniature based game of sci-fi worker insurrection in a dystopian future for 2+ players."/>
    <n v="2000"/>
    <n v="1296"/>
    <x v="2"/>
    <s v="US"/>
    <s v="USD"/>
    <n v="1487635653"/>
    <n v="1486426053"/>
    <b v="0"/>
    <n v="53"/>
    <b v="1"/>
    <s v="games/tabletop games"/>
    <n v="65"/>
    <n v="24.45"/>
    <x v="4"/>
    <s v="tabletop games"/>
    <x v="3"/>
    <x v="3066"/>
    <d v="2017-02-21T00:07:3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2"/>
    <s v="GB"/>
    <s v="GBP"/>
    <n v="1436151600"/>
    <n v="1433775668"/>
    <b v="0"/>
    <n v="263"/>
    <b v="1"/>
    <s v="games/tabletop games"/>
    <n v="63"/>
    <n v="4.78"/>
    <x v="4"/>
    <s v="tabletop games"/>
    <x v="2"/>
    <x v="3067"/>
    <d v="2015-07-06T03:00:00"/>
  </r>
  <r>
    <n v="2203"/>
    <s v="Andy's iLL - The Invisible City"/>
    <s v="The Invisible City is a project built &amp; powered by my fans. A full video and audio experience that I hope to merge into a live show."/>
    <n v="2000"/>
    <n v="1250"/>
    <x v="2"/>
    <s v="CA"/>
    <s v="CAD"/>
    <n v="1443127082"/>
    <n v="1440535082"/>
    <b v="0"/>
    <n v="50"/>
    <b v="1"/>
    <s v="music/electronic music"/>
    <n v="63"/>
    <n v="25"/>
    <x v="5"/>
    <s v="electronic music"/>
    <x v="2"/>
    <x v="3068"/>
    <d v="2015-09-24T20:38:02"/>
  </r>
  <r>
    <n v="2207"/>
    <s v="Piece of Happy"/>
    <s v="Each piece has a story behind it. Not of some life drama but of an experience you live whilst listening; Happiness evoking"/>
    <n v="2000"/>
    <n v="1245"/>
    <x v="2"/>
    <s v="US"/>
    <s v="USD"/>
    <n v="1384580373"/>
    <n v="1381984773"/>
    <b v="0"/>
    <n v="7"/>
    <b v="1"/>
    <s v="music/electronic music"/>
    <n v="62"/>
    <n v="177.86"/>
    <x v="5"/>
    <s v="electronic music"/>
    <x v="4"/>
    <x v="3069"/>
    <d v="2013-11-16T05:39:33"/>
  </r>
  <r>
    <n v="2218"/>
    <s v="Idiot Stare &quot;Unknown to Millions&quot; CD"/>
    <s v="Help Idiot Stare press their next album to CD. Over 40 minutes of intense industrial rock that you're going to want to own!"/>
    <n v="2000"/>
    <n v="1217"/>
    <x v="2"/>
    <s v="US"/>
    <s v="USD"/>
    <n v="1346198400"/>
    <n v="1344281383"/>
    <b v="0"/>
    <n v="76"/>
    <b v="1"/>
    <s v="music/electronic music"/>
    <n v="61"/>
    <n v="16.010000000000002"/>
    <x v="5"/>
    <s v="electronic music"/>
    <x v="5"/>
    <x v="3070"/>
    <d v="2012-08-29T00:00:00"/>
  </r>
  <r>
    <n v="2278"/>
    <s v="Eternity Dice - Regular and D6 Charms Edition"/>
    <s v="Dice forged from stone one by one entirely by hand for demanding Gamers and Collectors."/>
    <n v="2000"/>
    <n v="1100"/>
    <x v="2"/>
    <s v="IT"/>
    <s v="EUR"/>
    <n v="1451861940"/>
    <n v="1448902867"/>
    <b v="0"/>
    <n v="102"/>
    <b v="1"/>
    <s v="games/tabletop games"/>
    <n v="55"/>
    <n v="10.78"/>
    <x v="4"/>
    <s v="tabletop games"/>
    <x v="2"/>
    <x v="3071"/>
    <d v="2016-01-03T22:59:00"/>
  </r>
  <r>
    <n v="2292"/>
    <s v="BE A PART OF HISTORY!"/>
    <s v="Aiding Contra in the telling of the &quot;Blue Planet Chronicles&quot;, a concept about the history of our beautiful home; Planet Earth!"/>
    <n v="2000"/>
    <n v="1078"/>
    <x v="2"/>
    <s v="US"/>
    <s v="USD"/>
    <n v="1334767476"/>
    <n v="1332175476"/>
    <b v="0"/>
    <n v="46"/>
    <b v="1"/>
    <s v="music/rock"/>
    <n v="54"/>
    <n v="23.43"/>
    <x v="5"/>
    <s v="rock"/>
    <x v="5"/>
    <x v="3072"/>
    <d v="2012-04-18T16:44:36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0"/>
    <s v="US"/>
    <s v="USD"/>
    <n v="1433603552"/>
    <n v="1428419552"/>
    <b v="0"/>
    <n v="0"/>
    <b v="0"/>
    <s v="technology/web"/>
    <n v="50"/>
    <n v="0"/>
    <x v="3"/>
    <s v="web"/>
    <x v="2"/>
    <x v="3073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1000"/>
    <x v="0"/>
    <s v="US"/>
    <s v="USD"/>
    <n v="1435257596"/>
    <n v="1432665596"/>
    <b v="0"/>
    <n v="0"/>
    <b v="0"/>
    <s v="technology/web"/>
    <n v="50"/>
    <n v="0"/>
    <x v="3"/>
    <s v="web"/>
    <x v="2"/>
    <x v="3074"/>
    <d v="2015-06-25T18:39:56"/>
  </r>
  <r>
    <n v="2463"/>
    <s v="Emma Ate the Lion &quot;Songs Two Count Too&quot;"/>
    <s v="Emma Ate The Lion's debut full length album"/>
    <n v="2000"/>
    <n v="800"/>
    <x v="2"/>
    <s v="US"/>
    <s v="USD"/>
    <n v="1366138800"/>
    <n v="1362710425"/>
    <b v="0"/>
    <n v="75"/>
    <b v="1"/>
    <s v="music/indie rock"/>
    <n v="40"/>
    <n v="10.67"/>
    <x v="5"/>
    <s v="indie rock"/>
    <x v="4"/>
    <x v="3075"/>
    <d v="2013-04-16T19:00:00"/>
  </r>
  <r>
    <n v="2464"/>
    <s v="The Enemy Feathers NEW EP"/>
    <s v="The Enemy Feathers are passing the proverbial hat to see if we can raise enough money to complete Our NEW EP"/>
    <n v="2000"/>
    <n v="800"/>
    <x v="2"/>
    <s v="CA"/>
    <s v="CAD"/>
    <n v="1443641340"/>
    <n v="1441143397"/>
    <b v="0"/>
    <n v="43"/>
    <b v="1"/>
    <s v="music/indie rock"/>
    <n v="40"/>
    <n v="18.600000000000001"/>
    <x v="5"/>
    <s v="indie rock"/>
    <x v="2"/>
    <x v="3076"/>
    <d v="2015-09-30T19:29:00"/>
  </r>
  <r>
    <n v="2468"/>
    <s v="New &quot;Jesse Denaro&quot; Album!"/>
    <s v="Please donate, support &amp; share this project so that I may be able to record my new EP this fall!"/>
    <n v="2000"/>
    <n v="796"/>
    <x v="2"/>
    <s v="US"/>
    <s v="USD"/>
    <n v="1351400400"/>
    <n v="1348285321"/>
    <b v="0"/>
    <n v="58"/>
    <b v="1"/>
    <s v="music/indie rock"/>
    <n v="40"/>
    <n v="13.72"/>
    <x v="5"/>
    <s v="indie rock"/>
    <x v="5"/>
    <x v="3077"/>
    <d v="2012-10-28T05:00:00"/>
  </r>
  <r>
    <n v="2473"/>
    <s v="Mike Midwestern &quot;Oh My Soul&quot; Album"/>
    <s v="Wrote some new songs and it turned into an album. I even have a title already, &quot;Oh My Soul&quot;. Would love your support!"/>
    <n v="2000"/>
    <n v="788"/>
    <x v="2"/>
    <s v="US"/>
    <s v="USD"/>
    <n v="1352573869"/>
    <n v="1349978269"/>
    <b v="0"/>
    <n v="47"/>
    <b v="1"/>
    <s v="music/indie rock"/>
    <n v="39"/>
    <n v="16.77"/>
    <x v="5"/>
    <s v="indie rock"/>
    <x v="5"/>
    <x v="3078"/>
    <d v="2012-11-10T18:57:49"/>
  </r>
  <r>
    <n v="2480"/>
    <s v="Either, Either EP"/>
    <s v="We are a band from Long Beach, Ca looking to record our first EP. Any little bit counts and your support would mean the world to us!"/>
    <n v="2000"/>
    <n v="773"/>
    <x v="2"/>
    <s v="US"/>
    <s v="USD"/>
    <n v="1444516084"/>
    <n v="1439332084"/>
    <b v="0"/>
    <n v="8"/>
    <b v="1"/>
    <s v="music/indie rock"/>
    <n v="39"/>
    <n v="96.63"/>
    <x v="5"/>
    <s v="indie rock"/>
    <x v="2"/>
    <x v="3079"/>
    <d v="2015-10-10T22:28:04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2"/>
    <s v="US"/>
    <s v="USD"/>
    <n v="1318463879"/>
    <n v="1315439879"/>
    <b v="0"/>
    <n v="41"/>
    <b v="1"/>
    <s v="music/indie rock"/>
    <n v="38"/>
    <n v="18.54"/>
    <x v="5"/>
    <s v="indie rock"/>
    <x v="6"/>
    <x v="3080"/>
    <d v="2011-10-12T23:57:5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2"/>
    <s v="US"/>
    <s v="USD"/>
    <n v="1262325600"/>
    <n v="1257871712"/>
    <b v="0"/>
    <n v="14"/>
    <b v="1"/>
    <s v="music/classical music"/>
    <n v="33"/>
    <n v="47.71"/>
    <x v="5"/>
    <s v="classical music"/>
    <x v="8"/>
    <x v="3081"/>
    <d v="2010-01-01T06:00:00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2"/>
    <s v="US"/>
    <s v="USD"/>
    <n v="1424997000"/>
    <n v="1421983138"/>
    <b v="0"/>
    <n v="61"/>
    <b v="1"/>
    <s v="music/classical music"/>
    <n v="33"/>
    <n v="10.66"/>
    <x v="5"/>
    <s v="classical music"/>
    <x v="2"/>
    <x v="3082"/>
    <d v="2015-02-27T00:30:0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2"/>
    <s v="US"/>
    <s v="USD"/>
    <n v="1338219793"/>
    <n v="1335541393"/>
    <b v="0"/>
    <n v="35"/>
    <b v="1"/>
    <s v="music/classical music"/>
    <n v="32"/>
    <n v="18.309999999999999"/>
    <x v="5"/>
    <s v="classical music"/>
    <x v="5"/>
    <x v="3083"/>
    <d v="2012-05-28T15:43:13"/>
  </r>
  <r>
    <n v="2623"/>
    <s v="Antimatter Fuel Production"/>
    <s v="We have designed an antimatter thruster capable of reaching the nearest star.  A plan for antimatter fuel production is now needed."/>
    <n v="2000"/>
    <n v="561"/>
    <x v="2"/>
    <s v="US"/>
    <s v="USD"/>
    <n v="1480658966"/>
    <n v="1479449366"/>
    <b v="0"/>
    <n v="62"/>
    <b v="1"/>
    <s v="technology/space exploration"/>
    <n v="28"/>
    <n v="9.0500000000000007"/>
    <x v="3"/>
    <s v="space exploration"/>
    <x v="0"/>
    <x v="3084"/>
    <d v="2016-12-02T06:09:26"/>
  </r>
  <r>
    <n v="2630"/>
    <s v="Asteroid What! - Very Near Earth Asteroids"/>
    <s v="Free and easy to use information when asteroids pass closer than the Moon. Stretch - take photos of all of these asteroids"/>
    <n v="2000"/>
    <n v="553"/>
    <x v="2"/>
    <s v="AU"/>
    <s v="AUD"/>
    <n v="1467280800"/>
    <n v="1464921112"/>
    <b v="0"/>
    <n v="81"/>
    <b v="1"/>
    <s v="technology/space exploration"/>
    <n v="28"/>
    <n v="6.83"/>
    <x v="3"/>
    <s v="space exploration"/>
    <x v="0"/>
    <x v="3085"/>
    <d v="2016-06-30T10:00:00"/>
  </r>
  <r>
    <n v="2753"/>
    <s v="Dust Bunnies &amp; the Carpet Rat publishing push"/>
    <s v="Written by my daughter and myself, illustrated by Jack Wiens. Everything is complete except for publishing."/>
    <n v="2000"/>
    <n v="408"/>
    <x v="1"/>
    <s v="US"/>
    <s v="USD"/>
    <n v="1346017023"/>
    <n v="1343425023"/>
    <b v="0"/>
    <n v="8"/>
    <b v="0"/>
    <s v="publishing/children's books"/>
    <n v="20"/>
    <n v="51"/>
    <x v="2"/>
    <s v="children's books"/>
    <x v="5"/>
    <x v="3086"/>
    <d v="2012-08-26T21:37:03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1"/>
    <s v="AU"/>
    <s v="AUD"/>
    <n v="1476095783"/>
    <n v="1474886183"/>
    <b v="0"/>
    <n v="6"/>
    <b v="0"/>
    <s v="publishing/children's books"/>
    <n v="20"/>
    <n v="67"/>
    <x v="2"/>
    <s v="children's books"/>
    <x v="0"/>
    <x v="3087"/>
    <d v="2016-10-10T10:36:23"/>
  </r>
  <r>
    <n v="2788"/>
    <s v="ACT Underground Theatre, TLDC"/>
    <s v="MOVING FORWARD! WE HAVE REACHED GOAL BUT HAVE MORE TIME!! PLEASE CONSIDER PLEDGING."/>
    <n v="2000"/>
    <n v="361"/>
    <x v="2"/>
    <s v="US"/>
    <s v="USD"/>
    <n v="1469811043"/>
    <n v="1467219043"/>
    <b v="0"/>
    <n v="20"/>
    <b v="1"/>
    <s v="theater/plays"/>
    <n v="18"/>
    <n v="18.05"/>
    <x v="1"/>
    <s v="plays"/>
    <x v="0"/>
    <x v="3088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2"/>
    <s v="US"/>
    <s v="USD"/>
    <n v="1473393600"/>
    <n v="1470778559"/>
    <b v="0"/>
    <n v="28"/>
    <b v="1"/>
    <s v="theater/plays"/>
    <n v="18"/>
    <n v="12.86"/>
    <x v="1"/>
    <s v="plays"/>
    <x v="0"/>
    <x v="3089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359"/>
    <x v="2"/>
    <s v="US"/>
    <s v="USD"/>
    <n v="1439357559"/>
    <n v="1435469559"/>
    <b v="0"/>
    <n v="24"/>
    <b v="1"/>
    <s v="theater/plays"/>
    <n v="18"/>
    <n v="14.96"/>
    <x v="1"/>
    <s v="plays"/>
    <x v="2"/>
    <x v="3090"/>
    <d v="2015-08-12T05:32:39"/>
  </r>
  <r>
    <n v="2826"/>
    <s v="Mickey &amp; Worm: The Tour"/>
    <s v="Mickey &amp; Worm is a Noir stage experience, written by Santa Paula playwright John McKinley and back again on tour by popular demand!"/>
    <n v="2000"/>
    <n v="312"/>
    <x v="2"/>
    <s v="US"/>
    <s v="USD"/>
    <n v="1436511600"/>
    <n v="1434415812"/>
    <b v="0"/>
    <n v="19"/>
    <b v="1"/>
    <s v="theater/plays"/>
    <n v="16"/>
    <n v="16.420000000000002"/>
    <x v="1"/>
    <s v="plays"/>
    <x v="2"/>
    <x v="3091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2"/>
    <s v="US"/>
    <s v="USD"/>
    <n v="1464971400"/>
    <n v="1462379066"/>
    <b v="0"/>
    <n v="23"/>
    <b v="1"/>
    <s v="theater/plays"/>
    <n v="16"/>
    <n v="13.52"/>
    <x v="1"/>
    <s v="plays"/>
    <x v="0"/>
    <x v="3092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2"/>
    <s v="US"/>
    <s v="USD"/>
    <n v="1407967200"/>
    <n v="1406039696"/>
    <b v="0"/>
    <n v="54"/>
    <b v="1"/>
    <s v="theater/plays"/>
    <n v="15"/>
    <n v="5.57"/>
    <x v="1"/>
    <s v="plays"/>
    <x v="1"/>
    <x v="3093"/>
    <d v="2014-08-13T22:00:00"/>
  </r>
  <r>
    <n v="2847"/>
    <s v="COLOR ME"/>
    <s v="Dark secrets come to light when Mariah meets Stella. They find a way to face the south's largest elephant in the room: RACISM."/>
    <n v="2000"/>
    <n v="300"/>
    <x v="1"/>
    <s v="US"/>
    <s v="USD"/>
    <n v="1464031265"/>
    <n v="1458847265"/>
    <b v="0"/>
    <n v="0"/>
    <b v="0"/>
    <s v="theater/plays"/>
    <n v="15"/>
    <n v="0"/>
    <x v="1"/>
    <s v="plays"/>
    <x v="0"/>
    <x v="3094"/>
    <d v="2016-05-23T19:21:05"/>
  </r>
  <r>
    <n v="2859"/>
    <s v="Grover Theatre Company (GTC)"/>
    <s v="A theatre company that will create works to inspire young people and get everyone involved."/>
    <n v="2000"/>
    <n v="285"/>
    <x v="1"/>
    <s v="AU"/>
    <s v="AUD"/>
    <n v="1444984904"/>
    <n v="1439800904"/>
    <b v="0"/>
    <n v="1"/>
    <b v="0"/>
    <s v="theater/plays"/>
    <n v="14"/>
    <n v="285"/>
    <x v="1"/>
    <s v="plays"/>
    <x v="2"/>
    <x v="3095"/>
    <d v="2015-10-16T08:41:44"/>
  </r>
  <r>
    <n v="2890"/>
    <s v="the Savannah Disputation"/>
    <s v="This Theological Comedy tells a story of when seemingly similar beliefs are discovered to be worlds apart; Damnation-Southern Style."/>
    <n v="2000"/>
    <n v="260"/>
    <x v="1"/>
    <s v="US"/>
    <s v="USD"/>
    <n v="1407553200"/>
    <n v="1405100992"/>
    <b v="0"/>
    <n v="3"/>
    <b v="0"/>
    <s v="theater/plays"/>
    <n v="13"/>
    <n v="86.67"/>
    <x v="1"/>
    <s v="plays"/>
    <x v="1"/>
    <x v="3096"/>
    <d v="2014-08-09T03:00:00"/>
  </r>
  <r>
    <n v="2917"/>
    <s v="Elevation Twelfth Night"/>
    <s v="Cross dressing, cross gartering, crossed swords. Cross a bridge and come see this fantastically fun rendition of Twelfth Night"/>
    <n v="2000"/>
    <n v="241"/>
    <x v="1"/>
    <s v="US"/>
    <s v="USD"/>
    <n v="1442381847"/>
    <n v="1440826647"/>
    <b v="0"/>
    <n v="9"/>
    <b v="0"/>
    <s v="theater/plays"/>
    <n v="12"/>
    <n v="26.78"/>
    <x v="1"/>
    <s v="plays"/>
    <x v="2"/>
    <x v="3097"/>
    <d v="2015-09-16T05:37:27"/>
  </r>
  <r>
    <n v="2946"/>
    <s v="Create The Twisted Tree Theatre"/>
    <s v="I have set up a new theatre company, and am looking to raise funds to purchase a venue with a difference to a standard theatre."/>
    <n v="2000"/>
    <n v="215"/>
    <x v="1"/>
    <s v="GB"/>
    <s v="GBP"/>
    <n v="1471265092"/>
    <n v="1468673092"/>
    <b v="0"/>
    <n v="2"/>
    <b v="0"/>
    <s v="theater/spaces"/>
    <n v="11"/>
    <n v="107.5"/>
    <x v="1"/>
    <s v="spaces"/>
    <x v="0"/>
    <x v="3098"/>
    <d v="2016-08-15T12:44:52"/>
  </r>
  <r>
    <n v="2972"/>
    <s v="A Bad Plan"/>
    <s v="A group of artists. A mythical art piece. A harrowing quest. And some margaritas."/>
    <n v="2000"/>
    <n v="200"/>
    <x v="2"/>
    <s v="US"/>
    <s v="USD"/>
    <n v="1480899600"/>
    <n v="1479609520"/>
    <b v="0"/>
    <n v="17"/>
    <b v="1"/>
    <s v="theater/plays"/>
    <n v="10"/>
    <n v="11.76"/>
    <x v="1"/>
    <s v="plays"/>
    <x v="0"/>
    <x v="3099"/>
    <d v="2016-12-05T01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1"/>
    <s v="US"/>
    <s v="USD"/>
    <n v="1455251591"/>
    <n v="1452659591"/>
    <b v="0"/>
    <n v="5"/>
    <b v="0"/>
    <s v="theater/spaces"/>
    <n v="6"/>
    <n v="22"/>
    <x v="1"/>
    <s v="spaces"/>
    <x v="0"/>
    <x v="3100"/>
    <d v="2016-02-12T04:33:11"/>
  </r>
  <r>
    <n v="3161"/>
    <s v="Faustus"/>
    <s v="Iâ€™ll Be Right Back presents a story of murder and corruption. Faustus is a modern re-imagining of Christopher Marloweâ€™s classic tale."/>
    <n v="2000"/>
    <n v="90"/>
    <x v="2"/>
    <s v="GB"/>
    <s v="GBP"/>
    <n v="1413377522"/>
    <n v="1410785522"/>
    <b v="1"/>
    <n v="74"/>
    <b v="1"/>
    <s v="theater/plays"/>
    <n v="5"/>
    <n v="1.22"/>
    <x v="1"/>
    <s v="plays"/>
    <x v="1"/>
    <x v="3101"/>
    <d v="2014-10-15T12:52:02"/>
  </r>
  <r>
    <n v="3170"/>
    <s v="Ain't She Brave FringeNYC 2014 Project"/>
    <s v="An emotionally-charged journey through the history of black women in America told in reverse."/>
    <n v="2000"/>
    <n v="85"/>
    <x v="2"/>
    <s v="US"/>
    <s v="USD"/>
    <n v="1404273600"/>
    <n v="1401414944"/>
    <b v="1"/>
    <n v="71"/>
    <b v="1"/>
    <s v="theater/plays"/>
    <n v="4"/>
    <n v="1.2"/>
    <x v="1"/>
    <s v="plays"/>
    <x v="1"/>
    <x v="3102"/>
    <d v="2014-07-02T04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2"/>
    <s v="US"/>
    <s v="USD"/>
    <n v="1329240668"/>
    <n v="1326648668"/>
    <b v="1"/>
    <n v="29"/>
    <b v="1"/>
    <s v="theater/plays"/>
    <n v="4"/>
    <n v="2.93"/>
    <x v="1"/>
    <s v="plays"/>
    <x v="5"/>
    <x v="3103"/>
    <d v="2012-02-14T17:31:08"/>
  </r>
  <r>
    <n v="3201"/>
    <s v="Nothing Changes"/>
    <s v="Nothing Changes is a modern musical version of the Ragged Trousered Philanthropists exploring the inequalities of &quot;austerity Britain&quot;"/>
    <n v="2000"/>
    <n v="75"/>
    <x v="1"/>
    <s v="GB"/>
    <s v="GBP"/>
    <n v="1409509477"/>
    <n v="1407695077"/>
    <b v="0"/>
    <n v="2"/>
    <b v="0"/>
    <s v="theater/musical"/>
    <n v="4"/>
    <n v="37.5"/>
    <x v="1"/>
    <s v="musical"/>
    <x v="1"/>
    <x v="3104"/>
    <d v="2014-08-31T18:24:37"/>
  </r>
  <r>
    <n v="3216"/>
    <s v="BRUTE"/>
    <s v="Brute (winner of the 2015 IdeasTap Underbelly Award) is new writing based on the true story of a rather twisted, horrible schoolgirl."/>
    <n v="2000"/>
    <n v="70"/>
    <x v="2"/>
    <s v="GB"/>
    <s v="GBP"/>
    <n v="1436625000"/>
    <n v="1433934371"/>
    <b v="1"/>
    <n v="35"/>
    <b v="1"/>
    <s v="theater/plays"/>
    <n v="4"/>
    <n v="2"/>
    <x v="1"/>
    <s v="plays"/>
    <x v="2"/>
    <x v="3105"/>
    <d v="2015-07-11T14:30:00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2"/>
    <s v="US"/>
    <s v="USD"/>
    <n v="1464987600"/>
    <n v="1463145938"/>
    <b v="1"/>
    <n v="39"/>
    <b v="1"/>
    <s v="theater/plays"/>
    <n v="3"/>
    <n v="1.67"/>
    <x v="1"/>
    <s v="plays"/>
    <x v="0"/>
    <x v="3106"/>
    <d v="2016-06-03T21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2"/>
    <s v="GB"/>
    <s v="GBP"/>
    <n v="1487769952"/>
    <n v="1485177952"/>
    <b v="0"/>
    <n v="41"/>
    <b v="1"/>
    <s v="theater/plays"/>
    <n v="3"/>
    <n v="1.34"/>
    <x v="1"/>
    <s v="plays"/>
    <x v="3"/>
    <x v="3107"/>
    <d v="2017-02-22T13:25:52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2"/>
    <s v="US"/>
    <s v="USD"/>
    <n v="1472074928"/>
    <n v="1470692528"/>
    <b v="1"/>
    <n v="42"/>
    <b v="1"/>
    <s v="theater/plays"/>
    <n v="3"/>
    <n v="1.21"/>
    <x v="1"/>
    <s v="plays"/>
    <x v="0"/>
    <x v="3108"/>
    <d v="2016-08-24T21:42:0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2"/>
    <s v="US"/>
    <s v="USD"/>
    <n v="1433134800"/>
    <n v="1430158198"/>
    <b v="0"/>
    <n v="30"/>
    <b v="1"/>
    <s v="theater/plays"/>
    <n v="3"/>
    <n v="1.67"/>
    <x v="1"/>
    <s v="plays"/>
    <x v="2"/>
    <x v="3109"/>
    <d v="2015-06-01T05:00:00"/>
  </r>
  <r>
    <n v="3290"/>
    <s v="Get JunkBox Theatre To Edinburgh Fringe!"/>
    <s v="Pregnancy. Viagra. Murder. Nutella. What more could you want?_x000a__x000a_Help get JunkBox Theatre to Edinburgh Fringe 2017!"/>
    <n v="2000"/>
    <n v="50"/>
    <x v="2"/>
    <s v="GB"/>
    <s v="GBP"/>
    <n v="1489234891"/>
    <n v="1486642891"/>
    <b v="0"/>
    <n v="72"/>
    <b v="1"/>
    <s v="theater/plays"/>
    <n v="3"/>
    <n v="0.69"/>
    <x v="1"/>
    <s v="plays"/>
    <x v="3"/>
    <x v="3110"/>
    <d v="2017-03-11T12:21:31"/>
  </r>
  <r>
    <n v="3313"/>
    <s v="Melbin the Accidental"/>
    <s v="A modern reworking of Shakespeare's histories and tragedies in iambic pentameter to talk of death, love, and race."/>
    <n v="2000"/>
    <n v="45"/>
    <x v="2"/>
    <s v="US"/>
    <s v="USD"/>
    <n v="1453856400"/>
    <n v="1452664317"/>
    <b v="0"/>
    <n v="29"/>
    <b v="1"/>
    <s v="theater/plays"/>
    <n v="2"/>
    <n v="1.55"/>
    <x v="1"/>
    <s v="plays"/>
    <x v="0"/>
    <x v="3111"/>
    <d v="2016-01-27T01:00:00"/>
  </r>
  <r>
    <n v="3318"/>
    <s v="ROOMIES - Atlantic Canada Tour 2016-17"/>
    <s v="Help us strengthen and inspire disability arts in Atlantic Canada"/>
    <n v="2000"/>
    <n v="45"/>
    <x v="2"/>
    <s v="CA"/>
    <s v="CAD"/>
    <n v="1460341800"/>
    <n v="1456902893"/>
    <b v="0"/>
    <n v="32"/>
    <b v="1"/>
    <s v="theater/plays"/>
    <n v="2"/>
    <n v="1.41"/>
    <x v="1"/>
    <s v="plays"/>
    <x v="0"/>
    <x v="3112"/>
    <d v="2016-04-11T02:30:00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2"/>
    <s v="GB"/>
    <s v="GBP"/>
    <n v="1462741200"/>
    <n v="1461503654"/>
    <b v="0"/>
    <n v="22"/>
    <b v="1"/>
    <s v="theater/plays"/>
    <n v="2"/>
    <n v="1.73"/>
    <x v="1"/>
    <s v="plays"/>
    <x v="0"/>
    <x v="3113"/>
    <d v="2016-05-08T21:00:00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2"/>
    <s v="GB"/>
    <s v="GBP"/>
    <n v="1406887310"/>
    <n v="1404295310"/>
    <b v="0"/>
    <n v="21"/>
    <b v="1"/>
    <s v="theater/plays"/>
    <n v="2"/>
    <n v="1.67"/>
    <x v="1"/>
    <s v="plays"/>
    <x v="1"/>
    <x v="3114"/>
    <d v="2014-08-01T10:01:50"/>
  </r>
  <r>
    <n v="3373"/>
    <s v="The Rules: Sex, Lies &amp; Serial Killers"/>
    <s v="The Rules is a brand new black-comedy, serial-killer-romance debuting at the Edinburgh Fringe this August and we need your help!"/>
    <n v="2000"/>
    <n v="30"/>
    <x v="2"/>
    <s v="GB"/>
    <s v="GBP"/>
    <n v="1437235200"/>
    <n v="1435177840"/>
    <b v="0"/>
    <n v="30"/>
    <b v="1"/>
    <s v="theater/plays"/>
    <n v="2"/>
    <n v="1"/>
    <x v="1"/>
    <s v="plays"/>
    <x v="2"/>
    <x v="3115"/>
    <d v="2015-07-18T16:00:00"/>
  </r>
  <r>
    <n v="3379"/>
    <s v="The Promise"/>
    <s v="A play by Alexei Arbuzov about the lives of three teenagers during the Nazi siege of Leningrad, 1942, in a new adaptation by Nick Dear."/>
    <n v="2000"/>
    <n v="30"/>
    <x v="2"/>
    <s v="GB"/>
    <s v="GBP"/>
    <n v="1440630000"/>
    <n v="1439122800"/>
    <b v="0"/>
    <n v="38"/>
    <b v="1"/>
    <s v="theater/plays"/>
    <n v="2"/>
    <n v="0.79"/>
    <x v="1"/>
    <s v="plays"/>
    <x v="2"/>
    <x v="3116"/>
    <d v="2015-08-26T23:00:00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2"/>
    <s v="US"/>
    <s v="USD"/>
    <n v="1418244552"/>
    <n v="1415652552"/>
    <b v="0"/>
    <n v="15"/>
    <b v="1"/>
    <s v="theater/plays"/>
    <n v="2"/>
    <n v="2"/>
    <x v="1"/>
    <s v="plays"/>
    <x v="1"/>
    <x v="3117"/>
    <d v="2014-12-10T20:49:12"/>
  </r>
  <r>
    <n v="3386"/>
    <s v="Going To Market"/>
    <s v="Stories from the Bronx make for an uncommon play. Help us finish funding this production, supported by the Kevin Spacey Foundation."/>
    <n v="2000"/>
    <n v="29"/>
    <x v="2"/>
    <s v="US"/>
    <s v="USD"/>
    <n v="1417620506"/>
    <n v="1415028506"/>
    <b v="0"/>
    <n v="41"/>
    <b v="1"/>
    <s v="theater/plays"/>
    <n v="1"/>
    <n v="0.71"/>
    <x v="1"/>
    <s v="plays"/>
    <x v="1"/>
    <x v="3118"/>
    <d v="2014-12-03T15:28:26"/>
  </r>
  <r>
    <n v="3403"/>
    <s v="'Fats and Tanya' - a play by Lucy Gallagher"/>
    <s v="Two worlds, one bond - no turning back._x000a_A dark comedy about domestic abuse and the power of an unlikely friendship"/>
    <n v="2000"/>
    <n v="26"/>
    <x v="2"/>
    <s v="GB"/>
    <s v="GBP"/>
    <n v="1435230324"/>
    <n v="1432638324"/>
    <b v="0"/>
    <n v="17"/>
    <b v="1"/>
    <s v="theater/plays"/>
    <n v="1"/>
    <n v="1.53"/>
    <x v="1"/>
    <s v="plays"/>
    <x v="2"/>
    <x v="3119"/>
    <d v="2015-06-25T11:05:24"/>
  </r>
  <r>
    <n v="3407"/>
    <s v="Chlorine Edinburgh 2014"/>
    <s v="Biddy is 24. Biddy is a hopeless romantic. Biddy always wanted to be a vegan. Find out what happens_x000a_when Biddy gets sectioned."/>
    <n v="2000"/>
    <n v="25"/>
    <x v="2"/>
    <s v="GB"/>
    <s v="GBP"/>
    <n v="1404641289"/>
    <n v="1402049289"/>
    <b v="0"/>
    <n v="67"/>
    <b v="1"/>
    <s v="theater/plays"/>
    <n v="1"/>
    <n v="0.37"/>
    <x v="1"/>
    <s v="plays"/>
    <x v="1"/>
    <x v="3120"/>
    <d v="2014-07-06T10:08:09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2"/>
    <s v="GB"/>
    <s v="GBP"/>
    <n v="1425142800"/>
    <n v="1422983847"/>
    <b v="0"/>
    <n v="51"/>
    <b v="1"/>
    <s v="theater/plays"/>
    <n v="1"/>
    <n v="0.49"/>
    <x v="1"/>
    <s v="plays"/>
    <x v="2"/>
    <x v="3121"/>
    <d v="2015-02-28T17:00:00"/>
  </r>
  <r>
    <n v="3430"/>
    <s v="Being Patient"/>
    <s v="We need support for our play so we can promote awareness of kidney diseases and the effect it has on sufferers and their families."/>
    <n v="2000"/>
    <n v="25"/>
    <x v="2"/>
    <s v="GB"/>
    <s v="GBP"/>
    <n v="1406760101"/>
    <n v="1404168101"/>
    <b v="0"/>
    <n v="72"/>
    <b v="1"/>
    <s v="theater/plays"/>
    <n v="1"/>
    <n v="0.35"/>
    <x v="1"/>
    <s v="plays"/>
    <x v="1"/>
    <x v="3122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2"/>
    <s v="US"/>
    <s v="USD"/>
    <n v="1408383153"/>
    <n v="1405791153"/>
    <b v="0"/>
    <n v="21"/>
    <b v="1"/>
    <s v="theater/plays"/>
    <n v="1"/>
    <n v="1.19"/>
    <x v="1"/>
    <s v="plays"/>
    <x v="1"/>
    <x v="3123"/>
    <d v="2014-08-18T17:32:33"/>
  </r>
  <r>
    <n v="3432"/>
    <s v="Love Letters"/>
    <s v="Bare Theatre stages A.R. Gurney's Pulitzer Finalist script about a relationship spanning a lifetime and long distance."/>
    <n v="2000"/>
    <n v="25"/>
    <x v="2"/>
    <s v="US"/>
    <s v="USD"/>
    <n v="1454709600"/>
    <n v="1452520614"/>
    <b v="0"/>
    <n v="42"/>
    <b v="1"/>
    <s v="theater/plays"/>
    <n v="1"/>
    <n v="0.6"/>
    <x v="1"/>
    <s v="plays"/>
    <x v="0"/>
    <x v="3124"/>
    <d v="2016-02-05T22:00:00"/>
  </r>
  <r>
    <n v="3445"/>
    <s v="Axon Theatre - First Project (Phase 1)"/>
    <s v="Rehearsal &amp; development of our first project as Axon Theatre: &quot;The Star-Spangled Girl&quot; in South Wales."/>
    <n v="2000"/>
    <n v="21"/>
    <x v="2"/>
    <s v="GB"/>
    <s v="GBP"/>
    <n v="1445604236"/>
    <n v="1443185036"/>
    <b v="0"/>
    <n v="31"/>
    <b v="1"/>
    <s v="theater/plays"/>
    <n v="1"/>
    <n v="0.68"/>
    <x v="1"/>
    <s v="plays"/>
    <x v="2"/>
    <x v="3125"/>
    <d v="2015-10-23T12:43:56"/>
  </r>
  <r>
    <n v="3457"/>
    <s v="The Impossible Adventures Of Supernova Jones"/>
    <s v="Robots, Space Battles, Mystery, and Intrigue. Nothing is Impossible..."/>
    <n v="2000"/>
    <n v="20"/>
    <x v="2"/>
    <s v="US"/>
    <s v="USD"/>
    <n v="1423720740"/>
    <n v="1421081857"/>
    <b v="0"/>
    <n v="55"/>
    <b v="1"/>
    <s v="theater/plays"/>
    <n v="1"/>
    <n v="0.36"/>
    <x v="1"/>
    <s v="plays"/>
    <x v="2"/>
    <x v="3126"/>
    <d v="2015-02-12T05:59:00"/>
  </r>
  <r>
    <n v="3465"/>
    <s v="Crooked Tree Theatre Presents Family Duels"/>
    <s v="Family Duels is a tragicomedy about family, filth, fraud and fornication. Please help us bring Crooked Tree to the Camden Fringe."/>
    <n v="2000"/>
    <n v="18"/>
    <x v="2"/>
    <s v="GB"/>
    <s v="GBP"/>
    <n v="1439136000"/>
    <n v="1436972472"/>
    <b v="0"/>
    <n v="36"/>
    <b v="1"/>
    <s v="theater/plays"/>
    <n v="1"/>
    <n v="0.5"/>
    <x v="1"/>
    <s v="plays"/>
    <x v="2"/>
    <x v="3127"/>
    <d v="2015-08-09T16:00:00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2"/>
    <s v="US"/>
    <s v="USD"/>
    <n v="1415253540"/>
    <n v="1413432331"/>
    <b v="0"/>
    <n v="23"/>
    <b v="1"/>
    <s v="theater/plays"/>
    <n v="1"/>
    <n v="0.65"/>
    <x v="1"/>
    <s v="plays"/>
    <x v="1"/>
    <x v="3128"/>
    <d v="2014-11-06T05:59:00"/>
  </r>
  <r>
    <n v="3474"/>
    <s v="Be Prepared"/>
    <s v="Help us get actor-writer Ian Bonar's debut play - a hilarious, heartbreaking story of grief and loss - to the 2016 Edinburgh Fringe."/>
    <n v="2000"/>
    <n v="15"/>
    <x v="2"/>
    <s v="GB"/>
    <s v="GBP"/>
    <n v="1469016131"/>
    <n v="1466424131"/>
    <b v="0"/>
    <n v="39"/>
    <b v="1"/>
    <s v="theater/plays"/>
    <n v="1"/>
    <n v="0.38"/>
    <x v="1"/>
    <s v="plays"/>
    <x v="0"/>
    <x v="3129"/>
    <d v="2016-07-20T12:02:11"/>
  </r>
  <r>
    <n v="3478"/>
    <s v="Measure for Measure"/>
    <s v="Bare Theatre takes on Shakespeare's most notorious &quot;problem play,&quot; which asks how far we are willing to go to do what is right."/>
    <n v="2000"/>
    <n v="15"/>
    <x v="2"/>
    <s v="US"/>
    <s v="USD"/>
    <n v="1426539600"/>
    <n v="1424296822"/>
    <b v="0"/>
    <n v="57"/>
    <b v="1"/>
    <s v="theater/plays"/>
    <n v="1"/>
    <n v="0.26"/>
    <x v="1"/>
    <s v="plays"/>
    <x v="2"/>
    <x v="3130"/>
    <d v="2015-03-16T21:00:00"/>
  </r>
  <r>
    <n v="3487"/>
    <s v="Jericho Creek"/>
    <s v="Jericho Creek is an original production by Fledgling Theatre Company which will be performed at The Cockpit Theatre in July 2015"/>
    <n v="2000"/>
    <n v="13"/>
    <x v="2"/>
    <s v="GB"/>
    <s v="GBP"/>
    <n v="1435185252"/>
    <n v="1432593252"/>
    <b v="0"/>
    <n v="66"/>
    <b v="1"/>
    <s v="theater/plays"/>
    <n v="1"/>
    <n v="0.2"/>
    <x v="1"/>
    <s v="plays"/>
    <x v="2"/>
    <x v="3131"/>
    <d v="2015-06-24T22:34:12"/>
  </r>
  <r>
    <n v="3499"/>
    <s v="Fefu and Her Friends"/>
    <s v="Figure 8 Troupe's debut performance! A stunning piece of theatre written by premier female playwright Maria Irene Fornes."/>
    <n v="2000"/>
    <n v="11"/>
    <x v="2"/>
    <s v="US"/>
    <s v="USD"/>
    <n v="1435733940"/>
    <n v="1431046325"/>
    <b v="0"/>
    <n v="35"/>
    <b v="1"/>
    <s v="theater/plays"/>
    <n v="1"/>
    <n v="0.31"/>
    <x v="1"/>
    <s v="plays"/>
    <x v="2"/>
    <x v="3132"/>
    <d v="2015-07-01T06:59:00"/>
  </r>
  <r>
    <n v="3519"/>
    <s v="Bookstory"/>
    <s v="Bookstory is a tiny puppet musical with some very big ideas that tells the story of the story in the digital age"/>
    <n v="2000"/>
    <n v="10"/>
    <x v="2"/>
    <s v="GB"/>
    <s v="GBP"/>
    <n v="1425478950"/>
    <n v="1422886950"/>
    <b v="0"/>
    <n v="28"/>
    <b v="1"/>
    <s v="theater/plays"/>
    <n v="1"/>
    <n v="0.36"/>
    <x v="1"/>
    <s v="plays"/>
    <x v="2"/>
    <x v="3133"/>
    <d v="2015-03-04T14:22:30"/>
  </r>
  <r>
    <n v="3520"/>
    <s v="Protocols"/>
    <s v="Help us to bring &quot;Protocols&quot; at the 2015 Camden Fringe. The most controversial play of the year."/>
    <n v="2000"/>
    <n v="10"/>
    <x v="2"/>
    <s v="GB"/>
    <s v="GBP"/>
    <n v="1441547220"/>
    <n v="1439322412"/>
    <b v="0"/>
    <n v="21"/>
    <b v="1"/>
    <s v="theater/plays"/>
    <n v="1"/>
    <n v="0.48"/>
    <x v="1"/>
    <s v="plays"/>
    <x v="2"/>
    <x v="3134"/>
    <d v="2015-09-06T13:47:00"/>
  </r>
  <r>
    <n v="3535"/>
    <s v="Twelve Angry Women"/>
    <s v="On the 60th anniversary of Twelve Angry Men, 12 female writers create 12 short pieces about what makes them angry."/>
    <n v="2000"/>
    <n v="10"/>
    <x v="2"/>
    <s v="GB"/>
    <s v="GBP"/>
    <n v="1443808800"/>
    <n v="1441120910"/>
    <b v="0"/>
    <n v="46"/>
    <b v="1"/>
    <s v="theater/plays"/>
    <n v="1"/>
    <n v="0.22"/>
    <x v="1"/>
    <s v="plays"/>
    <x v="2"/>
    <x v="3135"/>
    <d v="2015-10-02T18:00:00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2"/>
    <s v="GB"/>
    <s v="GBP"/>
    <n v="1471428340"/>
    <n v="1469009140"/>
    <b v="0"/>
    <n v="83"/>
    <b v="1"/>
    <s v="theater/plays"/>
    <n v="1"/>
    <n v="0.12"/>
    <x v="1"/>
    <s v="plays"/>
    <x v="0"/>
    <x v="3136"/>
    <d v="2016-08-17T10:05:40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2"/>
    <s v="GB"/>
    <s v="GBP"/>
    <n v="1422015083"/>
    <n v="1419423083"/>
    <b v="0"/>
    <n v="38"/>
    <b v="1"/>
    <s v="theater/plays"/>
    <n v="0"/>
    <n v="0.16"/>
    <x v="1"/>
    <s v="plays"/>
    <x v="1"/>
    <x v="3137"/>
    <d v="2015-01-23T12:11:23"/>
  </r>
  <r>
    <n v="3570"/>
    <s v="The Lower Depths"/>
    <s v="Theatre Machine presents an all-new adaptation of Maxim Gorky's classic of Russian theatre, The Lower Depths."/>
    <n v="2000"/>
    <n v="5"/>
    <x v="2"/>
    <s v="US"/>
    <s v="USD"/>
    <n v="1420009200"/>
    <n v="1417593483"/>
    <b v="0"/>
    <n v="26"/>
    <b v="1"/>
    <s v="theater/plays"/>
    <n v="0"/>
    <n v="0.19"/>
    <x v="1"/>
    <s v="plays"/>
    <x v="1"/>
    <x v="3138"/>
    <d v="2014-12-31T07:00:00"/>
  </r>
  <r>
    <n v="3592"/>
    <s v="boom- a play by Peter Sinn Nachtrieb"/>
    <s v="Sex. Fish. A COMET THAT DESTROYS THE WORLD. boom a play by Peter Sinn Nachtrieb- Feb 19-21 at The Bridge in NYC."/>
    <n v="2000"/>
    <n v="5"/>
    <x v="2"/>
    <s v="US"/>
    <s v="USD"/>
    <n v="1423630740"/>
    <n v="1418673307"/>
    <b v="0"/>
    <n v="35"/>
    <b v="1"/>
    <s v="theater/plays"/>
    <n v="0"/>
    <n v="0.14000000000000001"/>
    <x v="1"/>
    <s v="plays"/>
    <x v="1"/>
    <x v="3139"/>
    <d v="2015-02-11T04:59:00"/>
  </r>
  <r>
    <n v="3601"/>
    <s v="Pink Confetti at The Courtyard Theatre, Hoxton"/>
    <s v="New play 'Pink Confetti' by Paul Roberts at The Courtyard Theatre produced by Etch and directed by Oliver Dawe."/>
    <n v="2000"/>
    <n v="4"/>
    <x v="2"/>
    <s v="GB"/>
    <s v="GBP"/>
    <n v="1421452682"/>
    <n v="1418860682"/>
    <b v="0"/>
    <n v="53"/>
    <b v="1"/>
    <s v="theater/plays"/>
    <n v="0"/>
    <n v="0.08"/>
    <x v="1"/>
    <s v="plays"/>
    <x v="1"/>
    <x v="3140"/>
    <d v="2015-01-16T23:58:02"/>
  </r>
  <r>
    <n v="3618"/>
    <s v="Checkpoint 22"/>
    <s v="The play yet to be described as &quot;A surefire Edinburgh Fringe Festival Cult Hit&quot;. Coming to the Underbelly, Edinburgh, 5th-30th August."/>
    <n v="2000"/>
    <n v="2"/>
    <x v="2"/>
    <s v="GB"/>
    <s v="GBP"/>
    <n v="1433343850"/>
    <n v="1430751850"/>
    <b v="0"/>
    <n v="56"/>
    <b v="1"/>
    <s v="theater/plays"/>
    <n v="0"/>
    <n v="0.04"/>
    <x v="1"/>
    <s v="plays"/>
    <x v="2"/>
    <x v="3141"/>
    <d v="2015-06-03T15:04:10"/>
  </r>
  <r>
    <n v="3627"/>
    <s v="One Shot Theatre Company"/>
    <s v="One Shot Theatre Company is an organization that promotes youth theatre for social change, putting on shows that open a social dialogue"/>
    <n v="2000"/>
    <n v="2"/>
    <x v="2"/>
    <s v="US"/>
    <s v="USD"/>
    <n v="1463803140"/>
    <n v="1459446487"/>
    <b v="0"/>
    <n v="29"/>
    <b v="1"/>
    <s v="theater/plays"/>
    <n v="0"/>
    <n v="7.0000000000000007E-2"/>
    <x v="1"/>
    <s v="plays"/>
    <x v="0"/>
    <x v="3142"/>
    <d v="2016-05-21T03:59:00"/>
  </r>
  <r>
    <n v="3653"/>
    <s v="ALLIE"/>
    <s v="ALLIE is a new dark comedy play which will premiere at the Edinburgh Festival Fringe 2015. Written and produced by Ruaraidh Murray."/>
    <n v="2000"/>
    <n v="1"/>
    <x v="2"/>
    <s v="GB"/>
    <s v="GBP"/>
    <n v="1438764207"/>
    <n v="1436172207"/>
    <b v="0"/>
    <n v="33"/>
    <b v="1"/>
    <s v="theater/plays"/>
    <n v="0"/>
    <n v="0.03"/>
    <x v="1"/>
    <s v="plays"/>
    <x v="2"/>
    <x v="3143"/>
    <d v="2015-08-05T08:43:27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2"/>
    <s v="DK"/>
    <s v="DKK"/>
    <n v="1464817320"/>
    <n v="1462806419"/>
    <b v="0"/>
    <n v="20"/>
    <b v="1"/>
    <s v="theater/plays"/>
    <n v="0"/>
    <n v="0.05"/>
    <x v="1"/>
    <s v="plays"/>
    <x v="0"/>
    <x v="3144"/>
    <d v="2016-06-01T21:42:00"/>
  </r>
  <r>
    <n v="3678"/>
    <s v="Some big Some bang"/>
    <s v="The Ugly Collective takes Some big Some bang to the Underbelly Venues at the Edinburgh Fringe!"/>
    <n v="2000"/>
    <n v="1"/>
    <x v="2"/>
    <s v="GB"/>
    <s v="GBP"/>
    <n v="1433076298"/>
    <n v="1430052298"/>
    <b v="0"/>
    <n v="31"/>
    <b v="1"/>
    <s v="theater/plays"/>
    <n v="0"/>
    <n v="0.03"/>
    <x v="1"/>
    <s v="plays"/>
    <x v="2"/>
    <x v="3145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2"/>
    <s v="US"/>
    <s v="USD"/>
    <n v="1404190740"/>
    <n v="1401214581"/>
    <b v="0"/>
    <n v="30"/>
    <b v="1"/>
    <s v="theater/plays"/>
    <n v="0"/>
    <n v="0.03"/>
    <x v="1"/>
    <s v="plays"/>
    <x v="1"/>
    <x v="3146"/>
    <d v="2014-07-01T04:59:00"/>
  </r>
  <r>
    <n v="3696"/>
    <s v="&quot;Lifted&quot; - The Theatre Shed's 10 Year Anniversary Show"/>
    <s v="We are 10 years old - please help us celebrate the last 10 years and secure our future for the next 10 years."/>
    <n v="2000"/>
    <n v="1"/>
    <x v="2"/>
    <s v="GB"/>
    <s v="GBP"/>
    <n v="1423838916"/>
    <n v="1418654916"/>
    <b v="0"/>
    <n v="78"/>
    <b v="1"/>
    <s v="theater/plays"/>
    <n v="0"/>
    <n v="0.01"/>
    <x v="1"/>
    <s v="plays"/>
    <x v="1"/>
    <x v="3147"/>
    <d v="2015-02-13T14:48:36"/>
  </r>
  <r>
    <n v="3697"/>
    <s v="Sid the tour 2016"/>
    <s v="With your support this one-man show will tour various theatres in the UK - it's a story of hero worship and love beyond the grave."/>
    <n v="2000"/>
    <n v="1"/>
    <x v="2"/>
    <s v="GB"/>
    <s v="GBP"/>
    <n v="1462878648"/>
    <n v="1461064248"/>
    <b v="0"/>
    <n v="30"/>
    <b v="1"/>
    <s v="theater/plays"/>
    <n v="0"/>
    <n v="0.03"/>
    <x v="1"/>
    <s v="plays"/>
    <x v="0"/>
    <x v="3148"/>
    <d v="2016-05-10T11:10:48"/>
  </r>
  <r>
    <n v="3713"/>
    <s v="Bring Matt Fotis's Nights on the Couch to NYC!"/>
    <s v="Matt Fotis's play, Nights on the Couch, was accepted to the 28th Annual Strawberry One Act Festival! Show your support!"/>
    <n v="2000"/>
    <n v="0"/>
    <x v="2"/>
    <s v="US"/>
    <s v="USD"/>
    <n v="1465062166"/>
    <n v="1463334166"/>
    <b v="0"/>
    <n v="19"/>
    <b v="1"/>
    <s v="theater/plays"/>
    <n v="0"/>
    <n v="0"/>
    <x v="1"/>
    <s v="plays"/>
    <x v="0"/>
    <x v="3149"/>
    <d v="2016-06-04T17:42:46"/>
  </r>
  <r>
    <n v="3727"/>
    <s v="Star-Spangled Sitcoms: Huzzah &amp; John Adams"/>
    <s v="It's exactly what you think it is: a historical parody of your favorite sitcom about a bar and its psychiatrist spinoff!"/>
    <n v="2000"/>
    <n v="0"/>
    <x v="2"/>
    <s v="US"/>
    <s v="USD"/>
    <n v="1476939300"/>
    <n v="1474273294"/>
    <b v="0"/>
    <n v="33"/>
    <b v="1"/>
    <s v="theater/plays"/>
    <n v="0"/>
    <n v="0"/>
    <x v="1"/>
    <s v="plays"/>
    <x v="0"/>
    <x v="3150"/>
    <d v="2016-10-20T04:55:00"/>
  </r>
  <r>
    <n v="3740"/>
    <s v="dasGROUP Theatre: Savage in Limbo"/>
    <s v="Savage in Limbo is the pilot production of dasGROUP Theatre; a Dallas-based production company with an eye for grit &amp; love of theatre."/>
    <n v="2000"/>
    <n v="0"/>
    <x v="1"/>
    <s v="US"/>
    <s v="USD"/>
    <n v="1407808438"/>
    <n v="1405217355"/>
    <b v="0"/>
    <n v="14"/>
    <b v="0"/>
    <s v="theater/plays"/>
    <n v="0"/>
    <n v="0"/>
    <x v="1"/>
    <s v="plays"/>
    <x v="1"/>
    <x v="3151"/>
    <d v="2014-08-12T01:53:58"/>
  </r>
  <r>
    <n v="3767"/>
    <s v="Accidental Artists Lab"/>
    <s v="A ragtag crew collaborating on a live performance for the first time, with music as their medium and NYC as their inspiration."/>
    <n v="2000"/>
    <n v="0"/>
    <x v="2"/>
    <s v="US"/>
    <s v="USD"/>
    <n v="1425185940"/>
    <n v="1423960097"/>
    <b v="0"/>
    <n v="56"/>
    <b v="1"/>
    <s v="theater/musical"/>
    <n v="0"/>
    <n v="0"/>
    <x v="1"/>
    <s v="musical"/>
    <x v="2"/>
    <x v="3152"/>
    <d v="2015-03-01T04:59:00"/>
  </r>
  <r>
    <n v="3770"/>
    <s v="The White Feather: a new musical"/>
    <s v="The incredible story of woman's fight to clear her brother from the charge of cowardice in the Great War, brought to life musically"/>
    <n v="2000"/>
    <n v="0"/>
    <x v="2"/>
    <s v="GB"/>
    <s v="GBP"/>
    <n v="1434234010"/>
    <n v="1431642010"/>
    <b v="0"/>
    <n v="20"/>
    <b v="1"/>
    <s v="theater/musical"/>
    <n v="0"/>
    <n v="0"/>
    <x v="1"/>
    <s v="musical"/>
    <x v="2"/>
    <x v="3153"/>
    <d v="2015-06-13T22:20:1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2"/>
    <s v="US"/>
    <s v="USD"/>
    <n v="1428552000"/>
    <n v="1426199843"/>
    <b v="0"/>
    <n v="14"/>
    <b v="1"/>
    <s v="theater/musical"/>
    <n v="0"/>
    <n v="0"/>
    <x v="1"/>
    <s v="musical"/>
    <x v="2"/>
    <x v="3154"/>
    <d v="2015-04-09T04:00:00"/>
  </r>
  <r>
    <n v="3777"/>
    <s v="The Musical Adventure of Mimi and the Ghosts"/>
    <s v="This musical adventure is a funny and heartwarming story of Mimi, a rebellious young girl who is spirited to Ghostlynd."/>
    <n v="2000"/>
    <n v="0"/>
    <x v="2"/>
    <s v="US"/>
    <s v="USD"/>
    <n v="1411790400"/>
    <n v="1409884821"/>
    <b v="0"/>
    <n v="59"/>
    <b v="1"/>
    <s v="theater/musical"/>
    <n v="0"/>
    <n v="0"/>
    <x v="1"/>
    <s v="musical"/>
    <x v="1"/>
    <x v="3155"/>
    <d v="2014-09-27T04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2"/>
    <s v="GB"/>
    <s v="GBP"/>
    <n v="1469401200"/>
    <n v="1466887297"/>
    <b v="0"/>
    <n v="27"/>
    <b v="1"/>
    <s v="theater/musical"/>
    <n v="0"/>
    <n v="0"/>
    <x v="1"/>
    <s v="musical"/>
    <x v="0"/>
    <x v="3156"/>
    <d v="2016-07-24T23:00:00"/>
  </r>
  <r>
    <n v="3785"/>
    <s v="Send &quot;Pawn&quot; to Edinburgh!"/>
    <s v="Chess. Betrayal. Blueberry yoghurts. &quot;Pawn&quot; - a new musical by Oxford students - needs funding to go to the Edinburgh Fringe!"/>
    <n v="2000"/>
    <n v="0"/>
    <x v="2"/>
    <s v="GB"/>
    <s v="GBP"/>
    <n v="1470132180"/>
    <n v="1467040769"/>
    <b v="0"/>
    <n v="30"/>
    <b v="1"/>
    <s v="theater/musical"/>
    <n v="0"/>
    <n v="0"/>
    <x v="1"/>
    <s v="musical"/>
    <x v="0"/>
    <x v="3157"/>
    <d v="2016-08-02T10:03:00"/>
  </r>
  <r>
    <n v="3809"/>
    <s v="15% of The Seagull Flies to Edinburgh"/>
    <s v="The story of two women trying to produce their own version of Chekhov's The Seagull with limited resources and unfettered enthusiasm."/>
    <n v="2000"/>
    <n v="0"/>
    <x v="2"/>
    <s v="GB"/>
    <s v="GBP"/>
    <n v="1406761200"/>
    <n v="1402403907"/>
    <b v="0"/>
    <n v="38"/>
    <b v="1"/>
    <s v="theater/plays"/>
    <n v="0"/>
    <n v="0"/>
    <x v="1"/>
    <s v="plays"/>
    <x v="1"/>
    <x v="3158"/>
    <d v="2014-07-30T23:00:00"/>
  </r>
  <r>
    <n v="3812"/>
    <s v="Save &quot;The Stage Door&quot;"/>
    <s v="We are raising funds for our local theatre group &quot;The Stage Door&quot;. Funding required for lighting, stage equipment and productions."/>
    <n v="2000"/>
    <n v="0"/>
    <x v="2"/>
    <s v="CA"/>
    <s v="CAD"/>
    <n v="1433131140"/>
    <n v="1429120908"/>
    <b v="0"/>
    <n v="11"/>
    <b v="1"/>
    <s v="theater/plays"/>
    <n v="0"/>
    <n v="0"/>
    <x v="1"/>
    <s v="plays"/>
    <x v="2"/>
    <x v="3159"/>
    <d v="2015-06-01T03:59:00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2"/>
    <s v="US"/>
    <s v="USD"/>
    <n v="1445659140"/>
    <n v="1444236216"/>
    <b v="0"/>
    <n v="20"/>
    <b v="1"/>
    <s v="theater/plays"/>
    <n v="0"/>
    <n v="0"/>
    <x v="1"/>
    <s v="plays"/>
    <x v="2"/>
    <x v="3160"/>
    <d v="2015-10-24T03:59:00"/>
  </r>
  <r>
    <n v="3837"/>
    <s v="Farcical Elements Presents Boeing-Boeing"/>
    <s v="A high-flying French farce with the thrust of a well-tuned jet engine"/>
    <n v="2000"/>
    <n v="0"/>
    <x v="2"/>
    <s v="GB"/>
    <s v="GBP"/>
    <n v="1435947758"/>
    <n v="1432837358"/>
    <b v="0"/>
    <n v="17"/>
    <b v="1"/>
    <s v="theater/plays"/>
    <n v="0"/>
    <n v="0"/>
    <x v="1"/>
    <s v="plays"/>
    <x v="2"/>
    <x v="3161"/>
    <d v="2015-07-03T18:22: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2"/>
    <s v="US"/>
    <s v="USD"/>
    <n v="1438226724"/>
    <n v="1433042724"/>
    <b v="0"/>
    <n v="32"/>
    <b v="1"/>
    <s v="theater/plays"/>
    <n v="0"/>
    <n v="0"/>
    <x v="1"/>
    <s v="plays"/>
    <x v="2"/>
    <x v="3162"/>
    <d v="2015-07-30T03:25:24"/>
  </r>
  <r>
    <n v="3861"/>
    <s v="READY OR NOT HERE I COME"/>
    <s v="THE COMING OF THE LORD!"/>
    <n v="2000"/>
    <n v="0"/>
    <x v="1"/>
    <s v="US"/>
    <s v="USD"/>
    <n v="1415828820"/>
    <n v="1412258977"/>
    <b v="0"/>
    <n v="1"/>
    <b v="0"/>
    <s v="theater/plays"/>
    <n v="0"/>
    <n v="0"/>
    <x v="1"/>
    <s v="plays"/>
    <x v="1"/>
    <x v="3163"/>
    <d v="2014-11-12T21:47:00"/>
  </r>
  <r>
    <n v="3866"/>
    <s v="a feminine ending, brought to you by the East End Theatre Co"/>
    <s v="A funny, moving, witty piece about a girl, her oboe, and her dreams."/>
    <n v="2000"/>
    <n v="0"/>
    <x v="1"/>
    <s v="US"/>
    <s v="USD"/>
    <n v="1458703740"/>
    <n v="1454453021"/>
    <b v="0"/>
    <n v="2"/>
    <b v="0"/>
    <s v="theater/plays"/>
    <n v="0"/>
    <n v="0"/>
    <x v="1"/>
    <s v="plays"/>
    <x v="0"/>
    <x v="3164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0"/>
    <x v="1"/>
    <s v="US"/>
    <s v="USD"/>
    <n v="1466278339"/>
    <n v="1463686339"/>
    <b v="0"/>
    <n v="5"/>
    <b v="0"/>
    <s v="theater/plays"/>
    <n v="0"/>
    <n v="0"/>
    <x v="1"/>
    <s v="plays"/>
    <x v="0"/>
    <x v="3165"/>
    <d v="2016-06-18T19:32: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0"/>
    <s v="US"/>
    <s v="USD"/>
    <n v="1430517600"/>
    <n v="1426538129"/>
    <b v="0"/>
    <n v="2"/>
    <b v="0"/>
    <s v="theater/musical"/>
    <n v="0"/>
    <n v="0"/>
    <x v="1"/>
    <s v="musical"/>
    <x v="2"/>
    <x v="3166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0"/>
    <x v="1"/>
    <s v="GB"/>
    <s v="GBP"/>
    <n v="1488114358"/>
    <n v="1485522358"/>
    <b v="0"/>
    <n v="14"/>
    <b v="0"/>
    <s v="theater/plays"/>
    <n v="0"/>
    <n v="0"/>
    <x v="1"/>
    <s v="plays"/>
    <x v="3"/>
    <x v="3167"/>
    <d v="2017-02-26T13:05:58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s v="plays"/>
    <x v="0"/>
    <x v="3168"/>
    <d v="2016-06-03T11:19:12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1"/>
    <s v="US"/>
    <s v="USD"/>
    <n v="1431717268"/>
    <n v="1429125268"/>
    <b v="0"/>
    <n v="1"/>
    <b v="0"/>
    <s v="theater/plays"/>
    <n v="0"/>
    <n v="0"/>
    <x v="1"/>
    <s v="plays"/>
    <x v="2"/>
    <x v="3169"/>
    <d v="2015-05-15T19:14:28"/>
  </r>
  <r>
    <n v="3958"/>
    <s v="Shakespeare with Noodles:  Henry IV"/>
    <s v="A children's theatre group constructing props out of swimming noodles to provide free Shakespeare in the parks to local communities."/>
    <n v="2000"/>
    <n v="0"/>
    <x v="1"/>
    <s v="US"/>
    <s v="USD"/>
    <n v="1406988000"/>
    <n v="1403822912"/>
    <b v="0"/>
    <n v="16"/>
    <b v="0"/>
    <s v="theater/plays"/>
    <n v="0"/>
    <n v="0"/>
    <x v="1"/>
    <s v="plays"/>
    <x v="1"/>
    <x v="3170"/>
    <d v="2014-08-02T14:00:00"/>
  </r>
  <r>
    <n v="3964"/>
    <s v="MAMA'Z BA-B: The StagePlay"/>
    <s v="&quot;MAMA'Z BA-B&quot; is the story of Marcus Williams who struggles to find a place for himself as a young black male."/>
    <n v="2000"/>
    <n v="0"/>
    <x v="1"/>
    <s v="US"/>
    <s v="USD"/>
    <n v="1429460386"/>
    <n v="1424279986"/>
    <b v="0"/>
    <n v="3"/>
    <b v="0"/>
    <s v="theater/plays"/>
    <n v="0"/>
    <n v="0"/>
    <x v="1"/>
    <s v="plays"/>
    <x v="2"/>
    <x v="3171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1"/>
    <s v="US"/>
    <s v="USD"/>
    <n v="1460608780"/>
    <n v="1455428380"/>
    <b v="0"/>
    <n v="4"/>
    <b v="0"/>
    <s v="theater/plays"/>
    <n v="0"/>
    <n v="0"/>
    <x v="1"/>
    <s v="plays"/>
    <x v="0"/>
    <x v="3172"/>
    <d v="2016-04-14T04:39:40"/>
  </r>
  <r>
    <n v="3978"/>
    <s v="For Colored Girl Play Production"/>
    <s v="Staged play within the communities of eastern ( Kinston Wilson Wilmington ) North Carolina ! Funds will allow a child to attend! THX"/>
    <n v="2000"/>
    <n v="0"/>
    <x v="1"/>
    <s v="US"/>
    <s v="USD"/>
    <n v="1422717953"/>
    <n v="1417533953"/>
    <b v="0"/>
    <n v="8"/>
    <b v="0"/>
    <s v="theater/plays"/>
    <n v="0"/>
    <n v="0"/>
    <x v="1"/>
    <s v="plays"/>
    <x v="1"/>
    <x v="3173"/>
    <d v="2015-01-31T15:25: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1"/>
    <s v="US"/>
    <s v="USD"/>
    <n v="1456002300"/>
    <n v="1454173120"/>
    <b v="0"/>
    <n v="19"/>
    <b v="0"/>
    <s v="theater/plays"/>
    <n v="0"/>
    <n v="0"/>
    <x v="1"/>
    <s v="plays"/>
    <x v="0"/>
    <x v="3174"/>
    <d v="2016-02-20T21:05:00"/>
  </r>
  <r>
    <n v="3994"/>
    <s v="Poles Apart - A Play in 2 Acts"/>
    <s v="Is Henson willing to dare risk a theatrical speaking tour of his North Pole adventures...and more?"/>
    <n v="2000"/>
    <n v="0"/>
    <x v="1"/>
    <s v="US"/>
    <s v="USD"/>
    <n v="1405761690"/>
    <n v="1403169690"/>
    <b v="0"/>
    <n v="1"/>
    <b v="0"/>
    <s v="theater/plays"/>
    <n v="0"/>
    <n v="0"/>
    <x v="1"/>
    <s v="plays"/>
    <x v="1"/>
    <x v="3175"/>
    <d v="2014-07-19T09:21:30"/>
  </r>
  <r>
    <n v="4003"/>
    <s v="MAMA BA-B: The Stage Play"/>
    <s v="&quot;MAMA'Z BA-B&quot; is the story of Marcus Williams who struggles to find a place for himself as a young black male."/>
    <n v="2000"/>
    <n v="0"/>
    <x v="1"/>
    <s v="US"/>
    <s v="USD"/>
    <n v="1424009147"/>
    <n v="1421417147"/>
    <b v="0"/>
    <n v="2"/>
    <b v="0"/>
    <s v="theater/plays"/>
    <n v="0"/>
    <n v="0"/>
    <x v="1"/>
    <s v="plays"/>
    <x v="2"/>
    <x v="3176"/>
    <d v="2015-02-15T14:05:47"/>
  </r>
  <r>
    <n v="4007"/>
    <s v="POLES APART - A PLAY IN 2 ACTS"/>
    <s v="Is the public ready to hear Matt's story? Is he willing to risk public speaking and the waning reputation among his own race?"/>
    <n v="2000"/>
    <n v="0"/>
    <x v="1"/>
    <s v="US"/>
    <s v="USD"/>
    <n v="1409070480"/>
    <n v="1406572381"/>
    <b v="0"/>
    <n v="1"/>
    <b v="0"/>
    <s v="theater/plays"/>
    <n v="0"/>
    <n v="0"/>
    <x v="1"/>
    <s v="plays"/>
    <x v="1"/>
    <x v="3177"/>
    <d v="2014-08-26T16:28:00"/>
  </r>
  <r>
    <n v="4013"/>
    <s v="Harriet Tubman Woman Of Faith"/>
    <s v="Harriet Tubman Woman of Faith is a remarkable narrative about the life and faith of Harriet Tubman, told through a dream of a teenager."/>
    <n v="2000"/>
    <n v="0"/>
    <x v="1"/>
    <s v="US"/>
    <s v="USD"/>
    <n v="1424070823"/>
    <n v="1421478823"/>
    <b v="0"/>
    <n v="2"/>
    <b v="0"/>
    <s v="theater/plays"/>
    <n v="0"/>
    <n v="0"/>
    <x v="1"/>
    <s v="plays"/>
    <x v="2"/>
    <x v="3178"/>
    <d v="2015-02-16T07:13:43"/>
  </r>
  <r>
    <n v="4028"/>
    <s v="The Last King of the I.D.A. (Minnesota Fringe)"/>
    <s v="The 2014 Minnesota Fringe Festival brings the World Premiere of LightBright's one-act play, The Last King of the I.D.A."/>
    <n v="2000"/>
    <n v="0"/>
    <x v="1"/>
    <s v="US"/>
    <s v="USD"/>
    <n v="1402007500"/>
    <n v="1399415500"/>
    <b v="0"/>
    <n v="11"/>
    <b v="0"/>
    <s v="theater/plays"/>
    <n v="0"/>
    <n v="0"/>
    <x v="1"/>
    <s v="plays"/>
    <x v="1"/>
    <x v="3179"/>
    <d v="2014-06-05T22:31:4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1"/>
    <s v="AU"/>
    <s v="AUD"/>
    <n v="1430316426"/>
    <n v="1427724426"/>
    <b v="0"/>
    <n v="6"/>
    <b v="0"/>
    <s v="theater/plays"/>
    <n v="0"/>
    <n v="0"/>
    <x v="1"/>
    <s v="plays"/>
    <x v="2"/>
    <x v="3180"/>
    <d v="2015-04-29T14:07:06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1"/>
    <s v="GB"/>
    <s v="GBP"/>
    <n v="1404149280"/>
    <n v="1400547969"/>
    <b v="0"/>
    <n v="13"/>
    <b v="0"/>
    <s v="theater/plays"/>
    <n v="0"/>
    <n v="0"/>
    <x v="1"/>
    <s v="plays"/>
    <x v="1"/>
    <x v="3181"/>
    <d v="2014-06-30T17:28:00"/>
  </r>
  <r>
    <n v="4088"/>
    <s v="Community Theatre Project-Children's Show (Arthur)"/>
    <s v="Young persons theatre company working in deprived area seeking funding for children's theatrical production."/>
    <n v="2000"/>
    <n v="0"/>
    <x v="1"/>
    <s v="GB"/>
    <s v="GBP"/>
    <n v="1421403960"/>
    <n v="1418827324"/>
    <b v="0"/>
    <n v="3"/>
    <b v="0"/>
    <s v="theater/plays"/>
    <n v="0"/>
    <n v="0"/>
    <x v="1"/>
    <s v="plays"/>
    <x v="1"/>
    <x v="3182"/>
    <d v="2015-01-16T10:26:00"/>
  </r>
  <r>
    <n v="4094"/>
    <s v="Live at the Speakeasy with Ryan Anderson"/>
    <s v="Live at the Speakeasy with Ryan Anderson is a local talk show! Showcasing local artist, special guest, and talented bands."/>
    <n v="2000"/>
    <n v="0"/>
    <x v="1"/>
    <s v="US"/>
    <s v="USD"/>
    <n v="1413953940"/>
    <n v="1410141900"/>
    <b v="0"/>
    <n v="8"/>
    <b v="0"/>
    <s v="theater/plays"/>
    <n v="0"/>
    <n v="0"/>
    <x v="1"/>
    <s v="plays"/>
    <x v="1"/>
    <x v="3183"/>
    <d v="2014-10-22T04:59:00"/>
  </r>
  <r>
    <n v="4107"/>
    <s v="Sacrifice"/>
    <s v="A new dramatic comedy dealing with a father's unwillingness to let go of his past causes major problems for the future of his daughter."/>
    <n v="2000"/>
    <n v="0"/>
    <x v="1"/>
    <s v="US"/>
    <s v="USD"/>
    <n v="1411596001"/>
    <n v="1409608801"/>
    <b v="0"/>
    <n v="4"/>
    <b v="0"/>
    <s v="theater/plays"/>
    <n v="0"/>
    <n v="0"/>
    <x v="1"/>
    <s v="plays"/>
    <x v="1"/>
    <x v="3184"/>
    <d v="2014-09-24T22:00:01"/>
  </r>
  <r>
    <n v="2750"/>
    <s v="My Child, My Blessing"/>
    <s v="This is a journal where parents daily write something positive about their child.  Places for pictures, too."/>
    <n v="1999"/>
    <n v="410"/>
    <x v="1"/>
    <s v="US"/>
    <s v="USD"/>
    <n v="1341086400"/>
    <n v="1340055345"/>
    <b v="0"/>
    <n v="0"/>
    <b v="0"/>
    <s v="publishing/children's books"/>
    <n v="21"/>
    <n v="0"/>
    <x v="2"/>
    <s v="children's books"/>
    <x v="5"/>
    <x v="3185"/>
    <d v="2012-06-30T20:00:00"/>
  </r>
  <r>
    <n v="2307"/>
    <s v="Bones - The New EP by Matt Phillips"/>
    <s v="Printing, copywriting, and album art for my first record. It's 100% ready to listen we just need some help to get it out there."/>
    <n v="1964.47"/>
    <n v="1055.01"/>
    <x v="2"/>
    <s v="US"/>
    <s v="USD"/>
    <n v="1336245328"/>
    <n v="1333653333"/>
    <b v="1"/>
    <n v="75"/>
    <b v="1"/>
    <s v="music/indie rock"/>
    <n v="54"/>
    <n v="14.07"/>
    <x v="5"/>
    <s v="indie rock"/>
    <x v="5"/>
    <x v="3186"/>
    <d v="2012-05-05T19:15: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2"/>
    <s v="GB"/>
    <s v="GBP"/>
    <n v="1459378085"/>
    <n v="1456789685"/>
    <b v="0"/>
    <n v="21"/>
    <b v="1"/>
    <s v="theater/plays"/>
    <n v="0"/>
    <n v="0.14000000000000001"/>
    <x v="1"/>
    <s v="plays"/>
    <x v="0"/>
    <x v="3187"/>
    <d v="2016-03-30T22:48:0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1"/>
    <s v="GB"/>
    <s v="GBP"/>
    <n v="1410281360"/>
    <n v="1406825360"/>
    <b v="0"/>
    <n v="3"/>
    <b v="0"/>
    <s v="theater/plays"/>
    <n v="0"/>
    <n v="0"/>
    <x v="1"/>
    <s v="plays"/>
    <x v="1"/>
    <x v="3188"/>
    <d v="2014-09-09T16:49:20"/>
  </r>
  <r>
    <n v="720"/>
    <s v="Without Utterance: Tales from the Other Side of Language"/>
    <s v="Without Utterance, a crushingly intimate literary memoir told from the inside of losing language, self, and world."/>
    <n v="1900"/>
    <n v="10045"/>
    <x v="2"/>
    <s v="US"/>
    <s v="USD"/>
    <n v="1327851291"/>
    <n v="1325432091"/>
    <b v="0"/>
    <n v="41"/>
    <b v="1"/>
    <s v="publishing/nonfiction"/>
    <n v="529"/>
    <n v="245"/>
    <x v="2"/>
    <s v="nonfiction"/>
    <x v="5"/>
    <x v="3189"/>
    <d v="2012-01-29T15:34:51"/>
  </r>
  <r>
    <n v="1786"/>
    <s v="Observations in 6x6"/>
    <s v="A photo book that shows a timeless trip from Portugal to Sri Lanka in a subjective point of view through an old Hasselblad objective."/>
    <n v="1900"/>
    <n v="2195"/>
    <x v="1"/>
    <s v="NL"/>
    <s v="EUR"/>
    <n v="1418649177"/>
    <n v="1416057177"/>
    <b v="1"/>
    <n v="29"/>
    <b v="0"/>
    <s v="photography/photobooks"/>
    <n v="116"/>
    <n v="75.69"/>
    <x v="6"/>
    <s v="photobooks"/>
    <x v="1"/>
    <x v="3190"/>
    <d v="2014-12-15T13:12:57"/>
  </r>
  <r>
    <n v="3176"/>
    <s v="Romeo and Juliet at Moody's Pub"/>
    <s v="Romeo and Juliet at Moody's Pub is an adapted, 90-minute version of Shakespeare's classic tragedy, performed for free in a restaurant"/>
    <n v="1900"/>
    <n v="83"/>
    <x v="2"/>
    <s v="US"/>
    <s v="USD"/>
    <n v="1376838000"/>
    <n v="1374531631"/>
    <b v="1"/>
    <n v="55"/>
    <b v="1"/>
    <s v="theater/plays"/>
    <n v="4"/>
    <n v="1.51"/>
    <x v="1"/>
    <s v="plays"/>
    <x v="4"/>
    <x v="3191"/>
    <d v="2013-08-18T15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0"/>
    <s v="US"/>
    <s v="USD"/>
    <n v="1283392800"/>
    <n v="1281317691"/>
    <b v="0"/>
    <n v="4"/>
    <b v="0"/>
    <s v="publishing/art books"/>
    <n v="154"/>
    <n v="732.25"/>
    <x v="2"/>
    <s v="art books"/>
    <x v="7"/>
    <x v="3192"/>
    <d v="2010-09-02T02:00:00"/>
  </r>
  <r>
    <n v="2916"/>
    <s v="An Interview With Gaddafi - The Stage Play"/>
    <s v="The moving dramatisation of one man's journey to find the truth behind the Libyan regime change."/>
    <n v="1850"/>
    <n v="243"/>
    <x v="1"/>
    <s v="GB"/>
    <s v="GBP"/>
    <n v="1400498789"/>
    <n v="1398511589"/>
    <b v="0"/>
    <n v="7"/>
    <b v="0"/>
    <s v="theater/plays"/>
    <n v="13"/>
    <n v="34.71"/>
    <x v="1"/>
    <s v="plays"/>
    <x v="1"/>
    <x v="3193"/>
    <d v="2014-05-19T11:26:29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2"/>
    <s v="US"/>
    <s v="USD"/>
    <n v="1338186657"/>
    <n v="1333002657"/>
    <b v="0"/>
    <n v="32"/>
    <b v="1"/>
    <s v="film &amp; video/shorts"/>
    <n v="6131"/>
    <n v="3448.55"/>
    <x v="0"/>
    <s v="shorts"/>
    <x v="5"/>
    <x v="3194"/>
    <d v="2012-05-28T06:30:57"/>
  </r>
  <r>
    <n v="830"/>
    <s v="Dark Disco Club's new album"/>
    <s v="We're making a high energy, fist pumpin', pelvis-thrusting new Rock n Roll album and we'd love for you to be a part of it."/>
    <n v="1800"/>
    <n v="8098"/>
    <x v="2"/>
    <s v="US"/>
    <s v="USD"/>
    <n v="1363952225"/>
    <n v="1361363825"/>
    <b v="0"/>
    <n v="32"/>
    <b v="1"/>
    <s v="music/rock"/>
    <n v="450"/>
    <n v="253.06"/>
    <x v="5"/>
    <s v="rock"/>
    <x v="4"/>
    <x v="3195"/>
    <d v="2013-03-22T11:37:05"/>
  </r>
  <r>
    <n v="1639"/>
    <s v="The One Two 7s Are Recording an Album!"/>
    <s v="We've written the music and now it's time to record. We're excited to work with Nic at Different Fur studios but we need your help!"/>
    <n v="1800"/>
    <n v="2636"/>
    <x v="2"/>
    <s v="US"/>
    <s v="USD"/>
    <n v="1330789165"/>
    <n v="1328197165"/>
    <b v="0"/>
    <n v="19"/>
    <b v="1"/>
    <s v="music/rock"/>
    <n v="146"/>
    <n v="138.74"/>
    <x v="5"/>
    <s v="rock"/>
    <x v="5"/>
    <x v="3196"/>
    <d v="2012-03-03T15:39:25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2"/>
    <s v="US"/>
    <s v="USD"/>
    <n v="1486616400"/>
    <n v="1484037977"/>
    <b v="0"/>
    <n v="279"/>
    <b v="1"/>
    <s v="games/tabletop games"/>
    <n v="72"/>
    <n v="4.63"/>
    <x v="4"/>
    <s v="tabletop games"/>
    <x v="3"/>
    <x v="3197"/>
    <d v="2017-02-09T05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1"/>
    <s v="US"/>
    <s v="USD"/>
    <n v="1435429626"/>
    <n v="1431973626"/>
    <b v="0"/>
    <n v="14"/>
    <b v="0"/>
    <s v="theater/plays"/>
    <n v="14"/>
    <n v="17.86"/>
    <x v="1"/>
    <s v="plays"/>
    <x v="2"/>
    <x v="3198"/>
    <d v="2015-06-27T18:27:06"/>
  </r>
  <r>
    <n v="2927"/>
    <s v="The Addams Family Comes To Tuscaloosa"/>
    <s v="They're Creepy, They're Kooky, And They're coming to Tuscaloosa this October! Help Us Bring the World of The Addams Family To Life!"/>
    <n v="1800"/>
    <n v="234"/>
    <x v="2"/>
    <s v="US"/>
    <s v="USD"/>
    <n v="1405400400"/>
    <n v="1402934629"/>
    <b v="0"/>
    <n v="21"/>
    <b v="1"/>
    <s v="theater/musical"/>
    <n v="13"/>
    <n v="11.14"/>
    <x v="1"/>
    <s v="musical"/>
    <x v="1"/>
    <x v="3199"/>
    <d v="2014-07-15T05:00:00"/>
  </r>
  <r>
    <n v="3148"/>
    <s v="The Aurora Project: A Sci-Fi Epic by Bella Poynton"/>
    <s v="Help fund The Aurora Project, an immersive science fiction epic."/>
    <n v="1800"/>
    <n v="100"/>
    <x v="2"/>
    <s v="US"/>
    <s v="USD"/>
    <n v="1412136000"/>
    <n v="1410278284"/>
    <b v="1"/>
    <n v="57"/>
    <b v="1"/>
    <s v="theater/plays"/>
    <n v="6"/>
    <n v="1.75"/>
    <x v="1"/>
    <s v="plays"/>
    <x v="1"/>
    <x v="3200"/>
    <d v="2014-10-01T04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2"/>
    <s v="GB"/>
    <s v="GBP"/>
    <n v="1436705265"/>
    <n v="1434113265"/>
    <b v="1"/>
    <n v="30"/>
    <b v="1"/>
    <s v="theater/plays"/>
    <n v="3"/>
    <n v="1.7"/>
    <x v="1"/>
    <s v="plays"/>
    <x v="2"/>
    <x v="3201"/>
    <d v="2015-07-12T12:47:45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2"/>
    <s v="US"/>
    <s v="USD"/>
    <n v="1423456200"/>
    <n v="1421183271"/>
    <b v="1"/>
    <n v="12"/>
    <b v="1"/>
    <s v="theater/plays"/>
    <n v="3"/>
    <n v="4.17"/>
    <x v="1"/>
    <s v="plays"/>
    <x v="2"/>
    <x v="3202"/>
    <d v="2015-02-09T04:30:00"/>
  </r>
  <r>
    <n v="3303"/>
    <s v="VisiÃ³n Latino Theatre Company"/>
    <s v="VisiÃ³n Latino Theatre Company was founded by three young latino professionals sharing the stories of everyday latinos."/>
    <n v="1800"/>
    <n v="50"/>
    <x v="2"/>
    <s v="US"/>
    <s v="USD"/>
    <n v="1427553484"/>
    <n v="1424533084"/>
    <b v="0"/>
    <n v="35"/>
    <b v="1"/>
    <s v="theater/plays"/>
    <n v="3"/>
    <n v="1.43"/>
    <x v="1"/>
    <s v="plays"/>
    <x v="2"/>
    <x v="3203"/>
    <d v="2015-03-28T14:38:04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2"/>
    <s v="US"/>
    <s v="USD"/>
    <n v="1404522000"/>
    <n v="1404308883"/>
    <b v="0"/>
    <n v="9"/>
    <b v="1"/>
    <s v="theater/plays"/>
    <n v="2"/>
    <n v="4.67"/>
    <x v="1"/>
    <s v="plays"/>
    <x v="1"/>
    <x v="3204"/>
    <d v="2014-07-05T01:00:00"/>
  </r>
  <r>
    <n v="3477"/>
    <s v="PCSF's Biannual 24-Hour Play Festival"/>
    <s v="8 ten-minute plays, written, directed, rehearsed, and fully produced in only 24 hours! Are we crazy? You bet we are!"/>
    <n v="1800"/>
    <n v="15"/>
    <x v="2"/>
    <s v="US"/>
    <s v="USD"/>
    <n v="1431831600"/>
    <n v="1430761243"/>
    <b v="0"/>
    <n v="39"/>
    <b v="1"/>
    <s v="theater/plays"/>
    <n v="1"/>
    <n v="0.38"/>
    <x v="1"/>
    <s v="plays"/>
    <x v="2"/>
    <x v="3205"/>
    <d v="2015-05-17T03:00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0"/>
    <s v="ES"/>
    <s v="EUR"/>
    <n v="1461535140"/>
    <n v="1459716480"/>
    <b v="0"/>
    <n v="1"/>
    <b v="0"/>
    <s v="publishing/translations"/>
    <n v="189"/>
    <n v="3315"/>
    <x v="2"/>
    <s v="translations"/>
    <x v="0"/>
    <x v="3206"/>
    <d v="2016-04-24T21:59:00"/>
  </r>
  <r>
    <n v="1580"/>
    <s v="Faces &amp; Places In Brevard County (Canceled)"/>
    <s v="Creating my 2nd book depicting the people and places in Brevard County w/current images + traveling to obtain new ones."/>
    <n v="1750"/>
    <n v="2923"/>
    <x v="0"/>
    <s v="US"/>
    <s v="USD"/>
    <n v="1337562726"/>
    <n v="1332378726"/>
    <b v="0"/>
    <n v="0"/>
    <b v="0"/>
    <s v="publishing/art books"/>
    <n v="167"/>
    <n v="0"/>
    <x v="2"/>
    <s v="art books"/>
    <x v="5"/>
    <x v="3207"/>
    <d v="2012-05-21T01:12:06"/>
  </r>
  <r>
    <n v="1709"/>
    <s v="Psalms"/>
    <s v="A project to set psalms to music. The psalms are taken from the English Standard Version (ESV) of the Bible."/>
    <n v="1750"/>
    <n v="2500"/>
    <x v="1"/>
    <s v="US"/>
    <s v="USD"/>
    <n v="1409513940"/>
    <n v="1405949514"/>
    <b v="0"/>
    <n v="4"/>
    <b v="0"/>
    <s v="music/faith"/>
    <n v="143"/>
    <n v="625"/>
    <x v="5"/>
    <s v="faith"/>
    <x v="1"/>
    <x v="3208"/>
    <d v="2014-08-31T19:39:00"/>
  </r>
  <r>
    <n v="2603"/>
    <s v="Manned Mock Mars Mission"/>
    <s v="I will be building a mock space station and simulate living on Mars for two weeks."/>
    <n v="1750"/>
    <n v="592"/>
    <x v="2"/>
    <s v="US"/>
    <s v="USD"/>
    <n v="1387835654"/>
    <n v="1386626054"/>
    <b v="1"/>
    <n v="50"/>
    <b v="1"/>
    <s v="technology/space exploration"/>
    <n v="34"/>
    <n v="11.84"/>
    <x v="3"/>
    <s v="space exploration"/>
    <x v="4"/>
    <x v="3209"/>
    <d v="2013-12-23T21:54:14"/>
  </r>
  <r>
    <n v="3030"/>
    <s v="Guilford Center Stage Lights Up"/>
    <s v="Guilford Center Stage is a new project bringing theater to our 1896 Grange; we need to purchase simple theater lighting for our stage."/>
    <n v="1750"/>
    <n v="149"/>
    <x v="2"/>
    <s v="US"/>
    <s v="USD"/>
    <n v="1442426171"/>
    <n v="1439834171"/>
    <b v="0"/>
    <n v="41"/>
    <b v="1"/>
    <s v="theater/spaces"/>
    <n v="9"/>
    <n v="3.63"/>
    <x v="1"/>
    <s v="spaces"/>
    <x v="2"/>
    <x v="3210"/>
    <d v="2015-09-16T17:56:11"/>
  </r>
  <r>
    <n v="3355"/>
    <s v="Jelly Beans at Theatre503"/>
    <s v="Help get Jelly Beans to the Theatre503 stage. An important piece of new writing by Dan Pick, produced by Kuleshov Theatre"/>
    <n v="1750"/>
    <n v="35"/>
    <x v="2"/>
    <s v="GB"/>
    <s v="GBP"/>
    <n v="1462879020"/>
    <n v="1461941527"/>
    <b v="0"/>
    <n v="15"/>
    <b v="1"/>
    <s v="theater/plays"/>
    <n v="2"/>
    <n v="2.33"/>
    <x v="1"/>
    <s v="plays"/>
    <x v="0"/>
    <x v="3211"/>
    <d v="2016-05-10T11:17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2"/>
    <s v="US"/>
    <s v="USD"/>
    <n v="1466707620"/>
    <n v="1464979620"/>
    <b v="0"/>
    <n v="30"/>
    <b v="1"/>
    <s v="theater/plays"/>
    <n v="2"/>
    <n v="1"/>
    <x v="1"/>
    <s v="plays"/>
    <x v="0"/>
    <x v="3212"/>
    <d v="2016-06-23T18:47:0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1"/>
    <s v="US"/>
    <s v="USD"/>
    <n v="1448745741"/>
    <n v="1446150141"/>
    <b v="0"/>
    <n v="8"/>
    <b v="0"/>
    <s v="theater/plays"/>
    <n v="0"/>
    <n v="0"/>
    <x v="1"/>
    <s v="plays"/>
    <x v="2"/>
    <x v="3213"/>
    <d v="2015-11-28T21:22:21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2"/>
    <s v="US"/>
    <s v="USD"/>
    <n v="1358755140"/>
    <n v="1357187280"/>
    <b v="0"/>
    <n v="14"/>
    <b v="1"/>
    <s v="music/rock"/>
    <n v="505"/>
    <n v="612.92999999999995"/>
    <x v="5"/>
    <s v="rock"/>
    <x v="4"/>
    <x v="3214"/>
    <d v="2013-01-21T07:59:00"/>
  </r>
  <r>
    <n v="1292"/>
    <s v="Season Scandinavia"/>
    <s v="Empty Deck presents the most exciting unknown contemporary Scandinavian plays in co-production with The Other Room Theatre, Cardiff."/>
    <n v="1700"/>
    <n v="4135"/>
    <x v="2"/>
    <s v="GB"/>
    <s v="GBP"/>
    <n v="1444172340"/>
    <n v="1441822828"/>
    <b v="0"/>
    <n v="52"/>
    <b v="1"/>
    <s v="theater/plays"/>
    <n v="243"/>
    <n v="79.52"/>
    <x v="1"/>
    <s v="plays"/>
    <x v="2"/>
    <x v="3215"/>
    <d v="2015-10-06T22:59:00"/>
  </r>
  <r>
    <n v="1672"/>
    <s v="High Altotude Debut Album"/>
    <s v="Sweet, sweet harmonies from Portland Oregon's premiere high school women's a cappella group."/>
    <n v="1700"/>
    <n v="2560"/>
    <x v="2"/>
    <s v="US"/>
    <s v="USD"/>
    <n v="1338824730"/>
    <n v="1336232730"/>
    <b v="0"/>
    <n v="49"/>
    <b v="1"/>
    <s v="music/pop"/>
    <n v="151"/>
    <n v="52.24"/>
    <x v="5"/>
    <s v="pop"/>
    <x v="5"/>
    <x v="3216"/>
    <d v="2012-06-04T15:45:30"/>
  </r>
  <r>
    <n v="3417"/>
    <s v="Fury Theatre is Producing Oleanna"/>
    <s v="Fury Theatre is bringing Mamet's powerful play, Oleanna, to life!  Help us get ahead of funding so we can keep theater affordable."/>
    <n v="1700"/>
    <n v="25"/>
    <x v="2"/>
    <s v="US"/>
    <s v="USD"/>
    <n v="1414284180"/>
    <n v="1410558948"/>
    <b v="0"/>
    <n v="45"/>
    <b v="1"/>
    <s v="theater/plays"/>
    <n v="1"/>
    <n v="0.56000000000000005"/>
    <x v="1"/>
    <s v="plays"/>
    <x v="1"/>
    <x v="3217"/>
    <d v="2014-10-26T00:43:0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1"/>
    <s v="US"/>
    <s v="USD"/>
    <n v="1488783507"/>
    <n v="1486191507"/>
    <b v="0"/>
    <n v="10"/>
    <b v="0"/>
    <s v="theater/plays"/>
    <n v="0"/>
    <n v="0"/>
    <x v="1"/>
    <s v="plays"/>
    <x v="3"/>
    <x v="3218"/>
    <d v="2017-03-06T06:58:27"/>
  </r>
  <r>
    <n v="1340"/>
    <s v="Glass Designs (Canceled)"/>
    <s v="I would like to make nicer, more stylish looking frames for the Google Glass using 3D printing technology."/>
    <n v="1680"/>
    <n v="3916"/>
    <x v="0"/>
    <s v="US"/>
    <s v="USD"/>
    <n v="1408112253"/>
    <n v="1405520253"/>
    <b v="0"/>
    <n v="0"/>
    <b v="0"/>
    <s v="technology/wearables"/>
    <n v="233"/>
    <n v="0"/>
    <x v="3"/>
    <s v="wearables"/>
    <x v="1"/>
    <x v="3219"/>
    <d v="2014-08-15T14:17:33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2"/>
    <s v="US"/>
    <s v="USD"/>
    <n v="1454431080"/>
    <n v="1451839080"/>
    <b v="0"/>
    <n v="30"/>
    <b v="1"/>
    <s v="theater/plays"/>
    <n v="1"/>
    <n v="0.48"/>
    <x v="1"/>
    <s v="plays"/>
    <x v="0"/>
    <x v="3220"/>
    <d v="2016-02-02T16:38:00"/>
  </r>
  <r>
    <n v="3498"/>
    <s v="Mamahood: turn and face the strange"/>
    <s v="This solo show has the power to profoundly impact new mothers and those that love them and to educate &amp; change how we support them."/>
    <n v="1650"/>
    <n v="11"/>
    <x v="2"/>
    <s v="CA"/>
    <s v="CAD"/>
    <n v="1464471840"/>
    <n v="1459309704"/>
    <b v="0"/>
    <n v="42"/>
    <b v="1"/>
    <s v="theater/plays"/>
    <n v="1"/>
    <n v="0.26"/>
    <x v="1"/>
    <s v="plays"/>
    <x v="0"/>
    <x v="3221"/>
    <d v="2016-05-28T21:44:00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2"/>
    <s v="GB"/>
    <s v="GBP"/>
    <n v="1484740918"/>
    <n v="1483012918"/>
    <b v="0"/>
    <n v="37"/>
    <b v="1"/>
    <s v="theater/plays"/>
    <n v="1"/>
    <n v="0.27"/>
    <x v="1"/>
    <s v="plays"/>
    <x v="0"/>
    <x v="3222"/>
    <d v="2017-01-18T12:01:5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1"/>
    <s v="GB"/>
    <s v="GBP"/>
    <n v="1456934893"/>
    <n v="1454342893"/>
    <b v="0"/>
    <n v="3"/>
    <b v="0"/>
    <s v="theater/plays"/>
    <n v="0"/>
    <n v="0"/>
    <x v="1"/>
    <s v="plays"/>
    <x v="0"/>
    <x v="3223"/>
    <d v="2016-03-02T16:08:13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2"/>
    <s v="US"/>
    <s v="USD"/>
    <n v="1271573940"/>
    <n v="1268459318"/>
    <b v="0"/>
    <n v="54"/>
    <b v="1"/>
    <s v="music/rock"/>
    <n v="509"/>
    <n v="150.66999999999999"/>
    <x v="5"/>
    <s v="rock"/>
    <x v="7"/>
    <x v="3224"/>
    <d v="2010-04-18T06:59:00"/>
  </r>
  <r>
    <n v="1479"/>
    <s v="Let's Talk Calmly About Security and Privacy"/>
    <s v="A former intelligence analyst/government transparency advocate talks to his colleagues about the past year's NSA revelations."/>
    <n v="1600"/>
    <n v="3221"/>
    <x v="2"/>
    <s v="US"/>
    <s v="USD"/>
    <n v="1399694340"/>
    <n v="1398448389"/>
    <b v="1"/>
    <n v="71"/>
    <b v="1"/>
    <s v="publishing/radio &amp; podcasts"/>
    <n v="201"/>
    <n v="45.37"/>
    <x v="2"/>
    <s v="radio &amp; podcasts"/>
    <x v="1"/>
    <x v="3225"/>
    <d v="2014-05-10T03:59:0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1"/>
    <s v="GB"/>
    <s v="GBP"/>
    <n v="1470178800"/>
    <n v="1467650771"/>
    <b v="0"/>
    <n v="4"/>
    <b v="0"/>
    <s v="photography/people"/>
    <n v="110"/>
    <n v="438.75"/>
    <x v="6"/>
    <s v="people"/>
    <x v="0"/>
    <x v="3226"/>
    <d v="2016-08-02T23:00:00"/>
  </r>
  <r>
    <n v="3244"/>
    <s v="'Time Please'"/>
    <s v="'Time Please' is a black comedy set in a failing public house in a run-down part of town, where things are about to get messy."/>
    <n v="1600"/>
    <n v="59"/>
    <x v="2"/>
    <s v="GB"/>
    <s v="GBP"/>
    <n v="1480613982"/>
    <n v="1478018382"/>
    <b v="0"/>
    <n v="69"/>
    <b v="1"/>
    <s v="theater/plays"/>
    <n v="4"/>
    <n v="0.86"/>
    <x v="1"/>
    <s v="plays"/>
    <x v="0"/>
    <x v="3227"/>
    <d v="2016-12-01T17:39:42"/>
  </r>
  <r>
    <n v="3594"/>
    <s v="HEDDA"/>
    <s v="An adaptation that realizes the internal struggle of Ibsenâ€™s most renowned protagonist as she traverses a claustrophobic social world"/>
    <n v="1600"/>
    <n v="5"/>
    <x v="2"/>
    <s v="US"/>
    <s v="USD"/>
    <n v="1472952982"/>
    <n v="1470792982"/>
    <b v="0"/>
    <n v="36"/>
    <b v="1"/>
    <s v="theater/plays"/>
    <n v="0"/>
    <n v="0.14000000000000001"/>
    <x v="1"/>
    <s v="plays"/>
    <x v="0"/>
    <x v="3228"/>
    <d v="2016-09-04T01:36:22"/>
  </r>
  <r>
    <n v="3896"/>
    <s v="Yorick and Company"/>
    <s v="Yorick and Co. is a comedy about a struggling theatre company whose mysterious benefactor starts haunting the show!"/>
    <n v="1600"/>
    <n v="0"/>
    <x v="1"/>
    <s v="US"/>
    <s v="USD"/>
    <n v="1402979778"/>
    <n v="1401770178"/>
    <b v="0"/>
    <n v="4"/>
    <b v="0"/>
    <s v="theater/plays"/>
    <n v="0"/>
    <n v="0"/>
    <x v="1"/>
    <s v="plays"/>
    <x v="1"/>
    <x v="3229"/>
    <d v="2014-06-17T04:36:18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1"/>
    <s v="US"/>
    <s v="USD"/>
    <n v="1421410151"/>
    <n v="1418818151"/>
    <b v="0"/>
    <n v="8"/>
    <b v="0"/>
    <s v="theater/plays"/>
    <n v="0"/>
    <n v="0"/>
    <x v="1"/>
    <s v="plays"/>
    <x v="1"/>
    <x v="3230"/>
    <d v="2015-01-16T12:09:1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2"/>
    <s v="US"/>
    <s v="USD"/>
    <n v="1316442622"/>
    <n v="1312641022"/>
    <b v="1"/>
    <n v="41"/>
    <b v="1"/>
    <s v="technology/hardware"/>
    <n v="107"/>
    <n v="40.9"/>
    <x v="3"/>
    <s v="hardware"/>
    <x v="6"/>
    <x v="3231"/>
    <d v="2011-09-19T14:30:22"/>
  </r>
  <r>
    <n v="2549"/>
    <s v="The Miller's Wife, a new opera"/>
    <s v="A new opera in English by Mike Christie to be premiÃ¨red at the Arcola Theatre, London UK from 14th-17th August 2013."/>
    <n v="1570"/>
    <n v="645"/>
    <x v="2"/>
    <s v="GB"/>
    <s v="GBP"/>
    <n v="1370019600"/>
    <n v="1366999870"/>
    <b v="0"/>
    <n v="37"/>
    <b v="1"/>
    <s v="music/classical music"/>
    <n v="41"/>
    <n v="17.43"/>
    <x v="5"/>
    <s v="classical music"/>
    <x v="4"/>
    <x v="3232"/>
    <d v="2013-05-31T17:00:00"/>
  </r>
  <r>
    <n v="3497"/>
    <s v="Send SACKERSON to SD Fringe"/>
    <s v="We've been invited to the San Diego International Fringe Festival. Can you help us get there? Special performances in SLC and OREM."/>
    <n v="1551"/>
    <n v="11"/>
    <x v="2"/>
    <s v="US"/>
    <s v="USD"/>
    <n v="1464904800"/>
    <n v="1463852904"/>
    <b v="0"/>
    <n v="49"/>
    <b v="1"/>
    <s v="theater/plays"/>
    <n v="1"/>
    <n v="0.22"/>
    <x v="1"/>
    <s v="plays"/>
    <x v="0"/>
    <x v="3233"/>
    <d v="2016-06-02T22:00:00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2"/>
    <s v="CA"/>
    <s v="CAD"/>
    <n v="1433206020"/>
    <n v="1430617209"/>
    <b v="0"/>
    <n v="30"/>
    <b v="1"/>
    <s v="music/electronic music"/>
    <n v="383"/>
    <n v="198"/>
    <x v="5"/>
    <s v="electronic music"/>
    <x v="2"/>
    <x v="3234"/>
    <d v="2015-06-02T00:47:00"/>
  </r>
  <r>
    <n v="17"/>
    <s v="Humble Pie"/>
    <s v="Uplifting English sitcom, a love letter to youthful exuberance that proves once and for all that none of us are ready for real life."/>
    <n v="1500"/>
    <n v="315222.2"/>
    <x v="2"/>
    <s v="GB"/>
    <s v="GBP"/>
    <n v="1415126022"/>
    <n v="1412530422"/>
    <b v="0"/>
    <n v="36"/>
    <b v="1"/>
    <s v="film &amp; video/television"/>
    <n v="21015"/>
    <n v="8756.17"/>
    <x v="0"/>
    <s v="television"/>
    <x v="1"/>
    <x v="3235"/>
    <d v="2014-11-04T18:33:42"/>
  </r>
  <r>
    <n v="96"/>
    <s v="Ice Hockey"/>
    <s v="Danny is a defenseman for his high school hockey team. This is a day in his life: school, hockey, girls and his next-door neighbor, Ken Daneyko."/>
    <n v="1500"/>
    <n v="84947"/>
    <x v="2"/>
    <s v="US"/>
    <s v="USD"/>
    <n v="1280631600"/>
    <n v="1274889241"/>
    <b v="0"/>
    <n v="34"/>
    <b v="1"/>
    <s v="film &amp; video/shorts"/>
    <n v="5663"/>
    <n v="2498.44"/>
    <x v="0"/>
    <s v="shorts"/>
    <x v="7"/>
    <x v="3236"/>
    <d v="2010-08-01T03:00:00"/>
  </r>
  <r>
    <n v="99"/>
    <s v="BEAT: An Original Short Film"/>
    <s v="A feminist tale of two girls finally giving a &quot;Nice Guy&quot; what he truly deserves. Also, dancing!"/>
    <n v="1500"/>
    <n v="80070"/>
    <x v="2"/>
    <s v="US"/>
    <s v="USD"/>
    <n v="1390426799"/>
    <n v="1387834799"/>
    <b v="0"/>
    <n v="39"/>
    <b v="1"/>
    <s v="film &amp; video/shorts"/>
    <n v="5338"/>
    <n v="2053.08"/>
    <x v="0"/>
    <s v="shorts"/>
    <x v="4"/>
    <x v="3237"/>
    <d v="2014-01-22T21:39:59"/>
  </r>
  <r>
    <n v="108"/>
    <s v="GLASS: A Love Story"/>
    <s v="When a man can't find love, his Google GLASS does the searching for him. A short film shot with Google Glass."/>
    <n v="1500"/>
    <n v="76047"/>
    <x v="2"/>
    <s v="US"/>
    <s v="USD"/>
    <n v="1370011370"/>
    <n v="1364827370"/>
    <b v="0"/>
    <n v="47"/>
    <b v="1"/>
    <s v="film &amp; video/shorts"/>
    <n v="5070"/>
    <n v="1618.02"/>
    <x v="0"/>
    <s v="shorts"/>
    <x v="4"/>
    <x v="3238"/>
    <d v="2013-05-31T14:42:50"/>
  </r>
  <r>
    <n v="154"/>
    <s v="Quantum Alterations: Sci-fi, Stop Motion &amp; Fantasy Fan Film"/>
    <s v="Fiction Becomes Reality in this non-profit science fiction, stop motion, and fantasy fan film."/>
    <n v="1500"/>
    <n v="51544"/>
    <x v="0"/>
    <s v="US"/>
    <s v="USD"/>
    <n v="1433336895"/>
    <n v="1429621695"/>
    <b v="0"/>
    <n v="3"/>
    <b v="0"/>
    <s v="film &amp; video/science fiction"/>
    <n v="3436"/>
    <n v="17181.330000000002"/>
    <x v="0"/>
    <s v="science fiction"/>
    <x v="2"/>
    <x v="3239"/>
    <d v="2015-06-03T13:08:15"/>
  </r>
  <r>
    <n v="176"/>
    <s v="Silent Monster"/>
    <s v="I'm seeking funding to finish my short film, Silent Monster, to bring awareness to teenage bullying as well as teenage violence."/>
    <n v="1500"/>
    <n v="46032"/>
    <x v="1"/>
    <s v="US"/>
    <s v="USD"/>
    <n v="1438803999"/>
    <n v="1436211999"/>
    <b v="0"/>
    <n v="0"/>
    <b v="0"/>
    <s v="film &amp; video/drama"/>
    <n v="3069"/>
    <n v="0"/>
    <x v="0"/>
    <s v="drama"/>
    <x v="2"/>
    <x v="3240"/>
    <d v="2015-08-05T19:46:39"/>
  </r>
  <r>
    <n v="184"/>
    <s v="Lana - Short film"/>
    <s v="&quot;Lana&quot; is an horror/dramatic short film, written by myself, about a young woman fighting the darkness in her, but it might be too late."/>
    <n v="1500"/>
    <n v="43758"/>
    <x v="1"/>
    <s v="CA"/>
    <s v="CAD"/>
    <n v="1409543940"/>
    <n v="1404586762"/>
    <b v="0"/>
    <n v="2"/>
    <b v="0"/>
    <s v="film &amp; video/drama"/>
    <n v="2917"/>
    <n v="21879"/>
    <x v="0"/>
    <s v="drama"/>
    <x v="1"/>
    <x v="3241"/>
    <d v="2014-09-01T03:59:00"/>
  </r>
  <r>
    <n v="188"/>
    <s v="Mariano (A Screenplay)"/>
    <s v="Mariano Messini, an aspiring musician, indebted to the mafia must put his life on the line to escape their grasp and pursue his dream."/>
    <n v="1500"/>
    <n v="42642"/>
    <x v="1"/>
    <s v="US"/>
    <s v="USD"/>
    <n v="1409891015"/>
    <n v="1407299015"/>
    <b v="0"/>
    <n v="0"/>
    <b v="0"/>
    <s v="film &amp; video/drama"/>
    <n v="2843"/>
    <n v="0"/>
    <x v="0"/>
    <s v="drama"/>
    <x v="1"/>
    <x v="3242"/>
    <d v="2014-09-05T04:23:35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2"/>
    <s v="US"/>
    <s v="USD"/>
    <n v="1329320235"/>
    <n v="1326728235"/>
    <b v="1"/>
    <n v="7"/>
    <b v="1"/>
    <s v="film &amp; video/documentary"/>
    <n v="2136"/>
    <n v="4576.5"/>
    <x v="0"/>
    <s v="documentary"/>
    <x v="5"/>
    <x v="3243"/>
    <d v="2012-02-15T15:37:15"/>
  </r>
  <r>
    <n v="477"/>
    <s v="Hymn of Unity"/>
    <s v="A Comedy-drama animation revolving around a man who finds a problematic pair of headphones that literally take over his whole life."/>
    <n v="1500"/>
    <n v="16232"/>
    <x v="1"/>
    <s v="US"/>
    <s v="USD"/>
    <n v="1337371334"/>
    <n v="1332187334"/>
    <b v="0"/>
    <n v="0"/>
    <b v="0"/>
    <s v="film &amp; video/animation"/>
    <n v="1082"/>
    <n v="0"/>
    <x v="0"/>
    <s v="animation"/>
    <x v="5"/>
    <x v="3244"/>
    <d v="2012-05-18T20:02:14"/>
  </r>
  <r>
    <n v="514"/>
    <s v="I'm Sticking With You."/>
    <s v="A film created entirely out of paper, visual effects and found objects depicts how one man created a new life for himself."/>
    <n v="1500"/>
    <n v="15315"/>
    <x v="1"/>
    <s v="CA"/>
    <s v="CAD"/>
    <n v="1407595447"/>
    <n v="1405003447"/>
    <b v="0"/>
    <n v="3"/>
    <b v="0"/>
    <s v="film &amp; video/animation"/>
    <n v="1021"/>
    <n v="5105"/>
    <x v="0"/>
    <s v="animation"/>
    <x v="1"/>
    <x v="3245"/>
    <d v="2014-08-09T14:44:07"/>
  </r>
  <r>
    <n v="526"/>
    <s v="Victory by Madicken Malm"/>
    <s v="We have a brand new play. We urgently need your help to fund our production, which opens at Theatre503 on August 18th."/>
    <n v="1500"/>
    <n v="15077"/>
    <x v="2"/>
    <s v="GB"/>
    <s v="GBP"/>
    <n v="1438966800"/>
    <n v="1436278344"/>
    <b v="0"/>
    <n v="23"/>
    <b v="1"/>
    <s v="theater/plays"/>
    <n v="1005"/>
    <n v="655.52"/>
    <x v="1"/>
    <s v="plays"/>
    <x v="2"/>
    <x v="3246"/>
    <d v="2015-08-07T17:00:00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0"/>
    <s v="US"/>
    <s v="USD"/>
    <n v="1409187056"/>
    <n v="1406595056"/>
    <b v="0"/>
    <n v="0"/>
    <b v="0"/>
    <s v="technology/web"/>
    <n v="800"/>
    <n v="0"/>
    <x v="3"/>
    <s v="web"/>
    <x v="1"/>
    <x v="3247"/>
    <d v="2014-08-28T00:50:56"/>
  </r>
  <r>
    <n v="650"/>
    <s v="Jake Lazarow's Eagle Project"/>
    <s v="This project is designed to obtain flash drive bracelets with a child's information on it for parents to wear in case of emergencies"/>
    <n v="1500"/>
    <n v="11122"/>
    <x v="2"/>
    <s v="US"/>
    <s v="USD"/>
    <n v="1418953984"/>
    <n v="1413766384"/>
    <b v="0"/>
    <n v="48"/>
    <b v="1"/>
    <s v="technology/wearables"/>
    <n v="741"/>
    <n v="231.71"/>
    <x v="3"/>
    <s v="wearables"/>
    <x v="1"/>
    <x v="3248"/>
    <d v="2014-12-19T01:53:04"/>
  </r>
  <r>
    <n v="738"/>
    <s v="Under the Sour Sun: Hunger through the Eyes of a Child"/>
    <s v="The true story of a child's struggle with hunger, poverty, and war in El Salvador."/>
    <n v="1500"/>
    <n v="9536"/>
    <x v="2"/>
    <s v="US"/>
    <s v="USD"/>
    <n v="1417409940"/>
    <n v="1414765794"/>
    <b v="0"/>
    <n v="41"/>
    <b v="1"/>
    <s v="publishing/nonfiction"/>
    <n v="636"/>
    <n v="232.59"/>
    <x v="2"/>
    <s v="nonfiction"/>
    <x v="1"/>
    <x v="3249"/>
    <d v="2014-12-01T04:59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1"/>
    <s v="US"/>
    <s v="USD"/>
    <n v="1257047940"/>
    <n v="1252718519"/>
    <b v="0"/>
    <n v="1"/>
    <b v="0"/>
    <s v="publishing/fiction"/>
    <n v="586"/>
    <n v="8792.02"/>
    <x v="2"/>
    <s v="fiction"/>
    <x v="8"/>
    <x v="3250"/>
    <d v="2009-11-01T03:5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2"/>
    <s v="US"/>
    <s v="USD"/>
    <n v="1335564000"/>
    <n v="1332182049"/>
    <b v="0"/>
    <n v="35"/>
    <b v="1"/>
    <s v="music/rock"/>
    <n v="578"/>
    <n v="247.6"/>
    <x v="5"/>
    <s v="rock"/>
    <x v="5"/>
    <x v="3251"/>
    <d v="2012-04-27T22:00:00"/>
  </r>
  <r>
    <n v="800"/>
    <s v="LF4 WildFire"/>
    <s v="Scotland's premier classic rock and metal festival, 3 days, 3-4 stages, family friendly,  for people of all ages"/>
    <n v="1500"/>
    <n v="8399"/>
    <x v="2"/>
    <s v="GB"/>
    <s v="GBP"/>
    <n v="1410431054"/>
    <n v="1407839054"/>
    <b v="0"/>
    <n v="56"/>
    <b v="1"/>
    <s v="music/rock"/>
    <n v="560"/>
    <n v="149.97999999999999"/>
    <x v="5"/>
    <s v="rock"/>
    <x v="1"/>
    <x v="3252"/>
    <d v="2014-09-11T10:24:14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2"/>
    <s v="US"/>
    <s v="USD"/>
    <n v="1346462462"/>
    <n v="1343870462"/>
    <b v="0"/>
    <n v="27"/>
    <b v="1"/>
    <s v="music/rock"/>
    <n v="550"/>
    <n v="305.77999999999997"/>
    <x v="5"/>
    <s v="rock"/>
    <x v="5"/>
    <x v="3253"/>
    <d v="2012-09-01T01:21:02"/>
  </r>
  <r>
    <n v="813"/>
    <s v="Rules of Civility and Decent Behavior"/>
    <s v="A pre order campaign to fund the pressing of our second full length vinyl LP"/>
    <n v="1500"/>
    <n v="8227"/>
    <x v="2"/>
    <s v="US"/>
    <s v="USD"/>
    <n v="1342825365"/>
    <n v="1340233365"/>
    <b v="0"/>
    <n v="96"/>
    <b v="1"/>
    <s v="music/rock"/>
    <n v="548"/>
    <n v="85.7"/>
    <x v="5"/>
    <s v="rock"/>
    <x v="5"/>
    <x v="3254"/>
    <d v="2012-07-20T23:02:45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2"/>
    <s v="US"/>
    <s v="USD"/>
    <n v="1331441940"/>
    <n v="1326810211"/>
    <b v="0"/>
    <n v="23"/>
    <b v="1"/>
    <s v="music/rock"/>
    <n v="547"/>
    <n v="356.83"/>
    <x v="5"/>
    <s v="rock"/>
    <x v="5"/>
    <x v="3255"/>
    <d v="2012-03-11T04:59:00"/>
  </r>
  <r>
    <n v="831"/>
    <s v="Let The 7Horse Run!"/>
    <s v="7Horse is a new band with a self-funded album and a show they want to rock in your town!"/>
    <n v="1500"/>
    <n v="8095"/>
    <x v="2"/>
    <s v="US"/>
    <s v="USD"/>
    <n v="1335540694"/>
    <n v="1332948694"/>
    <b v="0"/>
    <n v="20"/>
    <b v="1"/>
    <s v="music/rock"/>
    <n v="540"/>
    <n v="404.75"/>
    <x v="5"/>
    <s v="rock"/>
    <x v="5"/>
    <x v="3256"/>
    <d v="2012-04-27T15:31:34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1"/>
    <s v="US"/>
    <s v="USD"/>
    <n v="1315341550"/>
    <n v="1312490350"/>
    <b v="0"/>
    <n v="14"/>
    <b v="0"/>
    <s v="music/indie rock"/>
    <n v="503"/>
    <n v="538.57000000000005"/>
    <x v="5"/>
    <s v="indie rock"/>
    <x v="6"/>
    <x v="3257"/>
    <d v="2011-09-06T20:39:10"/>
  </r>
  <r>
    <n v="914"/>
    <s v="Soul Of Man Video Project"/>
    <s v="This project is for the making of a music video. All funds will go towards production costs for this event only."/>
    <n v="1500"/>
    <n v="7050"/>
    <x v="1"/>
    <s v="US"/>
    <s v="USD"/>
    <n v="1345918747"/>
    <n v="1343326747"/>
    <b v="0"/>
    <n v="0"/>
    <b v="0"/>
    <s v="music/jazz"/>
    <n v="470"/>
    <n v="0"/>
    <x v="5"/>
    <s v="jazz"/>
    <x v="5"/>
    <x v="3258"/>
    <d v="2012-08-25T18:19:07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2"/>
    <s v="US"/>
    <s v="USD"/>
    <n v="1458362023"/>
    <n v="1455773623"/>
    <b v="0"/>
    <n v="61"/>
    <b v="1"/>
    <s v="music/electronic music"/>
    <n v="383"/>
    <n v="94.08"/>
    <x v="5"/>
    <s v="electronic music"/>
    <x v="0"/>
    <x v="3259"/>
    <d v="2016-03-19T04:33:43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0"/>
    <s v="US"/>
    <s v="USD"/>
    <n v="1488773332"/>
    <n v="1486613332"/>
    <b v="0"/>
    <n v="1"/>
    <b v="0"/>
    <s v="journalism/audio"/>
    <n v="375"/>
    <n v="5623"/>
    <x v="8"/>
    <s v="audio"/>
    <x v="3"/>
    <x v="3260"/>
    <d v="2017-03-06T04:08:52"/>
  </r>
  <r>
    <n v="1263"/>
    <s v="New Tropic Bombs EP ~ &quot;Return to Bomber Bay&quot;"/>
    <s v="A fresh batch of chaos from Toledo, Ohio's reggae-rockers, Tropic Bombs!"/>
    <n v="1500"/>
    <n v="4306.1099999999997"/>
    <x v="2"/>
    <s v="US"/>
    <s v="USD"/>
    <n v="1396054800"/>
    <n v="1393034470"/>
    <b v="1"/>
    <n v="41"/>
    <b v="1"/>
    <s v="music/rock"/>
    <n v="287"/>
    <n v="105.03"/>
    <x v="5"/>
    <s v="rock"/>
    <x v="1"/>
    <x v="3261"/>
    <d v="2014-03-29T01:00:00"/>
  </r>
  <r>
    <n v="1286"/>
    <s v="The Diary of a Nobody"/>
    <s v="A touring production of FRED's modern adaptation of the classic Victorian comic novel, reaching out to new audiences."/>
    <n v="1500"/>
    <n v="4152"/>
    <x v="2"/>
    <s v="GB"/>
    <s v="GBP"/>
    <n v="1424181600"/>
    <n v="1423041227"/>
    <b v="0"/>
    <n v="20"/>
    <b v="1"/>
    <s v="theater/plays"/>
    <n v="277"/>
    <n v="207.6"/>
    <x v="1"/>
    <s v="plays"/>
    <x v="2"/>
    <x v="3262"/>
    <d v="2015-02-17T14:00:00"/>
  </r>
  <r>
    <n v="1289"/>
    <s v="No Brains for Dinner"/>
    <s v="A chilling original Edwardian Comedy of errors and foolishness made for the Patrick Henry College stage."/>
    <n v="1500"/>
    <n v="4145"/>
    <x v="2"/>
    <s v="US"/>
    <s v="USD"/>
    <n v="1483499645"/>
    <n v="1480907645"/>
    <b v="0"/>
    <n v="52"/>
    <b v="1"/>
    <s v="theater/plays"/>
    <n v="276"/>
    <n v="79.709999999999994"/>
    <x v="1"/>
    <s v="plays"/>
    <x v="0"/>
    <x v="3263"/>
    <d v="2017-01-04T03:14:05"/>
  </r>
  <r>
    <n v="1344"/>
    <s v="A Masters Guide to The Way of the Warrior"/>
    <s v="The is the ultimate guide to applied Eastern philosophy, martial arts, and the path of the warrior from a scientific perspective."/>
    <n v="1500"/>
    <n v="3905"/>
    <x v="2"/>
    <s v="CA"/>
    <s v="CAD"/>
    <n v="1467313039"/>
    <n v="1464807439"/>
    <b v="0"/>
    <n v="139"/>
    <b v="1"/>
    <s v="publishing/nonfiction"/>
    <n v="260"/>
    <n v="28.09"/>
    <x v="2"/>
    <s v="nonfiction"/>
    <x v="0"/>
    <x v="3264"/>
    <d v="2016-06-30T18:57:19"/>
  </r>
  <r>
    <n v="1360"/>
    <s v="So Bad, It's Good! - A Book of Bad Movies"/>
    <s v="So Bad, It's Good! is a guide to finding the best films for your bad movie night."/>
    <n v="1500"/>
    <n v="3760"/>
    <x v="2"/>
    <s v="US"/>
    <s v="USD"/>
    <n v="1343943420"/>
    <n v="1341524220"/>
    <b v="0"/>
    <n v="81"/>
    <b v="1"/>
    <s v="publishing/nonfiction"/>
    <n v="251"/>
    <n v="46.42"/>
    <x v="2"/>
    <s v="nonfiction"/>
    <x v="5"/>
    <x v="3265"/>
    <d v="2012-08-02T21:37:00"/>
  </r>
  <r>
    <n v="1370"/>
    <s v="Food On You presents Baby's First Parental Advisory"/>
    <s v="Songs about the first year of parenthood, often inappropriate for children"/>
    <n v="1500"/>
    <n v="3700"/>
    <x v="2"/>
    <s v="US"/>
    <s v="USD"/>
    <n v="1381881890"/>
    <n v="1380585890"/>
    <b v="0"/>
    <n v="20"/>
    <b v="1"/>
    <s v="music/rock"/>
    <n v="247"/>
    <n v="185"/>
    <x v="5"/>
    <s v="rock"/>
    <x v="4"/>
    <x v="3266"/>
    <d v="2013-10-16T00:04:50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2"/>
    <s v="US"/>
    <s v="USD"/>
    <n v="1458874388"/>
    <n v="1456285988"/>
    <b v="0"/>
    <n v="66"/>
    <b v="1"/>
    <s v="music/rock"/>
    <n v="245"/>
    <n v="55.61"/>
    <x v="5"/>
    <s v="rock"/>
    <x v="0"/>
    <x v="3267"/>
    <d v="2016-03-25T02:53:0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1"/>
    <s v="US"/>
    <s v="USD"/>
    <n v="1464190158"/>
    <n v="1461598158"/>
    <b v="0"/>
    <n v="0"/>
    <b v="0"/>
    <s v="publishing/translations"/>
    <n v="224"/>
    <n v="0"/>
    <x v="2"/>
    <s v="translations"/>
    <x v="0"/>
    <x v="3268"/>
    <d v="2016-05-25T15:29:18"/>
  </r>
  <r>
    <n v="1470"/>
    <s v="The CASAMENA Radio Hour Volume 1 CDx2"/>
    <s v="Carlos Mena presents the CASAMENA Radio Hour Vol 1, a  2-CD Mix and Compilation featuring new and unreleased Deep and Afro house."/>
    <n v="1500"/>
    <n v="3255"/>
    <x v="2"/>
    <s v="US"/>
    <s v="USD"/>
    <n v="1356724263"/>
    <n v="1354909863"/>
    <b v="1"/>
    <n v="81"/>
    <b v="1"/>
    <s v="publishing/radio &amp; podcasts"/>
    <n v="217"/>
    <n v="40.19"/>
    <x v="2"/>
    <s v="radio &amp; podcasts"/>
    <x v="5"/>
    <x v="3269"/>
    <d v="2012-12-28T19:51:03"/>
  </r>
  <r>
    <n v="1473"/>
    <s v="ONE LOVES ONLY FORM"/>
    <s v="Public Radio Project"/>
    <n v="1500"/>
    <n v="3231"/>
    <x v="2"/>
    <s v="US"/>
    <s v="USD"/>
    <n v="1330644639"/>
    <n v="1328052639"/>
    <b v="1"/>
    <n v="47"/>
    <b v="1"/>
    <s v="publishing/radio &amp; podcasts"/>
    <n v="215"/>
    <n v="68.739999999999995"/>
    <x v="2"/>
    <s v="radio &amp; podcasts"/>
    <x v="5"/>
    <x v="3270"/>
    <d v="2012-03-01T23:30:39"/>
  </r>
  <r>
    <n v="1496"/>
    <s v="Tainted Steel (Series 1 - 4)"/>
    <s v="Capturing the awe-inspiring magic of the likes of LoTR, Tainted Steel tells the story of one mans' struggle against Destiny."/>
    <n v="1500"/>
    <n v="3160"/>
    <x v="1"/>
    <s v="US"/>
    <s v="USD"/>
    <n v="1410866659"/>
    <n v="1405682659"/>
    <b v="0"/>
    <n v="0"/>
    <b v="0"/>
    <s v="publishing/fiction"/>
    <n v="211"/>
    <n v="0"/>
    <x v="2"/>
    <s v="fiction"/>
    <x v="1"/>
    <x v="3271"/>
    <d v="2014-09-16T11:24:19"/>
  </r>
  <r>
    <n v="1506"/>
    <s v="Holden Lane High School photobook"/>
    <s v="A photographic book consisting of 36 colour photographs that explore Holden Lane High School in its final state."/>
    <n v="1500"/>
    <n v="3122"/>
    <x v="2"/>
    <s v="GB"/>
    <s v="GBP"/>
    <n v="1406227904"/>
    <n v="1403635904"/>
    <b v="1"/>
    <n v="43"/>
    <b v="1"/>
    <s v="photography/photobooks"/>
    <n v="208"/>
    <n v="72.599999999999994"/>
    <x v="6"/>
    <s v="photobooks"/>
    <x v="1"/>
    <x v="3272"/>
    <d v="2014-07-24T18:51:44"/>
  </r>
  <r>
    <n v="1556"/>
    <s v="West Canada - A Coffee Table Book"/>
    <s v="To gather a collection of photographs for a coffee table book that displays the beauty of Canada's west."/>
    <n v="1500"/>
    <n v="3000"/>
    <x v="1"/>
    <s v="CA"/>
    <s v="CAD"/>
    <n v="1467603624"/>
    <n v="1465011624"/>
    <b v="0"/>
    <n v="12"/>
    <b v="0"/>
    <s v="photography/nature"/>
    <n v="200"/>
    <n v="250"/>
    <x v="6"/>
    <s v="nature"/>
    <x v="0"/>
    <x v="3273"/>
    <d v="2016-07-04T03:40:24"/>
  </r>
  <r>
    <n v="1586"/>
    <s v="Missouri In Pictures"/>
    <s v="Show the world the beauty that is in all of our back yards!"/>
    <n v="1500"/>
    <n v="2876"/>
    <x v="1"/>
    <s v="US"/>
    <s v="USD"/>
    <n v="1428197422"/>
    <n v="1425609022"/>
    <b v="0"/>
    <n v="0"/>
    <b v="0"/>
    <s v="photography/places"/>
    <n v="192"/>
    <n v="0"/>
    <x v="6"/>
    <s v="places"/>
    <x v="2"/>
    <x v="3274"/>
    <d v="2015-04-05T01:30:22"/>
  </r>
  <r>
    <n v="1602"/>
    <s v="The Material - Let You Down music video"/>
    <s v="We need the help of fans of both music and film alike to help us create our collective vision for this song."/>
    <n v="1500"/>
    <n v="2804.16"/>
    <x v="2"/>
    <s v="US"/>
    <s v="USD"/>
    <n v="1318633200"/>
    <n v="1314947317"/>
    <b v="0"/>
    <n v="32"/>
    <b v="1"/>
    <s v="music/rock"/>
    <n v="187"/>
    <n v="87.63"/>
    <x v="5"/>
    <s v="rock"/>
    <x v="6"/>
    <x v="3275"/>
    <d v="2011-10-14T23:00:00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2"/>
    <s v="US"/>
    <s v="USD"/>
    <n v="1320220800"/>
    <n v="1315612909"/>
    <b v="0"/>
    <n v="4"/>
    <b v="1"/>
    <s v="music/rock"/>
    <n v="183"/>
    <n v="687.75"/>
    <x v="5"/>
    <s v="rock"/>
    <x v="6"/>
    <x v="3276"/>
    <d v="2011-11-02T08:00:00"/>
  </r>
  <r>
    <n v="1618"/>
    <s v="Janus Word Album"/>
    <s v="Janus Word combines hard rock with melodic acoustic music for a unique and awesome sound."/>
    <n v="1500"/>
    <n v="2725"/>
    <x v="2"/>
    <s v="US"/>
    <s v="USD"/>
    <n v="1362757335"/>
    <n v="1359301335"/>
    <b v="0"/>
    <n v="27"/>
    <b v="1"/>
    <s v="music/rock"/>
    <n v="182"/>
    <n v="100.93"/>
    <x v="5"/>
    <s v="rock"/>
    <x v="4"/>
    <x v="3277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716"/>
    <x v="2"/>
    <s v="US"/>
    <s v="USD"/>
    <n v="1410755286"/>
    <n v="1408940886"/>
    <b v="0"/>
    <n v="23"/>
    <b v="1"/>
    <s v="music/rock"/>
    <n v="181"/>
    <n v="118.09"/>
    <x v="5"/>
    <s v="rock"/>
    <x v="1"/>
    <x v="3278"/>
    <d v="2014-09-15T04:28:06"/>
  </r>
  <r>
    <n v="1655"/>
    <s v="Meg Porter Debut EP!"/>
    <s v="Berklee College of Music student, Meg Porter needs YOUR help to fund her very first EP!"/>
    <n v="1500"/>
    <n v="2600"/>
    <x v="2"/>
    <s v="US"/>
    <s v="USD"/>
    <n v="1333648820"/>
    <n v="1331060420"/>
    <b v="0"/>
    <n v="48"/>
    <b v="1"/>
    <s v="music/pop"/>
    <n v="173"/>
    <n v="54.17"/>
    <x v="5"/>
    <s v="pop"/>
    <x v="5"/>
    <x v="3279"/>
    <d v="2012-04-05T18:00:20"/>
  </r>
  <r>
    <n v="1678"/>
    <s v="Cassandra Violet &quot;Beyond the Fray&quot; Music Video"/>
    <s v="Help me make an amazing music video so that I can take my music to the next level and get a manager!"/>
    <n v="1500"/>
    <n v="2550"/>
    <x v="2"/>
    <s v="US"/>
    <s v="USD"/>
    <n v="1391718671"/>
    <n v="1390509071"/>
    <b v="0"/>
    <n v="49"/>
    <b v="1"/>
    <s v="music/pop"/>
    <n v="170"/>
    <n v="52.04"/>
    <x v="5"/>
    <s v="pop"/>
    <x v="1"/>
    <x v="3280"/>
    <d v="2014-02-06T20:31:11"/>
  </r>
  <r>
    <n v="1766"/>
    <s v="Photographic book on Melbourne's music scene"/>
    <s v="I want to create a beautiful book which documents the Melbourne music scene."/>
    <n v="1500"/>
    <n v="2282"/>
    <x v="1"/>
    <s v="AU"/>
    <s v="AUD"/>
    <n v="1408999088"/>
    <n v="1407184688"/>
    <b v="1"/>
    <n v="0"/>
    <b v="0"/>
    <s v="photography/photobooks"/>
    <n v="152"/>
    <n v="0"/>
    <x v="6"/>
    <s v="photobooks"/>
    <x v="1"/>
    <x v="3281"/>
    <d v="2014-08-25T20:38:08"/>
  </r>
  <r>
    <n v="1829"/>
    <s v="Help JUICE (Boston) Record Their First Album"/>
    <s v="Everything is set to record are EP except for our finances. Please donate if you can! Any amount is appreciated. "/>
    <n v="1500"/>
    <n v="2101"/>
    <x v="2"/>
    <s v="US"/>
    <s v="USD"/>
    <n v="1295647200"/>
    <n v="1291428371"/>
    <b v="0"/>
    <n v="33"/>
    <b v="1"/>
    <s v="music/rock"/>
    <n v="140"/>
    <n v="63.67"/>
    <x v="5"/>
    <s v="rock"/>
    <x v="7"/>
    <x v="3282"/>
    <d v="2011-01-21T22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2"/>
    <s v="US"/>
    <s v="USD"/>
    <n v="1307761200"/>
    <n v="1304464914"/>
    <b v="0"/>
    <n v="20"/>
    <b v="1"/>
    <s v="music/rock"/>
    <n v="138"/>
    <n v="103.65"/>
    <x v="5"/>
    <s v="rock"/>
    <x v="6"/>
    <x v="3283"/>
    <d v="2011-06-11T03:00:00"/>
  </r>
  <r>
    <n v="1921"/>
    <s v="The Fine Spirits are making an album!"/>
    <s v="The Fine Spirits are making an album, but we need your help!"/>
    <n v="1500"/>
    <n v="1982"/>
    <x v="2"/>
    <s v="US"/>
    <s v="USD"/>
    <n v="1342243143"/>
    <n v="1339651143"/>
    <b v="0"/>
    <n v="38"/>
    <b v="1"/>
    <s v="music/indie rock"/>
    <n v="132"/>
    <n v="52.16"/>
    <x v="5"/>
    <s v="indie rock"/>
    <x v="5"/>
    <x v="3284"/>
    <d v="2012-07-14T05:19:03"/>
  </r>
  <r>
    <n v="1925"/>
    <s v="The Freakniks Debut Album: Infinite Love"/>
    <s v="The Freakniks are making their psychedelic freak-folk debut studio album and they need your help."/>
    <n v="1500"/>
    <n v="1950"/>
    <x v="2"/>
    <s v="US"/>
    <s v="USD"/>
    <n v="1381449600"/>
    <n v="1379540288"/>
    <b v="0"/>
    <n v="52"/>
    <b v="1"/>
    <s v="music/indie rock"/>
    <n v="130"/>
    <n v="37.5"/>
    <x v="5"/>
    <s v="indie rock"/>
    <x v="4"/>
    <x v="328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2"/>
    <s v="US"/>
    <s v="USD"/>
    <n v="1288657560"/>
    <n v="1286319256"/>
    <b v="0"/>
    <n v="107"/>
    <b v="1"/>
    <s v="music/indie rock"/>
    <n v="129"/>
    <n v="18.14"/>
    <x v="5"/>
    <s v="indie rock"/>
    <x v="7"/>
    <x v="3286"/>
    <d v="2010-11-02T00:26:00"/>
  </r>
  <r>
    <n v="1992"/>
    <s v="The Wonderful World of Princes &amp; Princesses"/>
    <s v="A complete revamp of all the Disney Princes &amp; Princesses!"/>
    <n v="1500"/>
    <n v="1720"/>
    <x v="1"/>
    <s v="US"/>
    <s v="USD"/>
    <n v="1424229991"/>
    <n v="1421637991"/>
    <b v="0"/>
    <n v="2"/>
    <b v="0"/>
    <s v="photography/people"/>
    <n v="115"/>
    <n v="860"/>
    <x v="6"/>
    <s v="people"/>
    <x v="2"/>
    <x v="3287"/>
    <d v="2015-02-18T03:26:31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2"/>
    <s v="US"/>
    <s v="USD"/>
    <n v="1400108640"/>
    <n v="1396923624"/>
    <b v="1"/>
    <n v="122"/>
    <b v="1"/>
    <s v="technology/hardware"/>
    <n v="110"/>
    <n v="13.53"/>
    <x v="3"/>
    <s v="hardware"/>
    <x v="1"/>
    <x v="3288"/>
    <d v="2014-05-14T23:04:00"/>
  </r>
  <r>
    <n v="2082"/>
    <s v="Nights On First's First CD!"/>
    <s v="Local bay area band looking to share our vision with people, looking to create something we are proud of, no more bedroom recordings!"/>
    <n v="1500"/>
    <n v="1518"/>
    <x v="2"/>
    <s v="US"/>
    <s v="USD"/>
    <n v="1322106796"/>
    <n v="1316919196"/>
    <b v="0"/>
    <n v="38"/>
    <b v="1"/>
    <s v="music/indie rock"/>
    <n v="101"/>
    <n v="39.950000000000003"/>
    <x v="5"/>
    <s v="indie rock"/>
    <x v="6"/>
    <x v="3289"/>
    <d v="2011-11-24T03:53: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2"/>
    <s v="US"/>
    <s v="USD"/>
    <n v="1315457658"/>
    <n v="1312865658"/>
    <b v="0"/>
    <n v="25"/>
    <b v="1"/>
    <s v="music/indie rock"/>
    <n v="101"/>
    <n v="60.4"/>
    <x v="5"/>
    <s v="indie rock"/>
    <x v="6"/>
    <x v="3290"/>
    <d v="2011-09-08T04:54:18"/>
  </r>
  <r>
    <n v="2093"/>
    <s v="Lift The Decade Debut Full-Length Record"/>
    <s v="Help Lift The Decade record their debut full length album with with Ace Enders! (The Early November, I Can Make A Mess)"/>
    <n v="1500"/>
    <n v="1502.5"/>
    <x v="2"/>
    <s v="US"/>
    <s v="USD"/>
    <n v="1356211832"/>
    <n v="1351024232"/>
    <b v="0"/>
    <n v="23"/>
    <b v="1"/>
    <s v="music/indie rock"/>
    <n v="100"/>
    <n v="65.33"/>
    <x v="5"/>
    <s v="indie rock"/>
    <x v="5"/>
    <x v="3291"/>
    <d v="2012-12-22T21:30:32"/>
  </r>
  <r>
    <n v="2115"/>
    <s v="The Violet Tone and the City of Angels!"/>
    <s v="The Violet Tone is heading to California but we need your help!  We've been at this for years and finally have a shot!"/>
    <n v="1500"/>
    <n v="1455"/>
    <x v="2"/>
    <s v="US"/>
    <s v="USD"/>
    <n v="1298167001"/>
    <n v="1295575001"/>
    <b v="0"/>
    <n v="36"/>
    <b v="1"/>
    <s v="music/indie rock"/>
    <n v="97"/>
    <n v="40.42"/>
    <x v="5"/>
    <s v="indie rock"/>
    <x v="6"/>
    <x v="3292"/>
    <d v="2011-02-20T01:56:41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2"/>
    <s v="US"/>
    <s v="USD"/>
    <n v="1362814119"/>
    <n v="1360222119"/>
    <b v="0"/>
    <n v="73"/>
    <b v="1"/>
    <s v="music/electronic music"/>
    <n v="83"/>
    <n v="17.12"/>
    <x v="5"/>
    <s v="electronic music"/>
    <x v="4"/>
    <x v="3293"/>
    <d v="2013-03-09T07:28:39"/>
  </r>
  <r>
    <n v="2266"/>
    <s v="GOAT LORDS."/>
    <s v="Want to be LORD OF THE GOATS? Start building your herd using thievery, magic, bombs and mostly goats."/>
    <n v="1500"/>
    <n v="1120"/>
    <x v="2"/>
    <s v="US"/>
    <s v="USD"/>
    <n v="1461722400"/>
    <n v="1460235592"/>
    <b v="0"/>
    <n v="194"/>
    <b v="1"/>
    <s v="games/tabletop games"/>
    <n v="75"/>
    <n v="5.77"/>
    <x v="4"/>
    <s v="tabletop games"/>
    <x v="0"/>
    <x v="3294"/>
    <d v="2016-04-27T02:00:00"/>
  </r>
  <r>
    <n v="2286"/>
    <s v="Arson In The Suburbs"/>
    <s v="Arson In The Suburbs is ready to release its FIRST three song E.P. and looking to raise funds to get back in the studio! RnFnR!"/>
    <n v="1500"/>
    <n v="1082.5"/>
    <x v="2"/>
    <s v="US"/>
    <s v="USD"/>
    <n v="1378439940"/>
    <n v="1376003254"/>
    <b v="0"/>
    <n v="14"/>
    <b v="1"/>
    <s v="music/rock"/>
    <n v="72"/>
    <n v="77.319999999999993"/>
    <x v="5"/>
    <s v="rock"/>
    <x v="4"/>
    <x v="3295"/>
    <d v="2013-09-06T03:59:00"/>
  </r>
  <r>
    <n v="2289"/>
    <s v="Blind Man Deaf Boy Tour!"/>
    <s v="Blind Man Deaf Boy is a Folk Punk band from Denver, we need money to get ourselves a van and take it on tour around the west coast."/>
    <n v="1500"/>
    <n v="1081"/>
    <x v="2"/>
    <s v="US"/>
    <s v="USD"/>
    <n v="1386372120"/>
    <n v="1382659060"/>
    <b v="0"/>
    <n v="25"/>
    <b v="1"/>
    <s v="music/rock"/>
    <n v="72"/>
    <n v="43.24"/>
    <x v="5"/>
    <s v="rock"/>
    <x v="4"/>
    <x v="3296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2"/>
    <s v="US"/>
    <s v="USD"/>
    <n v="1259686800"/>
    <n v="1252908330"/>
    <b v="0"/>
    <n v="29"/>
    <b v="1"/>
    <s v="music/rock"/>
    <n v="72"/>
    <n v="37.24"/>
    <x v="5"/>
    <s v="rock"/>
    <x v="8"/>
    <x v="3297"/>
    <d v="2009-12-01T17:00:00"/>
  </r>
  <r>
    <n v="2358"/>
    <s v="Auction, Sell Swap without excessive fees, the next ebay."/>
    <s v="A website to auction, sell and swap items in the uk without a charge, without excess fees, the next ebay."/>
    <n v="1500"/>
    <n v="1001"/>
    <x v="0"/>
    <s v="GB"/>
    <s v="GBP"/>
    <n v="1422664740"/>
    <n v="1417818036"/>
    <b v="0"/>
    <n v="0"/>
    <b v="0"/>
    <s v="technology/web"/>
    <n v="67"/>
    <n v="0"/>
    <x v="3"/>
    <s v="web"/>
    <x v="1"/>
    <x v="3298"/>
    <d v="2015-01-31T00:39:00"/>
  </r>
  <r>
    <n v="2456"/>
    <s v="Beef Sticks to Chomp On!!"/>
    <s v="These beef sticks will make your taste buds dance with happiness. Plus they are healthier than most available today!"/>
    <n v="1500"/>
    <n v="805.07"/>
    <x v="2"/>
    <s v="US"/>
    <s v="USD"/>
    <n v="1488063839"/>
    <n v="1485471839"/>
    <b v="0"/>
    <n v="67"/>
    <b v="1"/>
    <s v="food/small batch"/>
    <n v="54"/>
    <n v="12.02"/>
    <x v="7"/>
    <s v="small batch"/>
    <x v="3"/>
    <x v="3299"/>
    <d v="2017-02-25T23:03:59"/>
  </r>
  <r>
    <n v="2487"/>
    <s v="Copyrighting 1978 Champs Finished Album"/>
    <s v="Raise enough money to fund the copyright cost for the full length indie rock record we spent the year recording."/>
    <n v="1500"/>
    <n v="759"/>
    <x v="2"/>
    <s v="US"/>
    <s v="USD"/>
    <n v="1338083997"/>
    <n v="1335491997"/>
    <b v="0"/>
    <n v="38"/>
    <b v="1"/>
    <s v="music/indie rock"/>
    <n v="51"/>
    <n v="19.97"/>
    <x v="5"/>
    <s v="indie rock"/>
    <x v="5"/>
    <x v="3300"/>
    <d v="2012-05-27T01:59:57"/>
  </r>
  <r>
    <n v="2494"/>
    <s v="Motive Makes a Man - Heavy Boots Album Production"/>
    <s v="Multi-Instrumentalist Ace Waters' new double album with 2+hours of music needs to be professionally made and replicated."/>
    <n v="1500"/>
    <n v="746"/>
    <x v="2"/>
    <s v="US"/>
    <s v="USD"/>
    <n v="1337786944"/>
    <n v="1335194944"/>
    <b v="0"/>
    <n v="39"/>
    <b v="1"/>
    <s v="music/indie rock"/>
    <n v="50"/>
    <n v="19.13"/>
    <x v="5"/>
    <s v="indie rock"/>
    <x v="5"/>
    <x v="3301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2"/>
    <s v="US"/>
    <s v="USD"/>
    <n v="1339022575"/>
    <n v="1336430575"/>
    <b v="0"/>
    <n v="42"/>
    <b v="1"/>
    <s v="music/indie rock"/>
    <n v="50"/>
    <n v="17.739999999999998"/>
    <x v="5"/>
    <s v="indie rock"/>
    <x v="5"/>
    <x v="3302"/>
    <d v="2012-06-06T22:42: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2"/>
    <s v="US"/>
    <s v="USD"/>
    <n v="1348202807"/>
    <n v="1343018807"/>
    <b v="0"/>
    <n v="60"/>
    <b v="1"/>
    <s v="music/classical music"/>
    <n v="43"/>
    <n v="10.68"/>
    <x v="5"/>
    <s v="classical music"/>
    <x v="5"/>
    <x v="3303"/>
    <d v="2012-09-21T04:46:47"/>
  </r>
  <r>
    <n v="2591"/>
    <s v="patent pending"/>
    <s v="Hi everyone I am a 26 year old single mom trying to start her own food business! I need to first afford the patent to reveal more!"/>
    <n v="1500"/>
    <n v="605"/>
    <x v="1"/>
    <s v="US"/>
    <s v="USD"/>
    <n v="1457901924"/>
    <n v="1452721524"/>
    <b v="0"/>
    <n v="2"/>
    <b v="0"/>
    <s v="food/food trucks"/>
    <n v="40"/>
    <n v="302.5"/>
    <x v="7"/>
    <s v="food trucks"/>
    <x v="0"/>
    <x v="3304"/>
    <d v="2016-03-13T20:45:24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1"/>
    <s v="GB"/>
    <s v="GBP"/>
    <n v="1466323917"/>
    <n v="1463731917"/>
    <b v="0"/>
    <n v="7"/>
    <b v="0"/>
    <s v="food/food trucks"/>
    <n v="40"/>
    <n v="85.71"/>
    <x v="7"/>
    <s v="food trucks"/>
    <x v="0"/>
    <x v="3305"/>
    <d v="2016-06-19T08:11:57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2"/>
    <s v="IT"/>
    <s v="EUR"/>
    <n v="1483120216"/>
    <n v="1479232216"/>
    <b v="0"/>
    <n v="74"/>
    <b v="1"/>
    <s v="technology/space exploration"/>
    <n v="38"/>
    <n v="7.62"/>
    <x v="3"/>
    <s v="space exploration"/>
    <x v="0"/>
    <x v="3306"/>
    <d v="2016-12-30T17:50:16"/>
  </r>
  <r>
    <n v="2641"/>
    <s v="Build Flying Saucer Artificial Intelligent from sea shell"/>
    <s v="Building a Flying saucer that has Artificial Intelligent made from sea shell."/>
    <n v="1500"/>
    <n v="545"/>
    <x v="1"/>
    <s v="US"/>
    <s v="USD"/>
    <n v="1410811740"/>
    <n v="1409341863"/>
    <b v="0"/>
    <n v="1"/>
    <b v="0"/>
    <s v="technology/space exploration"/>
    <n v="36"/>
    <n v="545"/>
    <x v="3"/>
    <s v="space exploration"/>
    <x v="1"/>
    <x v="3307"/>
    <d v="2014-09-15T20:09:0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2"/>
    <s v="US"/>
    <s v="USD"/>
    <n v="1455142416"/>
    <n v="1452550416"/>
    <b v="0"/>
    <n v="18"/>
    <b v="1"/>
    <s v="technology/makerspaces"/>
    <n v="34"/>
    <n v="28.06"/>
    <x v="3"/>
    <s v="makerspaces"/>
    <x v="0"/>
    <x v="3308"/>
    <d v="2016-02-10T22:13:36"/>
  </r>
  <r>
    <n v="2757"/>
    <s v="C is for Crooked"/>
    <s v="A children's letter book that Lampoons Hillary Clinton"/>
    <n v="1500"/>
    <n v="403"/>
    <x v="1"/>
    <s v="US"/>
    <s v="USD"/>
    <n v="1470498332"/>
    <n v="1469202332"/>
    <b v="0"/>
    <n v="2"/>
    <b v="0"/>
    <s v="publishing/children's books"/>
    <n v="27"/>
    <n v="201.5"/>
    <x v="2"/>
    <s v="children's books"/>
    <x v="0"/>
    <x v="3309"/>
    <d v="2016-08-06T15:45:32"/>
  </r>
  <r>
    <n v="2814"/>
    <s v="Stitching by Anthony Neilson"/>
    <s v="Stitching is a play exploring how a couple cope with the loss of their child. It will run for a month at The Drayton Arms Theatre."/>
    <n v="1500"/>
    <n v="330"/>
    <x v="2"/>
    <s v="GB"/>
    <s v="GBP"/>
    <n v="1431164115"/>
    <n v="1428572115"/>
    <b v="0"/>
    <n v="64"/>
    <b v="1"/>
    <s v="theater/plays"/>
    <n v="22"/>
    <n v="5.16"/>
    <x v="1"/>
    <s v="plays"/>
    <x v="2"/>
    <x v="3310"/>
    <d v="2015-05-09T09:35:15"/>
  </r>
  <r>
    <n v="2842"/>
    <s v="HIDDEN: The FCO Plays"/>
    <s v="A play performed at the FCO Global Summit on the Preventing Sexual Violence Initiative, hosted by William Hague and Angelina Jolie"/>
    <n v="1500"/>
    <n v="300"/>
    <x v="1"/>
    <s v="GB"/>
    <s v="GBP"/>
    <n v="1403348400"/>
    <n v="1401058295"/>
    <b v="0"/>
    <n v="0"/>
    <b v="0"/>
    <s v="theater/plays"/>
    <n v="20"/>
    <n v="0"/>
    <x v="1"/>
    <s v="plays"/>
    <x v="1"/>
    <x v="3311"/>
    <d v="2014-06-21T11:00:00"/>
  </r>
  <r>
    <n v="2904"/>
    <s v="The Love Shack"/>
    <s v="A Tequila slammer with a slice of Tarantino, a line of the London Fringe scene and a shot of â€œBreaking Badâ€. New Writing."/>
    <n v="1500"/>
    <n v="250"/>
    <x v="1"/>
    <s v="GB"/>
    <s v="GBP"/>
    <n v="1415534400"/>
    <n v="1414538031"/>
    <b v="0"/>
    <n v="4"/>
    <b v="0"/>
    <s v="theater/plays"/>
    <n v="17"/>
    <n v="62.5"/>
    <x v="1"/>
    <s v="plays"/>
    <x v="1"/>
    <x v="3312"/>
    <d v="2014-11-09T12:00:00"/>
  </r>
  <r>
    <n v="2937"/>
    <s v="UCAS"/>
    <s v="UCAS is a new British musical premiering at the Edinburgh Fringe Festival 2014."/>
    <n v="1500"/>
    <n v="225"/>
    <x v="2"/>
    <s v="GB"/>
    <s v="GBP"/>
    <n v="1405249113"/>
    <n v="1402657113"/>
    <b v="0"/>
    <n v="55"/>
    <b v="1"/>
    <s v="theater/musical"/>
    <n v="15"/>
    <n v="4.09"/>
    <x v="1"/>
    <s v="musical"/>
    <x v="1"/>
    <x v="3313"/>
    <d v="2014-07-13T10:58:3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2"/>
    <s v="US"/>
    <s v="USD"/>
    <n v="1436290233"/>
    <n v="1433698233"/>
    <b v="0"/>
    <n v="39"/>
    <b v="1"/>
    <s v="theater/plays"/>
    <n v="13"/>
    <n v="5.18"/>
    <x v="1"/>
    <s v="plays"/>
    <x v="2"/>
    <x v="3314"/>
    <d v="2015-07-07T17:30:33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2"/>
    <s v="US"/>
    <s v="USD"/>
    <n v="1424548719"/>
    <n v="1419364719"/>
    <b v="0"/>
    <n v="15"/>
    <b v="1"/>
    <s v="theater/spaces"/>
    <n v="11"/>
    <n v="11"/>
    <x v="1"/>
    <s v="spaces"/>
    <x v="1"/>
    <x v="3315"/>
    <d v="2015-02-21T19:58:39"/>
  </r>
  <r>
    <n v="3031"/>
    <s v="Blue Thyme Nights"/>
    <s v="Blue Thyme Nights is the production of Am I Blue by Beth Henley &amp; Thymus Vulgaris by Lanford  Wilson._x000a__x000a_Artwork by Charlotte Ager"/>
    <n v="1500"/>
    <n v="146"/>
    <x v="2"/>
    <s v="US"/>
    <s v="USD"/>
    <n v="1476479447"/>
    <n v="1471295447"/>
    <b v="0"/>
    <n v="29"/>
    <b v="1"/>
    <s v="theater/spaces"/>
    <n v="10"/>
    <n v="5.03"/>
    <x v="1"/>
    <s v="spaces"/>
    <x v="0"/>
    <x v="3316"/>
    <d v="2016-10-14T21:10:47"/>
  </r>
  <r>
    <n v="3042"/>
    <s v="HOPE MILL THEATRE - CHAIR FUND"/>
    <s v="Hope Mill Theatre is a brand new Fringe Theatre in the heart of Manchester city - bringing a diverse programme of entertainment!"/>
    <n v="1500"/>
    <n v="138"/>
    <x v="2"/>
    <s v="GB"/>
    <s v="GBP"/>
    <n v="1444149047"/>
    <n v="1441557047"/>
    <b v="0"/>
    <n v="37"/>
    <b v="1"/>
    <s v="theater/spaces"/>
    <n v="9"/>
    <n v="3.73"/>
    <x v="1"/>
    <s v="spaces"/>
    <x v="2"/>
    <x v="3317"/>
    <d v="2015-10-06T16:30:47"/>
  </r>
  <r>
    <n v="3121"/>
    <s v="Ant Farm Theatre Project (Canceled)"/>
    <s v="I going to build a theatre for a local ant farm so that Ants can put on their theatre productions."/>
    <n v="1500"/>
    <n v="101"/>
    <x v="0"/>
    <s v="CA"/>
    <s v="CAD"/>
    <n v="1411748335"/>
    <n v="1406564335"/>
    <b v="0"/>
    <n v="1"/>
    <b v="0"/>
    <s v="theater/spaces"/>
    <n v="7"/>
    <n v="101"/>
    <x v="1"/>
    <s v="spaces"/>
    <x v="1"/>
    <x v="3318"/>
    <d v="2014-09-26T16:18:55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s v="theater/plays"/>
    <n v="7"/>
    <n v="100"/>
    <x v="1"/>
    <s v="plays"/>
    <x v="3"/>
    <x v="3319"/>
    <d v="2017-05-03T19:12:00"/>
  </r>
  <r>
    <n v="3159"/>
    <s v="Waxwing: A New Play"/>
    <s v="WAXWING is an exciting new world premiere of mythic (perhaps even apocalyptic!) proportions."/>
    <n v="1500"/>
    <n v="91"/>
    <x v="2"/>
    <s v="US"/>
    <s v="USD"/>
    <n v="1326927600"/>
    <n v="1323221761"/>
    <b v="1"/>
    <n v="52"/>
    <b v="1"/>
    <s v="theater/plays"/>
    <n v="6"/>
    <n v="1.75"/>
    <x v="1"/>
    <s v="plays"/>
    <x v="6"/>
    <x v="3320"/>
    <d v="2012-01-18T23:00:00"/>
  </r>
  <r>
    <n v="3178"/>
    <s v="Cutting Off Kate Bush"/>
    <s v="Cutting Off Kate Bush is a one-woman show written &amp; performed by Lucy Benson-Brown, premiering at the Edinburgh Fringe Festival 2014"/>
    <n v="1500"/>
    <n v="82"/>
    <x v="2"/>
    <s v="GB"/>
    <s v="GBP"/>
    <n v="1405521075"/>
    <n v="1402929075"/>
    <b v="1"/>
    <n v="78"/>
    <b v="1"/>
    <s v="theater/plays"/>
    <n v="5"/>
    <n v="1.05"/>
    <x v="1"/>
    <s v="plays"/>
    <x v="1"/>
    <x v="3321"/>
    <d v="2014-07-16T14:31:15"/>
  </r>
  <r>
    <n v="3251"/>
    <s v="The Metronome Society"/>
    <s v="Self-Titled: A Live (Theatrical) Mixtape. An evening of short plays and music inspired by the works of Jimi, Aretha, Sting and Rufus!"/>
    <n v="1500"/>
    <n v="55"/>
    <x v="2"/>
    <s v="US"/>
    <s v="USD"/>
    <n v="1434907966"/>
    <n v="1432315966"/>
    <b v="1"/>
    <n v="20"/>
    <b v="1"/>
    <s v="theater/plays"/>
    <n v="4"/>
    <n v="2.75"/>
    <x v="1"/>
    <s v="plays"/>
    <x v="2"/>
    <x v="3322"/>
    <d v="2015-06-21T17:32:46"/>
  </r>
  <r>
    <n v="3271"/>
    <s v="Saxon Court at Southwark Playhouse"/>
    <s v="A razor sharp satire to darken your Christmas."/>
    <n v="1500"/>
    <n v="51"/>
    <x v="2"/>
    <s v="GB"/>
    <s v="GBP"/>
    <n v="1414927775"/>
    <n v="1412332175"/>
    <b v="1"/>
    <n v="51"/>
    <b v="1"/>
    <s v="theater/plays"/>
    <n v="3"/>
    <n v="1"/>
    <x v="1"/>
    <s v="plays"/>
    <x v="1"/>
    <x v="3323"/>
    <d v="2014-11-02T11:29:35"/>
  </r>
  <r>
    <n v="3296"/>
    <s v="Alix in Wundergarten"/>
    <s v="A dark theatrical comedy about four actors recording a warped radio version of Lewis Carroll's 'Alice's Adventures in Wonderland'."/>
    <n v="1500"/>
    <n v="50"/>
    <x v="2"/>
    <s v="GB"/>
    <s v="GBP"/>
    <n v="1448229600"/>
    <n v="1446401372"/>
    <b v="0"/>
    <n v="47"/>
    <b v="1"/>
    <s v="theater/plays"/>
    <n v="3"/>
    <n v="1.06"/>
    <x v="1"/>
    <s v="plays"/>
    <x v="2"/>
    <x v="3324"/>
    <d v="2015-11-22T22:00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2"/>
    <s v="US"/>
    <s v="USD"/>
    <n v="1465527600"/>
    <n v="1462252542"/>
    <b v="0"/>
    <n v="54"/>
    <b v="1"/>
    <s v="theater/plays"/>
    <n v="3"/>
    <n v="0.89"/>
    <x v="1"/>
    <s v="plays"/>
    <x v="0"/>
    <x v="3325"/>
    <d v="2016-06-10T03:00:00"/>
  </r>
  <r>
    <n v="3324"/>
    <s v="At Swim, Two Boys"/>
    <s v="The play tells the story of Jim and Doyler and their friendship on the brink of Irish independence."/>
    <n v="1500"/>
    <n v="45"/>
    <x v="2"/>
    <s v="IE"/>
    <s v="EUR"/>
    <n v="1465135190"/>
    <n v="1463925590"/>
    <b v="0"/>
    <n v="10"/>
    <b v="1"/>
    <s v="theater/plays"/>
    <n v="3"/>
    <n v="4.5"/>
    <x v="1"/>
    <s v="plays"/>
    <x v="0"/>
    <x v="3326"/>
    <d v="2016-06-05T13:59:50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2"/>
    <s v="GB"/>
    <s v="GBP"/>
    <n v="1427919468"/>
    <n v="1425331068"/>
    <b v="0"/>
    <n v="69"/>
    <b v="1"/>
    <s v="theater/plays"/>
    <n v="3"/>
    <n v="0.59"/>
    <x v="1"/>
    <s v="plays"/>
    <x v="2"/>
    <x v="3327"/>
    <d v="2015-04-01T20:17:48"/>
  </r>
  <r>
    <n v="3346"/>
    <s v="Shakespearean Youth Theatre (SYT) - The Tempest"/>
    <s v="Tempest opens Feb. 25. Please support Shakespeare, the arts and community youth theater! Be a part of something special!"/>
    <n v="1500"/>
    <n v="39"/>
    <x v="2"/>
    <s v="US"/>
    <s v="USD"/>
    <n v="1424910910"/>
    <n v="1424306110"/>
    <b v="0"/>
    <n v="18"/>
    <b v="1"/>
    <s v="theater/plays"/>
    <n v="3"/>
    <n v="2.17"/>
    <x v="1"/>
    <s v="plays"/>
    <x v="2"/>
    <x v="3328"/>
    <d v="2015-02-26T00:35:10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2"/>
    <s v="GB"/>
    <s v="GBP"/>
    <n v="1468611272"/>
    <n v="1466019272"/>
    <b v="0"/>
    <n v="27"/>
    <b v="1"/>
    <s v="theater/plays"/>
    <n v="2"/>
    <n v="1.3"/>
    <x v="1"/>
    <s v="plays"/>
    <x v="0"/>
    <x v="3329"/>
    <d v="2016-07-15T19:34:32"/>
  </r>
  <r>
    <n v="3370"/>
    <s v="&quot;I'm Alright&quot;...an Enso Theatre Education production."/>
    <s v="I'm Alright. A story of young women, told by young women, for the world."/>
    <n v="1500"/>
    <n v="32"/>
    <x v="2"/>
    <s v="US"/>
    <s v="USD"/>
    <n v="1481961600"/>
    <n v="1479283285"/>
    <b v="0"/>
    <n v="26"/>
    <b v="1"/>
    <s v="theater/plays"/>
    <n v="2"/>
    <n v="1.23"/>
    <x v="1"/>
    <s v="plays"/>
    <x v="0"/>
    <x v="3330"/>
    <d v="2016-12-17T08:00:00"/>
  </r>
  <r>
    <n v="3388"/>
    <s v="ICONS"/>
    <s v="ICONS is a unique new play about the Amazon warrior women from Greek myth and re-imagines them from a contemporary female perspective."/>
    <n v="1500"/>
    <n v="29"/>
    <x v="2"/>
    <s v="GB"/>
    <s v="GBP"/>
    <n v="1434625441"/>
    <n v="1432033441"/>
    <b v="0"/>
    <n v="45"/>
    <b v="1"/>
    <s v="theater/plays"/>
    <n v="2"/>
    <n v="0.64"/>
    <x v="1"/>
    <s v="plays"/>
    <x v="2"/>
    <x v="3331"/>
    <d v="2015-06-18T11:04:01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2"/>
    <s v="US"/>
    <s v="USD"/>
    <n v="1405017345"/>
    <n v="1403721345"/>
    <b v="0"/>
    <n v="22"/>
    <b v="1"/>
    <s v="theater/plays"/>
    <n v="2"/>
    <n v="1.27"/>
    <x v="1"/>
    <s v="plays"/>
    <x v="1"/>
    <x v="3332"/>
    <d v="2014-07-10T18:35:45"/>
  </r>
  <r>
    <n v="3393"/>
    <s v="The Maltese Bodkin"/>
    <s v="hiSTORYstage presents a film noir-style comedy mystery with a Shakespearean twist performed as a 1944 radio drama."/>
    <n v="1500"/>
    <n v="26.01"/>
    <x v="2"/>
    <s v="US"/>
    <s v="USD"/>
    <n v="1415234760"/>
    <n v="1413065230"/>
    <b v="0"/>
    <n v="44"/>
    <b v="1"/>
    <s v="theater/plays"/>
    <n v="2"/>
    <n v="0.59"/>
    <x v="1"/>
    <s v="plays"/>
    <x v="1"/>
    <x v="3333"/>
    <d v="2014-11-06T00:46:00"/>
  </r>
  <r>
    <n v="3396"/>
    <s v="Rainbowtown"/>
    <s v="&quot;Rainbowtown&quot; is a new play for kids. Help us bring it to the Main Line during the 2014 Philadelphia Fringe Festival!"/>
    <n v="1500"/>
    <n v="26"/>
    <x v="2"/>
    <s v="US"/>
    <s v="USD"/>
    <n v="1401595140"/>
    <n v="1399286589"/>
    <b v="0"/>
    <n v="28"/>
    <b v="1"/>
    <s v="theater/plays"/>
    <n v="2"/>
    <n v="0.93"/>
    <x v="1"/>
    <s v="plays"/>
    <x v="1"/>
    <x v="3334"/>
    <d v="2014-06-01T03:59:00"/>
  </r>
  <r>
    <n v="3427"/>
    <s v="We Were Kings"/>
    <s v="A new play developed in collaboration with graduating theatre makers, premiering at the Edinburgh Fringe Festival 2014."/>
    <n v="1500"/>
    <n v="25"/>
    <x v="2"/>
    <s v="GB"/>
    <s v="GBP"/>
    <n v="1404314952"/>
    <n v="1401722952"/>
    <b v="0"/>
    <n v="29"/>
    <b v="1"/>
    <s v="theater/plays"/>
    <n v="2"/>
    <n v="0.86"/>
    <x v="1"/>
    <s v="plays"/>
    <x v="1"/>
    <x v="3335"/>
    <d v="2014-07-02T15:29:12"/>
  </r>
  <r>
    <n v="3479"/>
    <s v="Civil Rogues"/>
    <s v="A new comedy about what happened to a band of foolhardy actors when the Puritans closed the theatres in the 1640s."/>
    <n v="1500"/>
    <n v="15"/>
    <x v="2"/>
    <s v="GB"/>
    <s v="GBP"/>
    <n v="1403382680"/>
    <n v="1400790680"/>
    <b v="0"/>
    <n v="56"/>
    <b v="1"/>
    <s v="theater/plays"/>
    <n v="1"/>
    <n v="0.27"/>
    <x v="1"/>
    <s v="plays"/>
    <x v="1"/>
    <x v="3336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15"/>
    <x v="2"/>
    <s v="US"/>
    <s v="USD"/>
    <n v="1436562000"/>
    <n v="1434440227"/>
    <b v="0"/>
    <n v="13"/>
    <b v="1"/>
    <s v="theater/plays"/>
    <n v="1"/>
    <n v="1.1499999999999999"/>
    <x v="1"/>
    <s v="plays"/>
    <x v="2"/>
    <x v="3337"/>
    <d v="2015-07-10T21:00:00"/>
  </r>
  <r>
    <n v="3493"/>
    <s v="Not Your Garden Variety Theater"/>
    <s v="We need your help purchasing a stage for our production of the Wizard of Oz! This program is helping children with autism. Thank you!"/>
    <n v="1500"/>
    <n v="11"/>
    <x v="2"/>
    <s v="US"/>
    <s v="USD"/>
    <n v="1408252260"/>
    <n v="1406580436"/>
    <b v="0"/>
    <n v="29"/>
    <b v="1"/>
    <s v="theater/plays"/>
    <n v="1"/>
    <n v="0.38"/>
    <x v="1"/>
    <s v="plays"/>
    <x v="1"/>
    <x v="3338"/>
    <d v="2014-08-17T05:11:00"/>
  </r>
  <r>
    <n v="3501"/>
    <s v="Pig by Alex Oates (London Run)"/>
    <s v="'Pig' by Alex Oates is an urgent and dark comedy with live music that discusses the vital issue of the state of our police force."/>
    <n v="1500"/>
    <n v="11"/>
    <x v="2"/>
    <s v="GB"/>
    <s v="GBP"/>
    <n v="1441995595"/>
    <n v="1439835595"/>
    <b v="0"/>
    <n v="42"/>
    <b v="1"/>
    <s v="theater/plays"/>
    <n v="1"/>
    <n v="0.26"/>
    <x v="1"/>
    <s v="plays"/>
    <x v="2"/>
    <x v="3339"/>
    <d v="2015-09-11T18:19:55"/>
  </r>
  <r>
    <n v="3511"/>
    <s v="Silent Planet"/>
    <s v="The world premiere of the first full-length play by Eve Leigh, at the intimate Finborough Theatre in London."/>
    <n v="1500"/>
    <n v="10"/>
    <x v="2"/>
    <s v="GB"/>
    <s v="GBP"/>
    <n v="1415385000"/>
    <n v="1413406695"/>
    <b v="0"/>
    <n v="19"/>
    <b v="1"/>
    <s v="theater/plays"/>
    <n v="1"/>
    <n v="0.53"/>
    <x v="1"/>
    <s v="plays"/>
    <x v="1"/>
    <x v="3340"/>
    <d v="2014-11-07T18:30:00"/>
  </r>
  <r>
    <n v="3518"/>
    <s v="BEASTS OF BAVERLY GROVE"/>
    <s v="One play.  Two theaters.  See the story from both sides and then decide for yourself - who are the BEASTS OF BAVERLY GROVE?"/>
    <n v="1500"/>
    <n v="10"/>
    <x v="2"/>
    <s v="US"/>
    <s v="USD"/>
    <n v="1412259660"/>
    <n v="1410461299"/>
    <b v="0"/>
    <n v="33"/>
    <b v="1"/>
    <s v="theater/plays"/>
    <n v="1"/>
    <n v="0.3"/>
    <x v="1"/>
    <s v="plays"/>
    <x v="1"/>
    <x v="3341"/>
    <d v="2014-10-02T14:21:00"/>
  </r>
  <r>
    <n v="3543"/>
    <s v="&quot;CIRQUE CAPRICIEUX, the greatest one woman show on earth&quot;"/>
    <s v="A circus theater show. An escaped carousel horse and a beautiful wire dancer let the fantasies run wild."/>
    <n v="1500"/>
    <n v="10"/>
    <x v="2"/>
    <s v="DE"/>
    <s v="EUR"/>
    <n v="1435255659"/>
    <n v="1432663659"/>
    <b v="0"/>
    <n v="29"/>
    <b v="1"/>
    <s v="theater/plays"/>
    <n v="1"/>
    <n v="0.34"/>
    <x v="1"/>
    <s v="plays"/>
    <x v="2"/>
    <x v="3342"/>
    <d v="2015-06-25T18:07:39"/>
  </r>
  <r>
    <n v="3551"/>
    <s v="2014 UASPA Theatre Showcase"/>
    <s v="UASPA is a performing arts high school producing its 2014 Theatre Showcase featuring our strongest performances and original work."/>
    <n v="1500"/>
    <n v="10"/>
    <x v="2"/>
    <s v="US"/>
    <s v="USD"/>
    <n v="1400796420"/>
    <n v="1398342170"/>
    <b v="0"/>
    <n v="25"/>
    <b v="1"/>
    <s v="theater/plays"/>
    <n v="1"/>
    <n v="0.4"/>
    <x v="1"/>
    <s v="plays"/>
    <x v="1"/>
    <x v="3343"/>
    <d v="2014-05-22T22:07:00"/>
  </r>
  <r>
    <n v="3571"/>
    <s v="Cans at Theatre503"/>
    <s v="Support Kuleshovâ€™s first full length production; help to build the set and bring a fierce and important new play to life"/>
    <n v="1500"/>
    <n v="5"/>
    <x v="2"/>
    <s v="GB"/>
    <s v="GBP"/>
    <n v="1414701413"/>
    <n v="1412109413"/>
    <b v="0"/>
    <n v="25"/>
    <b v="1"/>
    <s v="theater/plays"/>
    <n v="0"/>
    <n v="0.2"/>
    <x v="1"/>
    <s v="plays"/>
    <x v="1"/>
    <x v="3344"/>
    <d v="2014-10-30T20:36:53"/>
  </r>
  <r>
    <n v="3578"/>
    <s v="Home"/>
    <s v="An unsparing, slightly surreal look at the effects of the private rented sector on two young women. Based on real events."/>
    <n v="1500"/>
    <n v="5"/>
    <x v="2"/>
    <s v="GB"/>
    <s v="GBP"/>
    <n v="1462037777"/>
    <n v="1459445777"/>
    <b v="0"/>
    <n v="37"/>
    <b v="1"/>
    <s v="theater/plays"/>
    <n v="0"/>
    <n v="0.14000000000000001"/>
    <x v="1"/>
    <s v="plays"/>
    <x v="0"/>
    <x v="3345"/>
    <d v="2016-04-30T17:36:17"/>
  </r>
  <r>
    <n v="3581"/>
    <s v="Get FREAK to the Edinburgh Fringe"/>
    <s v="An extraordinary, punchy and provocative new play, providing a voice for women to address their sexuality and self worth. #EDFREAK"/>
    <n v="1500"/>
    <n v="5"/>
    <x v="2"/>
    <s v="GB"/>
    <s v="GBP"/>
    <n v="1406719110"/>
    <n v="1405509510"/>
    <b v="0"/>
    <n v="45"/>
    <b v="1"/>
    <s v="theater/plays"/>
    <n v="0"/>
    <n v="0.11"/>
    <x v="1"/>
    <s v="plays"/>
    <x v="1"/>
    <x v="3346"/>
    <d v="2014-07-30T11:18:30"/>
  </r>
  <r>
    <n v="3603"/>
    <s v="Thank You For Waiting"/>
    <s v="Help produce &quot;Thank You For Waiting,&quot; a new play that explores friendship, loss, and mental illness, at the 2016 Frigid Festival!"/>
    <n v="1500"/>
    <n v="3"/>
    <x v="2"/>
    <s v="US"/>
    <s v="USD"/>
    <n v="1446759880"/>
    <n v="1444164280"/>
    <b v="0"/>
    <n v="57"/>
    <b v="1"/>
    <s v="theater/plays"/>
    <n v="0"/>
    <n v="0.05"/>
    <x v="1"/>
    <s v="plays"/>
    <x v="2"/>
    <x v="3347"/>
    <d v="2015-11-05T21:44:4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2"/>
    <s v="GB"/>
    <s v="GBP"/>
    <n v="1459702800"/>
    <n v="1457690386"/>
    <b v="0"/>
    <n v="38"/>
    <b v="1"/>
    <s v="theater/plays"/>
    <n v="0"/>
    <n v="0.03"/>
    <x v="1"/>
    <s v="plays"/>
    <x v="0"/>
    <x v="3348"/>
    <d v="2016-04-03T17:00:00"/>
  </r>
  <r>
    <n v="3658"/>
    <s v="Mr. Marmalade"/>
    <s v="Life is hard when your own imaginary friend can't make time for you."/>
    <n v="1500"/>
    <n v="1"/>
    <x v="2"/>
    <s v="US"/>
    <s v="USD"/>
    <n v="1404273540"/>
    <n v="1400272580"/>
    <b v="0"/>
    <n v="20"/>
    <b v="1"/>
    <s v="theater/plays"/>
    <n v="0"/>
    <n v="0.05"/>
    <x v="1"/>
    <s v="plays"/>
    <x v="1"/>
    <x v="3349"/>
    <d v="2014-07-02T03:59:00"/>
  </r>
  <r>
    <n v="3690"/>
    <s v="We Rise"/>
    <s v="A play honoring the lives and legacies of the activists and those remembered at the 1992 ACT UP Ashes Action at The White House"/>
    <n v="1500"/>
    <n v="1"/>
    <x v="2"/>
    <s v="US"/>
    <s v="USD"/>
    <n v="1417101683"/>
    <n v="1414506083"/>
    <b v="0"/>
    <n v="31"/>
    <b v="1"/>
    <s v="theater/plays"/>
    <n v="0"/>
    <n v="0.03"/>
    <x v="1"/>
    <s v="plays"/>
    <x v="1"/>
    <x v="3350"/>
    <d v="2014-11-27T15:21:23"/>
  </r>
  <r>
    <n v="3701"/>
    <s v="Dog Show"/>
    <s v="Part-silent film, part-thriller, Dog Show sees four actors play a community of dogs and their owners. One autumn, a killer strikes."/>
    <n v="1500"/>
    <n v="1"/>
    <x v="2"/>
    <s v="GB"/>
    <s v="GBP"/>
    <n v="1433422793"/>
    <n v="1430830793"/>
    <b v="0"/>
    <n v="39"/>
    <b v="1"/>
    <s v="theater/plays"/>
    <n v="0"/>
    <n v="0.03"/>
    <x v="1"/>
    <s v="plays"/>
    <x v="2"/>
    <x v="3351"/>
    <d v="2015-06-04T12:59:53"/>
  </r>
  <r>
    <n v="3706"/>
    <s v="The Drama Factory presents : The Magic Flute"/>
    <s v="Our original dramatic adaption of this Mozart opera is staged to create visually stunning fun with live music."/>
    <n v="1500"/>
    <n v="0"/>
    <x v="2"/>
    <s v="US"/>
    <s v="USD"/>
    <n v="1410558949"/>
    <n v="1409262949"/>
    <b v="0"/>
    <n v="13"/>
    <b v="1"/>
    <s v="theater/plays"/>
    <n v="0"/>
    <n v="0"/>
    <x v="1"/>
    <s v="plays"/>
    <x v="1"/>
    <x v="3352"/>
    <d v="2014-09-12T21:55:4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2"/>
    <s v="CA"/>
    <s v="CAD"/>
    <n v="1455231540"/>
    <n v="1452614847"/>
    <b v="0"/>
    <n v="35"/>
    <b v="1"/>
    <s v="theater/plays"/>
    <n v="0"/>
    <n v="0"/>
    <x v="1"/>
    <s v="plays"/>
    <x v="0"/>
    <x v="3353"/>
    <d v="2016-02-11T22:59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s v="plays"/>
    <x v="2"/>
    <x v="3354"/>
    <d v="2015-04-18T22:30:00"/>
  </r>
  <r>
    <n v="3734"/>
    <s v="Shakespeare in Sarajevo"/>
    <s v="Shakespeare's plays have an important message for the world. Bosnia needs to hear. Bring Shakespeare to Sarajevo! Fund performances!"/>
    <n v="1500"/>
    <n v="0"/>
    <x v="1"/>
    <s v="US"/>
    <s v="USD"/>
    <n v="1432589896"/>
    <n v="1427405896"/>
    <b v="0"/>
    <n v="7"/>
    <b v="0"/>
    <s v="theater/plays"/>
    <n v="0"/>
    <n v="0"/>
    <x v="1"/>
    <s v="plays"/>
    <x v="2"/>
    <x v="3355"/>
    <d v="2015-05-25T21:38:16"/>
  </r>
  <r>
    <n v="3736"/>
    <s v="Hot Dogs a new play by Suhayla El-Bushra"/>
    <s v="Hot Dogs is a new play that tackles sexism in schools and addresses issues that current sex/relationship education fails to."/>
    <n v="1500"/>
    <n v="0"/>
    <x v="1"/>
    <s v="GB"/>
    <s v="GBP"/>
    <n v="1427133600"/>
    <n v="1423847093"/>
    <b v="0"/>
    <n v="1"/>
    <b v="0"/>
    <s v="theater/plays"/>
    <n v="0"/>
    <n v="0"/>
    <x v="1"/>
    <s v="plays"/>
    <x v="2"/>
    <x v="3356"/>
    <d v="2015-03-23T18:00:00"/>
  </r>
  <r>
    <n v="3738"/>
    <s v="'GULF' - a new play by PIVOT THEATRE"/>
    <s v="A filmic, fast-paced exploration of trust, making its debut at Camden People's Theatre this July."/>
    <n v="1500"/>
    <n v="0"/>
    <x v="1"/>
    <s v="GB"/>
    <s v="GBP"/>
    <n v="1405461600"/>
    <n v="1403562705"/>
    <b v="0"/>
    <n v="6"/>
    <b v="0"/>
    <s v="theater/plays"/>
    <n v="0"/>
    <n v="0"/>
    <x v="1"/>
    <s v="plays"/>
    <x v="1"/>
    <x v="3357"/>
    <d v="2014-07-15T22:00:00"/>
  </r>
  <r>
    <n v="3758"/>
    <s v="Luigi's Ladies"/>
    <s v="LUIGI'S LADIES: an original one-woman musical comedy"/>
    <n v="1500"/>
    <n v="0"/>
    <x v="2"/>
    <s v="US"/>
    <s v="USD"/>
    <n v="1400475600"/>
    <n v="1397819938"/>
    <b v="0"/>
    <n v="26"/>
    <b v="1"/>
    <s v="theater/musical"/>
    <n v="0"/>
    <n v="0"/>
    <x v="1"/>
    <s v="musical"/>
    <x v="1"/>
    <x v="3358"/>
    <d v="2014-05-19T05:00:00"/>
  </r>
  <r>
    <n v="3764"/>
    <s v="Agape Performing Arts Company, a Ministry of OLG"/>
    <s v="Talented, hard-working performers for Into the Woods JR need your help in renting microphones for our show!"/>
    <n v="1500"/>
    <n v="0"/>
    <x v="2"/>
    <s v="US"/>
    <s v="USD"/>
    <n v="1464482160"/>
    <n v="1462824832"/>
    <b v="0"/>
    <n v="27"/>
    <b v="1"/>
    <s v="theater/musical"/>
    <n v="0"/>
    <n v="0"/>
    <x v="1"/>
    <s v="musical"/>
    <x v="0"/>
    <x v="3359"/>
    <d v="2016-05-29T00:36:0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s v="musical"/>
    <x v="1"/>
    <x v="3360"/>
    <d v="2014-07-06T16:36:32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1"/>
    <s v="US"/>
    <s v="USD"/>
    <n v="1428097739"/>
    <n v="1427492939"/>
    <b v="0"/>
    <n v="9"/>
    <b v="0"/>
    <s v="theater/musical"/>
    <n v="0"/>
    <n v="0"/>
    <x v="1"/>
    <s v="musical"/>
    <x v="2"/>
    <x v="3361"/>
    <d v="2015-04-03T21:48:59"/>
  </r>
  <r>
    <n v="3810"/>
    <s v="Romeo &amp; Juliet"/>
    <s v="Theater students of UMass present a large-scale theater collaboration that will revolutionize the way you see Shakespeare."/>
    <n v="1500"/>
    <n v="0"/>
    <x v="2"/>
    <s v="US"/>
    <s v="USD"/>
    <n v="1426965758"/>
    <n v="1424377358"/>
    <b v="0"/>
    <n v="26"/>
    <b v="1"/>
    <s v="theater/plays"/>
    <n v="0"/>
    <n v="0"/>
    <x v="1"/>
    <s v="plays"/>
    <x v="2"/>
    <x v="3362"/>
    <d v="2015-03-21T19:22:38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2"/>
    <s v="US"/>
    <s v="USD"/>
    <n v="1427860740"/>
    <n v="1424727712"/>
    <b v="0"/>
    <n v="34"/>
    <b v="1"/>
    <s v="theater/plays"/>
    <n v="0"/>
    <n v="0"/>
    <x v="1"/>
    <s v="plays"/>
    <x v="2"/>
    <x v="3363"/>
    <d v="2015-04-01T03:59:0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2"/>
    <s v="US"/>
    <s v="USD"/>
    <n v="1405614823"/>
    <n v="1403022823"/>
    <b v="0"/>
    <n v="37"/>
    <b v="1"/>
    <s v="theater/plays"/>
    <n v="0"/>
    <n v="0"/>
    <x v="1"/>
    <s v="plays"/>
    <x v="1"/>
    <x v="3364"/>
    <d v="2014-07-17T16:33:43"/>
  </r>
  <r>
    <n v="3871"/>
    <s v="Pocket Monsters: A Musical Parody (Canceled)"/>
    <s v="Our musical is finally ready to come to life, and we're raising funds to help make that happen!"/>
    <n v="1500"/>
    <n v="0"/>
    <x v="0"/>
    <s v="US"/>
    <s v="USD"/>
    <n v="1490809450"/>
    <n v="1485629050"/>
    <b v="0"/>
    <n v="3"/>
    <b v="0"/>
    <s v="theater/musical"/>
    <n v="0"/>
    <n v="0"/>
    <x v="1"/>
    <s v="musical"/>
    <x v="3"/>
    <x v="3365"/>
    <d v="2017-03-29T17:44:1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s v="plays"/>
    <x v="2"/>
    <x v="3366"/>
    <d v="2015-08-14T19:38:0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1"/>
    <s v="GB"/>
    <s v="GBP"/>
    <n v="1434063600"/>
    <n v="1430405903"/>
    <b v="0"/>
    <n v="7"/>
    <b v="0"/>
    <s v="theater/plays"/>
    <n v="0"/>
    <n v="0"/>
    <x v="1"/>
    <s v="plays"/>
    <x v="2"/>
    <x v="3367"/>
    <d v="2015-06-11T23:00:00"/>
  </r>
  <r>
    <n v="3906"/>
    <s v="First Draft Theatre"/>
    <s v="We will workshop, stage and develop new writing, devised work and adaptations. A joyful leap into the possibilities of an idea!"/>
    <n v="1500"/>
    <n v="0"/>
    <x v="1"/>
    <s v="GB"/>
    <s v="GBP"/>
    <n v="1435325100"/>
    <n v="1432072893"/>
    <b v="0"/>
    <n v="16"/>
    <b v="0"/>
    <s v="theater/plays"/>
    <n v="0"/>
    <n v="0"/>
    <x v="1"/>
    <s v="plays"/>
    <x v="2"/>
    <x v="3368"/>
    <d v="2015-06-26T13:25:00"/>
  </r>
  <r>
    <n v="3915"/>
    <s v="Hardcross"/>
    <s v="Following the enormous success of Hardcross, we are looking for new ways to bring this wonderful play to a wider audience."/>
    <n v="1500"/>
    <n v="0"/>
    <x v="1"/>
    <s v="GB"/>
    <s v="GBP"/>
    <n v="1464824309"/>
    <n v="1462232309"/>
    <b v="0"/>
    <n v="1"/>
    <b v="0"/>
    <s v="theater/plays"/>
    <n v="0"/>
    <n v="0"/>
    <x v="1"/>
    <s v="plays"/>
    <x v="0"/>
    <x v="3369"/>
    <d v="2016-06-01T23:38:29"/>
  </r>
  <r>
    <n v="3984"/>
    <s v="Fantastic Mr Fox - Novus Theatre"/>
    <s v="Novus Theatre bring you their new show 'Fantastic Mr Fox'. We hope to improve the pay for our cast and crew through Kickstarter."/>
    <n v="1500"/>
    <n v="0"/>
    <x v="1"/>
    <s v="GB"/>
    <s v="GBP"/>
    <n v="1415404800"/>
    <n v="1412809644"/>
    <b v="0"/>
    <n v="10"/>
    <b v="0"/>
    <s v="theater/plays"/>
    <n v="0"/>
    <n v="0"/>
    <x v="1"/>
    <s v="plays"/>
    <x v="1"/>
    <x v="3370"/>
    <d v="2014-11-08T00:00:00"/>
  </r>
  <r>
    <n v="3988"/>
    <s v="Folk-Tales: What Stories Do Your Folks Tell?"/>
    <s v="An evening of of stories based both in myth and truth."/>
    <n v="1500"/>
    <n v="0"/>
    <x v="1"/>
    <s v="US"/>
    <s v="USD"/>
    <n v="1440813413"/>
    <n v="1439517413"/>
    <b v="0"/>
    <n v="4"/>
    <b v="0"/>
    <s v="theater/plays"/>
    <n v="0"/>
    <n v="0"/>
    <x v="1"/>
    <s v="plays"/>
    <x v="2"/>
    <x v="3371"/>
    <d v="2015-08-29T01:56:53"/>
  </r>
  <r>
    <n v="4018"/>
    <s v="Time Please Fringe"/>
    <s v="Funding for a production of Time Please at the Brighton Fringe 2017... and beyond."/>
    <n v="1500"/>
    <n v="0"/>
    <x v="1"/>
    <s v="GB"/>
    <s v="GBP"/>
    <n v="1475877108"/>
    <n v="1473285108"/>
    <b v="0"/>
    <n v="4"/>
    <b v="0"/>
    <s v="theater/plays"/>
    <n v="0"/>
    <n v="0"/>
    <x v="1"/>
    <s v="plays"/>
    <x v="0"/>
    <x v="3372"/>
    <d v="2016-10-07T21:51:48"/>
  </r>
  <r>
    <n v="4050"/>
    <s v="Ø¢Ù…ÙŠÙ† (Amen)"/>
    <s v="Amen is an important jarring story about the repercussions of reporting the war from the front lines and the war that follows them home"/>
    <n v="1500"/>
    <n v="0"/>
    <x v="1"/>
    <s v="US"/>
    <s v="USD"/>
    <n v="1414077391"/>
    <n v="1411485391"/>
    <b v="0"/>
    <n v="1"/>
    <b v="0"/>
    <s v="theater/plays"/>
    <n v="0"/>
    <n v="0"/>
    <x v="1"/>
    <s v="plays"/>
    <x v="1"/>
    <x v="3373"/>
    <d v="2014-10-23T15:16:31"/>
  </r>
  <r>
    <n v="4056"/>
    <s v="American Pride"/>
    <s v="American Pride is a play centered on the Poetry of one Iraq War veteran, and follows her journey through war and back home."/>
    <n v="1500"/>
    <n v="0"/>
    <x v="1"/>
    <s v="US"/>
    <s v="USD"/>
    <n v="1467575940"/>
    <n v="1465856639"/>
    <b v="0"/>
    <n v="9"/>
    <b v="0"/>
    <s v="theater/plays"/>
    <n v="0"/>
    <n v="0"/>
    <x v="1"/>
    <s v="plays"/>
    <x v="0"/>
    <x v="3374"/>
    <d v="2016-07-03T19:59:0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1"/>
    <s v="US"/>
    <s v="USD"/>
    <n v="1452234840"/>
    <n v="1450619123"/>
    <b v="0"/>
    <n v="3"/>
    <b v="0"/>
    <s v="theater/plays"/>
    <n v="0"/>
    <n v="0"/>
    <x v="1"/>
    <s v="plays"/>
    <x v="2"/>
    <x v="3375"/>
    <d v="2016-01-08T06:34:00"/>
  </r>
  <r>
    <n v="855"/>
    <s v="AtteroTerra's Sophomore Album - Pray for Apocalypse"/>
    <s v="AtteroTerra's &quot;Pray for Apocalypse&quot; is fully completed, and only being held up by funding."/>
    <n v="1450"/>
    <n v="7876"/>
    <x v="2"/>
    <s v="US"/>
    <s v="USD"/>
    <n v="1469329217"/>
    <n v="1466737217"/>
    <b v="0"/>
    <n v="47"/>
    <b v="1"/>
    <s v="music/metal"/>
    <n v="543"/>
    <n v="167.57"/>
    <x v="5"/>
    <s v="metal"/>
    <x v="0"/>
    <x v="3376"/>
    <d v="2016-07-24T03:00:17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2"/>
    <s v="CA"/>
    <s v="CAD"/>
    <n v="1413547200"/>
    <n v="1411417602"/>
    <b v="0"/>
    <n v="21"/>
    <b v="1"/>
    <s v="film &amp; video/documentary"/>
    <n v="1430"/>
    <n v="953.58"/>
    <x v="0"/>
    <s v="documentary"/>
    <x v="1"/>
    <x v="3377"/>
    <d v="2014-10-17T12:00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2"/>
    <s v="US"/>
    <s v="USD"/>
    <n v="1395435712"/>
    <n v="1392847312"/>
    <b v="0"/>
    <n v="23"/>
    <b v="1"/>
    <s v="publishing/nonfiction"/>
    <n v="677"/>
    <n v="412.04"/>
    <x v="2"/>
    <s v="nonfiction"/>
    <x v="1"/>
    <x v="3378"/>
    <d v="2014-03-21T21:01:52"/>
  </r>
  <r>
    <n v="936"/>
    <s v="Jazz Singer, Marti Mendenhall Live Concert Recording"/>
    <s v="A CD of a live Jazz concert featuring Marti Mendenhall, George Mitchell, Scott Steed and Todd Strait."/>
    <n v="1400"/>
    <n v="6658"/>
    <x v="1"/>
    <s v="US"/>
    <s v="USD"/>
    <n v="1326916800"/>
    <n v="1323131689"/>
    <b v="0"/>
    <n v="0"/>
    <b v="0"/>
    <s v="music/jazz"/>
    <n v="476"/>
    <n v="0"/>
    <x v="5"/>
    <s v="jazz"/>
    <x v="6"/>
    <x v="3379"/>
    <d v="2012-01-18T20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1"/>
    <s v="GB"/>
    <s v="GBP"/>
    <n v="1448722494"/>
    <n v="1446562494"/>
    <b v="0"/>
    <n v="3"/>
    <b v="0"/>
    <s v="theater/plays"/>
    <n v="0"/>
    <n v="0"/>
    <x v="1"/>
    <s v="plays"/>
    <x v="2"/>
    <x v="3380"/>
    <d v="2015-11-28T14:54:5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2"/>
    <s v="GB"/>
    <s v="GBP"/>
    <n v="1442311560"/>
    <n v="1439924246"/>
    <b v="0"/>
    <n v="34"/>
    <b v="1"/>
    <s v="theater/plays"/>
    <n v="1"/>
    <n v="0.28999999999999998"/>
    <x v="1"/>
    <s v="plays"/>
    <x v="2"/>
    <x v="3381"/>
    <d v="2015-09-15T10:06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2"/>
    <s v="US"/>
    <s v="USD"/>
    <n v="1481432340"/>
    <n v="1476764077"/>
    <b v="0"/>
    <n v="193"/>
    <b v="1"/>
    <s v="technology/hardware"/>
    <n v="114"/>
    <n v="8.17"/>
    <x v="3"/>
    <s v="hardware"/>
    <x v="0"/>
    <x v="3382"/>
    <d v="2016-12-11T04:59:00"/>
  </r>
  <r>
    <n v="2999"/>
    <s v="RAT Fund-Riser"/>
    <s v="Restless Artists' Theatre is building risers and installing better lighting for our patrons.  We need to purchase raw materials."/>
    <n v="1350"/>
    <n v="177"/>
    <x v="2"/>
    <s v="US"/>
    <s v="USD"/>
    <n v="1488333600"/>
    <n v="1487094360"/>
    <b v="0"/>
    <n v="20"/>
    <b v="1"/>
    <s v="theater/spaces"/>
    <n v="13"/>
    <n v="8.85"/>
    <x v="1"/>
    <s v="spaces"/>
    <x v="3"/>
    <x v="3383"/>
    <d v="2017-03-01T02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2"/>
    <s v="GB"/>
    <s v="GBP"/>
    <n v="1481564080"/>
    <n v="1479144880"/>
    <b v="0"/>
    <n v="27"/>
    <b v="1"/>
    <s v="music/electronic music"/>
    <n v="439"/>
    <n v="215.7"/>
    <x v="5"/>
    <s v="electronic music"/>
    <x v="0"/>
    <x v="3384"/>
    <d v="2016-12-12T17:34:40"/>
  </r>
  <r>
    <n v="79"/>
    <s v="Japanese/International Short Film &quot;Mtn.&quot;"/>
    <s v="A short film about life, achieving your dreams, and overcoming hardship. We all have our mountain to climb."/>
    <n v="1300"/>
    <n v="105745"/>
    <x v="2"/>
    <s v="GB"/>
    <s v="GBP"/>
    <n v="1398451093"/>
    <n v="1395859093"/>
    <b v="0"/>
    <n v="41"/>
    <b v="1"/>
    <s v="film &amp; video/shorts"/>
    <n v="8134"/>
    <n v="2579.15"/>
    <x v="0"/>
    <s v="shorts"/>
    <x v="1"/>
    <x v="3385"/>
    <d v="2014-04-25T18:38:13"/>
  </r>
  <r>
    <n v="103"/>
    <s v="I'M TWENTY SOMETHING"/>
    <s v="Three friends in their twenties are trying to do the impossible - have fun on a casual Friday night."/>
    <n v="1300"/>
    <n v="77710.8"/>
    <x v="2"/>
    <s v="GB"/>
    <s v="GBP"/>
    <n v="1394220030"/>
    <n v="1392232830"/>
    <b v="0"/>
    <n v="49"/>
    <b v="1"/>
    <s v="film &amp; video/shorts"/>
    <n v="5978"/>
    <n v="1585.93"/>
    <x v="0"/>
    <s v="shorts"/>
    <x v="1"/>
    <x v="3386"/>
    <d v="2014-03-07T19:20:30"/>
  </r>
  <r>
    <n v="110"/>
    <s v="Earlids"/>
    <s v="Lee, an awkward teenager with sound-blocking earlids, must confront his self-isolation after a girl moves in next door."/>
    <n v="1300"/>
    <n v="75029.48"/>
    <x v="2"/>
    <s v="US"/>
    <s v="USD"/>
    <n v="1384408740"/>
    <n v="1381445253"/>
    <b v="0"/>
    <n v="26"/>
    <b v="1"/>
    <s v="film &amp; video/shorts"/>
    <n v="5771"/>
    <n v="2885.75"/>
    <x v="0"/>
    <s v="shorts"/>
    <x v="4"/>
    <x v="3387"/>
    <d v="2013-11-14T05:59:00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2"/>
    <s v="US"/>
    <s v="USD"/>
    <n v="1340641440"/>
    <n v="1339549982"/>
    <b v="0"/>
    <n v="38"/>
    <b v="1"/>
    <s v="music/rock"/>
    <n v="624"/>
    <n v="213.39"/>
    <x v="5"/>
    <s v="rock"/>
    <x v="5"/>
    <x v="3388"/>
    <d v="2012-06-25T16:24:00"/>
  </r>
  <r>
    <n v="1377"/>
    <s v="Official Debut EP for Stereo Jo"/>
    <s v="Stereo Jo is set to release a 5 song EP. Your donation will directly help w/ recording, design, production, &amp; duplication. Thank You :)"/>
    <n v="1300"/>
    <n v="3655"/>
    <x v="2"/>
    <s v="US"/>
    <s v="USD"/>
    <n v="1486095060"/>
    <n v="1484198170"/>
    <b v="0"/>
    <n v="31"/>
    <b v="1"/>
    <s v="music/rock"/>
    <n v="281"/>
    <n v="117.9"/>
    <x v="5"/>
    <s v="rock"/>
    <x v="3"/>
    <x v="3389"/>
    <d v="2017-02-03T04:11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2"/>
    <s v="US"/>
    <s v="USD"/>
    <n v="1406509200"/>
    <n v="1404769538"/>
    <b v="0"/>
    <n v="26"/>
    <b v="1"/>
    <s v="music/rock"/>
    <n v="158"/>
    <n v="79.23"/>
    <x v="5"/>
    <s v="rock"/>
    <x v="1"/>
    <x v="3390"/>
    <d v="2014-07-28T01:00:00"/>
  </r>
  <r>
    <n v="3710"/>
    <s v="&quot;Loving Alanis&quot; Rocky Mountain Regional Premier"/>
    <s v="A comedy about, life, death, men, women, and the power of a good Kegel."/>
    <n v="1300"/>
    <n v="0"/>
    <x v="2"/>
    <s v="US"/>
    <s v="USD"/>
    <n v="1428068988"/>
    <n v="1425908988"/>
    <b v="0"/>
    <n v="27"/>
    <b v="1"/>
    <s v="theater/plays"/>
    <n v="0"/>
    <n v="0"/>
    <x v="1"/>
    <s v="plays"/>
    <x v="2"/>
    <x v="3391"/>
    <d v="2015-04-03T13:49:48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1"/>
    <s v="US"/>
    <s v="USD"/>
    <n v="1406876400"/>
    <n v="1405024561"/>
    <b v="0"/>
    <n v="10"/>
    <b v="0"/>
    <s v="theater/plays"/>
    <n v="0"/>
    <n v="0"/>
    <x v="1"/>
    <s v="plays"/>
    <x v="1"/>
    <x v="3392"/>
    <d v="2014-08-01T07:00:00"/>
  </r>
  <r>
    <n v="26"/>
    <s v="You, Me &amp; Sicily:  Part I Editing"/>
    <s v="Highlighting Sicily's points of light: its extraordinary people. Editing phase is now underway!!!"/>
    <n v="1250"/>
    <n v="206743.09"/>
    <x v="2"/>
    <s v="US"/>
    <s v="USD"/>
    <n v="1408278144"/>
    <n v="1404822144"/>
    <b v="0"/>
    <n v="19"/>
    <b v="1"/>
    <s v="film &amp; video/television"/>
    <n v="16539"/>
    <n v="10881.22"/>
    <x v="0"/>
    <s v="television"/>
    <x v="1"/>
    <x v="3393"/>
    <d v="2014-08-17T12:22:24"/>
  </r>
  <r>
    <n v="1728"/>
    <s v="With His Presence"/>
    <s v="Be in God's presence through instrumental covers of hymns. Help me build a home studio to freely distribute this album."/>
    <n v="1250"/>
    <n v="2400"/>
    <x v="1"/>
    <s v="US"/>
    <s v="USD"/>
    <n v="1445439674"/>
    <n v="1442847674"/>
    <b v="0"/>
    <n v="7"/>
    <b v="0"/>
    <s v="music/faith"/>
    <n v="192"/>
    <n v="342.86"/>
    <x v="5"/>
    <s v="faith"/>
    <x v="2"/>
    <x v="3394"/>
    <d v="2015-10-21T15:01:14"/>
  </r>
  <r>
    <n v="2558"/>
    <s v="Hopkins Sinfonia 2015 Season"/>
    <s v="The Hopkins Sinfonia is looking for your support to run our 2015 Season made up of five concerts."/>
    <n v="1250"/>
    <n v="640"/>
    <x v="2"/>
    <s v="AU"/>
    <s v="AUD"/>
    <n v="1430488740"/>
    <n v="1427747906"/>
    <b v="0"/>
    <n v="18"/>
    <b v="1"/>
    <s v="music/classical music"/>
    <n v="51"/>
    <n v="35.56"/>
    <x v="5"/>
    <s v="classical music"/>
    <x v="2"/>
    <x v="3395"/>
    <d v="2015-05-01T13:59:00"/>
  </r>
  <r>
    <n v="2781"/>
    <s v="University of Utah presents V-Day 2015-The Vagina Monologues"/>
    <s v="STRIKE, DANCE AND RISE with us at the University of Utah to end violence against women and girls!"/>
    <n v="1250"/>
    <n v="375"/>
    <x v="2"/>
    <s v="US"/>
    <s v="USD"/>
    <n v="1423724400"/>
    <n v="1421274954"/>
    <b v="0"/>
    <n v="28"/>
    <b v="1"/>
    <s v="theater/plays"/>
    <n v="30"/>
    <n v="13.39"/>
    <x v="1"/>
    <s v="plays"/>
    <x v="2"/>
    <x v="3396"/>
    <d v="2015-02-12T07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s v="theater/plays"/>
    <n v="8"/>
    <n v="100"/>
    <x v="1"/>
    <s v="plays"/>
    <x v="3"/>
    <x v="3397"/>
    <d v="2017-04-18T19:13:39"/>
  </r>
  <r>
    <n v="3149"/>
    <s v="Kafka on the Shore"/>
    <s v="A student led production at Northwestern U. of an adaptation by Frank Galati of the classic book Kafka on the Shore by Haruki Murakmi."/>
    <n v="1250"/>
    <n v="100"/>
    <x v="2"/>
    <s v="US"/>
    <s v="USD"/>
    <n v="1354845600"/>
    <n v="1352766300"/>
    <b v="1"/>
    <n v="25"/>
    <b v="1"/>
    <s v="theater/plays"/>
    <n v="8"/>
    <n v="4"/>
    <x v="1"/>
    <s v="plays"/>
    <x v="5"/>
    <x v="3398"/>
    <d v="2012-12-07T02:00:00"/>
  </r>
  <r>
    <n v="3613"/>
    <s v="HIS NAME IS ARTHUR HOLMBERG"/>
    <s v="a woman walks into a bar except she looks like a man and no one's serving drinks. one night only"/>
    <n v="1250"/>
    <n v="3"/>
    <x v="2"/>
    <s v="US"/>
    <s v="USD"/>
    <n v="1403964574"/>
    <n v="1401372574"/>
    <b v="0"/>
    <n v="20"/>
    <b v="1"/>
    <s v="theater/plays"/>
    <n v="0"/>
    <n v="0.15"/>
    <x v="1"/>
    <s v="plays"/>
    <x v="1"/>
    <x v="3399"/>
    <d v="2014-06-28T14:09:34"/>
  </r>
  <r>
    <n v="3762"/>
    <s v="iolite the musical"/>
    <s v="We are trying to raise money to perform a musical we have written, called &quot;Iolite&quot;, at the Edinburgh Fringe in 2015."/>
    <n v="1250"/>
    <n v="0"/>
    <x v="2"/>
    <s v="GB"/>
    <s v="GBP"/>
    <n v="1438543889"/>
    <n v="1436383889"/>
    <b v="0"/>
    <n v="28"/>
    <b v="1"/>
    <s v="theater/musical"/>
    <n v="0"/>
    <n v="0"/>
    <x v="1"/>
    <s v="musical"/>
    <x v="2"/>
    <x v="3400"/>
    <d v="2015-08-02T19:31:29"/>
  </r>
  <r>
    <n v="3998"/>
    <s v="Forsaken Angels-A New Play"/>
    <s v="Forsaken Angels, a powerful new play by William Leary, author of DCMTA's Best Of 2014 Play Masquerade."/>
    <n v="1250"/>
    <n v="0"/>
    <x v="1"/>
    <s v="US"/>
    <s v="USD"/>
    <n v="1427580426"/>
    <n v="1424992026"/>
    <b v="0"/>
    <n v="12"/>
    <b v="0"/>
    <s v="theater/plays"/>
    <n v="0"/>
    <n v="0"/>
    <x v="1"/>
    <s v="plays"/>
    <x v="2"/>
    <x v="3401"/>
    <d v="2015-03-28T22:07:06"/>
  </r>
  <r>
    <n v="4002"/>
    <s v="Terry Pratchett's Wyrd Sisters"/>
    <s v="Bring Wyrd Sisters, a comedy of Shakespearean proportions, to small-town Texas. Loosely parodies the â€œScottish Play.â€"/>
    <n v="1250"/>
    <n v="0"/>
    <x v="1"/>
    <s v="US"/>
    <s v="USD"/>
    <n v="1411779761"/>
    <n v="1409187761"/>
    <b v="0"/>
    <n v="4"/>
    <b v="0"/>
    <s v="theater/plays"/>
    <n v="0"/>
    <n v="0"/>
    <x v="1"/>
    <s v="plays"/>
    <x v="1"/>
    <x v="3402"/>
    <d v="2014-09-27T01:02:41"/>
  </r>
  <r>
    <n v="4069"/>
    <s v="The Pendulum Swings"/>
    <s v="'The Pendulum Swings' is a three-act dark comedy that sees Frank and Michael await their execution on Death Row."/>
    <n v="1250"/>
    <n v="0"/>
    <x v="1"/>
    <s v="GB"/>
    <s v="GBP"/>
    <n v="1425124800"/>
    <n v="1421596356"/>
    <b v="0"/>
    <n v="13"/>
    <b v="0"/>
    <s v="theater/plays"/>
    <n v="0"/>
    <n v="0"/>
    <x v="1"/>
    <s v="plays"/>
    <x v="2"/>
    <x v="3403"/>
    <d v="2015-02-28T12:00:00"/>
  </r>
  <r>
    <n v="64"/>
    <s v="Millennial, The Movie"/>
    <s v="At the dawn of the New Millennium, a group of teenagers battle the Y2K bug to save humanity from boredom. The 2nd film by and/or."/>
    <n v="1200"/>
    <n v="117108"/>
    <x v="2"/>
    <s v="US"/>
    <s v="USD"/>
    <n v="1373243181"/>
    <n v="1370651181"/>
    <b v="0"/>
    <n v="24"/>
    <b v="1"/>
    <s v="film &amp; video/shorts"/>
    <n v="9759"/>
    <n v="4879.5"/>
    <x v="0"/>
    <s v="shorts"/>
    <x v="4"/>
    <x v="3404"/>
    <d v="2013-07-08T00:26:21"/>
  </r>
  <r>
    <n v="85"/>
    <s v="In Her Voice: short film"/>
    <s v="A short film by Melissa Woodrow &amp; Mark Janiak about seeking forgiveness, embracing the past and memories with a loved one."/>
    <n v="1200"/>
    <n v="98953.42"/>
    <x v="2"/>
    <s v="US"/>
    <s v="USD"/>
    <n v="1316746837"/>
    <n v="1314154837"/>
    <b v="0"/>
    <n v="21"/>
    <b v="1"/>
    <s v="film &amp; video/shorts"/>
    <n v="8246"/>
    <n v="4712.07"/>
    <x v="0"/>
    <s v="shorts"/>
    <x v="6"/>
    <x v="3405"/>
    <d v="2011-09-23T03:00:37"/>
  </r>
  <r>
    <n v="131"/>
    <s v="I (Canceled)"/>
    <s v="I"/>
    <n v="1200"/>
    <n v="60046"/>
    <x v="0"/>
    <s v="US"/>
    <s v="USD"/>
    <n v="1467763200"/>
    <n v="1466453161"/>
    <b v="0"/>
    <n v="0"/>
    <b v="0"/>
    <s v="film &amp; video/science fiction"/>
    <n v="5004"/>
    <n v="0"/>
    <x v="0"/>
    <s v="science fiction"/>
    <x v="0"/>
    <x v="3406"/>
    <d v="2016-07-06T00:00:00"/>
  </r>
  <r>
    <n v="180"/>
    <s v="The Rest of Us Mini-Series"/>
    <s v="The Rest of Us follows a survivor of an outbreak that nearly destroyed the earth as he travels to find some form of humanity."/>
    <n v="1200"/>
    <n v="45041"/>
    <x v="1"/>
    <s v="GB"/>
    <s v="GBP"/>
    <n v="1428951600"/>
    <n v="1425512843"/>
    <b v="0"/>
    <n v="13"/>
    <b v="0"/>
    <s v="film &amp; video/drama"/>
    <n v="3753"/>
    <n v="3464.69"/>
    <x v="0"/>
    <s v="drama"/>
    <x v="2"/>
    <x v="3407"/>
    <d v="2015-04-13T19:0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2"/>
    <s v="CA"/>
    <s v="CAD"/>
    <n v="1484110800"/>
    <n v="1482281094"/>
    <b v="0"/>
    <n v="18"/>
    <b v="1"/>
    <s v="theater/plays"/>
    <n v="1221"/>
    <n v="814.06"/>
    <x v="1"/>
    <s v="plays"/>
    <x v="0"/>
    <x v="3408"/>
    <d v="2017-01-11T05:00:00"/>
  </r>
  <r>
    <n v="710"/>
    <s v="Hate York Shirt 2.0"/>
    <s v="Shirts, so technologically advanced, they connect mentally to their audience upon sight."/>
    <n v="1200"/>
    <n v="10100"/>
    <x v="1"/>
    <s v="CA"/>
    <s v="CAD"/>
    <n v="1408495440"/>
    <n v="1405640302"/>
    <b v="0"/>
    <n v="0"/>
    <b v="0"/>
    <s v="technology/wearables"/>
    <n v="842"/>
    <n v="0"/>
    <x v="3"/>
    <s v="wearables"/>
    <x v="1"/>
    <x v="3409"/>
    <d v="2014-08-20T00:44:00"/>
  </r>
  <r>
    <n v="787"/>
    <s v="Mahayla CD Pressing"/>
    <s v="We've made our goal with your help. Thanks so much! This is a great time to pre-purchase the album and get some extra perks."/>
    <n v="1200"/>
    <n v="8620"/>
    <x v="2"/>
    <s v="US"/>
    <s v="USD"/>
    <n v="1383318226"/>
    <n v="1380726226"/>
    <b v="0"/>
    <n v="17"/>
    <b v="1"/>
    <s v="music/rock"/>
    <n v="718"/>
    <n v="507.06"/>
    <x v="5"/>
    <s v="rock"/>
    <x v="4"/>
    <x v="3410"/>
    <d v="2013-11-01T15:03:46"/>
  </r>
  <r>
    <n v="857"/>
    <s v="A Reason To Breathe - DEBUT ALBUM"/>
    <s v="Modern Post-Hardcore/Electro music (Hardstyle, EDM, Trap, Dubstep, Dembow, House)."/>
    <n v="1200"/>
    <n v="7860"/>
    <x v="2"/>
    <s v="ES"/>
    <s v="EUR"/>
    <n v="1448463431"/>
    <n v="1444831031"/>
    <b v="0"/>
    <n v="24"/>
    <b v="1"/>
    <s v="music/metal"/>
    <n v="655"/>
    <n v="327.5"/>
    <x v="5"/>
    <s v="metal"/>
    <x v="2"/>
    <x v="34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2"/>
    <s v="GB"/>
    <s v="GBP"/>
    <n v="1429138740"/>
    <n v="1426528418"/>
    <b v="0"/>
    <n v="76"/>
    <b v="1"/>
    <s v="music/metal"/>
    <n v="653"/>
    <n v="103.14"/>
    <x v="5"/>
    <s v="metal"/>
    <x v="2"/>
    <x v="3412"/>
    <d v="2015-04-15T22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2"/>
    <s v="GB"/>
    <s v="GBP"/>
    <n v="1465672979"/>
    <n v="1463080979"/>
    <b v="0"/>
    <n v="64"/>
    <b v="1"/>
    <s v="publishing/nonfiction"/>
    <n v="317"/>
    <n v="59.34"/>
    <x v="2"/>
    <s v="nonfiction"/>
    <x v="0"/>
    <x v="3413"/>
    <d v="2016-06-11T19:22:59"/>
  </r>
  <r>
    <n v="1491"/>
    <s v="Tales of guns, gold and a beagle in the Old West"/>
    <s v="What do you get when you take outlaws, guns, gold and and old beagle in the old west? Adventure!"/>
    <n v="1200"/>
    <n v="3178"/>
    <x v="1"/>
    <s v="US"/>
    <s v="USD"/>
    <n v="1424014680"/>
    <n v="1418922443"/>
    <b v="0"/>
    <n v="1"/>
    <b v="0"/>
    <s v="publishing/fiction"/>
    <n v="265"/>
    <n v="3178"/>
    <x v="2"/>
    <s v="fiction"/>
    <x v="1"/>
    <x v="3414"/>
    <d v="2015-02-15T15:38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2"/>
    <s v="US"/>
    <s v="USD"/>
    <n v="1273911000"/>
    <n v="1268822909"/>
    <b v="1"/>
    <n v="33"/>
    <b v="1"/>
    <s v="photography/photobooks"/>
    <n v="260"/>
    <n v="94.55"/>
    <x v="6"/>
    <s v="photobooks"/>
    <x v="7"/>
    <x v="3415"/>
    <d v="2010-05-15T08:10:00"/>
  </r>
  <r>
    <n v="1584"/>
    <s v="Lets see Kansas together!"/>
    <s v="25 Kansas State Parks in the next year. What a great adventure to take together. Join me. Together we can photo this beautiful state."/>
    <n v="1200"/>
    <n v="2881"/>
    <x v="1"/>
    <s v="US"/>
    <s v="USD"/>
    <n v="1401464101"/>
    <n v="1400600101"/>
    <b v="0"/>
    <n v="0"/>
    <b v="0"/>
    <s v="photography/places"/>
    <n v="240"/>
    <n v="0"/>
    <x v="6"/>
    <s v="places"/>
    <x v="1"/>
    <x v="3416"/>
    <d v="2014-05-30T15:35:01"/>
  </r>
  <r>
    <n v="1589"/>
    <s v="A Side Of The World In Canvas"/>
    <s v="I want to be able to have my own photography inside a canvas and have it be displayed everywhere."/>
    <n v="1200"/>
    <n v="2867.99"/>
    <x v="1"/>
    <s v="US"/>
    <s v="USD"/>
    <n v="1444433886"/>
    <n v="1441841886"/>
    <b v="0"/>
    <n v="0"/>
    <b v="0"/>
    <s v="photography/places"/>
    <n v="239"/>
    <n v="0"/>
    <x v="6"/>
    <s v="places"/>
    <x v="2"/>
    <x v="3417"/>
    <d v="2015-10-09T23:38:06"/>
  </r>
  <r>
    <n v="1608"/>
    <s v="The Devil &amp; Me Debut Album, &quot;...It's Not A Dream&quot;"/>
    <s v="The Devil &amp; Me's Debut album, &quot;...It's Not A Dream&quot;, featuring 9 original, Hard Rock songs."/>
    <n v="1200"/>
    <n v="2755"/>
    <x v="2"/>
    <s v="US"/>
    <s v="USD"/>
    <n v="1388553960"/>
    <n v="1385754986"/>
    <b v="0"/>
    <n v="23"/>
    <b v="1"/>
    <s v="music/rock"/>
    <n v="230"/>
    <n v="119.78"/>
    <x v="5"/>
    <s v="rock"/>
    <x v="4"/>
    <x v="3418"/>
    <d v="2014-01-01T05:26:00"/>
  </r>
  <r>
    <n v="1642"/>
    <s v="Pop Garden Radio Presents: Season 2 CD"/>
    <s v="Pop Garden Radio Presents: The Rock on the Road Tour Season 2 CD. 23 great Pop tracks from independent Pop artists."/>
    <n v="1200"/>
    <n v="2630"/>
    <x v="2"/>
    <s v="US"/>
    <s v="USD"/>
    <n v="1308011727"/>
    <n v="1306283727"/>
    <b v="0"/>
    <n v="28"/>
    <b v="1"/>
    <s v="music/pop"/>
    <n v="219"/>
    <n v="93.93"/>
    <x v="5"/>
    <s v="pop"/>
    <x v="6"/>
    <x v="3419"/>
    <d v="2011-06-14T00:35:27"/>
  </r>
  <r>
    <n v="1741"/>
    <s v="Caught off Guard"/>
    <s v="A photo journal documenting my experiences and travels across New Zealand"/>
    <n v="1200"/>
    <n v="2355"/>
    <x v="2"/>
    <s v="GB"/>
    <s v="GBP"/>
    <n v="1433948671"/>
    <n v="1430060671"/>
    <b v="0"/>
    <n v="52"/>
    <b v="1"/>
    <s v="photography/photobooks"/>
    <n v="196"/>
    <n v="45.29"/>
    <x v="6"/>
    <s v="photobooks"/>
    <x v="2"/>
    <x v="3420"/>
    <d v="2015-06-10T15:04:31"/>
  </r>
  <r>
    <n v="1752"/>
    <s v="Adfectus Book"/>
    <s v="A little book of calm, in picture form, that will soothe the soul and un-furrow the brow."/>
    <n v="1200"/>
    <n v="2325"/>
    <x v="2"/>
    <s v="GB"/>
    <s v="GBP"/>
    <n v="1476425082"/>
    <n v="1473833082"/>
    <b v="0"/>
    <n v="90"/>
    <b v="1"/>
    <s v="photography/photobooks"/>
    <n v="194"/>
    <n v="25.83"/>
    <x v="6"/>
    <s v="photobooks"/>
    <x v="0"/>
    <x v="3421"/>
    <d v="2016-10-14T06:04:42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1"/>
    <s v="US"/>
    <s v="USD"/>
    <n v="1406743396"/>
    <n v="1404151396"/>
    <b v="0"/>
    <n v="4"/>
    <b v="0"/>
    <s v="photography/photobooks"/>
    <n v="177"/>
    <n v="530"/>
    <x v="6"/>
    <s v="photobooks"/>
    <x v="1"/>
    <x v="3422"/>
    <d v="2014-07-30T18:03: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2"/>
    <s v="US"/>
    <s v="USD"/>
    <n v="1415832338"/>
    <n v="1413236738"/>
    <b v="0"/>
    <n v="29"/>
    <b v="1"/>
    <s v="music/indie rock"/>
    <n v="168"/>
    <n v="69.66"/>
    <x v="5"/>
    <s v="indie rock"/>
    <x v="1"/>
    <x v="3423"/>
    <d v="2014-11-12T22:45:38"/>
  </r>
  <r>
    <n v="2117"/>
    <s v="You Said It Would Go Down Like This"/>
    <s v="Our next album is being mastered and we want your help to release it by putting your name down for a pre-sale copy and awesome merch!"/>
    <n v="1200"/>
    <n v="1445"/>
    <x v="2"/>
    <s v="US"/>
    <s v="USD"/>
    <n v="1445921940"/>
    <n v="1444699549"/>
    <b v="0"/>
    <n v="35"/>
    <b v="1"/>
    <s v="music/indie rock"/>
    <n v="120"/>
    <n v="41.29"/>
    <x v="5"/>
    <s v="indie rock"/>
    <x v="2"/>
    <x v="3424"/>
    <d v="2015-10-27T04:59:00"/>
  </r>
  <r>
    <n v="2189"/>
    <s v="Odyssey: ARGONAUTS"/>
    <s v="Help me fund the Argonauts! Sculpted by Dave Kidd, based on concept art from Roberto Cirillo, created by Fet Milner and myself!"/>
    <n v="1200"/>
    <n v="1280"/>
    <x v="2"/>
    <s v="GB"/>
    <s v="GBP"/>
    <n v="1461276000"/>
    <n v="1460055300"/>
    <b v="0"/>
    <n v="88"/>
    <b v="1"/>
    <s v="games/tabletop games"/>
    <n v="107"/>
    <n v="14.55"/>
    <x v="4"/>
    <s v="tabletop games"/>
    <x v="0"/>
    <x v="3425"/>
    <d v="2016-04-21T22:00:0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2"/>
    <s v="US"/>
    <s v="USD"/>
    <n v="1359240856"/>
    <n v="1356648856"/>
    <b v="0"/>
    <n v="34"/>
    <b v="1"/>
    <s v="music/rock"/>
    <n v="89"/>
    <n v="31.44"/>
    <x v="5"/>
    <s v="rock"/>
    <x v="5"/>
    <x v="3426"/>
    <d v="2013-01-26T22:54: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2"/>
    <s v="US"/>
    <s v="USD"/>
    <n v="1339074857"/>
    <n v="1336482857"/>
    <b v="1"/>
    <n v="50"/>
    <b v="1"/>
    <s v="music/indie rock"/>
    <n v="87"/>
    <n v="20.94"/>
    <x v="5"/>
    <s v="indie rock"/>
    <x v="5"/>
    <x v="3427"/>
    <d v="2012-06-07T13:14:1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1"/>
    <s v="GB"/>
    <s v="GBP"/>
    <n v="1459368658"/>
    <n v="1454188258"/>
    <b v="0"/>
    <n v="12"/>
    <b v="0"/>
    <s v="food/food trucks"/>
    <n v="75"/>
    <n v="75"/>
    <x v="7"/>
    <s v="food trucks"/>
    <x v="0"/>
    <x v="3428"/>
    <d v="2016-03-30T20:10:58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2"/>
    <s v="US"/>
    <s v="USD"/>
    <n v="1297160329"/>
    <n v="1295000329"/>
    <b v="0"/>
    <n v="47"/>
    <b v="1"/>
    <s v="music/indie rock"/>
    <n v="66"/>
    <n v="16.91"/>
    <x v="5"/>
    <s v="indie rock"/>
    <x v="6"/>
    <x v="3429"/>
    <d v="2011-02-08T10:18:49"/>
  </r>
  <r>
    <n v="2843"/>
    <s v="Summer Adaptation of Fallen Angels"/>
    <s v="We're high school students directing a film adaptation of the play, Fallen Angels, written by NoÃ«l Coward and set in the 1920's."/>
    <n v="1200"/>
    <n v="300"/>
    <x v="1"/>
    <s v="US"/>
    <s v="USD"/>
    <n v="1465790400"/>
    <n v="1462210950"/>
    <b v="0"/>
    <n v="0"/>
    <b v="0"/>
    <s v="theater/plays"/>
    <n v="25"/>
    <n v="0"/>
    <x v="1"/>
    <s v="plays"/>
    <x v="0"/>
    <x v="3430"/>
    <d v="2016-06-13T04:00:00"/>
  </r>
  <r>
    <n v="2955"/>
    <s v="A Stage for Stage Door Theater Company (Canceled)"/>
    <s v="Stage Door Theater needs a stage for its current and future productions. Can you help?"/>
    <n v="1200"/>
    <n v="210"/>
    <x v="0"/>
    <s v="US"/>
    <s v="USD"/>
    <n v="1434476849"/>
    <n v="1431884849"/>
    <b v="0"/>
    <n v="11"/>
    <b v="0"/>
    <s v="theater/spaces"/>
    <n v="18"/>
    <n v="19.09"/>
    <x v="1"/>
    <s v="spaces"/>
    <x v="2"/>
    <x v="3431"/>
    <d v="2015-06-16T17:47:29"/>
  </r>
  <r>
    <n v="3180"/>
    <s v="Glass Mountain: An Original Fairytale"/>
    <s v="A new tale of witches, fairies, cat-hunters and and bone-boilers from London theatre company Broken Glass."/>
    <n v="1200"/>
    <n v="81"/>
    <x v="2"/>
    <s v="GB"/>
    <s v="GBP"/>
    <n v="1403258049"/>
    <n v="1400666049"/>
    <b v="1"/>
    <n v="45"/>
    <b v="1"/>
    <s v="theater/plays"/>
    <n v="7"/>
    <n v="1.8"/>
    <x v="1"/>
    <s v="plays"/>
    <x v="1"/>
    <x v="3432"/>
    <d v="2014-06-20T09:54:09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2"/>
    <s v="GB"/>
    <s v="GBP"/>
    <n v="1446213612"/>
    <n v="1443621612"/>
    <b v="1"/>
    <n v="21"/>
    <b v="1"/>
    <s v="theater/plays"/>
    <n v="5"/>
    <n v="3.1"/>
    <x v="1"/>
    <s v="plays"/>
    <x v="2"/>
    <x v="3433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65"/>
    <x v="2"/>
    <s v="GB"/>
    <s v="GBP"/>
    <n v="1484687436"/>
    <n v="1482095436"/>
    <b v="0"/>
    <n v="30"/>
    <b v="1"/>
    <s v="theater/plays"/>
    <n v="5"/>
    <n v="2.17"/>
    <x v="1"/>
    <s v="plays"/>
    <x v="0"/>
    <x v="3434"/>
    <d v="2017-01-17T21:10:36"/>
  </r>
  <r>
    <n v="3399"/>
    <s v="Spinning Wheel Youth Takeover"/>
    <s v="13 young people have taken over Spinning Wheel Theatre to choose, produce and create their own show from scratch."/>
    <n v="1200"/>
    <n v="26"/>
    <x v="2"/>
    <s v="GB"/>
    <s v="GBP"/>
    <n v="1424556325"/>
    <n v="1421964325"/>
    <b v="0"/>
    <n v="46"/>
    <b v="1"/>
    <s v="theater/plays"/>
    <n v="2"/>
    <n v="0.56999999999999995"/>
    <x v="1"/>
    <s v="plays"/>
    <x v="2"/>
    <x v="3435"/>
    <d v="2015-02-21T22:05:25"/>
  </r>
  <r>
    <n v="3439"/>
    <s v="Cirque Inspired Alice's Adventures in Wonderland"/>
    <s v="Help a small theater produce an original adaptation of Lewis Carroll's classic story."/>
    <n v="1200"/>
    <n v="23"/>
    <x v="2"/>
    <s v="US"/>
    <s v="USD"/>
    <n v="1453179540"/>
    <n v="1452030730"/>
    <b v="0"/>
    <n v="18"/>
    <b v="1"/>
    <s v="theater/plays"/>
    <n v="2"/>
    <n v="1.28"/>
    <x v="1"/>
    <s v="plays"/>
    <x v="0"/>
    <x v="3436"/>
    <d v="2016-01-19T04:59:00"/>
  </r>
  <r>
    <n v="3541"/>
    <s v="Twelfth Night or What You Will"/>
    <s v="Yellowbelly Theatre needs your help to bring this incredible play of love, lust and mistaken identity to life in our debut performance!"/>
    <n v="1200"/>
    <n v="10"/>
    <x v="2"/>
    <s v="GB"/>
    <s v="GBP"/>
    <n v="1441042275"/>
    <n v="1438882275"/>
    <b v="0"/>
    <n v="32"/>
    <b v="1"/>
    <s v="theater/plays"/>
    <n v="1"/>
    <n v="0.31"/>
    <x v="1"/>
    <s v="plays"/>
    <x v="2"/>
    <x v="3437"/>
    <d v="2015-08-31T17:31:15"/>
  </r>
  <r>
    <n v="3666"/>
    <s v="Israel LÃ³pez @ Ojai Playwrights Conference"/>
    <s v="Artistic Internship @ Ojai Playwrights Conference"/>
    <n v="1200"/>
    <n v="1"/>
    <x v="2"/>
    <s v="US"/>
    <s v="USD"/>
    <n v="1406185200"/>
    <n v="1404337382"/>
    <b v="0"/>
    <n v="38"/>
    <b v="1"/>
    <s v="theater/plays"/>
    <n v="0"/>
    <n v="0.03"/>
    <x v="1"/>
    <s v="plays"/>
    <x v="1"/>
    <x v="3438"/>
    <d v="2014-07-24T07:00:0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s v="plays"/>
    <x v="1"/>
    <x v="3439"/>
    <d v="2014-07-05T03:59:0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2"/>
    <s v="US"/>
    <s v="USD"/>
    <n v="1458057600"/>
    <n v="1455938520"/>
    <b v="0"/>
    <n v="24"/>
    <b v="1"/>
    <s v="theater/musical"/>
    <n v="0"/>
    <n v="0"/>
    <x v="1"/>
    <s v="musical"/>
    <x v="0"/>
    <x v="3440"/>
    <d v="2016-03-15T16:00:00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2"/>
    <s v="US"/>
    <s v="USD"/>
    <n v="1455936335"/>
    <n v="1452048335"/>
    <b v="0"/>
    <n v="9"/>
    <b v="1"/>
    <s v="theater/plays"/>
    <n v="0"/>
    <n v="0"/>
    <x v="1"/>
    <s v="plays"/>
    <x v="0"/>
    <x v="3441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2"/>
    <s v="CA"/>
    <s v="CAD"/>
    <n v="1417460940"/>
    <n v="1416516972"/>
    <b v="0"/>
    <n v="20"/>
    <b v="1"/>
    <s v="theater/plays"/>
    <n v="0"/>
    <n v="0"/>
    <x v="1"/>
    <s v="plays"/>
    <x v="1"/>
    <x v="3442"/>
    <d v="2014-12-01T19:09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s v="plays"/>
    <x v="2"/>
    <x v="3443"/>
    <d v="2015-06-16T21:41:5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1"/>
    <s v="US"/>
    <s v="USD"/>
    <n v="1411930556"/>
    <n v="1409338556"/>
    <b v="0"/>
    <n v="12"/>
    <b v="0"/>
    <s v="theater/plays"/>
    <n v="0"/>
    <n v="0"/>
    <x v="1"/>
    <s v="plays"/>
    <x v="1"/>
    <x v="3444"/>
    <d v="2014-09-28T18:55:5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1"/>
    <s v="GB"/>
    <s v="GBP"/>
    <n v="1488394800"/>
    <n v="1486681708"/>
    <b v="0"/>
    <n v="14"/>
    <b v="0"/>
    <s v="theater/plays"/>
    <n v="0"/>
    <n v="0"/>
    <x v="1"/>
    <s v="plays"/>
    <x v="3"/>
    <x v="3445"/>
    <d v="2017-03-01T19:00:00"/>
  </r>
  <r>
    <n v="528"/>
    <s v="Devastated No Matter What"/>
    <s v="A Festival Backed Production of a Full-Length Play."/>
    <n v="1150"/>
    <n v="14750"/>
    <x v="2"/>
    <s v="US"/>
    <s v="USD"/>
    <n v="1434921600"/>
    <n v="1433109907"/>
    <b v="0"/>
    <n v="30"/>
    <b v="1"/>
    <s v="theater/plays"/>
    <n v="1283"/>
    <n v="491.67"/>
    <x v="1"/>
    <s v="plays"/>
    <x v="2"/>
    <x v="3446"/>
    <d v="2015-06-21T21:20:00"/>
  </r>
  <r>
    <n v="2512"/>
    <s v="Somethin' Tasty"/>
    <s v="Somethin' Tasty is a unique coffee, pastry &amp; retail store. We consign from all local sources: pottery, glass &amp; art."/>
    <n v="1150"/>
    <n v="715"/>
    <x v="1"/>
    <s v="US"/>
    <s v="USD"/>
    <n v="1418504561"/>
    <n v="1417208561"/>
    <b v="0"/>
    <n v="0"/>
    <b v="0"/>
    <s v="food/restaurants"/>
    <n v="62"/>
    <n v="0"/>
    <x v="7"/>
    <s v="restaurants"/>
    <x v="1"/>
    <x v="3447"/>
    <d v="2014-12-13T21:02:41"/>
  </r>
  <r>
    <n v="173"/>
    <s v="7 Sins"/>
    <s v="This is a film inspired by Quentin Tarantino, I want to make a film thats entertaining yet gritty. 7 Sins is in pre-production."/>
    <n v="1110"/>
    <n v="47074"/>
    <x v="1"/>
    <s v="GB"/>
    <s v="GBP"/>
    <n v="1425131108"/>
    <n v="1422539108"/>
    <b v="0"/>
    <n v="0"/>
    <b v="0"/>
    <s v="film &amp; video/drama"/>
    <n v="4241"/>
    <n v="0"/>
    <x v="0"/>
    <s v="drama"/>
    <x v="2"/>
    <x v="3448"/>
    <d v="2015-02-28T13:45:08"/>
  </r>
  <r>
    <n v="846"/>
    <s v="CURVE: The debut album from Miroist needs awesome merch"/>
    <s v="Pre-order and help me fund new merchandise so we can make the album release something amazing."/>
    <n v="1100"/>
    <n v="8001"/>
    <x v="2"/>
    <s v="GB"/>
    <s v="GBP"/>
    <n v="1394460000"/>
    <n v="1393233855"/>
    <b v="0"/>
    <n v="47"/>
    <b v="1"/>
    <s v="music/metal"/>
    <n v="727"/>
    <n v="170.23"/>
    <x v="5"/>
    <s v="metal"/>
    <x v="1"/>
    <x v="3449"/>
    <d v="2014-03-10T14:00:00"/>
  </r>
  <r>
    <n v="1059"/>
    <s v="Voice Over Artist (Canceled)"/>
    <s v="Turning myself into a vocal artist."/>
    <n v="1100"/>
    <n v="5585"/>
    <x v="0"/>
    <s v="US"/>
    <s v="USD"/>
    <n v="1426269456"/>
    <n v="1423681056"/>
    <b v="0"/>
    <n v="0"/>
    <b v="0"/>
    <s v="journalism/audio"/>
    <n v="508"/>
    <n v="0"/>
    <x v="8"/>
    <s v="audio"/>
    <x v="2"/>
    <x v="3450"/>
    <d v="2015-03-13T17:57:36"/>
  </r>
  <r>
    <n v="1087"/>
    <s v="Idle Gamers"/>
    <s v="Idle gamers are the group of gamers worth watching play video games. We have a back log of video ideas and want to entertain you."/>
    <n v="1100"/>
    <n v="5431"/>
    <x v="1"/>
    <s v="US"/>
    <s v="USD"/>
    <n v="1402852087"/>
    <n v="1400260087"/>
    <b v="0"/>
    <n v="0"/>
    <b v="0"/>
    <s v="games/video games"/>
    <n v="494"/>
    <n v="0"/>
    <x v="4"/>
    <s v="video games"/>
    <x v="1"/>
    <x v="3451"/>
    <d v="2014-06-15T17:08:0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2"/>
    <s v="US"/>
    <s v="USD"/>
    <n v="1334784160"/>
    <n v="1332192160"/>
    <b v="0"/>
    <n v="34"/>
    <b v="1"/>
    <s v="music/pop"/>
    <n v="236"/>
    <n v="76.47"/>
    <x v="5"/>
    <s v="pop"/>
    <x v="5"/>
    <x v="3452"/>
    <d v="2012-04-18T21:22:40"/>
  </r>
  <r>
    <n v="2124"/>
    <s v="AZAMAR"/>
    <s v="AZAMAR is a Role Playing Game world involving fantasy and high magic, based on the popular OpenD6 OGL using the Cinema6 RPG Framework."/>
    <n v="1100"/>
    <n v="1419"/>
    <x v="1"/>
    <s v="US"/>
    <s v="USD"/>
    <n v="1291093200"/>
    <n v="1286930435"/>
    <b v="0"/>
    <n v="5"/>
    <b v="0"/>
    <s v="games/video games"/>
    <n v="129"/>
    <n v="283.8"/>
    <x v="4"/>
    <s v="video games"/>
    <x v="7"/>
    <x v="3453"/>
    <d v="2010-11-30T05:00:00"/>
  </r>
  <r>
    <n v="2206"/>
    <s v="Arbor Oasis's First Album!"/>
    <s v="We really think we might have what it takes to make it someday! But we really need help to take the first step and release this album!"/>
    <n v="1100"/>
    <n v="1245"/>
    <x v="2"/>
    <s v="US"/>
    <s v="USD"/>
    <n v="1334556624"/>
    <n v="1333001424"/>
    <b v="0"/>
    <n v="34"/>
    <b v="1"/>
    <s v="music/electronic music"/>
    <n v="113"/>
    <n v="36.619999999999997"/>
    <x v="5"/>
    <s v="electronic music"/>
    <x v="5"/>
    <x v="3454"/>
    <d v="2012-04-16T06:10:24"/>
  </r>
  <r>
    <n v="2483"/>
    <s v="Intangible Animal's &quot;Oh The Humanity&quot; Tour"/>
    <s v="Send Intangible Animal on our first West Coast Tour!!! The fate of the world rests in your hands."/>
    <n v="1100"/>
    <n v="763"/>
    <x v="2"/>
    <s v="US"/>
    <s v="USD"/>
    <n v="1335891603"/>
    <n v="1330711203"/>
    <b v="0"/>
    <n v="19"/>
    <b v="1"/>
    <s v="music/indie rock"/>
    <n v="69"/>
    <n v="40.159999999999997"/>
    <x v="5"/>
    <s v="indie rock"/>
    <x v="5"/>
    <x v="3455"/>
    <d v="2012-05-01T17:00:03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2"/>
    <s v="GB"/>
    <s v="GBP"/>
    <n v="1399324717"/>
    <n v="1395436717"/>
    <b v="0"/>
    <n v="191"/>
    <b v="1"/>
    <s v="technology/hardware"/>
    <n v="39"/>
    <n v="2.23"/>
    <x v="3"/>
    <s v="hardware"/>
    <x v="1"/>
    <x v="3456"/>
    <d v="2014-05-05T21:18:37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2"/>
    <s v="US"/>
    <s v="USD"/>
    <n v="1427860740"/>
    <n v="1426002684"/>
    <b v="0"/>
    <n v="19"/>
    <b v="1"/>
    <s v="theater/plays"/>
    <n v="1"/>
    <n v="0.53"/>
    <x v="1"/>
    <s v="plays"/>
    <x v="2"/>
    <x v="3457"/>
    <d v="2015-04-01T03:59:00"/>
  </r>
  <r>
    <n v="3596"/>
    <s v="SHADFLY - NEW PLAY AT THE ARTS PROJECT"/>
    <s v="A play about the last eight years of the life of Egon Schiele, one of the most influential Austrian Expressionist artists."/>
    <n v="1100"/>
    <n v="5"/>
    <x v="2"/>
    <s v="CA"/>
    <s v="CAD"/>
    <n v="1409072982"/>
    <n v="1407258582"/>
    <b v="0"/>
    <n v="15"/>
    <b v="1"/>
    <s v="theater/plays"/>
    <n v="0"/>
    <n v="0.33"/>
    <x v="1"/>
    <s v="plays"/>
    <x v="1"/>
    <x v="3458"/>
    <d v="2014-08-26T17:09:42"/>
  </r>
  <r>
    <n v="3769"/>
    <s v="The Last Five Years Distinction Project"/>
    <s v="&quot;I wanted to tell the story of two people in love, who were never in the same place at the same time.&quot;- Jason Robert Brown"/>
    <n v="1100"/>
    <n v="0"/>
    <x v="2"/>
    <s v="US"/>
    <s v="USD"/>
    <n v="1460730079"/>
    <n v="1458138079"/>
    <b v="0"/>
    <n v="15"/>
    <b v="1"/>
    <s v="theater/musical"/>
    <n v="0"/>
    <n v="0"/>
    <x v="1"/>
    <s v="musical"/>
    <x v="0"/>
    <x v="3459"/>
    <d v="2016-04-15T14:21:19"/>
  </r>
  <r>
    <n v="2632"/>
    <s v="University Rocket Science"/>
    <s v="Students from 3 universities are designing a dual stage rocket to test experimental rocket technology."/>
    <n v="1070"/>
    <n v="551"/>
    <x v="2"/>
    <s v="US"/>
    <s v="USD"/>
    <n v="1464485339"/>
    <n v="1462325339"/>
    <b v="0"/>
    <n v="42"/>
    <b v="1"/>
    <s v="technology/space exploration"/>
    <n v="51"/>
    <n v="13.12"/>
    <x v="3"/>
    <s v="space exploration"/>
    <x v="0"/>
    <x v="3460"/>
    <d v="2016-05-29T01:28:59"/>
  </r>
  <r>
    <n v="3317"/>
    <s v="Seven Minutes in Eternity"/>
    <s v="Andy Boyd's epic new satire about heroes and villains, humankind's search for glory, and fascism in America"/>
    <n v="1050"/>
    <n v="45"/>
    <x v="2"/>
    <s v="US"/>
    <s v="USD"/>
    <n v="1465347424"/>
    <n v="1462755424"/>
    <b v="0"/>
    <n v="18"/>
    <b v="1"/>
    <s v="theater/plays"/>
    <n v="4"/>
    <n v="2.5"/>
    <x v="1"/>
    <s v="plays"/>
    <x v="0"/>
    <x v="3461"/>
    <d v="2016-06-08T00:57:0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2"/>
    <s v="US"/>
    <s v="USD"/>
    <n v="1471071540"/>
    <n v="1467720388"/>
    <b v="0"/>
    <n v="30"/>
    <b v="1"/>
    <s v="theater/plays"/>
    <n v="0"/>
    <n v="0.03"/>
    <x v="1"/>
    <s v="plays"/>
    <x v="0"/>
    <x v="3462"/>
    <d v="2016-08-13T06:59:00"/>
  </r>
  <r>
    <n v="464"/>
    <s v="PokÃ©Movie - A PokÃ©monâ„¢ school project"/>
    <s v="We are three students that want to make a short PokÃ©mon movie as a school project!"/>
    <n v="1010"/>
    <n v="17066"/>
    <x v="1"/>
    <s v="DE"/>
    <s v="EUR"/>
    <n v="1463602935"/>
    <n v="1461874935"/>
    <b v="0"/>
    <n v="1"/>
    <b v="0"/>
    <s v="film &amp; video/animation"/>
    <n v="1690"/>
    <n v="17066"/>
    <x v="0"/>
    <s v="animation"/>
    <x v="0"/>
    <x v="3463"/>
    <d v="2016-05-18T20:22:15"/>
  </r>
  <r>
    <n v="35"/>
    <s v="Why Adam? A TV show about the science behind everyday life!"/>
    <s v="Why Adam? is an independent TV show that explores concepts of basic science in everyday life."/>
    <n v="1000"/>
    <n v="176524"/>
    <x v="2"/>
    <s v="US"/>
    <s v="USD"/>
    <n v="1430179200"/>
    <n v="1428130814"/>
    <b v="0"/>
    <n v="28"/>
    <b v="1"/>
    <s v="film &amp; video/television"/>
    <n v="17652"/>
    <n v="6304.43"/>
    <x v="0"/>
    <s v="television"/>
    <x v="2"/>
    <x v="3464"/>
    <d v="2015-04-28T00:00:00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2"/>
    <s v="US"/>
    <s v="USD"/>
    <n v="1341349200"/>
    <n v="1338928537"/>
    <b v="0"/>
    <n v="15"/>
    <b v="1"/>
    <s v="film &amp; video/shorts"/>
    <n v="8649"/>
    <n v="5766.13"/>
    <x v="0"/>
    <s v="shorts"/>
    <x v="5"/>
    <x v="3465"/>
    <d v="2012-07-03T21:00:00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2"/>
    <s v="US"/>
    <s v="USD"/>
    <n v="1298680630"/>
    <n v="1296088630"/>
    <b v="0"/>
    <n v="47"/>
    <b v="1"/>
    <s v="film &amp; video/shorts"/>
    <n v="7510"/>
    <n v="1597.86"/>
    <x v="0"/>
    <s v="shorts"/>
    <x v="6"/>
    <x v="3466"/>
    <d v="2011-02-26T00:37:10"/>
  </r>
  <r>
    <n v="179"/>
    <s v="Sustain: A Film About Survival"/>
    <s v="A feature-length film about how three people survive in a diseased world."/>
    <n v="1000"/>
    <n v="45126"/>
    <x v="1"/>
    <s v="US"/>
    <s v="USD"/>
    <n v="1457056555"/>
    <n v="1454464555"/>
    <b v="0"/>
    <n v="2"/>
    <b v="0"/>
    <s v="film &amp; video/drama"/>
    <n v="4513"/>
    <n v="22563"/>
    <x v="0"/>
    <s v="drama"/>
    <x v="0"/>
    <x v="3467"/>
    <d v="2016-03-04T01:55:55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1"/>
    <s v="US"/>
    <s v="USD"/>
    <n v="1483748232"/>
    <n v="1481156232"/>
    <b v="0"/>
    <n v="0"/>
    <b v="0"/>
    <s v="film &amp; video/drama"/>
    <n v="4464"/>
    <n v="0"/>
    <x v="0"/>
    <s v="drama"/>
    <x v="0"/>
    <x v="3468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1"/>
    <s v="GB"/>
    <s v="GBP"/>
    <n v="1417217166"/>
    <n v="1412029566"/>
    <b v="0"/>
    <n v="0"/>
    <b v="0"/>
    <s v="film &amp; video/drama"/>
    <n v="4150"/>
    <n v="0"/>
    <x v="0"/>
    <s v="drama"/>
    <x v="1"/>
    <x v="3469"/>
    <d v="2014-11-28T23:26:06"/>
  </r>
  <r>
    <n v="222"/>
    <s v="SICKNESS 2014 Build Killian's Bike"/>
    <s v="Killian leader of an outlaw bike gang doesnâ€™t have a bike yet and here is your chance to help design and build his machine."/>
    <n v="1000"/>
    <n v="36082"/>
    <x v="1"/>
    <s v="US"/>
    <s v="USD"/>
    <n v="1427423940"/>
    <n v="1422383318"/>
    <b v="0"/>
    <n v="2"/>
    <b v="0"/>
    <s v="film &amp; video/drama"/>
    <n v="3608"/>
    <n v="18041"/>
    <x v="0"/>
    <s v="drama"/>
    <x v="2"/>
    <x v="3470"/>
    <d v="2015-03-27T02:39:00"/>
  </r>
  <r>
    <n v="234"/>
    <s v="The Interviewer (Charity Movie)"/>
    <s v="The Interviewer is a dramatic short film about second chances. If a murderer can get a second chance then uneducated children can too."/>
    <n v="1000"/>
    <n v="34676"/>
    <x v="1"/>
    <s v="US"/>
    <s v="USD"/>
    <n v="1434847859"/>
    <n v="1431391859"/>
    <b v="0"/>
    <n v="5"/>
    <b v="0"/>
    <s v="film &amp; video/drama"/>
    <n v="3468"/>
    <n v="6935.2"/>
    <x v="0"/>
    <s v="drama"/>
    <x v="2"/>
    <x v="3471"/>
    <d v="2015-06-21T00:50:59"/>
  </r>
  <r>
    <n v="239"/>
    <s v="Filthy - Short Film"/>
    <s v="Lovers Clint and Eli convey their conflicting perspectives of guilt and remorse while in the desolate Australian bush."/>
    <n v="1000"/>
    <n v="33791"/>
    <x v="1"/>
    <s v="AU"/>
    <s v="AUD"/>
    <n v="1446984000"/>
    <n v="1445308730"/>
    <b v="0"/>
    <n v="5"/>
    <b v="0"/>
    <s v="film &amp; video/drama"/>
    <n v="3379"/>
    <n v="6758.2"/>
    <x v="0"/>
    <s v="drama"/>
    <x v="2"/>
    <x v="3472"/>
    <d v="2015-11-08T12:00:00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2"/>
    <s v="US"/>
    <s v="USD"/>
    <n v="1271994660"/>
    <n v="1264565507"/>
    <b v="1"/>
    <n v="36"/>
    <b v="1"/>
    <s v="film &amp; video/documentary"/>
    <n v="3089"/>
    <n v="858.09"/>
    <x v="0"/>
    <s v="documentary"/>
    <x v="7"/>
    <x v="3473"/>
    <d v="2010-04-23T03:51:00"/>
  </r>
  <r>
    <n v="306"/>
    <s v="Escape/Artist: The Jason Escape Documentary"/>
    <s v="A feature-length documentary on the life of Boston escape artist Jason Escape."/>
    <n v="1000"/>
    <n v="27600.2"/>
    <x v="2"/>
    <s v="US"/>
    <s v="USD"/>
    <n v="1363806333"/>
    <n v="1362081933"/>
    <b v="1"/>
    <n v="80"/>
    <b v="1"/>
    <s v="film &amp; video/documentary"/>
    <n v="2760"/>
    <n v="345"/>
    <x v="0"/>
    <s v="documentary"/>
    <x v="4"/>
    <x v="3474"/>
    <d v="2013-03-20T19:05:33"/>
  </r>
  <r>
    <n v="310"/>
    <s v="Feels Like Coming Home Tour"/>
    <s v="30 day tour to release a compilation CD with 16 original songs about hometowns.  Webisodes and documentary to follow."/>
    <n v="1000"/>
    <n v="27189"/>
    <x v="2"/>
    <s v="US"/>
    <s v="USD"/>
    <n v="1319076000"/>
    <n v="1317788623"/>
    <b v="1"/>
    <n v="36"/>
    <b v="1"/>
    <s v="film &amp; video/documentary"/>
    <n v="2719"/>
    <n v="755.25"/>
    <x v="0"/>
    <s v="documentary"/>
    <x v="6"/>
    <x v="3475"/>
    <d v="2011-10-20T02:00:00"/>
  </r>
  <r>
    <n v="314"/>
    <s v="Making Mail: A Documentary"/>
    <s v="A documentary about artists who embrace the antiquated postal service and use it to send beautiful pieces of mail art across the globe."/>
    <n v="1000"/>
    <n v="26577"/>
    <x v="2"/>
    <s v="US"/>
    <s v="USD"/>
    <n v="1362167988"/>
    <n v="1359575988"/>
    <b v="1"/>
    <n v="120"/>
    <b v="1"/>
    <s v="film &amp; video/documentary"/>
    <n v="2658"/>
    <n v="221.48"/>
    <x v="0"/>
    <s v="documentary"/>
    <x v="4"/>
    <x v="3476"/>
    <d v="2013-03-01T19:59:48"/>
  </r>
  <r>
    <n v="390"/>
    <s v="Built by UCF: St. Vincent and the Grenadines Chapter"/>
    <s v="Join UCF as they dive into the creative and community outreach for the families in St. Vincent and the Grenadines."/>
    <n v="1000"/>
    <n v="21316"/>
    <x v="2"/>
    <s v="US"/>
    <s v="USD"/>
    <n v="1431046372"/>
    <n v="1429318372"/>
    <b v="0"/>
    <n v="14"/>
    <b v="1"/>
    <s v="film &amp; video/documentary"/>
    <n v="2132"/>
    <n v="1522.57"/>
    <x v="0"/>
    <s v="documentary"/>
    <x v="2"/>
    <x v="3477"/>
    <d v="2015-05-08T00:52:52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2"/>
    <s v="CA"/>
    <s v="CAD"/>
    <n v="1434670397"/>
    <n v="1429486397"/>
    <b v="0"/>
    <n v="7"/>
    <b v="1"/>
    <s v="film &amp; video/documentary"/>
    <n v="2013"/>
    <n v="2875.43"/>
    <x v="0"/>
    <s v="documentary"/>
    <x v="2"/>
    <x v="3478"/>
    <d v="2015-06-18T23:33:17"/>
  </r>
  <r>
    <n v="416"/>
    <s v="Fire in the Heart of the City"/>
    <s v="35,000 pounds of food to a city. Highlighting the &quot;Convoy New Britain&quot; event from birth to beyond."/>
    <n v="1000"/>
    <n v="20022"/>
    <x v="2"/>
    <s v="US"/>
    <s v="USD"/>
    <n v="1391851831"/>
    <n v="1389259831"/>
    <b v="0"/>
    <n v="25"/>
    <b v="1"/>
    <s v="film &amp; video/documentary"/>
    <n v="2002"/>
    <n v="800.88"/>
    <x v="0"/>
    <s v="documentary"/>
    <x v="1"/>
    <x v="3479"/>
    <d v="2014-02-08T09:30:31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1"/>
    <s v="US"/>
    <s v="USD"/>
    <n v="1378866867"/>
    <n v="1377570867"/>
    <b v="0"/>
    <n v="5"/>
    <b v="0"/>
    <s v="film &amp; video/animation"/>
    <n v="1903"/>
    <n v="3805.6"/>
    <x v="0"/>
    <s v="animation"/>
    <x v="4"/>
    <x v="3480"/>
    <d v="2013-09-11T02:34:27"/>
  </r>
  <r>
    <n v="436"/>
    <s v="Blinky"/>
    <s v="Blinky is the story of a naÃ¯ve simpleton who suddenly finds himself struggling to adapt to changes within his environment."/>
    <n v="1000"/>
    <n v="18625"/>
    <x v="1"/>
    <s v="US"/>
    <s v="USD"/>
    <n v="1375260113"/>
    <n v="1372668113"/>
    <b v="0"/>
    <n v="0"/>
    <b v="0"/>
    <s v="film &amp; video/animation"/>
    <n v="1863"/>
    <n v="0"/>
    <x v="0"/>
    <s v="animation"/>
    <x v="4"/>
    <x v="3481"/>
    <d v="2013-07-31T08:41:53"/>
  </r>
  <r>
    <n v="444"/>
    <s v="Discovering the Other Woman"/>
    <s v="An upcoming animated web sitcom series centered around dealing with life, love, and relationships."/>
    <n v="1000"/>
    <n v="17914"/>
    <x v="1"/>
    <s v="US"/>
    <s v="USD"/>
    <n v="1329342361"/>
    <n v="1324158361"/>
    <b v="0"/>
    <n v="1"/>
    <b v="0"/>
    <s v="film &amp; video/animation"/>
    <n v="1791"/>
    <n v="17914"/>
    <x v="0"/>
    <s v="animation"/>
    <x v="6"/>
    <x v="3482"/>
    <d v="2012-02-15T21:46:01"/>
  </r>
  <r>
    <n v="490"/>
    <s v="PROJECT IS CANCELLED"/>
    <s v="Cancelled"/>
    <n v="1000"/>
    <n v="15725"/>
    <x v="1"/>
    <s v="US"/>
    <s v="USD"/>
    <n v="1345677285"/>
    <n v="1343085285"/>
    <b v="0"/>
    <n v="0"/>
    <b v="0"/>
    <s v="film &amp; video/animation"/>
    <n v="1573"/>
    <n v="0"/>
    <x v="0"/>
    <s v="animation"/>
    <x v="5"/>
    <x v="3483"/>
    <d v="2012-08-22T23:14:45"/>
  </r>
  <r>
    <n v="584"/>
    <s v="scriptCall - The Personal Presentation Platform"/>
    <s v="Script Call takes your presentation from the wall to your audience; from your device to theirs."/>
    <n v="1000"/>
    <n v="12413"/>
    <x v="1"/>
    <s v="US"/>
    <s v="USD"/>
    <n v="1426522316"/>
    <n v="1423933916"/>
    <b v="0"/>
    <n v="2"/>
    <b v="0"/>
    <s v="technology/web"/>
    <n v="1241"/>
    <n v="6206.5"/>
    <x v="3"/>
    <s v="web"/>
    <x v="2"/>
    <x v="3484"/>
    <d v="2015-03-16T16:11:56"/>
  </r>
  <r>
    <n v="780"/>
    <s v="Wess Meets West - Press Our New Album on CD!"/>
    <s v="We are finishing up recording our new record and we would like help with its physical CD release."/>
    <n v="1000"/>
    <n v="8722"/>
    <x v="2"/>
    <s v="US"/>
    <s v="USD"/>
    <n v="1304439025"/>
    <n v="1301847025"/>
    <b v="0"/>
    <n v="27"/>
    <b v="1"/>
    <s v="music/rock"/>
    <n v="872"/>
    <n v="323.04000000000002"/>
    <x v="5"/>
    <s v="rock"/>
    <x v="6"/>
    <x v="3485"/>
    <d v="2011-05-03T16:10:25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2"/>
    <s v="US"/>
    <s v="USD"/>
    <n v="1395023719"/>
    <n v="1391571319"/>
    <b v="0"/>
    <n v="10"/>
    <b v="1"/>
    <s v="music/rock"/>
    <n v="864"/>
    <n v="864"/>
    <x v="5"/>
    <s v="rock"/>
    <x v="1"/>
    <x v="3486"/>
    <d v="2014-03-17T02:35:19"/>
  </r>
  <r>
    <n v="788"/>
    <s v="HELP UNRB GO ON TOUR!"/>
    <s v="With all of our money going towards our new full-length album and merch, we need your help so we don't end up stranded on tour."/>
    <n v="1000"/>
    <n v="8586"/>
    <x v="2"/>
    <s v="US"/>
    <s v="USD"/>
    <n v="1341633540"/>
    <n v="1338336588"/>
    <b v="0"/>
    <n v="34"/>
    <b v="1"/>
    <s v="music/rock"/>
    <n v="859"/>
    <n v="252.53"/>
    <x v="5"/>
    <s v="rock"/>
    <x v="5"/>
    <x v="3487"/>
    <d v="2012-07-07T03:59:00"/>
  </r>
  <r>
    <n v="811"/>
    <s v="Love Water Tour"/>
    <s v="We need your financial support to cover the tour costs!  (Sound, lights, travel, stage design)"/>
    <n v="1000"/>
    <n v="8241"/>
    <x v="2"/>
    <s v="US"/>
    <s v="USD"/>
    <n v="1373475120"/>
    <n v="1371569202"/>
    <b v="0"/>
    <n v="12"/>
    <b v="1"/>
    <s v="music/rock"/>
    <n v="824"/>
    <n v="686.75"/>
    <x v="5"/>
    <s v="rock"/>
    <x v="4"/>
    <x v="3488"/>
    <d v="2013-07-10T16:52:00"/>
  </r>
  <r>
    <n v="814"/>
    <s v="Help Pat The Human Get A Tour Van!"/>
    <s v="We have been a band since 2007, but we've never hit the road. That's messed up... So this summer, we're trying to and need your help!"/>
    <n v="1000"/>
    <n v="8211.61"/>
    <x v="2"/>
    <s v="US"/>
    <s v="USD"/>
    <n v="1306865040"/>
    <n v="1305568201"/>
    <b v="0"/>
    <n v="28"/>
    <b v="1"/>
    <s v="music/rock"/>
    <n v="821"/>
    <n v="293.27"/>
    <x v="5"/>
    <s v="rock"/>
    <x v="6"/>
    <x v="3489"/>
    <d v="2011-05-31T18:04:00"/>
  </r>
  <r>
    <n v="885"/>
    <s v="Origin - Cobrette Bardole's Sophomore Album!"/>
    <s v="Cobrette Bardole's widely anticipated sophomore release is ready for tracking and he needs your help to make it a reality!"/>
    <n v="1000"/>
    <n v="7525.12"/>
    <x v="1"/>
    <s v="US"/>
    <s v="USD"/>
    <n v="1483137311"/>
    <n v="1481322911"/>
    <b v="0"/>
    <n v="21"/>
    <b v="0"/>
    <s v="music/indie rock"/>
    <n v="753"/>
    <n v="358.34"/>
    <x v="5"/>
    <s v="indie rock"/>
    <x v="0"/>
    <x v="3490"/>
    <d v="2016-12-30T22:35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1"/>
    <s v="US"/>
    <s v="USD"/>
    <n v="1338159655"/>
    <n v="1335567655"/>
    <b v="0"/>
    <n v="0"/>
    <b v="0"/>
    <s v="music/indie rock"/>
    <n v="751"/>
    <n v="0"/>
    <x v="5"/>
    <s v="indie rock"/>
    <x v="5"/>
    <x v="3491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500"/>
    <x v="1"/>
    <s v="US"/>
    <s v="USD"/>
    <n v="1314856800"/>
    <n v="1311789885"/>
    <b v="0"/>
    <n v="4"/>
    <b v="0"/>
    <s v="music/indie rock"/>
    <n v="750"/>
    <n v="1875"/>
    <x v="5"/>
    <s v="indie rock"/>
    <x v="6"/>
    <x v="3492"/>
    <d v="2011-09-01T06:00:00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2"/>
    <s v="US"/>
    <s v="USD"/>
    <n v="1431925200"/>
    <n v="1429991062"/>
    <b v="0"/>
    <n v="21"/>
    <b v="1"/>
    <s v="music/electronic music"/>
    <n v="576"/>
    <n v="274.14"/>
    <x v="5"/>
    <s v="electronic music"/>
    <x v="2"/>
    <x v="3493"/>
    <d v="2015-05-18T05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0"/>
    <s v="US"/>
    <s v="USD"/>
    <n v="1472604262"/>
    <n v="1470012262"/>
    <b v="0"/>
    <n v="0"/>
    <b v="0"/>
    <s v="journalism/audio"/>
    <n v="556"/>
    <n v="0"/>
    <x v="8"/>
    <s v="audio"/>
    <x v="0"/>
    <x v="3494"/>
    <d v="2016-08-31T00:44:22"/>
  </r>
  <r>
    <n v="1075"/>
    <s v="Towers Of The Apocalypse"/>
    <s v="Fully 3D, post Apocalyptic themed tower defense video game. New take on the genre."/>
    <n v="1000"/>
    <n v="5500"/>
    <x v="1"/>
    <s v="US"/>
    <s v="USD"/>
    <n v="1336340516"/>
    <n v="1333748516"/>
    <b v="0"/>
    <n v="3"/>
    <b v="0"/>
    <s v="games/video games"/>
    <n v="550"/>
    <n v="1833.33"/>
    <x v="4"/>
    <s v="video games"/>
    <x v="5"/>
    <x v="3495"/>
    <d v="2012-05-06T21:41:56"/>
  </r>
  <r>
    <n v="1113"/>
    <s v="A YouTube Gaming Channel"/>
    <s v="A start up YouTube PC Gaming channel named ''Jeansie''. Comprised of witty banter and slightly above average  gaming skills :)"/>
    <n v="1000"/>
    <n v="5297"/>
    <x v="1"/>
    <s v="GB"/>
    <s v="GBP"/>
    <n v="1408058820"/>
    <n v="1405466820"/>
    <b v="0"/>
    <n v="1"/>
    <b v="0"/>
    <s v="games/video games"/>
    <n v="530"/>
    <n v="5297"/>
    <x v="4"/>
    <s v="video games"/>
    <x v="1"/>
    <x v="3496"/>
    <d v="2014-08-14T23:27:00"/>
  </r>
  <r>
    <n v="1117"/>
    <s v="Medieval Village"/>
    <s v="Experience the Medieval in your own village. Increase your village into a city and walk through the streets."/>
    <n v="1000"/>
    <n v="5271"/>
    <x v="1"/>
    <s v="DE"/>
    <s v="EUR"/>
    <n v="1451053313"/>
    <n v="1448461313"/>
    <b v="0"/>
    <n v="8"/>
    <b v="0"/>
    <s v="games/video games"/>
    <n v="527"/>
    <n v="658.88"/>
    <x v="4"/>
    <s v="video games"/>
    <x v="2"/>
    <x v="3497"/>
    <d v="2015-12-25T14:21:53"/>
  </r>
  <r>
    <n v="1128"/>
    <s v="Flying Turds"/>
    <s v="#havingfunFTW"/>
    <n v="1000"/>
    <n v="5233"/>
    <x v="1"/>
    <s v="GB"/>
    <s v="GBP"/>
    <n v="1407425717"/>
    <n v="1404833717"/>
    <b v="0"/>
    <n v="1"/>
    <b v="0"/>
    <s v="games/mobile games"/>
    <n v="523"/>
    <n v="5233"/>
    <x v="4"/>
    <s v="mobile games"/>
    <x v="1"/>
    <x v="3498"/>
    <d v="2014-08-07T15:35:17"/>
  </r>
  <r>
    <n v="1135"/>
    <s v="Trumperama"/>
    <s v="&quot;Trumperama&quot; ist ein Jump 'n' Run Spiel im 8-Bit Stil fÃ¼r Android._x000a_Donald Trump gewinnt die Wahlen und muss gestoppt werden!"/>
    <n v="1000"/>
    <n v="5212"/>
    <x v="1"/>
    <s v="DE"/>
    <s v="EUR"/>
    <n v="1470527094"/>
    <n v="1467935094"/>
    <b v="0"/>
    <n v="1"/>
    <b v="0"/>
    <s v="games/mobile games"/>
    <n v="521"/>
    <n v="5212"/>
    <x v="4"/>
    <s v="mobile games"/>
    <x v="0"/>
    <x v="3499"/>
    <d v="2016-08-06T23:44:54"/>
  </r>
  <r>
    <n v="1182"/>
    <s v="J &amp; D Rolling Smoke BBQ expansion"/>
    <s v="Two  years ago this business was started to help a local non-profit.  We have since expanded and provide jobs in our small community."/>
    <n v="1000"/>
    <n v="5000"/>
    <x v="1"/>
    <s v="US"/>
    <s v="USD"/>
    <n v="1484239320"/>
    <n v="1482609088"/>
    <b v="0"/>
    <n v="4"/>
    <b v="0"/>
    <s v="food/food trucks"/>
    <n v="500"/>
    <n v="1250"/>
    <x v="7"/>
    <s v="food trucks"/>
    <x v="0"/>
    <x v="3500"/>
    <d v="2017-01-12T16:42:00"/>
  </r>
  <r>
    <n v="1211"/>
    <s v="500 Views of Japan"/>
    <s v="From 2010 to 2015, I took over 15 000 photos in Japan. Here's 500 of them. Landscape, city view, people and so much more!"/>
    <n v="1000"/>
    <n v="4660"/>
    <x v="2"/>
    <s v="CA"/>
    <s v="CAD"/>
    <n v="1465505261"/>
    <n v="1464209261"/>
    <b v="0"/>
    <n v="6"/>
    <b v="1"/>
    <s v="photography/photobooks"/>
    <n v="466"/>
    <n v="776.67"/>
    <x v="6"/>
    <s v="photobooks"/>
    <x v="0"/>
    <x v="3501"/>
    <d v="2016-06-09T20:47:4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0"/>
    <s v="US"/>
    <s v="USD"/>
    <n v="1329864374"/>
    <n v="1328049974"/>
    <b v="0"/>
    <n v="6"/>
    <b v="0"/>
    <s v="music/world music"/>
    <n v="452"/>
    <n v="753"/>
    <x v="5"/>
    <s v="world music"/>
    <x v="5"/>
    <x v="3502"/>
    <d v="2012-02-21T22:46:14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0"/>
    <s v="US"/>
    <s v="USD"/>
    <n v="1312641536"/>
    <n v="1310049536"/>
    <b v="0"/>
    <n v="3"/>
    <b v="0"/>
    <s v="music/world music"/>
    <n v="450"/>
    <n v="1500"/>
    <x v="5"/>
    <s v="world music"/>
    <x v="6"/>
    <x v="3503"/>
    <d v="2011-08-06T14:38:56"/>
  </r>
  <r>
    <n v="1283"/>
    <s v="Sketching In Stereo 3rd Album!"/>
    <s v="Our 3rd album is halfway complete, but we need your help to record, mix and master the final product!"/>
    <n v="1000"/>
    <n v="4176"/>
    <x v="2"/>
    <s v="US"/>
    <s v="USD"/>
    <n v="1362974400"/>
    <n v="1360948389"/>
    <b v="1"/>
    <n v="22"/>
    <b v="1"/>
    <s v="music/rock"/>
    <n v="418"/>
    <n v="189.82"/>
    <x v="5"/>
    <s v="rock"/>
    <x v="4"/>
    <x v="3504"/>
    <d v="2013-03-11T04:00:00"/>
  </r>
  <r>
    <n v="1353"/>
    <s v="Finish The Script! - A College Writing Course in Book Form"/>
    <s v="A book that teaches aspiring writers how to get from a basic idea to a fully rewritten screenplay."/>
    <n v="1000"/>
    <n v="3800"/>
    <x v="2"/>
    <s v="US"/>
    <s v="USD"/>
    <n v="1362960000"/>
    <n v="1359946188"/>
    <b v="0"/>
    <n v="42"/>
    <b v="1"/>
    <s v="publishing/nonfiction"/>
    <n v="380"/>
    <n v="90.48"/>
    <x v="2"/>
    <s v="nonfiction"/>
    <x v="4"/>
    <x v="3505"/>
    <d v="2013-03-11T00:00:00"/>
  </r>
  <r>
    <n v="1362"/>
    <s v="A Fantastic Affair: Karl Barth in America 1962â€“Research"/>
    <s v="The never-before-told story of Karl Barth's (first and only) journey to the United States in 1962."/>
    <n v="1000"/>
    <n v="3750"/>
    <x v="2"/>
    <s v="US"/>
    <s v="USD"/>
    <n v="1378592731"/>
    <n v="1373408731"/>
    <b v="0"/>
    <n v="25"/>
    <b v="1"/>
    <s v="publishing/nonfiction"/>
    <n v="375"/>
    <n v="150"/>
    <x v="2"/>
    <s v="nonfiction"/>
    <x v="4"/>
    <x v="3506"/>
    <d v="2013-09-07T22:25:3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1"/>
    <s v="GB"/>
    <s v="GBP"/>
    <n v="1447451756"/>
    <n v="1444856156"/>
    <b v="0"/>
    <n v="6"/>
    <b v="0"/>
    <s v="publishing/translations"/>
    <n v="347"/>
    <n v="578.33000000000004"/>
    <x v="2"/>
    <s v="translations"/>
    <x v="2"/>
    <x v="3507"/>
    <d v="2015-11-13T21:55:56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1"/>
    <s v="DE"/>
    <s v="EUR"/>
    <n v="1440408120"/>
    <n v="1435224120"/>
    <b v="0"/>
    <n v="0"/>
    <b v="0"/>
    <s v="publishing/translations"/>
    <n v="340"/>
    <n v="0"/>
    <x v="2"/>
    <s v="translations"/>
    <x v="2"/>
    <x v="3508"/>
    <d v="2015-08-24T09:22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1"/>
    <s v="ES"/>
    <s v="EUR"/>
    <n v="1459584417"/>
    <n v="1456996017"/>
    <b v="0"/>
    <n v="3"/>
    <b v="0"/>
    <s v="publishing/translations"/>
    <n v="340"/>
    <n v="1132.7"/>
    <x v="2"/>
    <s v="translations"/>
    <x v="0"/>
    <x v="3509"/>
    <d v="2016-04-02T08:06:57"/>
  </r>
  <r>
    <n v="1544"/>
    <s v="LaFee Photography"/>
    <s v="My name is Travis LaFee, I live in beautiful McCall, Idaho. I wish to display the beauty of valley county by taking pics outdoors."/>
    <n v="1000"/>
    <n v="3017"/>
    <x v="1"/>
    <s v="US"/>
    <s v="USD"/>
    <n v="1427847480"/>
    <n v="1424222024"/>
    <b v="0"/>
    <n v="0"/>
    <b v="0"/>
    <s v="photography/nature"/>
    <n v="302"/>
    <n v="0"/>
    <x v="6"/>
    <s v="nature"/>
    <x v="2"/>
    <x v="3510"/>
    <d v="2015-04-01T00:18:00"/>
  </r>
  <r>
    <n v="1546"/>
    <s v="Hen Harrier Wildlife Sanctuary"/>
    <s v="Buy and maintain 6 acres of land in West Ireland as a Wildlife Refuge for an endangered species of native Raptor called the Hen Harrier"/>
    <n v="1000"/>
    <n v="3015.73"/>
    <x v="1"/>
    <s v="GB"/>
    <s v="GBP"/>
    <n v="1410930399"/>
    <n v="1405746399"/>
    <b v="0"/>
    <n v="11"/>
    <b v="0"/>
    <s v="photography/nature"/>
    <n v="302"/>
    <n v="274.16000000000003"/>
    <x v="6"/>
    <s v="nature"/>
    <x v="1"/>
    <x v="3511"/>
    <d v="2014-09-17T05:06:39"/>
  </r>
  <r>
    <n v="1581"/>
    <s v="The Sharper Image"/>
    <s v="Photographic canvas prints depicting different scenes from around the globe, including local images taken in Sussex England."/>
    <n v="1000"/>
    <n v="2908"/>
    <x v="1"/>
    <s v="GB"/>
    <s v="GBP"/>
    <n v="1450521990"/>
    <n v="1447757190"/>
    <b v="0"/>
    <n v="1"/>
    <b v="0"/>
    <s v="photography/places"/>
    <n v="291"/>
    <n v="2908"/>
    <x v="6"/>
    <s v="places"/>
    <x v="2"/>
    <x v="3512"/>
    <d v="2015-12-19T10:46:30"/>
  </r>
  <r>
    <n v="1582"/>
    <s v="Scenes from New Orleans"/>
    <s v="I create canvas prints of images from in and around New Orleans"/>
    <n v="1000"/>
    <n v="2889"/>
    <x v="1"/>
    <s v="US"/>
    <s v="USD"/>
    <n v="1445894400"/>
    <n v="1440961053"/>
    <b v="0"/>
    <n v="3"/>
    <b v="0"/>
    <s v="photography/places"/>
    <n v="289"/>
    <n v="963"/>
    <x v="6"/>
    <s v="places"/>
    <x v="2"/>
    <x v="3513"/>
    <d v="2015-10-26T21:20:00"/>
  </r>
  <r>
    <n v="1594"/>
    <s v="Scenes and Things from New Orleans"/>
    <s v="I photograph my love of New Orleans, create canvases and share those memories with you."/>
    <n v="1000"/>
    <n v="2842"/>
    <x v="1"/>
    <s v="US"/>
    <s v="USD"/>
    <n v="1463329260"/>
    <n v="1458147982"/>
    <b v="0"/>
    <n v="10"/>
    <b v="0"/>
    <s v="photography/places"/>
    <n v="284"/>
    <n v="284.2"/>
    <x v="6"/>
    <s v="places"/>
    <x v="0"/>
    <x v="3514"/>
    <d v="2016-05-15T16:21:00"/>
  </r>
  <r>
    <n v="1613"/>
    <s v="New  E.P. mastering and recording"/>
    <s v="Ghosts and Paper Hearts are getting ready to release their new EP and we want it to be sent everywhere. Help us out PLEASE!!!!!"/>
    <n v="1000"/>
    <n v="2735"/>
    <x v="2"/>
    <s v="US"/>
    <s v="USD"/>
    <n v="1342921202"/>
    <n v="1340329202"/>
    <b v="0"/>
    <n v="26"/>
    <b v="1"/>
    <s v="music/rock"/>
    <n v="274"/>
    <n v="105.19"/>
    <x v="5"/>
    <s v="rock"/>
    <x v="5"/>
    <x v="3515"/>
    <d v="2012-07-22T01:40:02"/>
  </r>
  <r>
    <n v="1620"/>
    <s v="Kickstart my music career with 300 CDs"/>
    <s v="Kickstarting my music career with 300 hard copy CDs of my first release."/>
    <n v="1000"/>
    <n v="2713"/>
    <x v="2"/>
    <s v="US"/>
    <s v="USD"/>
    <n v="1361606940"/>
    <n v="1361002140"/>
    <b v="0"/>
    <n v="17"/>
    <b v="1"/>
    <s v="music/rock"/>
    <n v="271"/>
    <n v="159.59"/>
    <x v="5"/>
    <s v="rock"/>
    <x v="4"/>
    <x v="3516"/>
    <d v="2013-02-23T08:09:00"/>
  </r>
  <r>
    <n v="1624"/>
    <s v="Joey De Noble needs YOUR help!"/>
    <s v="Joey De Noble is raising money to help record his latest music, and he wants YOU to be a part of it!"/>
    <n v="1000"/>
    <n v="2700"/>
    <x v="2"/>
    <s v="US"/>
    <s v="USD"/>
    <n v="1357721335"/>
    <n v="1354265335"/>
    <b v="0"/>
    <n v="25"/>
    <b v="1"/>
    <s v="music/rock"/>
    <n v="270"/>
    <n v="108"/>
    <x v="5"/>
    <s v="rock"/>
    <x v="5"/>
    <x v="3517"/>
    <d v="2013-01-09T08:48:55"/>
  </r>
  <r>
    <n v="1638"/>
    <s v="Avenues EP 2013"/>
    <s v="Avenues will be going in to the studio to record a new EP with Matt Allison!"/>
    <n v="1000"/>
    <n v="2646.5"/>
    <x v="2"/>
    <s v="US"/>
    <s v="USD"/>
    <n v="1362086700"/>
    <n v="1358180968"/>
    <b v="0"/>
    <n v="27"/>
    <b v="1"/>
    <s v="music/rock"/>
    <n v="265"/>
    <n v="98.02"/>
    <x v="5"/>
    <s v="rock"/>
    <x v="4"/>
    <x v="3518"/>
    <d v="2013-02-28T21:25:00"/>
  </r>
  <r>
    <n v="1663"/>
    <s v="ghost -- a music video"/>
    <s v="music is as important to the eyes as it is to the ears. help bring ghost to life in front of your eyes."/>
    <n v="1000"/>
    <n v="2576"/>
    <x v="2"/>
    <s v="US"/>
    <s v="USD"/>
    <n v="1422750707"/>
    <n v="1420158707"/>
    <b v="0"/>
    <n v="32"/>
    <b v="1"/>
    <s v="music/pop"/>
    <n v="258"/>
    <n v="80.5"/>
    <x v="5"/>
    <s v="pop"/>
    <x v="2"/>
    <x v="3519"/>
    <d v="2015-02-01T00:31:4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2"/>
    <s v="US"/>
    <s v="USD"/>
    <n v="1278302400"/>
    <n v="1273961999"/>
    <b v="0"/>
    <n v="23"/>
    <b v="1"/>
    <s v="music/pop"/>
    <n v="256"/>
    <n v="111.3"/>
    <x v="5"/>
    <s v="pop"/>
    <x v="7"/>
    <x v="3520"/>
    <d v="2010-07-05T04:00:00"/>
  </r>
  <r>
    <n v="1675"/>
    <s v="The Great Party's Debut Album!"/>
    <s v="The Great Party is releasing their debut album. Here's your chance to be a part of it!"/>
    <n v="1000"/>
    <n v="2555"/>
    <x v="2"/>
    <s v="US"/>
    <s v="USD"/>
    <n v="1318802580"/>
    <n v="1316194540"/>
    <b v="0"/>
    <n v="34"/>
    <b v="1"/>
    <s v="music/pop"/>
    <n v="256"/>
    <n v="75.150000000000006"/>
    <x v="5"/>
    <s v="pop"/>
    <x v="6"/>
    <x v="3521"/>
    <d v="2011-10-16T22:03:00"/>
  </r>
  <r>
    <n v="1680"/>
    <s v="Kick Out a Record"/>
    <s v="Working Musician dilemma #164: how the taxman put Kick the Record 2.0 on hold"/>
    <n v="1000"/>
    <n v="2547.69"/>
    <x v="2"/>
    <s v="US"/>
    <s v="USD"/>
    <n v="1405188667"/>
    <n v="1402596667"/>
    <b v="0"/>
    <n v="25"/>
    <b v="1"/>
    <s v="music/pop"/>
    <n v="255"/>
    <n v="101.91"/>
    <x v="5"/>
    <s v="pop"/>
    <x v="1"/>
    <x v="3522"/>
    <d v="2014-07-12T18:11:07"/>
  </r>
  <r>
    <n v="1731"/>
    <s v="Sam Cox Band First Christian Tour"/>
    <s v="We are a Christin Worship band looking to midwest tour. God Bless!"/>
    <n v="1000"/>
    <n v="2389"/>
    <x v="1"/>
    <s v="US"/>
    <s v="USD"/>
    <n v="1434034800"/>
    <n v="1432849552"/>
    <b v="0"/>
    <n v="0"/>
    <b v="0"/>
    <s v="music/faith"/>
    <n v="239"/>
    <n v="0"/>
    <x v="5"/>
    <s v="faith"/>
    <x v="2"/>
    <x v="3523"/>
    <d v="2015-06-11T15:00:00"/>
  </r>
  <r>
    <n v="1735"/>
    <s v="Leo's RainSong Artist program"/>
    <s v="RainSong is letting my buy a discounted guitar. I will use this to offer my talents to the ministry programs I'm a part of."/>
    <n v="1000"/>
    <n v="2370"/>
    <x v="1"/>
    <s v="US"/>
    <s v="USD"/>
    <n v="1470598345"/>
    <n v="1468006345"/>
    <b v="0"/>
    <n v="2"/>
    <b v="0"/>
    <s v="music/faith"/>
    <n v="237"/>
    <n v="1185"/>
    <x v="5"/>
    <s v="faith"/>
    <x v="0"/>
    <x v="3524"/>
    <d v="2016-08-07T19:32:25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1"/>
    <s v="US"/>
    <s v="USD"/>
    <n v="1462391932"/>
    <n v="1457297932"/>
    <b v="0"/>
    <n v="1"/>
    <b v="0"/>
    <s v="music/faith"/>
    <n v="236"/>
    <n v="2360.3200000000002"/>
    <x v="5"/>
    <s v="faith"/>
    <x v="0"/>
    <x v="3525"/>
    <d v="2016-05-04T19:58:52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2"/>
    <s v="US"/>
    <s v="USD"/>
    <n v="1468536992"/>
    <n v="1463352992"/>
    <b v="0"/>
    <n v="27"/>
    <b v="1"/>
    <s v="photography/photobooks"/>
    <n v="230"/>
    <n v="85.19"/>
    <x v="6"/>
    <s v="photobooks"/>
    <x v="0"/>
    <x v="3526"/>
    <d v="2016-07-14T22:56:32"/>
  </r>
  <r>
    <n v="1831"/>
    <s v="Darling Waste Trailer Bail Out!"/>
    <s v="After a 2 year Odyssey, Darling Waste's trailer is still not home! We need $3,500 to get it through U.S. Customs!"/>
    <n v="1000"/>
    <n v="2100"/>
    <x v="2"/>
    <s v="US"/>
    <s v="USD"/>
    <n v="1336866863"/>
    <n v="1335570863"/>
    <b v="0"/>
    <n v="14"/>
    <b v="1"/>
    <s v="music/rock"/>
    <n v="210"/>
    <n v="150"/>
    <x v="5"/>
    <s v="rock"/>
    <x v="5"/>
    <x v="3527"/>
    <d v="2012-05-12T23:54:23"/>
  </r>
  <r>
    <n v="1838"/>
    <s v="Closure - A Paul Haasch Music Video"/>
    <s v="Paul Haasch is producing his first music video! With awesome people involved and a great vision, it is sure to be an amazing piece."/>
    <n v="1000"/>
    <n v="2086"/>
    <x v="2"/>
    <s v="US"/>
    <s v="USD"/>
    <n v="1317438000"/>
    <n v="1314989557"/>
    <b v="0"/>
    <n v="28"/>
    <b v="1"/>
    <s v="music/rock"/>
    <n v="209"/>
    <n v="74.5"/>
    <x v="5"/>
    <s v="rock"/>
    <x v="6"/>
    <x v="352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82.25"/>
    <x v="2"/>
    <s v="US"/>
    <s v="USD"/>
    <n v="1475342382"/>
    <n v="1472750382"/>
    <b v="0"/>
    <n v="45"/>
    <b v="1"/>
    <s v="music/rock"/>
    <n v="208"/>
    <n v="46.27"/>
    <x v="5"/>
    <s v="rock"/>
    <x v="0"/>
    <x v="3529"/>
    <d v="2016-10-01T17:19:4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2"/>
    <s v="US"/>
    <s v="USD"/>
    <n v="1466139300"/>
    <n v="1464854398"/>
    <b v="0"/>
    <n v="19"/>
    <b v="1"/>
    <s v="music/rock"/>
    <n v="207"/>
    <n v="108.97"/>
    <x v="5"/>
    <s v="rock"/>
    <x v="0"/>
    <x v="3530"/>
    <d v="2016-06-17T04:55:00"/>
  </r>
  <r>
    <n v="1884"/>
    <s v="Glad Hearts New Album: Twenty Two - On Vinyl!"/>
    <s v="Glad Hearts Latest Album, Twenty Two, Pressed In A Very Limited Edition On Beautiful Vinyl With Accompanying Digital Download"/>
    <n v="1000"/>
    <n v="2020"/>
    <x v="2"/>
    <s v="US"/>
    <s v="USD"/>
    <n v="1354017600"/>
    <n v="1350967535"/>
    <b v="0"/>
    <n v="26"/>
    <b v="1"/>
    <s v="music/indie rock"/>
    <n v="202"/>
    <n v="77.69"/>
    <x v="5"/>
    <s v="indie rock"/>
    <x v="5"/>
    <x v="3531"/>
    <d v="2012-11-27T12:00:00"/>
  </r>
  <r>
    <n v="1894"/>
    <s v="Help me release my first 3 song EP!!"/>
    <s v="Im trying to raise $1000 for a 3 song EP in a studio!"/>
    <n v="1000"/>
    <n v="2010"/>
    <x v="2"/>
    <s v="US"/>
    <s v="USD"/>
    <n v="1329082983"/>
    <n v="1326404583"/>
    <b v="0"/>
    <n v="20"/>
    <b v="1"/>
    <s v="music/indie rock"/>
    <n v="201"/>
    <n v="100.5"/>
    <x v="5"/>
    <s v="indie rock"/>
    <x v="5"/>
    <x v="3532"/>
    <d v="2012-02-12T21:43:03"/>
  </r>
  <r>
    <n v="1898"/>
    <s v="Degenerate Matters EP Funding Campaign"/>
    <s v="We are heading into the studio to create the most soulfully orchestrated Indie Pop masterpiece mankind has ever witnessed."/>
    <n v="1000"/>
    <n v="2005"/>
    <x v="2"/>
    <s v="US"/>
    <s v="USD"/>
    <n v="1454349600"/>
    <n v="1451277473"/>
    <b v="0"/>
    <n v="21"/>
    <b v="1"/>
    <s v="music/indie rock"/>
    <n v="201"/>
    <n v="95.48"/>
    <x v="5"/>
    <s v="indie rock"/>
    <x v="2"/>
    <x v="3533"/>
    <d v="2016-02-01T18:00:00"/>
  </r>
  <r>
    <n v="1902"/>
    <s v="Cardboard reality"/>
    <s v="Virtual reality is expensive, here is the solution. I've created a VR device out of cardboard. I present: World's cheapest VR Device."/>
    <n v="1000"/>
    <n v="2002.22"/>
    <x v="1"/>
    <s v="NL"/>
    <s v="EUR"/>
    <n v="1425495447"/>
    <n v="1422903447"/>
    <b v="0"/>
    <n v="3"/>
    <b v="0"/>
    <s v="technology/gadgets"/>
    <n v="200"/>
    <n v="667.41"/>
    <x v="3"/>
    <s v="gadgets"/>
    <x v="2"/>
    <x v="3534"/>
    <d v="2015-03-04T18:57:27"/>
  </r>
  <r>
    <n v="1930"/>
    <s v="Magnetic Flowers Presents: Old, Cold. Losing It."/>
    <s v="We're nearly done recording, but we're out of money! Help us release the record!!!"/>
    <n v="1000"/>
    <n v="1920"/>
    <x v="2"/>
    <s v="US"/>
    <s v="USD"/>
    <n v="1373203482"/>
    <n v="1368019482"/>
    <b v="0"/>
    <n v="26"/>
    <b v="1"/>
    <s v="music/indie rock"/>
    <n v="192"/>
    <n v="73.849999999999994"/>
    <x v="5"/>
    <s v="indie rock"/>
    <x v="4"/>
    <x v="3535"/>
    <d v="2013-07-07T13:24:42"/>
  </r>
  <r>
    <n v="1995"/>
    <s v="The Girl With(out) The Camera"/>
    <s v="I'm looking to pursue my dream of becoming a full time photographer, using my current creative experience as a graphic designer."/>
    <n v="1000"/>
    <n v="1707"/>
    <x v="1"/>
    <s v="CA"/>
    <s v="CAD"/>
    <n v="1437082736"/>
    <n v="1435354736"/>
    <b v="0"/>
    <n v="3"/>
    <b v="0"/>
    <s v="photography/people"/>
    <n v="171"/>
    <n v="569"/>
    <x v="6"/>
    <s v="people"/>
    <x v="2"/>
    <x v="3536"/>
    <d v="2015-07-16T21:38:56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2"/>
    <s v="US"/>
    <s v="USD"/>
    <n v="1447286300"/>
    <n v="1444690700"/>
    <b v="0"/>
    <n v="50"/>
    <b v="1"/>
    <s v="technology/hardware"/>
    <n v="152"/>
    <n v="30.42"/>
    <x v="3"/>
    <s v="hardware"/>
    <x v="2"/>
    <x v="3537"/>
    <d v="2015-11-11T23:58:20"/>
  </r>
  <r>
    <n v="2102"/>
    <s v="The Guru releases &quot;Native Sun&quot;"/>
    <s v="The Guru is basement parties, lake swimming, a smile shared between reunited friends, and the doe-eyed innocence of youth."/>
    <n v="1000"/>
    <n v="1500"/>
    <x v="2"/>
    <s v="US"/>
    <s v="USD"/>
    <n v="1304628648"/>
    <n v="1302036648"/>
    <b v="0"/>
    <n v="38"/>
    <b v="1"/>
    <s v="music/indie rock"/>
    <n v="150"/>
    <n v="39.47"/>
    <x v="5"/>
    <s v="indie rock"/>
    <x v="6"/>
    <x v="3538"/>
    <d v="2011-05-05T20:50:48"/>
  </r>
  <r>
    <n v="2118"/>
    <s v="PORCHES. vs. THE U.S.A."/>
    <s v="PORCHES.  and Documentarians tour from New York to San Francisco and back."/>
    <n v="1000"/>
    <n v="1438"/>
    <x v="2"/>
    <s v="US"/>
    <s v="USD"/>
    <n v="1311538136"/>
    <n v="1308946136"/>
    <b v="0"/>
    <n v="17"/>
    <b v="1"/>
    <s v="music/indie rock"/>
    <n v="144"/>
    <n v="84.59"/>
    <x v="5"/>
    <s v="indie rock"/>
    <x v="6"/>
    <x v="3539"/>
    <d v="2011-07-24T20:08:56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1"/>
    <s v="US"/>
    <s v="USD"/>
    <n v="1303628340"/>
    <n v="1300328399"/>
    <b v="0"/>
    <n v="3"/>
    <b v="0"/>
    <s v="games/video games"/>
    <n v="140"/>
    <n v="465"/>
    <x v="4"/>
    <s v="video games"/>
    <x v="6"/>
    <x v="3540"/>
    <d v="2011-04-24T06:59:00"/>
  </r>
  <r>
    <n v="2138"/>
    <s v="Tales Of Tameria - Dawning Light"/>
    <s v="A game with a mixture of a few genres from RPG, Simulation and to adventure elements."/>
    <n v="1000"/>
    <n v="1387"/>
    <x v="1"/>
    <s v="GB"/>
    <s v="GBP"/>
    <n v="1383959939"/>
    <n v="1381364339"/>
    <b v="0"/>
    <n v="12"/>
    <b v="0"/>
    <s v="games/video games"/>
    <n v="139"/>
    <n v="115.58"/>
    <x v="4"/>
    <s v="video games"/>
    <x v="4"/>
    <x v="3541"/>
    <d v="2013-11-09T01:18:59"/>
  </r>
  <r>
    <n v="2172"/>
    <s v="Hollow point 9, Sins Of Yesterday CD"/>
    <s v="hey friends. We are Hollow Point 9._x000a_We are calling on you to help us._x000a_In our journey to make our debut album."/>
    <n v="1000"/>
    <n v="1315"/>
    <x v="2"/>
    <s v="US"/>
    <s v="USD"/>
    <n v="1429365320"/>
    <n v="1426773320"/>
    <b v="0"/>
    <n v="13"/>
    <b v="1"/>
    <s v="music/rock"/>
    <n v="132"/>
    <n v="101.15"/>
    <x v="5"/>
    <s v="rock"/>
    <x v="2"/>
    <x v="3542"/>
    <d v="2015-04-18T13:55:20"/>
  </r>
  <r>
    <n v="2179"/>
    <s v="Woodhouse EP"/>
    <s v="Woodhouse is making an EP!  If you are a fan of whiskey and loud guitars, contribute to the cause!"/>
    <n v="1000"/>
    <n v="1300"/>
    <x v="2"/>
    <s v="US"/>
    <s v="USD"/>
    <n v="1428725192"/>
    <n v="1426133192"/>
    <b v="0"/>
    <n v="21"/>
    <b v="1"/>
    <s v="music/rock"/>
    <n v="130"/>
    <n v="61.9"/>
    <x v="5"/>
    <s v="rock"/>
    <x v="2"/>
    <x v="3543"/>
    <d v="2015-04-11T04:06:32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2"/>
    <s v="US"/>
    <s v="USD"/>
    <n v="1333771200"/>
    <n v="1328649026"/>
    <b v="0"/>
    <n v="24"/>
    <b v="1"/>
    <s v="music/electronic music"/>
    <n v="124"/>
    <n v="51.71"/>
    <x v="5"/>
    <s v="electronic music"/>
    <x v="5"/>
    <x v="3544"/>
    <d v="2012-04-07T04:00:00"/>
  </r>
  <r>
    <n v="2219"/>
    <s v="Moments by eBurner"/>
    <s v="An album that illustrates events in our lives, whether trivial or significant, through the tones of electronic music."/>
    <n v="1000"/>
    <n v="1216"/>
    <x v="2"/>
    <s v="US"/>
    <s v="USD"/>
    <n v="1440004512"/>
    <n v="1437412512"/>
    <b v="0"/>
    <n v="19"/>
    <b v="1"/>
    <s v="music/electronic music"/>
    <n v="122"/>
    <n v="64"/>
    <x v="5"/>
    <s v="electronic music"/>
    <x v="2"/>
    <x v="3545"/>
    <d v="2015-08-19T17:15:1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2"/>
    <s v="DE"/>
    <s v="EUR"/>
    <n v="1439707236"/>
    <n v="1437115236"/>
    <b v="0"/>
    <n v="144"/>
    <b v="1"/>
    <s v="games/tabletop games"/>
    <n v="120"/>
    <n v="8.33"/>
    <x v="4"/>
    <s v="tabletop games"/>
    <x v="2"/>
    <x v="3546"/>
    <d v="2015-08-16T06:40:36"/>
  </r>
  <r>
    <n v="2241"/>
    <s v="Savage Worlds Zombie Squad"/>
    <s v="You are Ex- Military criminals sent on suicide missions on the edge of space. Science Fiction Tabletop RPG using Savage Worlds"/>
    <n v="1000"/>
    <n v="1168"/>
    <x v="2"/>
    <s v="GB"/>
    <s v="GBP"/>
    <n v="1488484300"/>
    <n v="1485892300"/>
    <b v="0"/>
    <n v="163"/>
    <b v="1"/>
    <s v="games/tabletop games"/>
    <n v="117"/>
    <n v="7.17"/>
    <x v="4"/>
    <s v="tabletop games"/>
    <x v="3"/>
    <x v="3547"/>
    <d v="2017-03-02T19:51:40"/>
  </r>
  <r>
    <n v="2259"/>
    <s v="The Second Breakfast"/>
    <s v="More Halfmen, more goats, more guns, and most of all some neat buildings and structures for the little fellas to hang out in!"/>
    <n v="1000"/>
    <n v="1130"/>
    <x v="2"/>
    <s v="GB"/>
    <s v="GBP"/>
    <n v="1481224736"/>
    <n v="1480360736"/>
    <b v="0"/>
    <n v="206"/>
    <b v="1"/>
    <s v="games/tabletop games"/>
    <n v="113"/>
    <n v="5.49"/>
    <x v="4"/>
    <s v="tabletop games"/>
    <x v="0"/>
    <x v="3548"/>
    <d v="2016-12-08T19:18:56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2"/>
    <s v="AU"/>
    <s v="AUD"/>
    <n v="1487093020"/>
    <n v="1485278620"/>
    <b v="0"/>
    <n v="210"/>
    <b v="1"/>
    <s v="games/tabletop games"/>
    <n v="113"/>
    <n v="5.38"/>
    <x v="4"/>
    <s v="tabletop games"/>
    <x v="3"/>
    <x v="3549"/>
    <d v="2017-02-14T17:23:40"/>
  </r>
  <r>
    <n v="2272"/>
    <s v="Pick the Lock"/>
    <s v="Pick the Lock is a game of chance and strategy. Attempt to obtain priceless treasures and outwit the other players."/>
    <n v="1000"/>
    <n v="1108"/>
    <x v="2"/>
    <s v="US"/>
    <s v="USD"/>
    <n v="1449506836"/>
    <n v="1446914836"/>
    <b v="0"/>
    <n v="944"/>
    <b v="1"/>
    <s v="games/tabletop games"/>
    <n v="111"/>
    <n v="1.17"/>
    <x v="4"/>
    <s v="tabletop games"/>
    <x v="2"/>
    <x v="3550"/>
    <d v="2015-12-07T16:47:16"/>
  </r>
  <r>
    <n v="2279"/>
    <s v="Zombie Apocalypse Geocaching"/>
    <s v="The Zombie Apocalypse has begun! Fortunately, YOU have your priorities straight. What could be more important than Geocaching?"/>
    <n v="1000"/>
    <n v="1100"/>
    <x v="2"/>
    <s v="US"/>
    <s v="USD"/>
    <n v="1423022400"/>
    <n v="1421436099"/>
    <b v="0"/>
    <n v="32"/>
    <b v="1"/>
    <s v="games/tabletop games"/>
    <n v="110"/>
    <n v="34.380000000000003"/>
    <x v="4"/>
    <s v="tabletop games"/>
    <x v="2"/>
    <x v="3551"/>
    <d v="2015-02-04T04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2"/>
    <s v="US"/>
    <s v="USD"/>
    <n v="1340733600"/>
    <n v="1339098689"/>
    <b v="0"/>
    <n v="25"/>
    <b v="1"/>
    <s v="music/rock"/>
    <n v="108"/>
    <n v="43.28"/>
    <x v="5"/>
    <s v="rock"/>
    <x v="5"/>
    <x v="3552"/>
    <d v="2012-06-26T18:00:00"/>
  </r>
  <r>
    <n v="2297"/>
    <s v="Company Company: Debut EP"/>
    <s v="New Jersey Alternative Rock band COCO needs YOUR help self-releasing debut EP!"/>
    <n v="1000"/>
    <n v="1066"/>
    <x v="2"/>
    <s v="US"/>
    <s v="USD"/>
    <n v="1331697540"/>
    <n v="1328749249"/>
    <b v="0"/>
    <n v="19"/>
    <b v="1"/>
    <s v="music/rock"/>
    <n v="107"/>
    <n v="56.11"/>
    <x v="5"/>
    <s v="rock"/>
    <x v="5"/>
    <x v="3553"/>
    <d v="2012-03-14T03:59:00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3"/>
    <x v="3554"/>
    <d v="2017-03-29T23:32: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0"/>
    <s v="CA"/>
    <s v="CAD"/>
    <n v="1466789269"/>
    <n v="1464197269"/>
    <b v="0"/>
    <n v="1"/>
    <b v="0"/>
    <s v="technology/web"/>
    <n v="101"/>
    <n v="1010"/>
    <x v="3"/>
    <s v="web"/>
    <x v="0"/>
    <x v="3555"/>
    <d v="2016-06-24T17:27:49"/>
  </r>
  <r>
    <n v="2347"/>
    <s v="Course: Create Complete Web Apps without Coding (Canceled)"/>
    <s v="Back this project and get access to a course about building COMPLETE web applications without coding."/>
    <n v="1000"/>
    <n v="1005"/>
    <x v="0"/>
    <s v="US"/>
    <s v="USD"/>
    <n v="1472135676"/>
    <n v="1469543676"/>
    <b v="0"/>
    <n v="1"/>
    <b v="0"/>
    <s v="technology/web"/>
    <n v="101"/>
    <n v="1005"/>
    <x v="3"/>
    <s v="web"/>
    <x v="0"/>
    <x v="3556"/>
    <d v="2016-08-25T14:34:36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0"/>
    <s v="US"/>
    <s v="USD"/>
    <n v="1429632822"/>
    <n v="1428596022"/>
    <b v="0"/>
    <n v="0"/>
    <b v="0"/>
    <s v="technology/web"/>
    <n v="100"/>
    <n v="0"/>
    <x v="3"/>
    <s v="web"/>
    <x v="2"/>
    <x v="3557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1000"/>
    <x v="0"/>
    <s v="IT"/>
    <s v="EUR"/>
    <n v="1453071600"/>
    <n v="1449596425"/>
    <b v="0"/>
    <n v="0"/>
    <b v="0"/>
    <s v="technology/web"/>
    <n v="100"/>
    <n v="0"/>
    <x v="3"/>
    <s v="web"/>
    <x v="2"/>
    <x v="3558"/>
    <d v="2016-01-17T23:00:0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0"/>
    <s v="US"/>
    <s v="USD"/>
    <n v="1415932643"/>
    <n v="1413337043"/>
    <b v="0"/>
    <n v="8"/>
    <b v="0"/>
    <s v="technology/web"/>
    <n v="95"/>
    <n v="119.13"/>
    <x v="3"/>
    <s v="web"/>
    <x v="1"/>
    <x v="3559"/>
    <d v="2014-11-14T02:37:23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1"/>
    <s v="US"/>
    <s v="USD"/>
    <n v="1407705187"/>
    <n v="1405113187"/>
    <b v="0"/>
    <n v="0"/>
    <b v="0"/>
    <s v="food/food trucks"/>
    <n v="88"/>
    <n v="0"/>
    <x v="7"/>
    <s v="food trucks"/>
    <x v="1"/>
    <x v="3560"/>
    <d v="2014-08-10T21:13:07"/>
  </r>
  <r>
    <n v="2467"/>
    <s v="Nature Boy Explorer EP"/>
    <s v="We've finished our first EP and we're taking it on the road in three weeks! Help us fund manufacturing?"/>
    <n v="1000"/>
    <n v="797"/>
    <x v="2"/>
    <s v="US"/>
    <s v="USD"/>
    <n v="1336669200"/>
    <n v="1335473931"/>
    <b v="0"/>
    <n v="43"/>
    <b v="1"/>
    <s v="music/indie rock"/>
    <n v="80"/>
    <n v="18.53"/>
    <x v="5"/>
    <s v="indie rock"/>
    <x v="5"/>
    <x v="3561"/>
    <d v="2012-05-10T17:00:00"/>
  </r>
  <r>
    <n v="2470"/>
    <s v="Geoff Zimmerman's Urban-Folk/ Indie-Rock Album"/>
    <s v="Music is my passion.  I've been recording this album for 2 years now, and I just want the world to finally hear it!"/>
    <n v="1000"/>
    <n v="795"/>
    <x v="2"/>
    <s v="US"/>
    <s v="USD"/>
    <n v="1337824055"/>
    <n v="1335232055"/>
    <b v="0"/>
    <n v="36"/>
    <b v="1"/>
    <s v="music/indie rock"/>
    <n v="80"/>
    <n v="22.08"/>
    <x v="5"/>
    <s v="indie rock"/>
    <x v="5"/>
    <x v="3562"/>
    <d v="2012-05-24T01:47:35"/>
  </r>
  <r>
    <n v="2482"/>
    <s v="Journey to Japan"/>
    <s v="Singer Jude Roberts has been asked to perform his song &quot;The Flood&quot;  in Hiroshima.  You can assist in making this opportunity a reality."/>
    <n v="1000"/>
    <n v="764"/>
    <x v="2"/>
    <s v="US"/>
    <s v="USD"/>
    <n v="1312224383"/>
    <n v="1308336383"/>
    <b v="0"/>
    <n v="25"/>
    <b v="1"/>
    <s v="music/indie rock"/>
    <n v="76"/>
    <n v="30.56"/>
    <x v="5"/>
    <s v="indie rock"/>
    <x v="6"/>
    <x v="3563"/>
    <d v="2011-08-01T18:46:23"/>
  </r>
  <r>
    <n v="2498"/>
    <s v="Race Bandit's Debut EP Validated"/>
    <s v="We've been working hard on getting our music out and we are taking the final steps to releasing our EP, but we need your help."/>
    <n v="1000"/>
    <n v="731"/>
    <x v="2"/>
    <s v="US"/>
    <s v="USD"/>
    <n v="1422400387"/>
    <n v="1421190787"/>
    <b v="0"/>
    <n v="20"/>
    <b v="1"/>
    <s v="music/indie rock"/>
    <n v="73"/>
    <n v="36.549999999999997"/>
    <x v="5"/>
    <s v="indie rock"/>
    <x v="2"/>
    <x v="3564"/>
    <d v="2015-01-27T23:13:07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2"/>
    <s v="US"/>
    <s v="USD"/>
    <n v="1312212855"/>
    <n v="1307028855"/>
    <b v="0"/>
    <n v="11"/>
    <b v="1"/>
    <s v="music/classical music"/>
    <n v="66"/>
    <n v="60"/>
    <x v="5"/>
    <s v="classical music"/>
    <x v="6"/>
    <x v="3565"/>
    <d v="2011-08-01T15:34:15"/>
  </r>
  <r>
    <n v="2583"/>
    <s v="Crazy Daisy Food Truck"/>
    <s v="Crazy Daisy will become the newest member of the food truck distributors in Kansas City, Missouri."/>
    <n v="1000"/>
    <n v="611"/>
    <x v="1"/>
    <s v="US"/>
    <s v="USD"/>
    <n v="1426526880"/>
    <n v="1421346480"/>
    <b v="0"/>
    <n v="5"/>
    <b v="0"/>
    <s v="food/food trucks"/>
    <n v="61"/>
    <n v="122.2"/>
    <x v="7"/>
    <s v="food trucks"/>
    <x v="2"/>
    <x v="3566"/>
    <d v="2015-03-16T17:28:00"/>
  </r>
  <r>
    <n v="2619"/>
    <s v="Mars on Earth: An Art Residency"/>
    <s v="Help a fine art photographer continue her project about space exploration, Mars, and the scientists who are going to make it possible!"/>
    <n v="1000"/>
    <n v="565"/>
    <x v="2"/>
    <s v="US"/>
    <s v="USD"/>
    <n v="1445598000"/>
    <n v="1443302004"/>
    <b v="1"/>
    <n v="53"/>
    <b v="1"/>
    <s v="technology/space exploration"/>
    <n v="57"/>
    <n v="10.66"/>
    <x v="3"/>
    <s v="space exploration"/>
    <x v="2"/>
    <x v="3567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2"/>
    <s v="US"/>
    <s v="USD"/>
    <n v="1476579600"/>
    <n v="1474641914"/>
    <b v="0"/>
    <n v="50"/>
    <b v="1"/>
    <s v="technology/space exploration"/>
    <n v="55"/>
    <n v="11"/>
    <x v="3"/>
    <s v="space exploration"/>
    <x v="0"/>
    <x v="3568"/>
    <d v="2016-10-16T01:00:00"/>
  </r>
  <r>
    <n v="2668"/>
    <s v="UOttawa Makermobile"/>
    <s v="Creativity on the go! |_x000a_CrÃ©ativitÃ© en mouvement !"/>
    <n v="1000"/>
    <n v="504"/>
    <x v="2"/>
    <s v="CA"/>
    <s v="CAD"/>
    <n v="1447079520"/>
    <n v="1443449265"/>
    <b v="0"/>
    <n v="28"/>
    <b v="1"/>
    <s v="technology/makerspaces"/>
    <n v="50"/>
    <n v="18"/>
    <x v="3"/>
    <s v="makerspaces"/>
    <x v="2"/>
    <x v="3569"/>
    <d v="2015-11-09T14:32:0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1"/>
    <s v="AU"/>
    <s v="AUD"/>
    <n v="1468658866"/>
    <n v="1464943666"/>
    <b v="0"/>
    <n v="2"/>
    <b v="0"/>
    <s v="publishing/children's books"/>
    <n v="40"/>
    <n v="200.5"/>
    <x v="2"/>
    <s v="children's books"/>
    <x v="0"/>
    <x v="3570"/>
    <d v="2016-07-16T08:47:46"/>
  </r>
  <r>
    <n v="2782"/>
    <s v="Better Than Ever Productions presents Geezer Game"/>
    <s v="The premiere theatre troupe in SE Michigan offering acting opportunities for the 50+ actor."/>
    <n v="1000"/>
    <n v="375"/>
    <x v="2"/>
    <s v="US"/>
    <s v="USD"/>
    <n v="1424149140"/>
    <n v="1421964718"/>
    <b v="0"/>
    <n v="18"/>
    <b v="1"/>
    <s v="theater/plays"/>
    <n v="38"/>
    <n v="20.83"/>
    <x v="1"/>
    <s v="plays"/>
    <x v="2"/>
    <x v="3571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2"/>
    <s v="GB"/>
    <s v="GBP"/>
    <n v="1429793446"/>
    <n v="1428583846"/>
    <b v="0"/>
    <n v="61"/>
    <b v="1"/>
    <s v="theater/plays"/>
    <n v="38"/>
    <n v="6.15"/>
    <x v="1"/>
    <s v="plays"/>
    <x v="2"/>
    <x v="3572"/>
    <d v="2015-04-23T12:50:4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2"/>
    <s v="US"/>
    <s v="USD"/>
    <n v="1405658752"/>
    <n v="1403066752"/>
    <b v="0"/>
    <n v="38"/>
    <b v="1"/>
    <s v="theater/plays"/>
    <n v="36"/>
    <n v="9.5299999999999994"/>
    <x v="1"/>
    <s v="plays"/>
    <x v="1"/>
    <x v="3573"/>
    <d v="2014-07-18T04:45:52"/>
  </r>
  <r>
    <n v="2800"/>
    <s v="EUTCo presents 'One Flew Over the Cuckoo's Nest'"/>
    <s v="Exeter University Theatre Company is bringing the award winning play by Dale Wasserman to Exeter's Northcott Theatre"/>
    <n v="1000"/>
    <n v="350"/>
    <x v="2"/>
    <s v="GB"/>
    <s v="GBP"/>
    <n v="1420377366"/>
    <n v="1415193366"/>
    <b v="0"/>
    <n v="31"/>
    <b v="1"/>
    <s v="theater/plays"/>
    <n v="35"/>
    <n v="11.29"/>
    <x v="1"/>
    <s v="plays"/>
    <x v="1"/>
    <x v="3574"/>
    <d v="2015-01-04T13:16:06"/>
  </r>
  <r>
    <n v="2804"/>
    <s v="The Piano Man"/>
    <s v="The real-life story of the mysterious 'Piano Man' who washed ashore with no memory; with no speech; but with an amazing ability..."/>
    <n v="1000"/>
    <n v="345"/>
    <x v="2"/>
    <s v="GB"/>
    <s v="GBP"/>
    <n v="1411987990"/>
    <n v="1409395990"/>
    <b v="0"/>
    <n v="23"/>
    <b v="1"/>
    <s v="theater/plays"/>
    <n v="35"/>
    <n v="15"/>
    <x v="1"/>
    <s v="plays"/>
    <x v="1"/>
    <x v="3575"/>
    <d v="2014-09-29T10:53:1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2"/>
    <s v="GB"/>
    <s v="GBP"/>
    <n v="1411510135"/>
    <n v="1408918135"/>
    <b v="0"/>
    <n v="35"/>
    <b v="1"/>
    <s v="theater/plays"/>
    <n v="32"/>
    <n v="9.14"/>
    <x v="1"/>
    <s v="plays"/>
    <x v="1"/>
    <x v="3576"/>
    <d v="2014-09-23T22:08:55"/>
  </r>
  <r>
    <n v="2835"/>
    <s v="Land of the Three Towers"/>
    <s v="A celebratory community theatre project about the Focus E15 Occupation of empty council homes on Carpenters Estate."/>
    <n v="1000"/>
    <n v="301"/>
    <x v="2"/>
    <s v="GB"/>
    <s v="GBP"/>
    <n v="1449273600"/>
    <n v="1446742417"/>
    <b v="0"/>
    <n v="93"/>
    <b v="1"/>
    <s v="theater/plays"/>
    <n v="30"/>
    <n v="3.24"/>
    <x v="1"/>
    <s v="plays"/>
    <x v="2"/>
    <x v="3577"/>
    <d v="2015-12-05T00:00:00"/>
  </r>
  <r>
    <n v="2841"/>
    <s v="The Dead Loss"/>
    <s v="1920's London; two brothers try to make a name for themselves in the underground crime world but encounter a ruthless Irish mob boss."/>
    <n v="1000"/>
    <n v="300"/>
    <x v="1"/>
    <s v="GB"/>
    <s v="GBP"/>
    <n v="1450032297"/>
    <n v="1444844697"/>
    <b v="0"/>
    <n v="1"/>
    <b v="0"/>
    <s v="theater/plays"/>
    <n v="30"/>
    <n v="300"/>
    <x v="1"/>
    <s v="plays"/>
    <x v="2"/>
    <x v="3578"/>
    <d v="2015-12-13T18:44:57"/>
  </r>
  <r>
    <n v="2854"/>
    <s v="Ultimate Political Selfie!"/>
    <s v="Almost Random Theatre's play about a candidate - with no policies - who is seeking election in May 2015"/>
    <n v="1000"/>
    <n v="289"/>
    <x v="1"/>
    <s v="GB"/>
    <s v="GBP"/>
    <n v="1431018719"/>
    <n v="1429290719"/>
    <b v="0"/>
    <n v="14"/>
    <b v="0"/>
    <s v="theater/plays"/>
    <n v="29"/>
    <n v="20.64"/>
    <x v="1"/>
    <s v="plays"/>
    <x v="2"/>
    <x v="3579"/>
    <d v="2015-05-07T17:11:59"/>
  </r>
  <r>
    <n v="2858"/>
    <s v="Gay Party Superposh 'Winter Wonderland'"/>
    <s v="Een Gay Party in het centrum van Amersfoort. _x000a_Een geweldige avond uit, met een show, optredens en DJ's."/>
    <n v="1000"/>
    <n v="285"/>
    <x v="1"/>
    <s v="NL"/>
    <s v="EUR"/>
    <n v="1417778880"/>
    <n v="1415711095"/>
    <b v="0"/>
    <n v="0"/>
    <b v="0"/>
    <s v="theater/plays"/>
    <n v="29"/>
    <n v="0"/>
    <x v="1"/>
    <s v="plays"/>
    <x v="1"/>
    <x v="3580"/>
    <d v="2014-12-05T11:28:00"/>
  </r>
  <r>
    <n v="2915"/>
    <s v="A Grimm Night for Hans Christian Anderson"/>
    <s v="An inclusive, cross community, multi-cultural theatre production for children aged 3 to 16 and their families"/>
    <n v="1000"/>
    <n v="245"/>
    <x v="1"/>
    <s v="GB"/>
    <s v="GBP"/>
    <n v="1458117190"/>
    <n v="1455528790"/>
    <b v="0"/>
    <n v="3"/>
    <b v="0"/>
    <s v="theater/plays"/>
    <n v="25"/>
    <n v="81.67"/>
    <x v="1"/>
    <s v="plays"/>
    <x v="0"/>
    <x v="3581"/>
    <d v="2016-03-16T08:33:10"/>
  </r>
  <r>
    <n v="2928"/>
    <s v="Music Theatre of Idaho Presents &quot;A Year with Frog and Toad"/>
    <s v="This is a touring production for schools in the Treasure Valley!"/>
    <n v="1000"/>
    <n v="234"/>
    <x v="2"/>
    <s v="US"/>
    <s v="USD"/>
    <n v="1457135846"/>
    <n v="1454543846"/>
    <b v="0"/>
    <n v="24"/>
    <b v="1"/>
    <s v="theater/musical"/>
    <n v="23"/>
    <n v="9.75"/>
    <x v="1"/>
    <s v="musical"/>
    <x v="0"/>
    <x v="3582"/>
    <d v="2016-03-04T23:57:26"/>
  </r>
  <r>
    <n v="2936"/>
    <s v="Put Music in our Musical: Rosetown Playhouse"/>
    <s v="We need your help to complete our musical! Help us add two more original songs to our winter show, Babes in Toyland."/>
    <n v="1000"/>
    <n v="225"/>
    <x v="2"/>
    <s v="US"/>
    <s v="USD"/>
    <n v="1413176340"/>
    <n v="1412091423"/>
    <b v="0"/>
    <n v="34"/>
    <b v="1"/>
    <s v="theater/musical"/>
    <n v="23"/>
    <n v="6.62"/>
    <x v="1"/>
    <s v="musical"/>
    <x v="1"/>
    <x v="3583"/>
    <d v="2014-10-13T04:59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1"/>
    <s v="US"/>
    <s v="USD"/>
    <n v="1447965917"/>
    <n v="1445370317"/>
    <b v="0"/>
    <n v="2"/>
    <b v="0"/>
    <s v="theater/spaces"/>
    <n v="21"/>
    <n v="106"/>
    <x v="1"/>
    <s v="spaces"/>
    <x v="2"/>
    <x v="3584"/>
    <d v="2015-11-19T20:45:17"/>
  </r>
  <r>
    <n v="2962"/>
    <s v="Grassroots Shakespeare Company â€¢ Arizona"/>
    <s v="A pop-up outdoor theatre company bringing accessible Shakespeare to parks and other locations in the greater Phoenix area!"/>
    <n v="1000"/>
    <n v="204"/>
    <x v="2"/>
    <s v="US"/>
    <s v="USD"/>
    <n v="1425193140"/>
    <n v="1422769906"/>
    <b v="0"/>
    <n v="20"/>
    <b v="1"/>
    <s v="theater/plays"/>
    <n v="20"/>
    <n v="10.199999999999999"/>
    <x v="1"/>
    <s v="plays"/>
    <x v="2"/>
    <x v="3585"/>
    <d v="2015-03-01T06:59:00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2"/>
    <s v="CA"/>
    <s v="CAD"/>
    <n v="1430693460"/>
    <n v="1428087153"/>
    <b v="0"/>
    <n v="17"/>
    <b v="1"/>
    <s v="theater/plays"/>
    <n v="20"/>
    <n v="11.76"/>
    <x v="1"/>
    <s v="plays"/>
    <x v="2"/>
    <x v="3586"/>
    <d v="2015-05-03T22:51:00"/>
  </r>
  <r>
    <n v="2988"/>
    <s v="Curtain up at the Shoebox Theatre!"/>
    <s v="Since October 2015 the Shoebox Theatre has become a hub of creativity - The next step in our journey is to hang stage curtains!"/>
    <n v="1000"/>
    <n v="187"/>
    <x v="2"/>
    <s v="GB"/>
    <s v="GBP"/>
    <n v="1466412081"/>
    <n v="1463820081"/>
    <b v="0"/>
    <n v="28"/>
    <b v="1"/>
    <s v="theater/spaces"/>
    <n v="19"/>
    <n v="6.68"/>
    <x v="1"/>
    <s v="spaces"/>
    <x v="0"/>
    <x v="3587"/>
    <d v="2016-06-20T08:41:21"/>
  </r>
  <r>
    <n v="2993"/>
    <s v="TRUE WEST: Think, Dog! Productions"/>
    <s v="Help us build the Kitchen from Hell!"/>
    <n v="1000"/>
    <n v="180"/>
    <x v="2"/>
    <s v="US"/>
    <s v="USD"/>
    <n v="1455998867"/>
    <n v="1453406867"/>
    <b v="0"/>
    <n v="22"/>
    <b v="1"/>
    <s v="theater/spaces"/>
    <n v="18"/>
    <n v="8.18"/>
    <x v="1"/>
    <s v="spaces"/>
    <x v="0"/>
    <x v="3588"/>
    <d v="2016-02-20T20:07:47"/>
  </r>
  <r>
    <n v="3032"/>
    <s v="Silent Valley : A Haunting"/>
    <s v="One night only, not-for-profit, neighborhood haunted attraction that will scare your mask off! Coming this Halloween."/>
    <n v="1000"/>
    <n v="145"/>
    <x v="2"/>
    <s v="US"/>
    <s v="USD"/>
    <n v="1441933459"/>
    <n v="1439341459"/>
    <b v="0"/>
    <n v="25"/>
    <b v="1"/>
    <s v="theater/spaces"/>
    <n v="15"/>
    <n v="5.8"/>
    <x v="1"/>
    <s v="spaces"/>
    <x v="2"/>
    <x v="3589"/>
    <d v="2015-09-11T01:04:19"/>
  </r>
  <r>
    <n v="3038"/>
    <s v="Overtime Theater Spruce Up"/>
    <s v="Our little theater needs some love. We took over a lab and need to make our space look more inviting and well, like a theater!"/>
    <n v="1000"/>
    <n v="140"/>
    <x v="2"/>
    <s v="US"/>
    <s v="USD"/>
    <n v="1457071397"/>
    <n v="1451887397"/>
    <b v="0"/>
    <n v="27"/>
    <b v="1"/>
    <s v="theater/spaces"/>
    <n v="14"/>
    <n v="5.19"/>
    <x v="1"/>
    <s v="spaces"/>
    <x v="0"/>
    <x v="3590"/>
    <d v="2016-03-04T06:03:1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1"/>
    <s v="US"/>
    <s v="USD"/>
    <n v="1418587234"/>
    <n v="1415995234"/>
    <b v="0"/>
    <n v="7"/>
    <b v="0"/>
    <s v="theater/spaces"/>
    <n v="13"/>
    <n v="17.86"/>
    <x v="1"/>
    <s v="spaces"/>
    <x v="1"/>
    <x v="3591"/>
    <d v="2014-12-14T20:00:34"/>
  </r>
  <r>
    <n v="3106"/>
    <s v="Wild Men at the Bristol Cathedral"/>
    <s v="Help fund the exciting first collaboration between Hotel Echo and Bristol Cathedral: WILD MEN, a show commemorating those lost in WW1."/>
    <n v="1000"/>
    <n v="106"/>
    <x v="1"/>
    <s v="GB"/>
    <s v="GBP"/>
    <n v="1442440800"/>
    <n v="1440497876"/>
    <b v="0"/>
    <n v="4"/>
    <b v="0"/>
    <s v="theater/spaces"/>
    <n v="11"/>
    <n v="26.5"/>
    <x v="1"/>
    <s v="spaces"/>
    <x v="2"/>
    <x v="3592"/>
    <d v="2015-09-16T22:00:00"/>
  </r>
  <r>
    <n v="3117"/>
    <s v="Cowes and The Sea"/>
    <s v="Performing Arts workshops, for young people aged 5 -16, exploring how the sea has shaped Cowes as a settlement."/>
    <n v="1000"/>
    <n v="105"/>
    <x v="1"/>
    <s v="GB"/>
    <s v="GBP"/>
    <n v="1464354720"/>
    <n v="1463648360"/>
    <b v="0"/>
    <n v="1"/>
    <b v="0"/>
    <s v="theater/spaces"/>
    <n v="11"/>
    <n v="105"/>
    <x v="1"/>
    <s v="spaces"/>
    <x v="0"/>
    <x v="3593"/>
    <d v="2016-05-27T13:12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s v="theater/plays"/>
    <n v="10"/>
    <n v="8.33"/>
    <x v="1"/>
    <s v="plays"/>
    <x v="3"/>
    <x v="3594"/>
    <d v="2017-03-27T16:16:59"/>
  </r>
  <r>
    <n v="3185"/>
    <s v="Edfringe support - What a Gay Play"/>
    <s v="I've written, and am producing, a fun new play with a gorgeous cast for this year's Edfringe and it just needs a little extra dough :)"/>
    <n v="1000"/>
    <n v="80"/>
    <x v="2"/>
    <s v="GB"/>
    <s v="GBP"/>
    <n v="1405553241"/>
    <n v="1404948441"/>
    <b v="1"/>
    <n v="24"/>
    <b v="1"/>
    <s v="theater/plays"/>
    <n v="8"/>
    <n v="3.33"/>
    <x v="1"/>
    <s v="plays"/>
    <x v="1"/>
    <x v="3595"/>
    <d v="2014-07-16T23:27:21"/>
  </r>
  <r>
    <n v="3203"/>
    <s v="Escape from Reality's 1st Season &quot;Defying Gravity&quot;"/>
    <s v="Escape from Reality's 1st Season &quot;Defying Gravity&quot; including The Last Five Years, Godspell, and Aida."/>
    <n v="1000"/>
    <n v="74"/>
    <x v="1"/>
    <s v="US"/>
    <s v="USD"/>
    <n v="1443224622"/>
    <n v="1440632622"/>
    <b v="0"/>
    <n v="6"/>
    <b v="0"/>
    <s v="theater/musical"/>
    <n v="7"/>
    <n v="12.33"/>
    <x v="1"/>
    <s v="musical"/>
    <x v="2"/>
    <x v="3596"/>
    <d v="2015-09-25T23:43:4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2"/>
    <s v="US"/>
    <s v="USD"/>
    <n v="1460846347"/>
    <n v="1458254347"/>
    <b v="0"/>
    <n v="28"/>
    <b v="1"/>
    <s v="theater/plays"/>
    <n v="6"/>
    <n v="2.25"/>
    <x v="1"/>
    <s v="plays"/>
    <x v="0"/>
    <x v="359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62"/>
    <x v="2"/>
    <s v="US"/>
    <s v="USD"/>
    <n v="1462334340"/>
    <n v="1459711917"/>
    <b v="1"/>
    <n v="26"/>
    <b v="1"/>
    <s v="theater/plays"/>
    <n v="6"/>
    <n v="2.38"/>
    <x v="1"/>
    <s v="plays"/>
    <x v="0"/>
    <x v="3598"/>
    <d v="2016-05-04T03:59:00"/>
  </r>
  <r>
    <n v="3307"/>
    <s v="The Respectful Prostitute"/>
    <s v="A group of Stanford students are going to present Jean-Paul Sartre's play, The Respectful Prostitute, at the end of Spring quarter."/>
    <n v="1000"/>
    <n v="47.69"/>
    <x v="2"/>
    <s v="US"/>
    <s v="USD"/>
    <n v="1463275339"/>
    <n v="1460683339"/>
    <b v="0"/>
    <n v="20"/>
    <b v="1"/>
    <s v="theater/plays"/>
    <n v="5"/>
    <n v="2.38"/>
    <x v="1"/>
    <s v="plays"/>
    <x v="0"/>
    <x v="3599"/>
    <d v="2016-05-15T01:22:19"/>
  </r>
  <r>
    <n v="3323"/>
    <s v="Migrants' Theatre"/>
    <s v="Young adult theatre makers from London are raising money to cover costs for touring with their current production MigrantsÂ´ Rhapsody."/>
    <n v="1000"/>
    <n v="45"/>
    <x v="2"/>
    <s v="GB"/>
    <s v="GBP"/>
    <n v="1474793208"/>
    <n v="1472201208"/>
    <b v="0"/>
    <n v="49"/>
    <b v="1"/>
    <s v="theater/plays"/>
    <n v="5"/>
    <n v="0.92"/>
    <x v="1"/>
    <s v="plays"/>
    <x v="0"/>
    <x v="3600"/>
    <d v="2016-09-25T08:46:48"/>
  </r>
  <r>
    <n v="3329"/>
    <s v="Jestia and Raedon"/>
    <s v="Jestia and Raedon is a brand new romantic comedy play going to the Edinburgh Fringe Festival this summer."/>
    <n v="1000"/>
    <n v="41"/>
    <x v="2"/>
    <s v="GB"/>
    <s v="GBP"/>
    <n v="1406502000"/>
    <n v="1405583108"/>
    <b v="0"/>
    <n v="26"/>
    <b v="1"/>
    <s v="theater/plays"/>
    <n v="4"/>
    <n v="1.58"/>
    <x v="1"/>
    <s v="plays"/>
    <x v="1"/>
    <x v="3601"/>
    <d v="2014-07-27T23:00:00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2"/>
    <s v="US"/>
    <s v="USD"/>
    <n v="1465837200"/>
    <n v="1463971172"/>
    <b v="0"/>
    <n v="14"/>
    <b v="1"/>
    <s v="theater/plays"/>
    <n v="4"/>
    <n v="2.57"/>
    <x v="1"/>
    <s v="plays"/>
    <x v="0"/>
    <x v="3602"/>
    <d v="2016-06-13T17:00:00"/>
  </r>
  <r>
    <n v="3368"/>
    <s v="Peter Pan by J.M. Barrie @ Open Space Arts"/>
    <s v="Help a non-profit community theatre create an unforgettable production of J.M. Barrie's classic play."/>
    <n v="1000"/>
    <n v="32"/>
    <x v="2"/>
    <s v="US"/>
    <s v="USD"/>
    <n v="1420088400"/>
    <n v="1416977259"/>
    <b v="0"/>
    <n v="23"/>
    <b v="1"/>
    <s v="theater/plays"/>
    <n v="3"/>
    <n v="1.39"/>
    <x v="1"/>
    <s v="plays"/>
    <x v="1"/>
    <x v="3603"/>
    <d v="2015-01-01T05:00:00"/>
  </r>
  <r>
    <n v="3372"/>
    <s v="All the Best, Jack"/>
    <s v="This play tells the story of the toxicity of sensationalism shown through one man's struggle with notoriety."/>
    <n v="1000"/>
    <n v="31"/>
    <x v="2"/>
    <s v="US"/>
    <s v="USD"/>
    <n v="1408942740"/>
    <n v="1407157756"/>
    <b v="0"/>
    <n v="27"/>
    <b v="1"/>
    <s v="theater/plays"/>
    <n v="3"/>
    <n v="1.1499999999999999"/>
    <x v="1"/>
    <s v="plays"/>
    <x v="1"/>
    <x v="3604"/>
    <d v="2014-08-25T04:59:00"/>
  </r>
  <r>
    <n v="3435"/>
    <s v="Tickets for the Tenderloin"/>
    <s v="People Of Interest is providing free tickets to &quot;Campo Maldito&quot; for Tenderloin residents who could not otherwise afford to see it."/>
    <n v="1000"/>
    <n v="25"/>
    <x v="2"/>
    <s v="US"/>
    <s v="USD"/>
    <n v="1470538800"/>
    <n v="1469112493"/>
    <b v="0"/>
    <n v="19"/>
    <b v="1"/>
    <s v="theater/plays"/>
    <n v="3"/>
    <n v="1.32"/>
    <x v="1"/>
    <s v="plays"/>
    <x v="0"/>
    <x v="3605"/>
    <d v="2016-08-07T03:00:00"/>
  </r>
  <r>
    <n v="3443"/>
    <s v="Reading of a New Play by Garrett Zuercher"/>
    <s v="A new play about dual-faced identities in the gay community, particularly among those who are deaf and those living with HIV."/>
    <n v="1000"/>
    <n v="21"/>
    <x v="2"/>
    <s v="US"/>
    <s v="USD"/>
    <n v="1410266146"/>
    <n v="1407674146"/>
    <b v="0"/>
    <n v="45"/>
    <b v="1"/>
    <s v="theater/plays"/>
    <n v="2"/>
    <n v="0.47"/>
    <x v="1"/>
    <s v="plays"/>
    <x v="1"/>
    <x v="3606"/>
    <d v="2014-09-09T12:35:46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2"/>
    <s v="GB"/>
    <s v="GBP"/>
    <n v="1423138800"/>
    <n v="1421092725"/>
    <b v="0"/>
    <n v="25"/>
    <b v="1"/>
    <s v="theater/plays"/>
    <n v="2"/>
    <n v="0.84"/>
    <x v="1"/>
    <s v="plays"/>
    <x v="2"/>
    <x v="3607"/>
    <d v="2015-02-05T12:20:00"/>
  </r>
  <r>
    <n v="3447"/>
    <s v="The Vagabond Halfback"/>
    <s v="&quot;He was a poet, a vagrant, a philosopher, a lady's man and a hard drinker&quot;"/>
    <n v="1000"/>
    <n v="21"/>
    <x v="2"/>
    <s v="US"/>
    <s v="USD"/>
    <n v="1458332412"/>
    <n v="1454448012"/>
    <b v="0"/>
    <n v="14"/>
    <b v="1"/>
    <s v="theater/plays"/>
    <n v="2"/>
    <n v="1.5"/>
    <x v="1"/>
    <s v="plays"/>
    <x v="0"/>
    <x v="3608"/>
    <d v="2016-03-18T20:20:1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2"/>
    <s v="US"/>
    <s v="USD"/>
    <n v="1406087940"/>
    <n v="1404141626"/>
    <b v="0"/>
    <n v="37"/>
    <b v="1"/>
    <s v="theater/plays"/>
    <n v="2"/>
    <n v="0.54"/>
    <x v="1"/>
    <s v="plays"/>
    <x v="1"/>
    <x v="3609"/>
    <d v="2014-07-23T03:59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2"/>
    <s v="US"/>
    <s v="USD"/>
    <n v="1460574924"/>
    <n v="1457982924"/>
    <b v="0"/>
    <n v="27"/>
    <b v="1"/>
    <s v="theater/plays"/>
    <n v="1"/>
    <n v="0.44"/>
    <x v="1"/>
    <s v="plays"/>
    <x v="0"/>
    <x v="3610"/>
    <d v="2016-04-13T19:15:2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2"/>
    <s v="US"/>
    <s v="USD"/>
    <n v="1457326740"/>
    <n v="1455919438"/>
    <b v="0"/>
    <n v="42"/>
    <b v="1"/>
    <s v="theater/plays"/>
    <n v="1"/>
    <n v="0.26"/>
    <x v="1"/>
    <s v="plays"/>
    <x v="0"/>
    <x v="3611"/>
    <d v="2016-03-07T04:59:00"/>
  </r>
  <r>
    <n v="3504"/>
    <s v="Sterling Lion Theater Company"/>
    <s v="The Sterling Lion Theater Company is a non-profit theater group established for the benefit of the Connecticut lower Naugatuck Valley."/>
    <n v="1000"/>
    <n v="10"/>
    <x v="2"/>
    <s v="US"/>
    <s v="USD"/>
    <n v="1447959491"/>
    <n v="1445363891"/>
    <b v="0"/>
    <n v="8"/>
    <b v="1"/>
    <s v="theater/plays"/>
    <n v="1"/>
    <n v="1.25"/>
    <x v="1"/>
    <s v="plays"/>
    <x v="2"/>
    <x v="3612"/>
    <d v="2015-11-19T18:58:11"/>
  </r>
  <r>
    <n v="3512"/>
    <s v="With My Eyes Wide Open"/>
    <s v="We're making a hard hitting, innovative play which will open your eyes to what mental illness is like in the mind of the sufferer."/>
    <n v="1000"/>
    <n v="10"/>
    <x v="2"/>
    <s v="GB"/>
    <s v="GBP"/>
    <n v="1429789992"/>
    <n v="1424609592"/>
    <b v="0"/>
    <n v="17"/>
    <b v="1"/>
    <s v="theater/plays"/>
    <n v="1"/>
    <n v="0.59"/>
    <x v="1"/>
    <s v="plays"/>
    <x v="2"/>
    <x v="3613"/>
    <d v="2015-04-23T11:53:12"/>
  </r>
  <r>
    <n v="3531"/>
    <s v="The Reinvention of Lily Johnson"/>
    <s v="A political comedy for a crazy election year"/>
    <n v="1000"/>
    <n v="10"/>
    <x v="2"/>
    <s v="US"/>
    <s v="USD"/>
    <n v="1467301334"/>
    <n v="1464709334"/>
    <b v="0"/>
    <n v="26"/>
    <b v="1"/>
    <s v="theater/plays"/>
    <n v="1"/>
    <n v="0.38"/>
    <x v="1"/>
    <s v="plays"/>
    <x v="0"/>
    <x v="3614"/>
    <d v="2016-06-30T15:42:14"/>
  </r>
  <r>
    <n v="3549"/>
    <s v="The Munitionettes"/>
    <s v="Help us bring to life tales of hardship, danger and community of extraordinary women working in WW1 munitions factories."/>
    <n v="1000"/>
    <n v="10"/>
    <x v="2"/>
    <s v="GB"/>
    <s v="GBP"/>
    <n v="1441358873"/>
    <n v="1438939673"/>
    <b v="0"/>
    <n v="42"/>
    <b v="1"/>
    <s v="theater/plays"/>
    <n v="1"/>
    <n v="0.24"/>
    <x v="1"/>
    <s v="plays"/>
    <x v="2"/>
    <x v="3615"/>
    <d v="2015-09-04T09:27:53"/>
  </r>
  <r>
    <n v="3559"/>
    <s v="Let's Launch Disco Turtle Productions"/>
    <s v="A theatre company designed to help young people to come out of their shell. Offering workshops and original shows directly to schools."/>
    <n v="1000"/>
    <n v="7"/>
    <x v="2"/>
    <s v="AU"/>
    <s v="AUD"/>
    <n v="1438333080"/>
    <n v="1436408308"/>
    <b v="0"/>
    <n v="24"/>
    <b v="1"/>
    <s v="theater/plays"/>
    <n v="1"/>
    <n v="0.28999999999999998"/>
    <x v="1"/>
    <s v="plays"/>
    <x v="2"/>
    <x v="3616"/>
    <d v="2015-07-31T08:58:00"/>
  </r>
  <r>
    <n v="3564"/>
    <s v="The Pillowman Aberdeen"/>
    <s v="Multi Award-Winng play THE PILLOWMAN coming to the Arts Centre Theatre, Aberdeen"/>
    <n v="1000"/>
    <n v="6"/>
    <x v="2"/>
    <s v="GB"/>
    <s v="GBP"/>
    <n v="1444060800"/>
    <n v="1440082649"/>
    <b v="0"/>
    <n v="17"/>
    <b v="1"/>
    <s v="theater/plays"/>
    <n v="1"/>
    <n v="0.35"/>
    <x v="1"/>
    <s v="plays"/>
    <x v="2"/>
    <x v="3617"/>
    <d v="2015-10-05T16:00:00"/>
  </r>
  <r>
    <n v="3567"/>
    <s v="Back To Blackbrick- A new play with live music"/>
    <s v="First stage adaptation of Sarah Moore Fitzgerald's beautiful novel about Alzheimer's and time travel with a live folk score."/>
    <n v="1000"/>
    <n v="6"/>
    <x v="2"/>
    <s v="GB"/>
    <s v="GBP"/>
    <n v="1433964444"/>
    <n v="1431372444"/>
    <b v="0"/>
    <n v="41"/>
    <b v="1"/>
    <s v="theater/plays"/>
    <n v="1"/>
    <n v="0.15"/>
    <x v="1"/>
    <s v="plays"/>
    <x v="2"/>
    <x v="3618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6"/>
    <x v="2"/>
    <s v="US"/>
    <s v="USD"/>
    <n v="1410975994"/>
    <n v="1408383994"/>
    <b v="0"/>
    <n v="19"/>
    <b v="1"/>
    <s v="theater/plays"/>
    <n v="1"/>
    <n v="0.32"/>
    <x v="1"/>
    <s v="plays"/>
    <x v="1"/>
    <x v="3619"/>
    <d v="2014-09-17T17:46:34"/>
  </r>
  <r>
    <n v="3582"/>
    <s v="REALLY REALLY"/>
    <s v="A contemporary American play touching on the scorching realities of growing up in the Millennial generation."/>
    <n v="1000"/>
    <n v="5"/>
    <x v="2"/>
    <s v="US"/>
    <s v="USD"/>
    <n v="1459822682"/>
    <n v="1458613082"/>
    <b v="0"/>
    <n v="49"/>
    <b v="1"/>
    <s v="theater/plays"/>
    <n v="1"/>
    <n v="0.1"/>
    <x v="1"/>
    <s v="plays"/>
    <x v="0"/>
    <x v="3620"/>
    <d v="2016-04-05T02:18:02"/>
  </r>
  <r>
    <n v="3598"/>
    <s v="Cinderella"/>
    <s v="River City Theatre Company needs your support as we embark on our thirteenth production, CINDERELLA!"/>
    <n v="1000"/>
    <n v="5"/>
    <x v="2"/>
    <s v="US"/>
    <s v="USD"/>
    <n v="1409720340"/>
    <n v="1408129822"/>
    <b v="0"/>
    <n v="27"/>
    <b v="1"/>
    <s v="theater/plays"/>
    <n v="1"/>
    <n v="0.19"/>
    <x v="1"/>
    <s v="plays"/>
    <x v="1"/>
    <x v="3621"/>
    <d v="2014-09-03T04:59:00"/>
  </r>
  <r>
    <n v="3610"/>
    <s v="The Florence Company presents 'America'"/>
    <s v="The Florence Company premieres its first stage play at the Chelsea Theatre in London with an original piece of writing"/>
    <n v="1000"/>
    <n v="3"/>
    <x v="2"/>
    <s v="GB"/>
    <s v="GBP"/>
    <n v="1439806936"/>
    <n v="1437214936"/>
    <b v="0"/>
    <n v="31"/>
    <b v="1"/>
    <s v="theater/plays"/>
    <n v="0"/>
    <n v="0.1"/>
    <x v="1"/>
    <s v="plays"/>
    <x v="2"/>
    <x v="3622"/>
    <d v="2015-08-17T10:22:16"/>
  </r>
  <r>
    <n v="3619"/>
    <s v="VST presents Sincerity Forever"/>
    <s v="We are a fledgling theatre company based in Atlanta looking to fund our first show, Sincerity Forever by playwright Mac Wellman."/>
    <n v="1000"/>
    <n v="2"/>
    <x v="2"/>
    <s v="US"/>
    <s v="USD"/>
    <n v="1479592800"/>
    <n v="1476760226"/>
    <b v="0"/>
    <n v="17"/>
    <b v="1"/>
    <s v="theater/plays"/>
    <n v="0"/>
    <n v="0.12"/>
    <x v="1"/>
    <s v="plays"/>
    <x v="0"/>
    <x v="3623"/>
    <d v="2016-11-19T22:00:00"/>
  </r>
  <r>
    <n v="3622"/>
    <s v="Shakespeare's Pericles, Prince of Tyre"/>
    <s v="5 actors. 39 characters. 1 epic adventure. Presented by the Cradle Theatre Company."/>
    <n v="1000"/>
    <n v="2"/>
    <x v="2"/>
    <s v="US"/>
    <s v="USD"/>
    <n v="1411874580"/>
    <n v="1409030371"/>
    <b v="0"/>
    <n v="21"/>
    <b v="1"/>
    <s v="theater/plays"/>
    <n v="0"/>
    <n v="0.1"/>
    <x v="1"/>
    <s v="plays"/>
    <x v="1"/>
    <x v="3624"/>
    <d v="2014-09-28T03:23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1"/>
    <s v="US"/>
    <s v="USD"/>
    <n v="1431283530"/>
    <n v="1428691530"/>
    <b v="0"/>
    <n v="3"/>
    <b v="0"/>
    <s v="theater/musical"/>
    <n v="0"/>
    <n v="0.33"/>
    <x v="1"/>
    <s v="musical"/>
    <x v="2"/>
    <x v="3625"/>
    <d v="2015-05-10T18:45:3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s v="musical"/>
    <x v="0"/>
    <x v="3626"/>
    <d v="2016-11-22T00:17:18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2"/>
    <s v="US"/>
    <s v="USD"/>
    <n v="1437676380"/>
    <n v="1435670452"/>
    <b v="0"/>
    <n v="28"/>
    <b v="1"/>
    <s v="theater/plays"/>
    <n v="0"/>
    <n v="0.04"/>
    <x v="1"/>
    <s v="plays"/>
    <x v="2"/>
    <x v="3627"/>
    <d v="2015-07-23T18:33:00"/>
  </r>
  <r>
    <n v="3669"/>
    <s v="Prowl Theatre Company"/>
    <s v="Prowl Theatre Company is brand new. We are putting on our first play 'Sexual perversity in Chicago', from the 10th to the 16th August"/>
    <n v="1000"/>
    <n v="1"/>
    <x v="2"/>
    <s v="GB"/>
    <s v="GBP"/>
    <n v="1434039137"/>
    <n v="1431447137"/>
    <b v="0"/>
    <n v="17"/>
    <b v="1"/>
    <s v="theater/plays"/>
    <n v="0"/>
    <n v="0.06"/>
    <x v="1"/>
    <s v="plays"/>
    <x v="2"/>
    <x v="3628"/>
    <d v="2015-06-11T16:12:1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2"/>
    <s v="US"/>
    <s v="USD"/>
    <n v="1452872290"/>
    <n v="1452008290"/>
    <b v="0"/>
    <n v="18"/>
    <b v="1"/>
    <s v="theater/plays"/>
    <n v="0"/>
    <n v="0.06"/>
    <x v="1"/>
    <s v="plays"/>
    <x v="0"/>
    <x v="3629"/>
    <d v="2016-01-15T15:38:10"/>
  </r>
  <r>
    <n v="3692"/>
    <s v="An Evening With Durang"/>
    <s v="Help us independently produce two great comedies by Christopher Durang."/>
    <n v="1000"/>
    <n v="1"/>
    <x v="2"/>
    <s v="US"/>
    <s v="USD"/>
    <n v="1411084800"/>
    <n v="1410304179"/>
    <b v="0"/>
    <n v="17"/>
    <b v="1"/>
    <s v="theater/plays"/>
    <n v="0"/>
    <n v="0.06"/>
    <x v="1"/>
    <s v="plays"/>
    <x v="1"/>
    <x v="3630"/>
    <d v="2014-09-19T00:00:00"/>
  </r>
  <r>
    <n v="3707"/>
    <s v="A KC Fringe World Premiere: DESPERATE ACTS"/>
    <s v="Support this collection of new plays by Kansas City writers and the artists who are bringing it to life!"/>
    <n v="1000"/>
    <n v="0"/>
    <x v="2"/>
    <s v="US"/>
    <s v="USD"/>
    <n v="1469165160"/>
    <n v="1467335378"/>
    <b v="0"/>
    <n v="23"/>
    <b v="1"/>
    <s v="theater/plays"/>
    <n v="0"/>
    <n v="0"/>
    <x v="1"/>
    <s v="plays"/>
    <x v="0"/>
    <x v="3631"/>
    <d v="2016-07-22T05:26:00"/>
  </r>
  <r>
    <n v="3709"/>
    <s v="The Ruby Darlings Show"/>
    <s v="The filthily talented Ruby and Darling, take you on a raunch-tastic musical discovery of life with a vagina. #sayno"/>
    <n v="1000"/>
    <n v="0"/>
    <x v="2"/>
    <s v="GB"/>
    <s v="GBP"/>
    <n v="1403715546"/>
    <n v="1401123546"/>
    <b v="0"/>
    <n v="35"/>
    <b v="1"/>
    <s v="theater/plays"/>
    <n v="0"/>
    <n v="0"/>
    <x v="1"/>
    <s v="plays"/>
    <x v="1"/>
    <x v="3632"/>
    <d v="2014-06-25T16:59:06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1"/>
    <s v="US"/>
    <s v="USD"/>
    <n v="1439828159"/>
    <n v="1437236159"/>
    <b v="0"/>
    <n v="1"/>
    <b v="0"/>
    <s v="theater/plays"/>
    <n v="0"/>
    <n v="0"/>
    <x v="1"/>
    <s v="plays"/>
    <x v="2"/>
    <x v="3633"/>
    <d v="2015-08-17T16:15:59"/>
  </r>
  <r>
    <n v="3751"/>
    <s v="GGC Productions 2016"/>
    <s v="I will be performing in TWO productions to kick off the 2016 season. NEED HELP TO FUND THESE GREAT SHOWS!"/>
    <n v="1000"/>
    <n v="0"/>
    <x v="2"/>
    <s v="US"/>
    <s v="USD"/>
    <n v="1459641073"/>
    <n v="1454460673"/>
    <b v="0"/>
    <n v="11"/>
    <b v="1"/>
    <s v="theater/musical"/>
    <n v="0"/>
    <n v="0"/>
    <x v="1"/>
    <s v="musical"/>
    <x v="0"/>
    <x v="3634"/>
    <d v="2016-04-02T23:51:13"/>
  </r>
  <r>
    <n v="3771"/>
    <s v="COME OUT SWINGIN'!"/>
    <s v="I would like to make a demo recording of six songs from COME OUT SWINGIN'!"/>
    <n v="1000"/>
    <n v="0"/>
    <x v="2"/>
    <s v="US"/>
    <s v="USD"/>
    <n v="1463529600"/>
    <n v="1462307652"/>
    <b v="0"/>
    <n v="38"/>
    <b v="1"/>
    <s v="theater/musical"/>
    <n v="0"/>
    <n v="0"/>
    <x v="1"/>
    <s v="musical"/>
    <x v="0"/>
    <x v="3635"/>
    <d v="2016-05-18T0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2"/>
    <s v="CA"/>
    <s v="CAD"/>
    <n v="1468193532"/>
    <n v="1465601532"/>
    <b v="0"/>
    <n v="10"/>
    <b v="1"/>
    <s v="theater/musical"/>
    <n v="0"/>
    <n v="0"/>
    <x v="1"/>
    <s v="musical"/>
    <x v="0"/>
    <x v="3636"/>
    <d v="2016-07-10T23:32:12"/>
  </r>
  <r>
    <n v="3808"/>
    <s v="Time at the Bar! The road to Edinburgh"/>
    <s v="Following a sell-out run in Loughborough, Time at the Bar! is heading to this year's Fringe Festival... But we need your help!"/>
    <n v="1000"/>
    <n v="0"/>
    <x v="2"/>
    <s v="GB"/>
    <s v="GBP"/>
    <n v="1429955619"/>
    <n v="1424775219"/>
    <b v="0"/>
    <n v="24"/>
    <b v="1"/>
    <s v="theater/plays"/>
    <n v="0"/>
    <n v="0"/>
    <x v="1"/>
    <s v="plays"/>
    <x v="2"/>
    <x v="3637"/>
    <d v="2015-04-25T09:53:39"/>
  </r>
  <r>
    <n v="3815"/>
    <s v="The Canterbury Shakespeare Festival - first season"/>
    <s v="Come and help us make the Canterbury Shakespeare Festival a reality"/>
    <n v="1000"/>
    <n v="0"/>
    <x v="2"/>
    <s v="GB"/>
    <s v="GBP"/>
    <n v="1440111600"/>
    <n v="1437545657"/>
    <b v="0"/>
    <n v="20"/>
    <b v="1"/>
    <s v="theater/plays"/>
    <n v="0"/>
    <n v="0"/>
    <x v="1"/>
    <s v="plays"/>
    <x v="2"/>
    <x v="3638"/>
    <d v="2015-08-20T23:00:00"/>
  </r>
  <r>
    <n v="3819"/>
    <s v="A Kansas City Fringe Festival premiere: &quot;The Art is a Lie&quot;"/>
    <s v="Support this collection of new plays by Kansas City writers and the artists who are bringing it to life!"/>
    <n v="1000"/>
    <n v="0"/>
    <x v="2"/>
    <s v="US"/>
    <s v="USD"/>
    <n v="1437166920"/>
    <n v="1435554104"/>
    <b v="0"/>
    <n v="26"/>
    <b v="1"/>
    <s v="theater/plays"/>
    <n v="0"/>
    <n v="0"/>
    <x v="1"/>
    <s v="plays"/>
    <x v="2"/>
    <x v="3639"/>
    <d v="2015-07-17T21:02:00"/>
  </r>
  <r>
    <n v="3850"/>
    <s v="The Vagina Monologues 2015"/>
    <s v="V-Day is a global activist movement to end violence against women and girls."/>
    <n v="1000"/>
    <n v="0"/>
    <x v="1"/>
    <s v="US"/>
    <s v="USD"/>
    <n v="1420081143"/>
    <n v="1417489143"/>
    <b v="1"/>
    <n v="4"/>
    <b v="0"/>
    <s v="theater/plays"/>
    <n v="0"/>
    <n v="0"/>
    <x v="1"/>
    <s v="plays"/>
    <x v="1"/>
    <x v="3640"/>
    <d v="2015-01-01T02:59:03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1"/>
    <s v="US"/>
    <s v="USD"/>
    <n v="1427408271"/>
    <n v="1424819871"/>
    <b v="0"/>
    <n v="1"/>
    <b v="0"/>
    <s v="theater/plays"/>
    <n v="0"/>
    <n v="0"/>
    <x v="1"/>
    <s v="plays"/>
    <x v="2"/>
    <x v="3641"/>
    <d v="2015-03-26T22:17:5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s v="plays"/>
    <x v="1"/>
    <x v="3642"/>
    <d v="2014-08-24T07:00:00"/>
  </r>
  <r>
    <n v="3895"/>
    <s v="Vestige"/>
    <s v="A Transgender makeup artist calls into question the loyalty of her best friend in a 1980's circus while dealing with her dying mother."/>
    <n v="1000"/>
    <n v="0"/>
    <x v="1"/>
    <s v="US"/>
    <s v="USD"/>
    <n v="1425103218"/>
    <n v="1422424818"/>
    <b v="0"/>
    <n v="1"/>
    <b v="0"/>
    <s v="theater/plays"/>
    <n v="0"/>
    <n v="0"/>
    <x v="1"/>
    <s v="plays"/>
    <x v="2"/>
    <x v="3643"/>
    <d v="2015-02-28T06:00:18"/>
  </r>
  <r>
    <n v="3907"/>
    <s v="Burqa&amp;Rifle: A Drama: Two Women, Two Cultues, Two Histories"/>
    <s v="Burqa&amp;Rifle dramatizes the  encounter between two women -- a vigilante and a convert to Islam."/>
    <n v="1000"/>
    <n v="0"/>
    <x v="1"/>
    <s v="US"/>
    <s v="USD"/>
    <n v="1414354080"/>
    <n v="1411587606"/>
    <b v="0"/>
    <n v="4"/>
    <b v="0"/>
    <s v="theater/plays"/>
    <n v="0"/>
    <n v="0"/>
    <x v="1"/>
    <s v="plays"/>
    <x v="1"/>
    <x v="3644"/>
    <d v="2014-10-26T20:08:00"/>
  </r>
  <r>
    <n v="3972"/>
    <s v="Valkyrie Theatre Company"/>
    <s v="We're a horror based theatre company in Oklahoma City beginning our first season of shows."/>
    <n v="1000"/>
    <n v="0"/>
    <x v="1"/>
    <s v="US"/>
    <s v="USD"/>
    <n v="1423186634"/>
    <n v="1418002634"/>
    <b v="0"/>
    <n v="8"/>
    <b v="0"/>
    <s v="theater/plays"/>
    <n v="0"/>
    <n v="0"/>
    <x v="1"/>
    <s v="plays"/>
    <x v="1"/>
    <x v="3645"/>
    <d v="2015-02-06T01:37:14"/>
  </r>
  <r>
    <n v="3974"/>
    <s v="The Taming of the Shrew"/>
    <s v="We are performing Shakespeare's &quot;The Taming of the Shrew&quot; in its original Elizabethan setting at the Oxford Shakespeare Festival."/>
    <n v="1000"/>
    <n v="0"/>
    <x v="1"/>
    <s v="GB"/>
    <s v="GBP"/>
    <n v="1464872848"/>
    <n v="1462280848"/>
    <b v="0"/>
    <n v="11"/>
    <b v="0"/>
    <s v="theater/plays"/>
    <n v="0"/>
    <n v="0"/>
    <x v="1"/>
    <s v="plays"/>
    <x v="0"/>
    <x v="3646"/>
    <d v="2016-06-02T13:07:28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1"/>
    <s v="GB"/>
    <s v="GBP"/>
    <n v="1437606507"/>
    <n v="1435014507"/>
    <b v="0"/>
    <n v="4"/>
    <b v="0"/>
    <s v="theater/plays"/>
    <n v="0"/>
    <n v="0"/>
    <x v="1"/>
    <s v="plays"/>
    <x v="2"/>
    <x v="3647"/>
    <d v="2015-07-22T23:08:27"/>
  </r>
  <r>
    <n v="4070"/>
    <s v="Southern Utah University: V-Day 2015"/>
    <s v="V-Day Southern Utah University 2015 and Second Studio Players presents: The Vagina Monologues"/>
    <n v="1000"/>
    <n v="0"/>
    <x v="1"/>
    <s v="US"/>
    <s v="USD"/>
    <n v="1425178800"/>
    <n v="1422374420"/>
    <b v="0"/>
    <n v="6"/>
    <b v="0"/>
    <s v="theater/plays"/>
    <n v="0"/>
    <n v="0"/>
    <x v="1"/>
    <s v="plays"/>
    <x v="2"/>
    <x v="3648"/>
    <d v="2015-03-01T03:00:0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1"/>
    <s v="GB"/>
    <s v="GBP"/>
    <n v="1408646111"/>
    <n v="1403462111"/>
    <b v="0"/>
    <n v="2"/>
    <b v="0"/>
    <s v="theater/plays"/>
    <n v="0"/>
    <n v="0"/>
    <x v="1"/>
    <s v="plays"/>
    <x v="1"/>
    <x v="3649"/>
    <d v="2014-08-21T18:35:11"/>
  </r>
  <r>
    <n v="4086"/>
    <s v="Carpe Diem Theater Troupe"/>
    <s v="Our theater troupe needs your help to put on a unique production of Hamlet! Pledge to help young actors learn and refine their skills!"/>
    <n v="1000"/>
    <n v="0"/>
    <x v="1"/>
    <s v="US"/>
    <s v="USD"/>
    <n v="1448078400"/>
    <n v="1445985299"/>
    <b v="0"/>
    <n v="5"/>
    <b v="0"/>
    <s v="theater/plays"/>
    <n v="0"/>
    <n v="0"/>
    <x v="1"/>
    <s v="plays"/>
    <x v="2"/>
    <x v="3650"/>
    <d v="2015-11-21T04:00:00"/>
  </r>
  <r>
    <n v="4090"/>
    <s v="&quot; Sweet O'l Mama &quot; Theater Production"/>
    <s v="A gripping re-enactment of a true breast cancer survival story, highlighted with inspiration and laughter!"/>
    <n v="1000"/>
    <n v="0"/>
    <x v="1"/>
    <s v="US"/>
    <s v="USD"/>
    <n v="1438959600"/>
    <n v="1437754137"/>
    <b v="0"/>
    <n v="3"/>
    <b v="0"/>
    <s v="theater/plays"/>
    <n v="0"/>
    <n v="0"/>
    <x v="1"/>
    <s v="plays"/>
    <x v="2"/>
    <x v="3651"/>
    <d v="2015-08-07T15:00:00"/>
  </r>
  <r>
    <n v="4103"/>
    <s v="Weather Men"/>
    <s v="Weather Men is a play, written by Nathan Black.  A comedy/drama that explores the question of 'why people stay together?'"/>
    <n v="1000"/>
    <n v="0"/>
    <x v="1"/>
    <s v="US"/>
    <s v="USD"/>
    <n v="1440613920"/>
    <n v="1435953566"/>
    <b v="0"/>
    <n v="6"/>
    <b v="0"/>
    <s v="theater/plays"/>
    <n v="0"/>
    <n v="0"/>
    <x v="1"/>
    <s v="plays"/>
    <x v="2"/>
    <x v="3652"/>
    <d v="2015-08-26T18:32:00"/>
  </r>
  <r>
    <n v="383"/>
    <s v="Tornado Pursuit: 2014 Storm Chasing Web Series"/>
    <s v="An independent documentary web series about storm chasing in tornado alley that features the chase team TornadoRaiders.com"/>
    <n v="999"/>
    <n v="21588"/>
    <x v="2"/>
    <s v="US"/>
    <s v="USD"/>
    <n v="1400467759"/>
    <n v="1398480559"/>
    <b v="0"/>
    <n v="48"/>
    <b v="1"/>
    <s v="film &amp; video/documentary"/>
    <n v="2161"/>
    <n v="449.75"/>
    <x v="0"/>
    <s v="documentary"/>
    <x v="1"/>
    <x v="3653"/>
    <d v="2014-05-19T02:49:19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2"/>
    <s v="US"/>
    <s v="USD"/>
    <n v="1333921508"/>
    <n v="1331333108"/>
    <b v="0"/>
    <n v="32"/>
    <b v="1"/>
    <s v="music/indie rock"/>
    <n v="202"/>
    <n v="63.13"/>
    <x v="5"/>
    <s v="indie rock"/>
    <x v="5"/>
    <x v="3654"/>
    <d v="2012-04-08T21:45:08"/>
  </r>
  <r>
    <n v="3458"/>
    <s v="J. Lee Vocque's BASED ON ACTUAL EVENTS"/>
    <s v="I promised my mother on her deathbed that I would tell the world MY story, so here it goes...crossing fingers, 2015 SF FRINGE"/>
    <n v="978"/>
    <n v="20"/>
    <x v="2"/>
    <s v="US"/>
    <s v="USD"/>
    <n v="1422937620"/>
    <n v="1420606303"/>
    <b v="0"/>
    <n v="27"/>
    <b v="1"/>
    <s v="theater/plays"/>
    <n v="2"/>
    <n v="0.74"/>
    <x v="1"/>
    <s v="plays"/>
    <x v="2"/>
    <x v="3655"/>
    <d v="2015-02-03T04:27:00"/>
  </r>
  <r>
    <n v="3532"/>
    <s v="&quot;I Will Speak For Myself&quot;"/>
    <s v="Our goal: To produce a stirring one-woman show historically based on African-American womenâ€™s experiences, struggles, and journeys."/>
    <n v="960"/>
    <n v="10"/>
    <x v="2"/>
    <s v="US"/>
    <s v="USD"/>
    <n v="1411012740"/>
    <n v="1409667827"/>
    <b v="0"/>
    <n v="27"/>
    <b v="1"/>
    <s v="theater/plays"/>
    <n v="1"/>
    <n v="0.37"/>
    <x v="1"/>
    <s v="plays"/>
    <x v="1"/>
    <x v="3656"/>
    <d v="2014-09-18T03:59:00"/>
  </r>
  <r>
    <n v="2634"/>
    <s v="Project Stardust Part 2"/>
    <s v="After a unsuccessful recovery last time we are trying again to successfully launch and recover a weather balloon from space."/>
    <n v="930"/>
    <n v="550"/>
    <x v="2"/>
    <s v="US"/>
    <s v="USD"/>
    <n v="1475163921"/>
    <n v="1472571921"/>
    <b v="0"/>
    <n v="25"/>
    <b v="1"/>
    <s v="technology/space exploration"/>
    <n v="59"/>
    <n v="22"/>
    <x v="3"/>
    <s v="space exploration"/>
    <x v="0"/>
    <x v="3657"/>
    <d v="2016-09-29T15:45:21"/>
  </r>
  <r>
    <n v="1242"/>
    <s v="Add your voice to Cellphonia 9/11 (Canceled)"/>
    <s v="Cellphonia 9/11 (http://cellphonia.org/911/) is one of the performance pieces in the Music After marathon concert on 9.11.11"/>
    <n v="911"/>
    <n v="4450"/>
    <x v="0"/>
    <s v="US"/>
    <s v="USD"/>
    <n v="1315747080"/>
    <n v="1314417502"/>
    <b v="0"/>
    <n v="1"/>
    <b v="0"/>
    <s v="music/world music"/>
    <n v="488"/>
    <n v="4450"/>
    <x v="5"/>
    <s v="world music"/>
    <x v="6"/>
    <x v="3658"/>
    <d v="2011-09-11T13:18:00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2"/>
    <s v="US"/>
    <s v="USD"/>
    <n v="1304395140"/>
    <n v="1297620584"/>
    <b v="0"/>
    <n v="18"/>
    <b v="1"/>
    <s v="film &amp; video/shorts"/>
    <n v="11936"/>
    <n v="5967.87"/>
    <x v="0"/>
    <s v="shorts"/>
    <x v="6"/>
    <x v="3659"/>
    <d v="2011-05-03T03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1"/>
    <s v="US"/>
    <s v="USD"/>
    <n v="1277501520"/>
    <n v="1273874306"/>
    <b v="0"/>
    <n v="5"/>
    <b v="0"/>
    <s v="music/jazz"/>
    <n v="745"/>
    <n v="1341"/>
    <x v="5"/>
    <s v="jazz"/>
    <x v="7"/>
    <x v="3660"/>
    <d v="2010-06-25T21:32:00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2"/>
    <s v="AT"/>
    <s v="EUR"/>
    <n v="1489238940"/>
    <n v="1486406253"/>
    <b v="0"/>
    <n v="32"/>
    <b v="1"/>
    <s v="photography/photobooks"/>
    <n v="521"/>
    <n v="146.41"/>
    <x v="6"/>
    <s v="photobooks"/>
    <x v="3"/>
    <x v="3661"/>
    <d v="2017-03-11T13:29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1"/>
    <s v="IT"/>
    <s v="EUR"/>
    <n v="1461235478"/>
    <n v="1459507478"/>
    <b v="0"/>
    <n v="0"/>
    <b v="0"/>
    <s v="publishing/translations"/>
    <n v="371"/>
    <n v="0"/>
    <x v="2"/>
    <s v="translations"/>
    <x v="0"/>
    <x v="3662"/>
    <d v="2016-04-21T10:44:38"/>
  </r>
  <r>
    <n v="1840"/>
    <s v="City of the Weak on Tour!"/>
    <s v="St. Paul five-piece band City of the Weak hits the road May 9th, heading for Ft. Lauderdale to attend the Driven Music Conference!"/>
    <n v="900"/>
    <n v="2080"/>
    <x v="2"/>
    <s v="US"/>
    <s v="USD"/>
    <n v="1367902740"/>
    <n v="1366251510"/>
    <b v="0"/>
    <n v="13"/>
    <b v="1"/>
    <s v="music/rock"/>
    <n v="231"/>
    <n v="160"/>
    <x v="5"/>
    <s v="rock"/>
    <x v="4"/>
    <x v="3663"/>
    <d v="2013-05-07T04:59:0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2"/>
    <s v="US"/>
    <s v="USD"/>
    <n v="1427319366"/>
    <n v="1424730966"/>
    <b v="0"/>
    <n v="42"/>
    <b v="1"/>
    <s v="music/indie rock"/>
    <n v="223"/>
    <n v="47.74"/>
    <x v="5"/>
    <s v="indie rock"/>
    <x v="2"/>
    <x v="3664"/>
    <d v="2015-03-25T21:36:06"/>
  </r>
  <r>
    <n v="2523"/>
    <s v="Pater Noster Project"/>
    <s v="PATER NOSTER (2003) by Thomas Oboe Lee, scored for baritone solo and string quartet.  Hauntingly beautiful, yet never performed."/>
    <n v="900"/>
    <n v="684"/>
    <x v="2"/>
    <s v="US"/>
    <s v="USD"/>
    <n v="1416270292"/>
    <n v="1413674692"/>
    <b v="0"/>
    <n v="26"/>
    <b v="1"/>
    <s v="music/classical music"/>
    <n v="76"/>
    <n v="26.31"/>
    <x v="5"/>
    <s v="classical music"/>
    <x v="1"/>
    <x v="3665"/>
    <d v="2014-11-18T00:24:52"/>
  </r>
  <r>
    <n v="2557"/>
    <s v="European Tour"/>
    <s v="Raising money for our concert tour of Switzerland and Germany in June/July 2014"/>
    <n v="900"/>
    <n v="640"/>
    <x v="2"/>
    <s v="GB"/>
    <s v="GBP"/>
    <n v="1400176386"/>
    <n v="1397584386"/>
    <b v="0"/>
    <n v="36"/>
    <b v="1"/>
    <s v="music/classical music"/>
    <n v="71"/>
    <n v="17.78"/>
    <x v="5"/>
    <s v="classical music"/>
    <x v="1"/>
    <x v="3666"/>
    <d v="2014-05-15T17:53:06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2"/>
    <s v="GB"/>
    <s v="GBP"/>
    <n v="1488538892"/>
    <n v="1487329292"/>
    <b v="0"/>
    <n v="25"/>
    <b v="1"/>
    <s v="theater/spaces"/>
    <n v="17"/>
    <n v="6"/>
    <x v="1"/>
    <s v="spaces"/>
    <x v="3"/>
    <x v="3667"/>
    <d v="2017-03-03T11:01:32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2"/>
    <s v="US"/>
    <s v="USD"/>
    <n v="1404312846"/>
    <n v="1402584846"/>
    <b v="0"/>
    <n v="15"/>
    <b v="1"/>
    <s v="theater/plays"/>
    <n v="1"/>
    <n v="0.67"/>
    <x v="1"/>
    <s v="plays"/>
    <x v="1"/>
    <x v="3668"/>
    <d v="2014-07-02T14:54:06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2"/>
    <s v="US"/>
    <s v="USD"/>
    <n v="1420048208"/>
    <n v="1417456208"/>
    <b v="0"/>
    <n v="12"/>
    <b v="1"/>
    <s v="theater/plays"/>
    <n v="1"/>
    <n v="0.5"/>
    <x v="1"/>
    <s v="plays"/>
    <x v="1"/>
    <x v="3669"/>
    <d v="2014-12-31T17:50:08"/>
  </r>
  <r>
    <n v="3580"/>
    <s v="Annabel Lost"/>
    <s v="Annabel Lost combines visual art and performance poetry to tell the story of two orphaned refugees, Quetzal and Rhime."/>
    <n v="900"/>
    <n v="5"/>
    <x v="2"/>
    <s v="US"/>
    <s v="USD"/>
    <n v="1425185940"/>
    <n v="1421900022"/>
    <b v="0"/>
    <n v="27"/>
    <b v="1"/>
    <s v="theater/plays"/>
    <n v="1"/>
    <n v="0.19"/>
    <x v="1"/>
    <s v="plays"/>
    <x v="2"/>
    <x v="3670"/>
    <d v="2015-03-01T04:59:00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2"/>
    <s v="US"/>
    <s v="USD"/>
    <n v="1437420934"/>
    <n v="1434828934"/>
    <b v="0"/>
    <n v="22"/>
    <b v="1"/>
    <s v="film &amp; video/television"/>
    <n v="35496"/>
    <n v="13714.53"/>
    <x v="0"/>
    <s v="television"/>
    <x v="2"/>
    <x v="3671"/>
    <d v="2015-07-20T19:35:34"/>
  </r>
  <r>
    <n v="947"/>
    <s v="PAKPOWER, The CCP Pack"/>
    <s v="The CCP Pack is a bag that charges your smartphones and tablets on the go! Also holds small important items. &quot;Never Without Power&quot;."/>
    <n v="850"/>
    <n v="6530"/>
    <x v="1"/>
    <s v="US"/>
    <s v="USD"/>
    <n v="1467312306"/>
    <n v="1462128306"/>
    <b v="0"/>
    <n v="0"/>
    <b v="0"/>
    <s v="technology/wearables"/>
    <n v="768"/>
    <n v="0"/>
    <x v="3"/>
    <s v="wearables"/>
    <x v="0"/>
    <x v="3672"/>
    <d v="2016-06-30T18:45:06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2"/>
    <s v="GB"/>
    <s v="GBP"/>
    <n v="1457914373"/>
    <n v="1456189973"/>
    <b v="0"/>
    <n v="23"/>
    <b v="1"/>
    <s v="theater/plays"/>
    <n v="483"/>
    <n v="178.39"/>
    <x v="1"/>
    <s v="plays"/>
    <x v="0"/>
    <x v="3673"/>
    <d v="2016-03-14T00:12:53"/>
  </r>
  <r>
    <n v="2293"/>
    <s v="&quot;Hurt N' Wrong&quot; New Album Fundraiser!"/>
    <s v="Donate here to be a part of the upcoming album. Every little bit helps!"/>
    <n v="850"/>
    <n v="1073"/>
    <x v="2"/>
    <s v="US"/>
    <s v="USD"/>
    <n v="1348545540"/>
    <n v="1346345999"/>
    <b v="0"/>
    <n v="27"/>
    <b v="1"/>
    <s v="music/rock"/>
    <n v="126"/>
    <n v="39.74"/>
    <x v="5"/>
    <s v="rock"/>
    <x v="5"/>
    <x v="3674"/>
    <d v="2012-09-25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2"/>
    <s v="CA"/>
    <s v="CAD"/>
    <n v="1449701284"/>
    <n v="1446241684"/>
    <b v="0"/>
    <n v="21"/>
    <b v="1"/>
    <s v="theater/plays"/>
    <n v="35"/>
    <n v="14.33"/>
    <x v="1"/>
    <s v="plays"/>
    <x v="2"/>
    <x v="3675"/>
    <d v="2015-12-09T22:48:04"/>
  </r>
  <r>
    <n v="3726"/>
    <s v="Howard's End 3.0"/>
    <s v="A week of rehearsal culminating in a staged reading of our three-actor adaptation of &quot;Howards End,&quot; for potential producers."/>
    <n v="850"/>
    <n v="0"/>
    <x v="2"/>
    <s v="US"/>
    <s v="USD"/>
    <n v="1461963600"/>
    <n v="1459567371"/>
    <b v="0"/>
    <n v="46"/>
    <b v="1"/>
    <s v="theater/plays"/>
    <n v="0"/>
    <n v="0"/>
    <x v="1"/>
    <s v="plays"/>
    <x v="0"/>
    <x v="3676"/>
    <d v="2016-04-29T21:00:00"/>
  </r>
  <r>
    <n v="3732"/>
    <s v="Elektra Bekent - Afstudeervoorstelling"/>
    <s v="Mijn solo voorstelling gaat over Elektra (Sophokles) en hoe zij als jongere alles beleeft en meemaakt!"/>
    <n v="850"/>
    <n v="0"/>
    <x v="1"/>
    <s v="NL"/>
    <s v="EUR"/>
    <n v="1422100800"/>
    <n v="1416932133"/>
    <b v="0"/>
    <n v="4"/>
    <b v="0"/>
    <s v="theater/plays"/>
    <n v="0"/>
    <n v="0"/>
    <x v="1"/>
    <s v="plays"/>
    <x v="1"/>
    <x v="3677"/>
    <d v="2015-01-24T12:00:0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1"/>
    <s v="GB"/>
    <s v="GBP"/>
    <n v="1436297180"/>
    <n v="1431113180"/>
    <b v="0"/>
    <n v="5"/>
    <b v="0"/>
    <s v="theater/plays"/>
    <n v="0"/>
    <n v="0"/>
    <x v="1"/>
    <s v="plays"/>
    <x v="2"/>
    <x v="3678"/>
    <d v="2015-07-07T19:26:20"/>
  </r>
  <r>
    <n v="2628"/>
    <s v="Pie In Space!"/>
    <s v="A high school freshman is sending pie into space and you can be a part of it.  GO SCIENCE!!!"/>
    <n v="839"/>
    <n v="558"/>
    <x v="2"/>
    <s v="US"/>
    <s v="USD"/>
    <n v="1417389067"/>
    <n v="1415661067"/>
    <b v="0"/>
    <n v="21"/>
    <b v="1"/>
    <s v="technology/space exploration"/>
    <n v="67"/>
    <n v="26.57"/>
    <x v="3"/>
    <s v="space exploration"/>
    <x v="1"/>
    <x v="3679"/>
    <d v="2014-11-30T23:11:0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1"/>
    <s v="US"/>
    <s v="USD"/>
    <n v="1408831718"/>
    <n v="1406239718"/>
    <b v="0"/>
    <n v="5"/>
    <b v="0"/>
    <s v="film &amp; video/animation"/>
    <n v="2065"/>
    <n v="3304.01"/>
    <x v="0"/>
    <s v="animation"/>
    <x v="1"/>
    <x v="3680"/>
    <d v="2014-08-23T22:08:3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2"/>
    <s v="US"/>
    <s v="USD"/>
    <n v="1407788867"/>
    <n v="1405196867"/>
    <b v="0"/>
    <n v="27"/>
    <b v="1"/>
    <s v="technology/wearables"/>
    <n v="1403"/>
    <n v="415.78"/>
    <x v="3"/>
    <s v="wearables"/>
    <x v="1"/>
    <x v="3681"/>
    <d v="2014-08-11T20:27:47"/>
  </r>
  <r>
    <n v="781"/>
    <s v="Touring the United States This July"/>
    <s v="&quot;WE ARE ON A MISSION TO TOUR THE UNITED STATES NON-STOP. TO DO SO WE NEED TO PURCHASE A NEW VAN.&quot;"/>
    <n v="800"/>
    <n v="8711.52"/>
    <x v="2"/>
    <s v="US"/>
    <s v="USD"/>
    <n v="1370649674"/>
    <n v="1368057674"/>
    <b v="0"/>
    <n v="25"/>
    <b v="1"/>
    <s v="music/rock"/>
    <n v="1089"/>
    <n v="348.46"/>
    <x v="5"/>
    <s v="rock"/>
    <x v="4"/>
    <x v="3682"/>
    <d v="2013-06-08T00:01:14"/>
  </r>
  <r>
    <n v="823"/>
    <s v="Debut Album"/>
    <s v="Eyes For Fire is finally ready to release their Debut Album but we need YOU to help us put the final touches on it."/>
    <n v="800"/>
    <n v="8152"/>
    <x v="2"/>
    <s v="US"/>
    <s v="USD"/>
    <n v="1427062852"/>
    <n v="1424474452"/>
    <b v="0"/>
    <n v="33"/>
    <b v="1"/>
    <s v="music/rock"/>
    <n v="1019"/>
    <n v="247.03"/>
    <x v="5"/>
    <s v="rock"/>
    <x v="2"/>
    <x v="3683"/>
    <d v="2015-03-22T22:20:52"/>
  </r>
  <r>
    <n v="1598"/>
    <s v="Dream TRIP to Tornado Alley"/>
    <s v="I want to get our there and expand my photography skills and take a trip to Tornado alley to get more shots of storms and hopefully to"/>
    <n v="800"/>
    <n v="2833"/>
    <x v="1"/>
    <s v="US"/>
    <s v="USD"/>
    <n v="1437926458"/>
    <n v="1432742458"/>
    <b v="0"/>
    <n v="1"/>
    <b v="0"/>
    <s v="photography/places"/>
    <n v="354"/>
    <n v="2833"/>
    <x v="6"/>
    <s v="places"/>
    <x v="2"/>
    <x v="3684"/>
    <d v="2015-07-26T16:00:58"/>
  </r>
  <r>
    <n v="1611"/>
    <s v="Skelton-Luns CD/7&quot;             No Big Deal."/>
    <s v="Skelton-Luns CD/7&quot; No Big Deal."/>
    <n v="800"/>
    <n v="2746"/>
    <x v="2"/>
    <s v="US"/>
    <s v="USD"/>
    <n v="1370390432"/>
    <n v="1368576032"/>
    <b v="0"/>
    <n v="27"/>
    <b v="1"/>
    <s v="music/rock"/>
    <n v="343"/>
    <n v="101.7"/>
    <x v="5"/>
    <s v="rock"/>
    <x v="4"/>
    <x v="3685"/>
    <d v="2013-06-05T00:00:32"/>
  </r>
  <r>
    <n v="1853"/>
    <s v="Beyond the Victory recording their debut EP"/>
    <s v="The money will go towards our debut EP being Recorded mixed by Andrew Baylis and mastered by Drew Fulk of Think Sound Studios."/>
    <n v="800"/>
    <n v="2059"/>
    <x v="2"/>
    <s v="US"/>
    <s v="USD"/>
    <n v="1352860017"/>
    <n v="1348536417"/>
    <b v="0"/>
    <n v="14"/>
    <b v="1"/>
    <s v="music/rock"/>
    <n v="257"/>
    <n v="147.07"/>
    <x v="5"/>
    <s v="rock"/>
    <x v="5"/>
    <x v="3686"/>
    <d v="2012-11-14T02:26:5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2"/>
    <s v="US"/>
    <s v="USD"/>
    <n v="1258955940"/>
    <n v="1255730520"/>
    <b v="1"/>
    <n v="23"/>
    <b v="1"/>
    <s v="technology/hardware"/>
    <n v="233"/>
    <n v="81.17"/>
    <x v="3"/>
    <s v="hardware"/>
    <x v="8"/>
    <x v="3687"/>
    <d v="2009-11-23T05:59:00"/>
  </r>
  <r>
    <n v="2104"/>
    <s v="In the Raw: the ink &amp; the Echo's debut album"/>
    <s v="In the Raw is Seattle's the Ink &amp; the Echo's debut album.  It is honest, compelling, and speaks of raw human emotion."/>
    <n v="800"/>
    <n v="1500"/>
    <x v="2"/>
    <s v="US"/>
    <s v="USD"/>
    <n v="1369958400"/>
    <n v="1367286434"/>
    <b v="0"/>
    <n v="37"/>
    <b v="1"/>
    <s v="music/indie rock"/>
    <n v="188"/>
    <n v="40.54"/>
    <x v="5"/>
    <s v="indie rock"/>
    <x v="4"/>
    <x v="3688"/>
    <d v="2013-05-31T00:00:00"/>
  </r>
  <r>
    <n v="2300"/>
    <s v="Keep The Prison Van Rolling"/>
    <s v="Big Fiction leaves for tour on 6/27 but the Prison Van needs some work!  New brakes, transmission repair, tires... it needs a bit."/>
    <n v="800"/>
    <n v="1065"/>
    <x v="2"/>
    <s v="US"/>
    <s v="USD"/>
    <n v="1340904416"/>
    <n v="1339694816"/>
    <b v="0"/>
    <n v="7"/>
    <b v="1"/>
    <s v="music/rock"/>
    <n v="133"/>
    <n v="152.13999999999999"/>
    <x v="5"/>
    <s v="rock"/>
    <x v="5"/>
    <x v="3689"/>
    <d v="2012-06-28T17:26:56"/>
  </r>
  <r>
    <n v="2559"/>
    <s v="India Meets String Quartet"/>
    <s v="A concert of new music by four composers who have lived in India and been inspired by its music, with the Momenta String Quartet"/>
    <n v="800"/>
    <n v="640"/>
    <x v="2"/>
    <s v="US"/>
    <s v="USD"/>
    <n v="1321385820"/>
    <n v="1318539484"/>
    <b v="0"/>
    <n v="25"/>
    <b v="1"/>
    <s v="music/classical music"/>
    <n v="80"/>
    <n v="25.6"/>
    <x v="5"/>
    <s v="classical music"/>
    <x v="6"/>
    <x v="3690"/>
    <d v="2011-11-15T19:37:0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2"/>
    <s v="US"/>
    <s v="USD"/>
    <n v="1452387096"/>
    <n v="1447203096"/>
    <b v="0"/>
    <n v="11"/>
    <b v="1"/>
    <s v="technology/makerspaces"/>
    <n v="63"/>
    <n v="45.82"/>
    <x v="3"/>
    <s v="makerspaces"/>
    <x v="2"/>
    <x v="3691"/>
    <d v="2016-01-10T00:51:36"/>
  </r>
  <r>
    <n v="2769"/>
    <s v="Raph the Ninja Giraffe"/>
    <s v="Raph the Ninja Giraffe is a project that is my 5 year old sons idea, &amp; I am working with him to bring his idea to life."/>
    <n v="800"/>
    <n v="391"/>
    <x v="1"/>
    <s v="GB"/>
    <s v="GBP"/>
    <n v="1401997790"/>
    <n v="1397677790"/>
    <b v="0"/>
    <n v="2"/>
    <b v="0"/>
    <s v="publishing/children's books"/>
    <n v="49"/>
    <n v="195.5"/>
    <x v="2"/>
    <s v="children's books"/>
    <x v="1"/>
    <x v="3692"/>
    <d v="2014-06-05T19:49:50"/>
  </r>
  <r>
    <n v="2796"/>
    <s v="Fishcakes"/>
    <s v="Fishcakes is a piece of new writing for the Camden Fringe that explores a story of love, loss, and all the â€˜little things'."/>
    <n v="800"/>
    <n v="353"/>
    <x v="2"/>
    <s v="GB"/>
    <s v="GBP"/>
    <n v="1404564028"/>
    <n v="1401972028"/>
    <b v="0"/>
    <n v="21"/>
    <b v="1"/>
    <s v="theater/plays"/>
    <n v="44"/>
    <n v="16.809999999999999"/>
    <x v="1"/>
    <s v="plays"/>
    <x v="1"/>
    <x v="3693"/>
    <d v="2014-07-05T12:40:28"/>
  </r>
  <r>
    <n v="2834"/>
    <s v="Thank You For Smoking"/>
    <s v="Thank You For Smoking. A play about love, 5 trillion cigarettes and how the Flintstones earned the tobacco industry millions."/>
    <n v="800"/>
    <n v="301"/>
    <x v="2"/>
    <s v="GB"/>
    <s v="GBP"/>
    <n v="1422658930"/>
    <n v="1421362930"/>
    <b v="0"/>
    <n v="21"/>
    <b v="1"/>
    <s v="theater/plays"/>
    <n v="38"/>
    <n v="14.33"/>
    <x v="1"/>
    <s v="plays"/>
    <x v="2"/>
    <x v="3694"/>
    <d v="2015-01-30T23:02: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2"/>
    <s v="GB"/>
    <s v="GBP"/>
    <n v="1455138000"/>
    <n v="1452448298"/>
    <b v="0"/>
    <n v="47"/>
    <b v="1"/>
    <s v="theater/plays"/>
    <n v="6"/>
    <n v="1.06"/>
    <x v="1"/>
    <s v="plays"/>
    <x v="0"/>
    <x v="3695"/>
    <d v="2016-02-10T21:00:00"/>
  </r>
  <r>
    <n v="3314"/>
    <s v="The White Bike"/>
    <s v="I want to add a new perspective to the cycling safety debate by taking my play THE WHITE BIKE to the Edinburgh Festival of Cycling"/>
    <n v="800"/>
    <n v="45"/>
    <x v="2"/>
    <s v="GB"/>
    <s v="GBP"/>
    <n v="1431115500"/>
    <n v="1428733511"/>
    <b v="0"/>
    <n v="58"/>
    <b v="1"/>
    <s v="theater/plays"/>
    <n v="6"/>
    <n v="0.78"/>
    <x v="1"/>
    <s v="plays"/>
    <x v="2"/>
    <x v="3696"/>
    <d v="2015-05-08T20:05:00"/>
  </r>
  <r>
    <n v="3327"/>
    <s v="Itch + Scratch at Hackney Showroom"/>
    <s v="After 3 successful nights last year, Itch+Scratch are back. New writing, live music and party fun. Best New Theatre, Great Night Out."/>
    <n v="800"/>
    <n v="42"/>
    <x v="2"/>
    <s v="GB"/>
    <s v="GBP"/>
    <n v="1462697966"/>
    <n v="1460105966"/>
    <b v="0"/>
    <n v="33"/>
    <b v="1"/>
    <s v="theater/plays"/>
    <n v="5"/>
    <n v="1.27"/>
    <x v="1"/>
    <s v="plays"/>
    <x v="0"/>
    <x v="3697"/>
    <d v="2016-05-08T08:59:26"/>
  </r>
  <r>
    <n v="3449"/>
    <s v="Love Letters To My Children, directed by Charles J. Ouda"/>
    <s v="Help us produce this original play! The play will be presented at the LSTFI July 12-14. Follow us on Facebook."/>
    <n v="800"/>
    <n v="21"/>
    <x v="2"/>
    <s v="US"/>
    <s v="USD"/>
    <n v="1468036800"/>
    <n v="1465607738"/>
    <b v="0"/>
    <n v="20"/>
    <b v="1"/>
    <s v="theater/plays"/>
    <n v="3"/>
    <n v="1.05"/>
    <x v="1"/>
    <s v="plays"/>
    <x v="0"/>
    <x v="3698"/>
    <d v="2016-07-09T04:00:00"/>
  </r>
  <r>
    <n v="3608"/>
    <s v="Petrification"/>
    <s v="Help us get the show on the road! Petrification is a new play about home, memory and identity and we need your help to tour."/>
    <n v="800"/>
    <n v="3"/>
    <x v="2"/>
    <s v="GB"/>
    <s v="GBP"/>
    <n v="1466172000"/>
    <n v="1463418090"/>
    <b v="0"/>
    <n v="27"/>
    <b v="1"/>
    <s v="theater/plays"/>
    <n v="0"/>
    <n v="0.11"/>
    <x v="1"/>
    <s v="plays"/>
    <x v="0"/>
    <x v="3699"/>
    <d v="2016-06-17T14:00:00"/>
  </r>
  <r>
    <n v="3664"/>
    <s v="Cubs: an Original Work"/>
    <s v="An Original Short Play: two young women search for answers about sexuality, the history they are taught, and their animal instincts."/>
    <n v="800"/>
    <n v="1"/>
    <x v="2"/>
    <s v="US"/>
    <s v="USD"/>
    <n v="1466056689"/>
    <n v="1464847089"/>
    <b v="0"/>
    <n v="19"/>
    <b v="1"/>
    <s v="theater/plays"/>
    <n v="0"/>
    <n v="0.05"/>
    <x v="1"/>
    <s v="plays"/>
    <x v="0"/>
    <x v="3700"/>
    <d v="2016-06-16T05:58:09"/>
  </r>
  <r>
    <n v="3676"/>
    <s v="The Black and White Theatre Company Inc."/>
    <s v="The Black and White Theatre Company Inc. is a small company who loves to perform and entertain, but needs your support to succeed!"/>
    <n v="800"/>
    <n v="1"/>
    <x v="2"/>
    <s v="US"/>
    <s v="USD"/>
    <n v="1410550484"/>
    <n v="1408995284"/>
    <b v="0"/>
    <n v="16"/>
    <b v="1"/>
    <s v="theater/plays"/>
    <n v="0"/>
    <n v="0.06"/>
    <x v="1"/>
    <s v="plays"/>
    <x v="1"/>
    <x v="3701"/>
    <d v="2014-09-12T19:34:44"/>
  </r>
  <r>
    <n v="3716"/>
    <s v="Sylvia (a benefit show)"/>
    <s v="I am raising money to pay for the rights to produce Sylvia by A.R. Gurney. The show will be a fundraiser for Wayside Waifs."/>
    <n v="800"/>
    <n v="0"/>
    <x v="2"/>
    <s v="US"/>
    <s v="USD"/>
    <n v="1453411109"/>
    <n v="1450819109"/>
    <b v="0"/>
    <n v="24"/>
    <b v="1"/>
    <s v="theater/plays"/>
    <n v="0"/>
    <n v="0"/>
    <x v="1"/>
    <s v="plays"/>
    <x v="2"/>
    <x v="3702"/>
    <d v="2016-01-21T21:18:29"/>
  </r>
  <r>
    <n v="3836"/>
    <s v="Home (The Place Where My Stuff Resides)"/>
    <s v="&quot;The surveyor said the foundation was shaky&quot;. A woman finds what it means to rebuild her marriage."/>
    <n v="800"/>
    <n v="0"/>
    <x v="2"/>
    <s v="US"/>
    <s v="USD"/>
    <n v="1470197340"/>
    <n v="1467497652"/>
    <b v="0"/>
    <n v="14"/>
    <b v="1"/>
    <s v="theater/plays"/>
    <n v="0"/>
    <n v="0"/>
    <x v="1"/>
    <s v="plays"/>
    <x v="0"/>
    <x v="3703"/>
    <d v="2016-08-03T04:09:00"/>
  </r>
  <r>
    <n v="3891"/>
    <s v="Out of the Box: A Mime Story"/>
    <s v="A comedy about a mime who dreams of becoming a stand up comedian."/>
    <n v="800"/>
    <n v="0"/>
    <x v="1"/>
    <s v="US"/>
    <s v="USD"/>
    <n v="1427086740"/>
    <n v="1424488244"/>
    <b v="0"/>
    <n v="7"/>
    <b v="0"/>
    <s v="theater/plays"/>
    <n v="0"/>
    <n v="0"/>
    <x v="1"/>
    <s v="plays"/>
    <x v="2"/>
    <x v="3704"/>
    <d v="2015-03-23T04:59:0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1"/>
    <s v="US"/>
    <s v="USD"/>
    <n v="1441037097"/>
    <n v="1438445097"/>
    <b v="0"/>
    <n v="1"/>
    <b v="0"/>
    <s v="theater/plays"/>
    <n v="0"/>
    <n v="0"/>
    <x v="1"/>
    <s v="plays"/>
    <x v="2"/>
    <x v="3705"/>
    <d v="2015-08-31T16:04:57"/>
  </r>
  <r>
    <n v="609"/>
    <s v="Swap Anything (Canceled)"/>
    <s v="Can we swap, please? - everybody's said it. I want to create a website that enables anybody to trade their items, without money hassle."/>
    <n v="780"/>
    <n v="11992"/>
    <x v="0"/>
    <s v="GB"/>
    <s v="GBP"/>
    <n v="1448761744"/>
    <n v="1446166144"/>
    <b v="0"/>
    <n v="1"/>
    <b v="0"/>
    <s v="technology/web"/>
    <n v="1537"/>
    <n v="11992"/>
    <x v="3"/>
    <s v="web"/>
    <x v="2"/>
    <x v="3706"/>
    <d v="2015-11-29T01:49:04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s v="theater/plays"/>
    <n v="13"/>
    <n v="14.29"/>
    <x v="1"/>
    <s v="plays"/>
    <x v="3"/>
    <x v="3707"/>
    <d v="2017-04-04T03:38:41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2"/>
    <s v="GB"/>
    <s v="GBP"/>
    <n v="1403964324"/>
    <n v="1401372324"/>
    <b v="0"/>
    <n v="20"/>
    <b v="1"/>
    <s v="theater/plays"/>
    <n v="1"/>
    <n v="0.45"/>
    <x v="1"/>
    <s v="plays"/>
    <x v="1"/>
    <x v="3708"/>
    <d v="2014-06-28T14:05:24"/>
  </r>
  <r>
    <n v="81"/>
    <s v="Carrying Place: A film of Maine hauntings"/>
    <s v="An elderly woman in rural Maine is haunted by figures seeking a sacrifice, but there are more forces at work than mere ghosts."/>
    <n v="750"/>
    <n v="100939"/>
    <x v="2"/>
    <s v="US"/>
    <s v="USD"/>
    <n v="1342234920"/>
    <n v="1341892127"/>
    <b v="0"/>
    <n v="28"/>
    <b v="1"/>
    <s v="film &amp; video/shorts"/>
    <n v="13459"/>
    <n v="3604.96"/>
    <x v="0"/>
    <s v="shorts"/>
    <x v="5"/>
    <x v="3709"/>
    <d v="2012-07-14T03:02:00"/>
  </r>
  <r>
    <n v="452"/>
    <s v="Lost in the Shadows"/>
    <s v="A man must find his way out of the depths of the shadows by using the aid of a little girl."/>
    <n v="750"/>
    <n v="17545"/>
    <x v="1"/>
    <s v="US"/>
    <s v="USD"/>
    <n v="1431536015"/>
    <n v="1428944015"/>
    <b v="0"/>
    <n v="12"/>
    <b v="0"/>
    <s v="film &amp; video/animation"/>
    <n v="2339"/>
    <n v="1462.08"/>
    <x v="0"/>
    <s v="animation"/>
    <x v="2"/>
    <x v="3710"/>
    <d v="2015-05-13T16:53:35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1"/>
    <s v="US"/>
    <s v="USD"/>
    <n v="1427227905"/>
    <n v="1424639505"/>
    <b v="0"/>
    <n v="0"/>
    <b v="0"/>
    <s v="technology/web"/>
    <n v="1773"/>
    <n v="0"/>
    <x v="3"/>
    <s v="web"/>
    <x v="2"/>
    <x v="3711"/>
    <d v="2015-03-24T20:11:45"/>
  </r>
  <r>
    <n v="899"/>
    <s v="Lets get 48/14 pressed!!!"/>
    <s v="Lets get 48/14 pressed and in your cd players,ipods,blogs, and facebook status'. Lets get it everywhere!"/>
    <n v="750"/>
    <n v="7336.01"/>
    <x v="1"/>
    <s v="US"/>
    <s v="USD"/>
    <n v="1306549362"/>
    <n v="1302661362"/>
    <b v="0"/>
    <n v="8"/>
    <b v="0"/>
    <s v="music/indie rock"/>
    <n v="978"/>
    <n v="917"/>
    <x v="5"/>
    <s v="indie rock"/>
    <x v="6"/>
    <x v="3712"/>
    <d v="2011-05-28T02:22:42"/>
  </r>
  <r>
    <n v="1073"/>
    <s v="Rainbow Ball to the Iphone"/>
    <s v="We want to bring our Game Rainbow Ball to the iphone and to do that we need a little help"/>
    <n v="750"/>
    <n v="5504"/>
    <x v="1"/>
    <s v="US"/>
    <s v="USD"/>
    <n v="1318806541"/>
    <n v="1316214541"/>
    <b v="0"/>
    <n v="1"/>
    <b v="0"/>
    <s v="games/video games"/>
    <n v="734"/>
    <n v="5504"/>
    <x v="4"/>
    <s v="video games"/>
    <x v="6"/>
    <x v="3713"/>
    <d v="2011-10-16T23:09:0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2"/>
    <s v="US"/>
    <s v="USD"/>
    <n v="1488337200"/>
    <n v="1484623726"/>
    <b v="0"/>
    <n v="17"/>
    <b v="1"/>
    <s v="music/rock"/>
    <n v="471"/>
    <n v="207.65"/>
    <x v="5"/>
    <s v="rock"/>
    <x v="3"/>
    <x v="3714"/>
    <d v="2017-03-01T03:00:00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1"/>
    <s v="GB"/>
    <s v="GBP"/>
    <n v="1463050034"/>
    <n v="1460458034"/>
    <b v="0"/>
    <n v="7"/>
    <b v="0"/>
    <s v="photography/nature"/>
    <n v="402"/>
    <n v="430.29"/>
    <x v="6"/>
    <s v="nature"/>
    <x v="0"/>
    <x v="3715"/>
    <d v="2016-05-12T10:47:14"/>
  </r>
  <r>
    <n v="1555"/>
    <s v="Coffee Table Book of Maine"/>
    <s v="I am traveling the coastline of Maine and will be taking pictures of all the scenery and lighthouses in the area."/>
    <n v="750"/>
    <n v="3001"/>
    <x v="1"/>
    <s v="US"/>
    <s v="USD"/>
    <n v="1442509200"/>
    <n v="1440513832"/>
    <b v="0"/>
    <n v="0"/>
    <b v="0"/>
    <s v="photography/nature"/>
    <n v="400"/>
    <n v="0"/>
    <x v="6"/>
    <s v="nature"/>
    <x v="2"/>
    <x v="3716"/>
    <d v="2015-09-17T17:00:00"/>
  </r>
  <r>
    <n v="1558"/>
    <s v="Lucy Wood's Calendar - English Countryside 2016"/>
    <s v="A large 2016 wall-calendar (A3 when open) featuring 12 stunning photographs by Lucy Wood."/>
    <n v="750"/>
    <n v="3000"/>
    <x v="1"/>
    <s v="GB"/>
    <s v="GBP"/>
    <n v="1440763920"/>
    <n v="1435656759"/>
    <b v="0"/>
    <n v="3"/>
    <b v="0"/>
    <s v="photography/nature"/>
    <n v="400"/>
    <n v="1000"/>
    <x v="6"/>
    <s v="nature"/>
    <x v="2"/>
    <x v="3717"/>
    <d v="2015-08-28T12:12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2"/>
    <s v="GB"/>
    <s v="GBP"/>
    <n v="1377621089"/>
    <n v="1372437089"/>
    <b v="0"/>
    <n v="18"/>
    <b v="1"/>
    <s v="music/rock"/>
    <n v="361"/>
    <n v="150.28"/>
    <x v="5"/>
    <s v="rock"/>
    <x v="4"/>
    <x v="3718"/>
    <d v="2013-08-27T16:31:29"/>
  </r>
  <r>
    <n v="1860"/>
    <s v="A Simple Complex's 2013 CD Release Party DVD"/>
    <s v="ASC had a one-of-a-kind CD release party in 2013, and we want to share it with the world - in DVD format!"/>
    <n v="750"/>
    <n v="2050"/>
    <x v="2"/>
    <s v="US"/>
    <s v="USD"/>
    <n v="1391706084"/>
    <n v="1389891684"/>
    <b v="0"/>
    <n v="19"/>
    <b v="1"/>
    <s v="music/rock"/>
    <n v="273"/>
    <n v="107.89"/>
    <x v="5"/>
    <s v="rock"/>
    <x v="1"/>
    <x v="3719"/>
    <d v="2014-02-06T17:01:24"/>
  </r>
  <r>
    <n v="2083"/>
    <s v="These Old Streets Album"/>
    <s v="Autumn's Song is working on a debut album that brings accustic / singer-songwriter / piano rock to the central Florida music scene."/>
    <n v="750"/>
    <n v="1515.08"/>
    <x v="2"/>
    <s v="US"/>
    <s v="USD"/>
    <n v="1338830395"/>
    <n v="1336238395"/>
    <b v="0"/>
    <n v="25"/>
    <b v="1"/>
    <s v="music/indie rock"/>
    <n v="202"/>
    <n v="60.6"/>
    <x v="5"/>
    <s v="indie rock"/>
    <x v="5"/>
    <x v="3720"/>
    <d v="2012-06-04T17:19:55"/>
  </r>
  <r>
    <n v="2191"/>
    <s v="SpecForce Rangers: Outlanders Phase 4"/>
    <s v="This campaign features the Government Special Forces on Outland. 28mm scale white metal miniatures for Sci-Fi games in any setting."/>
    <n v="750"/>
    <n v="1275"/>
    <x v="2"/>
    <s v="GB"/>
    <s v="GBP"/>
    <n v="1487102427"/>
    <n v="1486065627"/>
    <b v="0"/>
    <n v="25"/>
    <b v="1"/>
    <s v="games/tabletop games"/>
    <n v="170"/>
    <n v="51"/>
    <x v="4"/>
    <s v="tabletop games"/>
    <x v="3"/>
    <x v="3721"/>
    <d v="2017-02-14T20:00:27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2"/>
    <s v="US"/>
    <s v="USD"/>
    <n v="1338579789"/>
    <n v="1335987789"/>
    <b v="0"/>
    <n v="27"/>
    <b v="1"/>
    <s v="music/electronic music"/>
    <n v="166"/>
    <n v="46.15"/>
    <x v="5"/>
    <s v="electronic music"/>
    <x v="5"/>
    <x v="3722"/>
    <d v="2012-06-01T19:43:09"/>
  </r>
  <r>
    <n v="2282"/>
    <s v="Sage King's Debut Album"/>
    <s v="Sage King is recording his debut album and wants YOU to be a part of the creation process"/>
    <n v="750"/>
    <n v="1096"/>
    <x v="2"/>
    <s v="US"/>
    <s v="USD"/>
    <n v="1452744686"/>
    <n v="1447560686"/>
    <b v="0"/>
    <n v="12"/>
    <b v="1"/>
    <s v="music/rock"/>
    <n v="146"/>
    <n v="91.33"/>
    <x v="5"/>
    <s v="rock"/>
    <x v="2"/>
    <x v="3723"/>
    <d v="2016-01-14T04:11:26"/>
  </r>
  <r>
    <n v="2477"/>
    <s v="Debut Album"/>
    <s v="Releasing my first album in August, and I need your help in order to get it done!"/>
    <n v="750"/>
    <n v="780"/>
    <x v="2"/>
    <s v="US"/>
    <s v="USD"/>
    <n v="1344789345"/>
    <n v="1340901345"/>
    <b v="0"/>
    <n v="41"/>
    <b v="1"/>
    <s v="music/indie rock"/>
    <n v="104"/>
    <n v="19.02"/>
    <x v="5"/>
    <s v="indie rock"/>
    <x v="5"/>
    <x v="3724"/>
    <d v="2012-08-12T16:35:4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2"/>
    <s v="GB"/>
    <s v="GBP"/>
    <n v="1378494000"/>
    <n v="1375880598"/>
    <b v="0"/>
    <n v="269"/>
    <b v="1"/>
    <s v="technology/hardware"/>
    <n v="59"/>
    <n v="1.64"/>
    <x v="3"/>
    <s v="hardware"/>
    <x v="4"/>
    <x v="3725"/>
    <d v="2013-09-06T19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2"/>
    <s v="GB"/>
    <s v="GBP"/>
    <n v="1363204800"/>
    <n v="1360551250"/>
    <b v="0"/>
    <n v="339"/>
    <b v="1"/>
    <s v="technology/hardware"/>
    <n v="57"/>
    <n v="1.26"/>
    <x v="3"/>
    <s v="hardware"/>
    <x v="4"/>
    <x v="3726"/>
    <d v="2013-03-13T20:00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1"/>
    <s v="US"/>
    <s v="USD"/>
    <n v="1462112318"/>
    <n v="1459520318"/>
    <b v="0"/>
    <n v="4"/>
    <b v="0"/>
    <s v="theater/plays"/>
    <n v="35"/>
    <n v="66.5"/>
    <x v="1"/>
    <s v="plays"/>
    <x v="0"/>
    <x v="3727"/>
    <d v="2016-05-01T14:18:38"/>
  </r>
  <r>
    <n v="2901"/>
    <s v="Avarimor Series (Audio Plays)"/>
    <s v="How can the visual age appreciate something that cant see? With these Audio Plays I will show you, if your willing to listen."/>
    <n v="750"/>
    <n v="250"/>
    <x v="1"/>
    <s v="US"/>
    <s v="USD"/>
    <n v="1423345339"/>
    <n v="1418161339"/>
    <b v="0"/>
    <n v="2"/>
    <b v="0"/>
    <s v="theater/plays"/>
    <n v="33"/>
    <n v="125"/>
    <x v="1"/>
    <s v="plays"/>
    <x v="1"/>
    <x v="3728"/>
    <d v="2015-02-07T21:42:19"/>
  </r>
  <r>
    <n v="2931"/>
    <s v="And More Shenanigans Theatre Company"/>
    <s v="And More Shenanigans Theatre is a brand new Edmonton based theatre company dedicated to creating and developing quirky original works"/>
    <n v="750"/>
    <n v="230"/>
    <x v="2"/>
    <s v="CA"/>
    <s v="CAD"/>
    <n v="1410761280"/>
    <n v="1408604363"/>
    <b v="0"/>
    <n v="9"/>
    <b v="1"/>
    <s v="theater/musical"/>
    <n v="31"/>
    <n v="25.56"/>
    <x v="1"/>
    <s v="musical"/>
    <x v="1"/>
    <x v="3729"/>
    <d v="2014-09-15T06:08:00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2"/>
    <s v="US"/>
    <s v="USD"/>
    <n v="1413784740"/>
    <n v="1412954547"/>
    <b v="0"/>
    <n v="16"/>
    <b v="1"/>
    <s v="theater/plays"/>
    <n v="26"/>
    <n v="12.25"/>
    <x v="1"/>
    <s v="plays"/>
    <x v="1"/>
    <x v="3730"/>
    <d v="2014-10-20T05:59:00"/>
  </r>
  <r>
    <n v="3116"/>
    <s v="CoreCon Asylum"/>
    <s v="Creating a consuite for CoreCon. A focus on the insanity of asylums and early medical practices from history."/>
    <n v="750"/>
    <n v="105"/>
    <x v="1"/>
    <s v="US"/>
    <s v="USD"/>
    <n v="1427890925"/>
    <n v="1426681325"/>
    <b v="0"/>
    <n v="10"/>
    <b v="0"/>
    <s v="theater/spaces"/>
    <n v="14"/>
    <n v="10.5"/>
    <x v="1"/>
    <s v="spaces"/>
    <x v="2"/>
    <x v="3731"/>
    <d v="2015-04-01T12:22:05"/>
  </r>
  <r>
    <n v="3165"/>
    <s v="THE MOON PLAY"/>
    <s v="THE MOON PLAY is a new play written by Carolyn Gilliam. The play follows an astronaut on the moon who has lost his reason to explore."/>
    <n v="750"/>
    <n v="90"/>
    <x v="2"/>
    <s v="US"/>
    <s v="USD"/>
    <n v="1304395140"/>
    <n v="1302493760"/>
    <b v="1"/>
    <n v="21"/>
    <b v="1"/>
    <s v="theater/plays"/>
    <n v="12"/>
    <n v="4.29"/>
    <x v="1"/>
    <s v="plays"/>
    <x v="6"/>
    <x v="3732"/>
    <d v="2011-05-03T03:59:00"/>
  </r>
  <r>
    <n v="3367"/>
    <s v="Only Forever at The Hope Theatre"/>
    <s v="An intense new play exploring how far you would go to protect your family.  Employing new graduates to give their careers a kickstart."/>
    <n v="750"/>
    <n v="34"/>
    <x v="2"/>
    <s v="GB"/>
    <s v="GBP"/>
    <n v="1438467894"/>
    <n v="1436307894"/>
    <b v="0"/>
    <n v="30"/>
    <b v="1"/>
    <s v="theater/plays"/>
    <n v="5"/>
    <n v="1.1299999999999999"/>
    <x v="1"/>
    <s v="plays"/>
    <x v="2"/>
    <x v="3733"/>
    <d v="2015-08-01T22:24:54"/>
  </r>
  <r>
    <n v="3649"/>
    <s v="Honest Aesop's Fables - Tall tales for short people"/>
    <s v="Monies raised will help offset production costs of  transportation of set and actors, theatre rental and advertising costs."/>
    <n v="750"/>
    <n v="1"/>
    <x v="2"/>
    <s v="CA"/>
    <s v="CAD"/>
    <n v="1402938394"/>
    <n v="1400691994"/>
    <b v="0"/>
    <n v="8"/>
    <b v="1"/>
    <s v="theater/plays"/>
    <n v="0"/>
    <n v="0.13"/>
    <x v="1"/>
    <s v="plays"/>
    <x v="1"/>
    <x v="3734"/>
    <d v="2014-06-16T17:06:34"/>
  </r>
  <r>
    <n v="3684"/>
    <s v="Cassiopeia"/>
    <s v="Thespis Theater Festival presents Cassiopeia: A romantic tale of a bride finding her way to her unknown groom before it is too late."/>
    <n v="750"/>
    <n v="1"/>
    <x v="2"/>
    <s v="US"/>
    <s v="USD"/>
    <n v="1441167586"/>
    <n v="1438575586"/>
    <b v="0"/>
    <n v="23"/>
    <b v="1"/>
    <s v="theater/plays"/>
    <n v="0"/>
    <n v="0.04"/>
    <x v="1"/>
    <s v="plays"/>
    <x v="2"/>
    <x v="3735"/>
    <d v="2015-09-02T04:19:46"/>
  </r>
  <r>
    <n v="3908"/>
    <s v="Unconscious Subconscious"/>
    <s v="Death splits apart twin brothers in a questionable car accident. They shared dreams, and now they must share trials in the unknown."/>
    <n v="750"/>
    <n v="0"/>
    <x v="1"/>
    <s v="US"/>
    <s v="USD"/>
    <n v="1406603696"/>
    <n v="1405307696"/>
    <b v="0"/>
    <n v="4"/>
    <b v="0"/>
    <s v="theater/plays"/>
    <n v="0"/>
    <n v="0"/>
    <x v="1"/>
    <s v="plays"/>
    <x v="1"/>
    <x v="3736"/>
    <d v="2014-07-29T03:14:56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1"/>
    <s v="US"/>
    <s v="USD"/>
    <n v="1425337200"/>
    <n v="1421432810"/>
    <b v="0"/>
    <n v="6"/>
    <b v="0"/>
    <s v="theater/plays"/>
    <n v="0"/>
    <n v="0"/>
    <x v="1"/>
    <s v="plays"/>
    <x v="2"/>
    <x v="3737"/>
    <d v="2015-03-02T23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2"/>
    <s v="US"/>
    <s v="USD"/>
    <n v="1356392857"/>
    <n v="1352504857"/>
    <b v="0"/>
    <n v="34"/>
    <b v="1"/>
    <s v="music/classical music"/>
    <n v="86"/>
    <n v="18.82"/>
    <x v="5"/>
    <s v="classical music"/>
    <x v="5"/>
    <x v="3738"/>
    <d v="2012-12-24T23:47:37"/>
  </r>
  <r>
    <n v="3617"/>
    <s v="One Good Night by Aisling Caffrey"/>
    <s v="Venue hire and payment of designer for a darkly comic, all female play about power - losing it, wanting it and fighting to get it back"/>
    <n v="740"/>
    <n v="2"/>
    <x v="2"/>
    <s v="GB"/>
    <s v="GBP"/>
    <n v="1488240000"/>
    <n v="1486996729"/>
    <b v="0"/>
    <n v="51"/>
    <b v="1"/>
    <s v="theater/plays"/>
    <n v="0"/>
    <n v="0.04"/>
    <x v="1"/>
    <s v="plays"/>
    <x v="3"/>
    <x v="3739"/>
    <d v="2017-02-28T00:00:00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2"/>
    <s v="US"/>
    <s v="USD"/>
    <n v="1303147459"/>
    <n v="1297880659"/>
    <b v="0"/>
    <n v="22"/>
    <b v="1"/>
    <s v="publishing/nonfiction"/>
    <n v="1310"/>
    <n v="416.82"/>
    <x v="2"/>
    <s v="nonfiction"/>
    <x v="6"/>
    <x v="3740"/>
    <d v="2011-04-18T17:24:19"/>
  </r>
  <r>
    <n v="782"/>
    <s v="Richie Ray finally records a new record!"/>
    <s v="After almost three years of being out of music, I've decided to finally make the solo record I've wanted to do for years."/>
    <n v="700"/>
    <n v="8685"/>
    <x v="2"/>
    <s v="US"/>
    <s v="USD"/>
    <n v="1345918302"/>
    <n v="1343326302"/>
    <b v="0"/>
    <n v="14"/>
    <b v="1"/>
    <s v="music/rock"/>
    <n v="1241"/>
    <n v="620.36"/>
    <x v="5"/>
    <s v="rock"/>
    <x v="5"/>
    <x v="3741"/>
    <d v="2012-08-25T18:11:42"/>
  </r>
  <r>
    <n v="1548"/>
    <s v="Change the World through Color"/>
    <s v="Beauty is in the eye of the beholder and I want to inspire conservation through color."/>
    <n v="700"/>
    <n v="3015"/>
    <x v="1"/>
    <s v="US"/>
    <s v="USD"/>
    <n v="1447020620"/>
    <n v="1444425020"/>
    <b v="0"/>
    <n v="1"/>
    <b v="0"/>
    <s v="photography/nature"/>
    <n v="431"/>
    <n v="3015"/>
    <x v="6"/>
    <s v="nature"/>
    <x v="2"/>
    <x v="3742"/>
    <d v="2015-11-08T22:10:20"/>
  </r>
  <r>
    <n v="1823"/>
    <s v="Our Band Van Needs Serious Repairs!!!"/>
    <s v="Just as we are getting prepared to tour we find out our van has serious damage and can't run. We unfortunately don't have enough."/>
    <n v="700"/>
    <n v="2110.5"/>
    <x v="2"/>
    <s v="US"/>
    <s v="USD"/>
    <n v="1351095976"/>
    <n v="1348503976"/>
    <b v="0"/>
    <n v="33"/>
    <b v="1"/>
    <s v="music/rock"/>
    <n v="302"/>
    <n v="63.95"/>
    <x v="5"/>
    <s v="rock"/>
    <x v="5"/>
    <x v="3743"/>
    <d v="2012-10-24T16:26:16"/>
  </r>
  <r>
    <n v="2175"/>
    <s v="Repulsur's First Record"/>
    <s v="Trying to get the last bit of money together to finish recording the first full length Repulsur album, &quot;The After School Special&quot;."/>
    <n v="700"/>
    <n v="1305"/>
    <x v="2"/>
    <s v="US"/>
    <s v="USD"/>
    <n v="1469059986"/>
    <n v="1468455186"/>
    <b v="0"/>
    <n v="26"/>
    <b v="1"/>
    <s v="music/rock"/>
    <n v="186"/>
    <n v="50.19"/>
    <x v="5"/>
    <s v="rock"/>
    <x v="0"/>
    <x v="3744"/>
    <d v="2016-07-21T00:13:06"/>
  </r>
  <r>
    <n v="2465"/>
    <s v="The Lion Oh My - Our first full length release"/>
    <s v="An indie band from Spokane, WA looking to master and package their first full length album."/>
    <n v="700"/>
    <n v="800"/>
    <x v="2"/>
    <s v="US"/>
    <s v="USD"/>
    <n v="1348420548"/>
    <n v="1345828548"/>
    <b v="0"/>
    <n v="48"/>
    <b v="1"/>
    <s v="music/indie rock"/>
    <n v="114"/>
    <n v="16.670000000000002"/>
    <x v="5"/>
    <s v="indie rock"/>
    <x v="5"/>
    <x v="3745"/>
    <d v="2012-09-23T17:15:48"/>
  </r>
  <r>
    <n v="2542"/>
    <s v="Classical Music by Marquita"/>
    <s v="Marquita Renee Ntim records her first Classical Album, complete with her playing the viola, cello and singing opera."/>
    <n v="700"/>
    <n v="651"/>
    <x v="2"/>
    <s v="US"/>
    <s v="USD"/>
    <n v="1380599940"/>
    <n v="1377252857"/>
    <b v="0"/>
    <n v="13"/>
    <b v="1"/>
    <s v="music/classical music"/>
    <n v="93"/>
    <n v="50.08"/>
    <x v="5"/>
    <s v="classical music"/>
    <x v="4"/>
    <x v="3746"/>
    <d v="2013-10-01T03:59:00"/>
  </r>
  <r>
    <n v="2795"/>
    <s v="Good Men Wanted at ANT Fest"/>
    <s v="A new play about five bad bitches who fought in the Civil War disguised as men, premiering at Ars Nova's ANT Fest."/>
    <n v="700"/>
    <n v="355"/>
    <x v="2"/>
    <s v="US"/>
    <s v="USD"/>
    <n v="1402095600"/>
    <n v="1400675841"/>
    <b v="0"/>
    <n v="20"/>
    <b v="1"/>
    <s v="theater/plays"/>
    <n v="51"/>
    <n v="17.75"/>
    <x v="1"/>
    <s v="plays"/>
    <x v="1"/>
    <x v="3747"/>
    <d v="2014-06-06T23:00:00"/>
  </r>
  <r>
    <n v="3023"/>
    <s v="The Night Watch"/>
    <s v="Antonia Goddard Productions in association with Jethro Compton Productions presents THE NIGHT WATCH, an exciting new historical drama."/>
    <n v="700"/>
    <n v="151"/>
    <x v="2"/>
    <s v="GB"/>
    <s v="GBP"/>
    <n v="1434039186"/>
    <n v="1430151186"/>
    <b v="0"/>
    <n v="6"/>
    <b v="1"/>
    <s v="theater/spaces"/>
    <n v="22"/>
    <n v="25.17"/>
    <x v="1"/>
    <s v="spaces"/>
    <x v="2"/>
    <x v="3748"/>
    <d v="2015-06-11T16:13:06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s v="theater/plays"/>
    <n v="14"/>
    <n v="0"/>
    <x v="1"/>
    <s v="plays"/>
    <x v="3"/>
    <x v="3749"/>
    <d v="2017-04-09T08:35:56"/>
  </r>
  <r>
    <n v="3295"/>
    <s v="The Divine Comedy Show"/>
    <s v="A comedic drama about The Devil and his quest to take a bride and to Hell with the consequences, no matter what they may be."/>
    <n v="700"/>
    <n v="50"/>
    <x v="2"/>
    <s v="GB"/>
    <s v="GBP"/>
    <n v="1474886229"/>
    <n v="1472294229"/>
    <b v="0"/>
    <n v="27"/>
    <b v="1"/>
    <s v="theater/plays"/>
    <n v="7"/>
    <n v="1.85"/>
    <x v="1"/>
    <s v="plays"/>
    <x v="0"/>
    <x v="3750"/>
    <d v="2016-09-26T10:37:09"/>
  </r>
  <r>
    <n v="3343"/>
    <s v="The Girl Who Touched the Stars"/>
    <s v="Two sisters make a set of paper dolls which take them on a journey across lands, creating memories along the way."/>
    <n v="700"/>
    <n v="40"/>
    <x v="2"/>
    <s v="GB"/>
    <s v="GBP"/>
    <n v="1460553480"/>
    <n v="1458770384"/>
    <b v="0"/>
    <n v="23"/>
    <b v="1"/>
    <s v="theater/plays"/>
    <n v="6"/>
    <n v="1.74"/>
    <x v="1"/>
    <s v="plays"/>
    <x v="0"/>
    <x v="3751"/>
    <d v="2016-04-13T13:18:00"/>
  </r>
  <r>
    <n v="3420"/>
    <s v="Rounds. Set design campaign."/>
    <s v="A powerful and urgent tale of the first line of defence for the NHS. Based on true stories from junior doctors."/>
    <n v="700"/>
    <n v="25"/>
    <x v="2"/>
    <s v="GB"/>
    <s v="GBP"/>
    <n v="1455408000"/>
    <n v="1454638202"/>
    <b v="0"/>
    <n v="34"/>
    <b v="1"/>
    <s v="theater/plays"/>
    <n v="4"/>
    <n v="0.74"/>
    <x v="1"/>
    <s v="plays"/>
    <x v="0"/>
    <x v="3752"/>
    <d v="2016-02-14T00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2"/>
    <s v="GB"/>
    <s v="GBP"/>
    <n v="1406825159"/>
    <n v="1404233159"/>
    <b v="0"/>
    <n v="21"/>
    <b v="1"/>
    <s v="theater/plays"/>
    <n v="3"/>
    <n v="0.95"/>
    <x v="1"/>
    <s v="plays"/>
    <x v="1"/>
    <x v="3753"/>
    <d v="2014-07-31T16:45:59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2"/>
    <s v="US"/>
    <s v="USD"/>
    <n v="1422075540"/>
    <n v="1419979544"/>
    <b v="0"/>
    <n v="18"/>
    <b v="1"/>
    <s v="theater/plays"/>
    <n v="1"/>
    <n v="0.28000000000000003"/>
    <x v="1"/>
    <s v="plays"/>
    <x v="1"/>
    <x v="3754"/>
    <d v="2015-01-24T04:59:00"/>
  </r>
  <r>
    <n v="3642"/>
    <s v="My own musical"/>
    <s v="All the world's a stage..._x000a_It is my biggest dream to perform my own, selfcreated musical with lots of kids as big as I am able to."/>
    <n v="700"/>
    <n v="1"/>
    <x v="1"/>
    <s v="DE"/>
    <s v="EUR"/>
    <n v="1448902800"/>
    <n v="1445369727"/>
    <b v="0"/>
    <n v="2"/>
    <b v="0"/>
    <s v="theater/musical"/>
    <n v="0"/>
    <n v="0.5"/>
    <x v="1"/>
    <s v="musical"/>
    <x v="2"/>
    <x v="3755"/>
    <d v="2015-11-30T17:00:00"/>
  </r>
  <r>
    <n v="3708"/>
    <s v="Much Ado About Nothing"/>
    <s v="Dear Stone Theater Company brings its inaugural production of Much Ado About Nothing to Logan Square, Chicago. Thanks for watching!"/>
    <n v="700"/>
    <n v="0"/>
    <x v="2"/>
    <s v="US"/>
    <s v="USD"/>
    <n v="1404444286"/>
    <n v="1403234686"/>
    <b v="0"/>
    <n v="39"/>
    <b v="1"/>
    <s v="theater/plays"/>
    <n v="0"/>
    <n v="0"/>
    <x v="1"/>
    <s v="plays"/>
    <x v="1"/>
    <x v="3756"/>
    <d v="2014-07-04T03:24:46"/>
  </r>
  <r>
    <n v="3737"/>
    <s v="Measure For Measure"/>
    <s v="The ASU Theatre and Shakespeare Club presents Measure For Measure directed by Jordyn Ochser."/>
    <n v="700"/>
    <n v="0"/>
    <x v="1"/>
    <s v="US"/>
    <s v="USD"/>
    <n v="1447311540"/>
    <n v="1445358903"/>
    <b v="0"/>
    <n v="4"/>
    <b v="0"/>
    <s v="theater/plays"/>
    <n v="0"/>
    <n v="0"/>
    <x v="1"/>
    <s v="plays"/>
    <x v="2"/>
    <x v="3757"/>
    <d v="2015-11-12T06:59:00"/>
  </r>
  <r>
    <n v="4037"/>
    <s v="The Pelican, by August Strindberg"/>
    <s v="The Pelican is a haunted play by one of Swedenâ€™s most renowned playwrights, August Strindberg, about a mother's tragic deceit."/>
    <n v="700"/>
    <n v="0"/>
    <x v="1"/>
    <s v="US"/>
    <s v="USD"/>
    <n v="1464099900"/>
    <n v="1462585315"/>
    <b v="0"/>
    <n v="2"/>
    <b v="0"/>
    <s v="theater/plays"/>
    <n v="0"/>
    <n v="0"/>
    <x v="1"/>
    <s v="plays"/>
    <x v="0"/>
    <x v="3758"/>
    <d v="2016-05-24T14:25:0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s v="plays"/>
    <x v="1"/>
    <x v="3759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s v="plays"/>
    <x v="0"/>
    <x v="3760"/>
    <d v="2016-07-13T20:48:18"/>
  </r>
  <r>
    <n v="3537"/>
    <s v="The Untold Tales of the Brothers Grimm"/>
    <s v="A fast-pace, zany comedy involving six actors performing seven usually untold Grimm Fairy Tales about giants, witches, demons and more!"/>
    <n v="675"/>
    <n v="10"/>
    <x v="2"/>
    <s v="CA"/>
    <s v="CAD"/>
    <n v="1416211140"/>
    <n v="1413016216"/>
    <b v="0"/>
    <n v="28"/>
    <b v="1"/>
    <s v="theater/plays"/>
    <n v="1"/>
    <n v="0.36"/>
    <x v="1"/>
    <s v="plays"/>
    <x v="1"/>
    <x v="3761"/>
    <d v="2014-11-17T07:59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1"/>
    <s v="US"/>
    <s v="USD"/>
    <n v="1414814340"/>
    <n v="1413519073"/>
    <b v="0"/>
    <n v="2"/>
    <b v="0"/>
    <s v="technology/gadgets"/>
    <n v="300"/>
    <n v="1000"/>
    <x v="3"/>
    <s v="gadgets"/>
    <x v="1"/>
    <x v="3762"/>
    <d v="2014-11-01T03:59:00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2"/>
    <s v="US"/>
    <s v="USD"/>
    <n v="1309980790"/>
    <n v="1304623990"/>
    <b v="0"/>
    <n v="19"/>
    <b v="1"/>
    <s v="publishing/nonfiction"/>
    <n v="572"/>
    <n v="198.58"/>
    <x v="2"/>
    <s v="nonfiction"/>
    <x v="6"/>
    <x v="3763"/>
    <d v="2011-07-06T19:33:10"/>
  </r>
  <r>
    <n v="201"/>
    <s v="Life of Change"/>
    <s v="Everyone has a choice. Can two college students get past their differences to save the life of a man whom they've never met before?"/>
    <n v="650"/>
    <n v="40280"/>
    <x v="1"/>
    <s v="US"/>
    <s v="USD"/>
    <n v="1423424329"/>
    <n v="1421696329"/>
    <b v="0"/>
    <n v="7"/>
    <b v="0"/>
    <s v="film &amp; video/drama"/>
    <n v="6197"/>
    <n v="5754.29"/>
    <x v="0"/>
    <s v="drama"/>
    <x v="2"/>
    <x v="3764"/>
    <d v="2015-02-08T19:38:49"/>
  </r>
  <r>
    <n v="1042"/>
    <s v="Ben's Top 5 podcast (Canceled)"/>
    <s v="Hello! I'm Ben and I have been wanting to start a podcast for a while. I am looking to kickstart the process and get into the game!"/>
    <n v="650"/>
    <n v="5680"/>
    <x v="0"/>
    <s v="US"/>
    <s v="USD"/>
    <n v="1410516000"/>
    <n v="1406824948"/>
    <b v="0"/>
    <n v="1"/>
    <b v="0"/>
    <s v="journalism/audio"/>
    <n v="874"/>
    <n v="5680"/>
    <x v="8"/>
    <s v="audio"/>
    <x v="1"/>
    <x v="3765"/>
    <d v="2014-09-12T10:00:00"/>
  </r>
  <r>
    <n v="1264"/>
    <s v="Bear. is recording their first ep!"/>
    <s v="We are a four piece from Golden, CO, and have our hearts on getting into the studio this fall to get music from our heads to your ears."/>
    <n v="650"/>
    <n v="4303"/>
    <x v="2"/>
    <s v="US"/>
    <s v="USD"/>
    <n v="1383062083"/>
    <n v="1380556483"/>
    <b v="1"/>
    <n v="34"/>
    <b v="1"/>
    <s v="music/rock"/>
    <n v="662"/>
    <n v="126.56"/>
    <x v="5"/>
    <s v="rock"/>
    <x v="4"/>
    <x v="3766"/>
    <d v="2013-10-29T15:54:43"/>
  </r>
  <r>
    <n v="1940"/>
    <s v="History Grows: New K. Record"/>
    <s v="K. is about *this* close to finishing up our third record, History Grows.  Now we just need to master it and release it!"/>
    <n v="650"/>
    <n v="1877"/>
    <x v="2"/>
    <s v="US"/>
    <s v="USD"/>
    <n v="1308110340"/>
    <n v="1304770233"/>
    <b v="0"/>
    <n v="31"/>
    <b v="1"/>
    <s v="music/indie rock"/>
    <n v="289"/>
    <n v="60.55"/>
    <x v="5"/>
    <s v="indie rock"/>
    <x v="6"/>
    <x v="3767"/>
    <d v="2011-06-15T03:59:00"/>
  </r>
  <r>
    <n v="2275"/>
    <s v="Samurai Dwarves (Korobokuru)"/>
    <s v="The aim of this project is to extend our existing Samurai Dwarf range from 6 to 9. The new sculpts will be done by Bob Olley."/>
    <n v="650"/>
    <n v="1102"/>
    <x v="2"/>
    <s v="GB"/>
    <s v="GBP"/>
    <n v="1419259679"/>
    <n v="1416667679"/>
    <b v="0"/>
    <n v="79"/>
    <b v="1"/>
    <s v="games/tabletop games"/>
    <n v="170"/>
    <n v="13.95"/>
    <x v="4"/>
    <s v="tabletop games"/>
    <x v="1"/>
    <x v="3768"/>
    <d v="2014-12-22T14:47:59"/>
  </r>
  <r>
    <n v="2824"/>
    <s v="The Rooftop"/>
    <s v="I wrote a One Act play called The Rooftop for a Female Playwright's festival. Every little bit helps!"/>
    <n v="650"/>
    <n v="317"/>
    <x v="2"/>
    <s v="US"/>
    <s v="USD"/>
    <n v="1434159780"/>
    <n v="1431412196"/>
    <b v="0"/>
    <n v="15"/>
    <b v="1"/>
    <s v="theater/plays"/>
    <n v="49"/>
    <n v="21.13"/>
    <x v="1"/>
    <s v="plays"/>
    <x v="2"/>
    <x v="3769"/>
    <d v="2015-06-13T01:43:00"/>
  </r>
  <r>
    <n v="3451"/>
    <s v="The Twilight Zone Play"/>
    <s v="I'm a high school student in New Jersey planning on producing and directing a Twilight Zone Play for a &quot;One Act&quot; competition."/>
    <n v="650"/>
    <n v="20"/>
    <x v="2"/>
    <s v="US"/>
    <s v="USD"/>
    <n v="1429636927"/>
    <n v="1427304127"/>
    <b v="0"/>
    <n v="16"/>
    <b v="1"/>
    <s v="theater/plays"/>
    <n v="3"/>
    <n v="1.25"/>
    <x v="1"/>
    <s v="plays"/>
    <x v="2"/>
    <x v="3770"/>
    <d v="2015-04-21T17:22:07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2"/>
    <s v="FR"/>
    <s v="EUR"/>
    <n v="1446062040"/>
    <n v="1445109822"/>
    <b v="0"/>
    <n v="14"/>
    <b v="1"/>
    <s v="theater/plays"/>
    <n v="0"/>
    <n v="7.0000000000000007E-2"/>
    <x v="1"/>
    <s v="plays"/>
    <x v="2"/>
    <x v="3771"/>
    <d v="2015-10-28T19:54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1"/>
    <s v="musical"/>
    <x v="2"/>
    <x v="3772"/>
    <d v="2015-01-24T01:00:0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2"/>
    <s v="US"/>
    <s v="USD"/>
    <n v="1452299761"/>
    <n v="1447115761"/>
    <b v="0"/>
    <n v="14"/>
    <b v="1"/>
    <s v="film &amp; video/television"/>
    <n v="35029"/>
    <n v="15012.21"/>
    <x v="0"/>
    <s v="television"/>
    <x v="2"/>
    <x v="3773"/>
    <d v="2016-01-09T00:36:01"/>
  </r>
  <r>
    <n v="50"/>
    <s v="The Love Lounge"/>
    <s v="A brand new dating show which helps one lucky lady find her Mr Right with difficult decisions to make along the way."/>
    <n v="600"/>
    <n v="152165"/>
    <x v="2"/>
    <s v="GB"/>
    <s v="GBP"/>
    <n v="1422637200"/>
    <n v="1419271458"/>
    <b v="0"/>
    <n v="22"/>
    <b v="1"/>
    <s v="film &amp; video/television"/>
    <n v="25361"/>
    <n v="6916.59"/>
    <x v="0"/>
    <s v="television"/>
    <x v="1"/>
    <x v="3774"/>
    <d v="2015-01-30T17:00:00"/>
  </r>
  <r>
    <n v="68"/>
    <s v="King Eider: Short Film"/>
    <s v="Black Comedy by final year students at Leeds University. _x000a_'Bird watching, tea, seaside and murder. Just your average British holiday.'"/>
    <n v="600"/>
    <n v="113015"/>
    <x v="2"/>
    <s v="GB"/>
    <s v="GBP"/>
    <n v="1393162791"/>
    <n v="1390570791"/>
    <b v="0"/>
    <n v="36"/>
    <b v="1"/>
    <s v="film &amp; video/shorts"/>
    <n v="18836"/>
    <n v="3139.31"/>
    <x v="0"/>
    <s v="shorts"/>
    <x v="1"/>
    <x v="3775"/>
    <d v="2014-02-23T13:39:51"/>
  </r>
  <r>
    <n v="130"/>
    <s v="Blue in the Green (Canceled)"/>
    <s v="A journey down the rabbit hole into the dark future. A mix of reality and dreams of a world dependant on an oppressed by technology."/>
    <n v="600"/>
    <n v="60095.35"/>
    <x v="0"/>
    <s v="GB"/>
    <s v="GBP"/>
    <n v="1402949760"/>
    <n v="1400536692"/>
    <b v="0"/>
    <n v="0"/>
    <b v="0"/>
    <s v="film &amp; video/science fiction"/>
    <n v="10016"/>
    <n v="0"/>
    <x v="0"/>
    <s v="science fiction"/>
    <x v="1"/>
    <x v="3776"/>
    <d v="2014-06-16T20:16:00"/>
  </r>
  <r>
    <n v="382"/>
    <s v="99% Declaration Mini-Doc"/>
    <s v="I went to Philadelphia to find out if The 99% Declaration could take the ideas of OccupyWallSt. and make change from within the system."/>
    <n v="600"/>
    <n v="21637.22"/>
    <x v="2"/>
    <s v="US"/>
    <s v="USD"/>
    <n v="1346950900"/>
    <n v="1345741300"/>
    <b v="0"/>
    <n v="22"/>
    <b v="1"/>
    <s v="film &amp; video/documentary"/>
    <n v="3606"/>
    <n v="983.51"/>
    <x v="0"/>
    <s v="documentary"/>
    <x v="5"/>
    <x v="3777"/>
    <d v="2012-09-06T17:01:40"/>
  </r>
  <r>
    <n v="386"/>
    <s v="Submarine: Diving Away From Adulthood"/>
    <s v="Eight friends reunite to achieve their childhood dream of designing, constructing, and launching a homemade submarine."/>
    <n v="600"/>
    <n v="21410"/>
    <x v="2"/>
    <s v="US"/>
    <s v="USD"/>
    <n v="1439246991"/>
    <n v="1437950991"/>
    <b v="0"/>
    <n v="13"/>
    <b v="1"/>
    <s v="film &amp; video/documentary"/>
    <n v="3568"/>
    <n v="1646.92"/>
    <x v="0"/>
    <s v="documentary"/>
    <x v="2"/>
    <x v="3778"/>
    <d v="2015-08-10T22:49:51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2"/>
    <s v="US"/>
    <s v="USD"/>
    <n v="1362146280"/>
    <n v="1357604752"/>
    <b v="0"/>
    <n v="33"/>
    <b v="1"/>
    <s v="music/rock"/>
    <n v="1372"/>
    <n v="249.39"/>
    <x v="5"/>
    <s v="rock"/>
    <x v="4"/>
    <x v="3779"/>
    <d v="2013-03-01T13:58:00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1"/>
    <s v="US"/>
    <s v="USD"/>
    <n v="1311309721"/>
    <n v="1307421721"/>
    <b v="0"/>
    <n v="5"/>
    <b v="0"/>
    <s v="games/video games"/>
    <n v="913"/>
    <n v="1095.5999999999999"/>
    <x v="4"/>
    <s v="video games"/>
    <x v="6"/>
    <x v="3780"/>
    <d v="2011-07-22T04:42:01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2"/>
    <s v="US"/>
    <s v="USD"/>
    <n v="1365367938"/>
    <n v="1361483538"/>
    <b v="1"/>
    <n v="25"/>
    <b v="1"/>
    <s v="publishing/radio &amp; podcasts"/>
    <n v="546"/>
    <n v="131"/>
    <x v="2"/>
    <s v="radio &amp; podcasts"/>
    <x v="4"/>
    <x v="3781"/>
    <d v="2013-04-07T20:52:1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2"/>
    <s v="US"/>
    <s v="USD"/>
    <n v="1332029335"/>
    <n v="1326848935"/>
    <b v="0"/>
    <n v="30"/>
    <b v="1"/>
    <s v="music/rock"/>
    <n v="348"/>
    <n v="69.569999999999993"/>
    <x v="5"/>
    <s v="rock"/>
    <x v="5"/>
    <x v="3782"/>
    <d v="2012-03-18T00:08:55"/>
  </r>
  <r>
    <n v="1927"/>
    <s v="GBS Detroit Presents Hampshire"/>
    <s v="Hampshire is headed to GBS Detroit."/>
    <n v="600"/>
    <n v="1940"/>
    <x v="2"/>
    <s v="US"/>
    <s v="USD"/>
    <n v="1331182740"/>
    <n v="1329856839"/>
    <b v="0"/>
    <n v="11"/>
    <b v="1"/>
    <s v="music/indie rock"/>
    <n v="323"/>
    <n v="176.36"/>
    <x v="5"/>
    <s v="indie rock"/>
    <x v="5"/>
    <x v="3783"/>
    <d v="2012-03-08T04:59:00"/>
  </r>
  <r>
    <n v="1937"/>
    <s v="GBS Detroit Presents My Pal Val"/>
    <s v="My Pal Val is headed to Groovebox Studios in Detroit, Michigan on June 15th to record and film a live GBS Detroit EP."/>
    <n v="600"/>
    <n v="1884"/>
    <x v="2"/>
    <s v="US"/>
    <s v="USD"/>
    <n v="1339732740"/>
    <n v="1338346281"/>
    <b v="0"/>
    <n v="29"/>
    <b v="1"/>
    <s v="music/indie rock"/>
    <n v="314"/>
    <n v="64.97"/>
    <x v="5"/>
    <s v="indie rock"/>
    <x v="5"/>
    <x v="3784"/>
    <d v="2012-06-15T03:59:00"/>
  </r>
  <r>
    <n v="2074"/>
    <s v="Advanced Simulation Products - PC Gaming Controllers"/>
    <s v="Creating PC gaming controllers to bring your gaming experience to a new level."/>
    <n v="600"/>
    <n v="1532"/>
    <x v="2"/>
    <s v="US"/>
    <s v="USD"/>
    <n v="1462564182"/>
    <n v="1459972182"/>
    <b v="0"/>
    <n v="3"/>
    <b v="1"/>
    <s v="technology/hardware"/>
    <n v="255"/>
    <n v="510.67"/>
    <x v="3"/>
    <s v="hardware"/>
    <x v="0"/>
    <x v="3785"/>
    <d v="2016-05-06T19:49:42"/>
  </r>
  <r>
    <n v="2096"/>
    <s v="GBS Detroit Presents Shone Nuisance"/>
    <s v="Shone Nuisance is heading to GBS Detroit on Friday, October 26th to record and film their GBS Detroit EP and video."/>
    <n v="600"/>
    <n v="1500.2"/>
    <x v="2"/>
    <s v="US"/>
    <s v="USD"/>
    <n v="1351223940"/>
    <n v="1349892735"/>
    <b v="0"/>
    <n v="14"/>
    <b v="1"/>
    <s v="music/indie rock"/>
    <n v="250"/>
    <n v="107.16"/>
    <x v="5"/>
    <s v="indie rock"/>
    <x v="5"/>
    <x v="3786"/>
    <d v="2012-10-26T03:59:0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2"/>
    <s v="US"/>
    <s v="USD"/>
    <n v="1341028740"/>
    <n v="1339704141"/>
    <b v="0"/>
    <n v="27"/>
    <b v="1"/>
    <s v="music/indie rock"/>
    <n v="250"/>
    <n v="55.56"/>
    <x v="5"/>
    <s v="indie rock"/>
    <x v="5"/>
    <x v="3787"/>
    <d v="2012-06-30T03:59:00"/>
  </r>
  <r>
    <n v="2214"/>
    <s v="Spiff is ready to join the digital age!"/>
    <s v="Join this Kickstarter project today to assist Spiff in converting his analog recordings from the 80's to digital!"/>
    <n v="600"/>
    <n v="1220"/>
    <x v="2"/>
    <s v="US"/>
    <s v="USD"/>
    <n v="1391713248"/>
    <n v="1389121248"/>
    <b v="0"/>
    <n v="24"/>
    <b v="1"/>
    <s v="music/electronic music"/>
    <n v="203"/>
    <n v="50.83"/>
    <x v="5"/>
    <s v="electronic music"/>
    <x v="1"/>
    <x v="3788"/>
    <d v="2014-02-06T19:00:48"/>
  </r>
  <r>
    <n v="2333"/>
    <s v="Two Hundred Chocolate Truffles"/>
    <s v="Homemade truffles for NYC chocolate fanatics. Truffle recipes for chocolate addicts from all over the world. Chocolate lovers unite."/>
    <n v="600"/>
    <n v="1025"/>
    <x v="2"/>
    <s v="US"/>
    <s v="USD"/>
    <n v="1401385800"/>
    <n v="1399563390"/>
    <b v="1"/>
    <n v="94"/>
    <b v="1"/>
    <s v="food/small batch"/>
    <n v="171"/>
    <n v="10.9"/>
    <x v="7"/>
    <s v="small batch"/>
    <x v="1"/>
    <x v="3789"/>
    <d v="2014-05-29T17:50:00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2"/>
    <s v="US"/>
    <s v="USD"/>
    <n v="1451430000"/>
    <n v="1448914500"/>
    <b v="0"/>
    <n v="15"/>
    <b v="1"/>
    <s v="food/small batch"/>
    <n v="135"/>
    <n v="54.07"/>
    <x v="7"/>
    <s v="small batch"/>
    <x v="2"/>
    <x v="3790"/>
    <d v="2015-12-29T23:00:00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5"/>
    <s v="indie rock"/>
    <x v="5"/>
    <x v="3791"/>
    <d v="2012-06-16T09:59:00"/>
  </r>
  <r>
    <n v="2500"/>
    <s v="Completing &quot;God's Justice&quot;"/>
    <s v="ST's 4th LP has been tracked and mixed, but before he can set it free upon the world, it needs proper mastering and pressing!"/>
    <n v="600"/>
    <n v="730"/>
    <x v="2"/>
    <s v="US"/>
    <s v="USD"/>
    <n v="1340476375"/>
    <n v="1337884375"/>
    <b v="0"/>
    <n v="29"/>
    <b v="1"/>
    <s v="music/indie rock"/>
    <n v="122"/>
    <n v="25.17"/>
    <x v="5"/>
    <s v="indie rock"/>
    <x v="5"/>
    <x v="3792"/>
    <d v="2012-06-23T18:32:55"/>
  </r>
  <r>
    <n v="2817"/>
    <s v="After The End"/>
    <s v="Let Go Theatre Co's very first production is going ahead in June 2015. Help support a brand new theatre co as we begin our adventure"/>
    <n v="600"/>
    <n v="325"/>
    <x v="2"/>
    <s v="GB"/>
    <s v="GBP"/>
    <n v="1425136462"/>
    <n v="1421680462"/>
    <b v="0"/>
    <n v="33"/>
    <b v="1"/>
    <s v="theater/plays"/>
    <n v="54"/>
    <n v="9.85"/>
    <x v="1"/>
    <s v="plays"/>
    <x v="2"/>
    <x v="3793"/>
    <d v="2015-02-28T15:14:22"/>
  </r>
  <r>
    <n v="2855"/>
    <s v="STAGE READING for TETCNY"/>
    <s v="Raising funds to have a private stage reading for an upcoming play from THE ENSEMBLE THEATRE COMPANY OF NEW YORK (www.tetcny.org)"/>
    <n v="600"/>
    <n v="289"/>
    <x v="1"/>
    <s v="US"/>
    <s v="USD"/>
    <n v="1454110440"/>
    <n v="1451607071"/>
    <b v="0"/>
    <n v="5"/>
    <b v="0"/>
    <s v="theater/plays"/>
    <n v="48"/>
    <n v="57.8"/>
    <x v="1"/>
    <s v="plays"/>
    <x v="0"/>
    <x v="3794"/>
    <d v="2016-01-29T23:34:00"/>
  </r>
  <r>
    <n v="2919"/>
    <s v="While the Stars Fall"/>
    <s v="A full staged reading of a new play about a boy who learns how to be happy from the most unexpected person."/>
    <n v="600"/>
    <n v="241"/>
    <x v="1"/>
    <s v="US"/>
    <s v="USD"/>
    <n v="1407250329"/>
    <n v="1404658329"/>
    <b v="0"/>
    <n v="6"/>
    <b v="0"/>
    <s v="theater/plays"/>
    <n v="40"/>
    <n v="40.17"/>
    <x v="1"/>
    <s v="plays"/>
    <x v="1"/>
    <x v="3795"/>
    <d v="2014-08-05T14:52:09"/>
  </r>
  <r>
    <n v="3007"/>
    <s v="Bethlem"/>
    <s v="Consuite for 2015 CoreCon.  An adventure into insanity."/>
    <n v="600"/>
    <n v="170"/>
    <x v="2"/>
    <s v="US"/>
    <s v="USD"/>
    <n v="1429938683"/>
    <n v="1428124283"/>
    <b v="0"/>
    <n v="20"/>
    <b v="1"/>
    <s v="theater/spaces"/>
    <n v="28"/>
    <n v="8.5"/>
    <x v="1"/>
    <s v="spaces"/>
    <x v="2"/>
    <x v="3796"/>
    <d v="2015-04-25T05:11:23"/>
  </r>
  <r>
    <n v="3050"/>
    <s v="The Black Pearl Consuite at CoreCon VIII: On Ancient Seas"/>
    <s v="Help fund The Black Pearl Consuite at CoreCon VIII: On Ancient Seas!"/>
    <n v="600"/>
    <n v="132"/>
    <x v="2"/>
    <s v="US"/>
    <s v="USD"/>
    <n v="1462420960"/>
    <n v="1459828960"/>
    <b v="0"/>
    <n v="9"/>
    <b v="1"/>
    <s v="theater/spaces"/>
    <n v="22"/>
    <n v="14.67"/>
    <x v="1"/>
    <s v="spaces"/>
    <x v="0"/>
    <x v="3797"/>
    <d v="2016-05-05T04:02:40"/>
  </r>
  <r>
    <n v="3294"/>
    <s v="old man's Gift"/>
    <s v="A young theatre company promoting new talent and looking for help in funding our very first set for our black comedy &quot;old man's Gift&quot;"/>
    <n v="600"/>
    <n v="50"/>
    <x v="2"/>
    <s v="GB"/>
    <s v="GBP"/>
    <n v="1434459554"/>
    <n v="1431867554"/>
    <b v="0"/>
    <n v="24"/>
    <b v="1"/>
    <s v="theater/plays"/>
    <n v="8"/>
    <n v="2.08"/>
    <x v="1"/>
    <s v="plays"/>
    <x v="2"/>
    <x v="3798"/>
    <d v="2015-06-16T12:59:14"/>
  </r>
  <r>
    <n v="3539"/>
    <s v="Chokehold"/>
    <s v="A searing new play that takes  an unflinching look at the terrible costs of police shootings in the African American community."/>
    <n v="600"/>
    <n v="10"/>
    <x v="2"/>
    <s v="US"/>
    <s v="USD"/>
    <n v="1473358122"/>
    <n v="1471543722"/>
    <b v="0"/>
    <n v="13"/>
    <b v="1"/>
    <s v="theater/plays"/>
    <n v="2"/>
    <n v="0.77"/>
    <x v="1"/>
    <s v="plays"/>
    <x v="0"/>
    <x v="3799"/>
    <d v="2016-09-08T18:08:42"/>
  </r>
  <r>
    <n v="3577"/>
    <s v="The Laramie Project in Utah County"/>
    <s v="Our goal is to bring this story of one town's processing of tragedy and their own community identity to Utah County."/>
    <n v="600"/>
    <n v="5"/>
    <x v="2"/>
    <s v="US"/>
    <s v="USD"/>
    <n v="1430029680"/>
    <n v="1427741583"/>
    <b v="0"/>
    <n v="27"/>
    <b v="1"/>
    <s v="theater/plays"/>
    <n v="1"/>
    <n v="0.19"/>
    <x v="1"/>
    <s v="plays"/>
    <x v="2"/>
    <x v="3800"/>
    <d v="2015-04-26T06:28:00"/>
  </r>
  <r>
    <n v="3795"/>
    <s v="Duodeca"/>
    <s v="Poppin Productions are currently entering the development stage of their very first production -  &quot;Duodeca&quot;."/>
    <n v="600"/>
    <n v="0"/>
    <x v="1"/>
    <s v="GB"/>
    <s v="GBP"/>
    <n v="1440801000"/>
    <n v="1437042490"/>
    <b v="0"/>
    <n v="2"/>
    <b v="0"/>
    <s v="theater/musical"/>
    <n v="0"/>
    <n v="0"/>
    <x v="1"/>
    <s v="musical"/>
    <x v="2"/>
    <x v="3801"/>
    <d v="2015-08-28T22:30:00"/>
  </r>
  <r>
    <n v="3826"/>
    <s v="DAY OF THE DOG by Blue Sparrow Theatre Company"/>
    <s v="This is the story about the Westons. One family who live with mental illness on a daily basis."/>
    <n v="600"/>
    <n v="0"/>
    <x v="2"/>
    <s v="GB"/>
    <s v="GBP"/>
    <n v="1430993394"/>
    <n v="1428401394"/>
    <b v="0"/>
    <n v="26"/>
    <b v="1"/>
    <s v="theater/plays"/>
    <n v="0"/>
    <n v="0"/>
    <x v="1"/>
    <s v="plays"/>
    <x v="2"/>
    <x v="3802"/>
    <d v="2015-05-07T10:09:54"/>
  </r>
  <r>
    <n v="4020"/>
    <s v="Those That Fly"/>
    <s v="Having lived her whole life in the midst of a civil war, 11 year old Leyla dreams of being a pilot so she may fly her family to safety."/>
    <n v="600"/>
    <n v="0"/>
    <x v="1"/>
    <s v="US"/>
    <s v="USD"/>
    <n v="1427168099"/>
    <n v="1424579699"/>
    <b v="0"/>
    <n v="3"/>
    <b v="0"/>
    <s v="theater/plays"/>
    <n v="0"/>
    <n v="0"/>
    <x v="1"/>
    <s v="plays"/>
    <x v="2"/>
    <x v="3803"/>
    <d v="2015-03-24T03:34:59"/>
  </r>
  <r>
    <n v="4044"/>
    <s v="Cielito Lindo (Pretty Little One)"/>
    <s v="A bilingual play in The New Works Festival at UT that crosses cultures and explores what it means to be confident with who you are."/>
    <n v="600"/>
    <n v="0"/>
    <x v="1"/>
    <s v="US"/>
    <s v="USD"/>
    <n v="1428642000"/>
    <n v="1426050982"/>
    <b v="0"/>
    <n v="4"/>
    <b v="0"/>
    <s v="theater/plays"/>
    <n v="0"/>
    <n v="0"/>
    <x v="1"/>
    <s v="plays"/>
    <x v="2"/>
    <x v="3804"/>
    <d v="2015-04-10T05:00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s v="plays"/>
    <x v="0"/>
    <x v="3805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s v="plays"/>
    <x v="2"/>
    <x v="3806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17176.13"/>
    <x v="1"/>
    <s v="GB"/>
    <s v="GBP"/>
    <n v="1370204367"/>
    <n v="1368476367"/>
    <b v="0"/>
    <n v="0"/>
    <b v="0"/>
    <s v="film &amp; video/animation"/>
    <n v="3123"/>
    <n v="0"/>
    <x v="0"/>
    <s v="animation"/>
    <x v="4"/>
    <x v="3807"/>
    <d v="2013-06-02T20:19:27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2"/>
    <s v="US"/>
    <s v="USD"/>
    <n v="1334610000"/>
    <n v="1332435685"/>
    <b v="0"/>
    <n v="15"/>
    <b v="1"/>
    <s v="publishing/nonfiction"/>
    <n v="1720"/>
    <n v="630.66999999999996"/>
    <x v="2"/>
    <s v="nonfiction"/>
    <x v="5"/>
    <x v="3808"/>
    <d v="2012-04-16T21:00:00"/>
  </r>
  <r>
    <n v="910"/>
    <s v="Hattie Bee's Second Album"/>
    <s v="After the success of my first album &quot;A Very Hattie Christmas&quot; I'm coming back with my second album &quot;The Way We Used To Bee&quot;."/>
    <n v="550"/>
    <n v="7140"/>
    <x v="1"/>
    <s v="GB"/>
    <s v="GBP"/>
    <n v="1488546319"/>
    <n v="1483362319"/>
    <b v="0"/>
    <n v="5"/>
    <b v="0"/>
    <s v="music/jazz"/>
    <n v="1298"/>
    <n v="1428"/>
    <x v="5"/>
    <s v="jazz"/>
    <x v="3"/>
    <x v="3809"/>
    <d v="2017-03-03T13:05:19"/>
  </r>
  <r>
    <n v="1084"/>
    <s v="My own channel"/>
    <s v="I want to start my own channel for gaming"/>
    <n v="550"/>
    <n v="5443"/>
    <x v="1"/>
    <s v="US"/>
    <s v="USD"/>
    <n v="1407534804"/>
    <n v="1404942804"/>
    <b v="0"/>
    <n v="0"/>
    <b v="0"/>
    <s v="games/video games"/>
    <n v="990"/>
    <n v="0"/>
    <x v="4"/>
    <s v="video games"/>
    <x v="1"/>
    <x v="3810"/>
    <d v="2014-08-08T21:53:24"/>
  </r>
  <r>
    <n v="2215"/>
    <s v="&quot;Something to See, Not to Say&quot; - Anemometer's First EP Album"/>
    <s v="Ambient Electro Grind-fest!"/>
    <n v="550"/>
    <n v="1218"/>
    <x v="2"/>
    <s v="US"/>
    <s v="USD"/>
    <n v="1331621940"/>
    <n v="1329671572"/>
    <b v="0"/>
    <n v="33"/>
    <b v="1"/>
    <s v="music/electronic music"/>
    <n v="221"/>
    <n v="36.909999999999997"/>
    <x v="5"/>
    <s v="electronic music"/>
    <x v="5"/>
    <x v="3811"/>
    <d v="2012-03-13T06:59:00"/>
  </r>
  <r>
    <n v="2844"/>
    <s v="KabarettstÃ¼ck &quot;Dicht in da Nochtschicht&quot;"/>
    <s v="Zwei ausgebildete Schauspieler, ein Musiker - gemeinsam bringt man ein waschechtes KabarettstÃ¼ck auf die BÃ¼hne."/>
    <n v="550"/>
    <n v="300"/>
    <x v="1"/>
    <s v="AT"/>
    <s v="EUR"/>
    <n v="1483535180"/>
    <n v="1480943180"/>
    <b v="0"/>
    <n v="1"/>
    <b v="0"/>
    <s v="theater/plays"/>
    <n v="55"/>
    <n v="300"/>
    <x v="1"/>
    <s v="plays"/>
    <x v="0"/>
    <x v="3812"/>
    <d v="2017-01-04T13:06:20"/>
  </r>
  <r>
    <n v="3378"/>
    <s v="Rose of June"/>
    <s v="'Can you ever find acceptance in death?' _x000a_Rose of June is a piece of theatre exploring the stages of grief. Unity Theatre - September"/>
    <n v="550"/>
    <n v="30"/>
    <x v="2"/>
    <s v="GB"/>
    <s v="GBP"/>
    <n v="1409490480"/>
    <n v="1407400306"/>
    <b v="0"/>
    <n v="21"/>
    <b v="1"/>
    <s v="theater/plays"/>
    <n v="5"/>
    <n v="1.43"/>
    <x v="1"/>
    <s v="plays"/>
    <x v="1"/>
    <x v="3813"/>
    <d v="2014-08-31T13:08:00"/>
  </r>
  <r>
    <n v="3394"/>
    <s v="Buffer: Edinburgh Fringe 2014"/>
    <s v="Ambitious, Edinburgh-based company, Thrive Theatre, are bringing their brand new comedy BUFFER to the 2014 Edinburgh Fringe!"/>
    <n v="550"/>
    <n v="26"/>
    <x v="2"/>
    <s v="GB"/>
    <s v="GBP"/>
    <n v="1406470645"/>
    <n v="1403878645"/>
    <b v="0"/>
    <n v="27"/>
    <b v="1"/>
    <s v="theater/plays"/>
    <n v="5"/>
    <n v="0.96"/>
    <x v="1"/>
    <s v="plays"/>
    <x v="1"/>
    <x v="3814"/>
    <d v="2014-07-27T14:17:25"/>
  </r>
  <r>
    <n v="3607"/>
    <s v="E15 at The Pleasance and CPT"/>
    <s v="'E15' is a verbatim project that looks at the story of the Focus E15 Campaign"/>
    <n v="550"/>
    <n v="3"/>
    <x v="2"/>
    <s v="GB"/>
    <s v="GBP"/>
    <n v="1450137600"/>
    <n v="1448924882"/>
    <b v="0"/>
    <n v="20"/>
    <b v="1"/>
    <s v="theater/plays"/>
    <n v="1"/>
    <n v="0.15"/>
    <x v="1"/>
    <s v="plays"/>
    <x v="2"/>
    <x v="3815"/>
    <d v="2015-12-15T00:00:00"/>
  </r>
  <r>
    <n v="3755"/>
    <s v="Retro Rhapsody"/>
    <s v="We have formed an innovative company that aims to create musical comedic performances suitable for a range of venues."/>
    <n v="550"/>
    <n v="0"/>
    <x v="2"/>
    <s v="GB"/>
    <s v="GBP"/>
    <n v="1460753307"/>
    <n v="1458161307"/>
    <b v="0"/>
    <n v="28"/>
    <b v="1"/>
    <s v="theater/musical"/>
    <n v="0"/>
    <n v="0"/>
    <x v="1"/>
    <s v="musical"/>
    <x v="0"/>
    <x v="3816"/>
    <d v="2016-04-15T20:48:27"/>
  </r>
  <r>
    <n v="2773"/>
    <s v="The Boat That Couldn't Float"/>
    <s v="Parents know the pain of rereading bad bedtime stories. I want to write stories that all ages will enjoy"/>
    <n v="530"/>
    <n v="381"/>
    <x v="1"/>
    <s v="CA"/>
    <s v="CAD"/>
    <n v="1461530721"/>
    <n v="1460666721"/>
    <b v="0"/>
    <n v="1"/>
    <b v="0"/>
    <s v="publishing/children's books"/>
    <n v="72"/>
    <n v="381"/>
    <x v="2"/>
    <s v="children's books"/>
    <x v="0"/>
    <x v="3817"/>
    <d v="2016-04-24T20:45:2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s v="plays"/>
    <x v="0"/>
    <x v="3818"/>
    <d v="2016-04-21T02:23:43"/>
  </r>
  <r>
    <n v="1588"/>
    <s v="The Right Side of Texas"/>
    <s v="Southeast Texas as seen through the lens of a cell phone camera"/>
    <n v="516"/>
    <n v="2870"/>
    <x v="1"/>
    <s v="US"/>
    <s v="USD"/>
    <n v="1422735120"/>
    <n v="1420091999"/>
    <b v="0"/>
    <n v="0"/>
    <b v="0"/>
    <s v="photography/places"/>
    <n v="556"/>
    <n v="0"/>
    <x v="6"/>
    <s v="places"/>
    <x v="2"/>
    <x v="3819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11751"/>
    <x v="0"/>
    <s v="NZ"/>
    <s v="NZD"/>
    <n v="1443149759"/>
    <n v="1440557759"/>
    <b v="0"/>
    <n v="0"/>
    <b v="0"/>
    <s v="technology/web"/>
    <n v="2282"/>
    <n v="0"/>
    <x v="3"/>
    <s v="web"/>
    <x v="2"/>
    <x v="3820"/>
    <d v="2015-09-25T02:55:59"/>
  </r>
  <r>
    <n v="465"/>
    <s v="&quot;Amp&quot; A Story About a Robot"/>
    <s v="&quot;Amp&quot; is a short film about a robot with needs."/>
    <n v="512"/>
    <n v="17028.88"/>
    <x v="1"/>
    <s v="US"/>
    <s v="USD"/>
    <n v="1403837574"/>
    <n v="1402455174"/>
    <b v="0"/>
    <n v="8"/>
    <b v="0"/>
    <s v="film &amp; video/animation"/>
    <n v="3326"/>
    <n v="2128.61"/>
    <x v="0"/>
    <s v="animation"/>
    <x v="1"/>
    <x v="3821"/>
    <d v="2014-06-27T02:52:54"/>
  </r>
  <r>
    <n v="2"/>
    <s v="Charlie teaser completion"/>
    <s v="Completion fund for post-production for teaser of British crime/drama tv series about a girl who sells morals for money"/>
    <n v="500"/>
    <n v="1052110.8700000001"/>
    <x v="2"/>
    <s v="GB"/>
    <s v="GBP"/>
    <n v="1455555083"/>
    <n v="1454691083"/>
    <b v="0"/>
    <n v="35"/>
    <b v="1"/>
    <s v="film &amp; video/television"/>
    <n v="210422"/>
    <n v="30060.31"/>
    <x v="0"/>
    <s v="television"/>
    <x v="0"/>
    <x v="3822"/>
    <d v="2016-02-15T16:51:23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2"/>
    <s v="US"/>
    <s v="USD"/>
    <n v="1460860144"/>
    <n v="1458268144"/>
    <b v="0"/>
    <n v="20"/>
    <b v="1"/>
    <s v="film &amp; video/television"/>
    <n v="100157"/>
    <n v="25039.21"/>
    <x v="0"/>
    <s v="television"/>
    <x v="0"/>
    <x v="3823"/>
    <d v="2016-04-17T02:29:04"/>
  </r>
  <r>
    <n v="70"/>
    <s v="Scraps"/>
    <s v="Maggie barely survives a deranged baptism by her mother only to be born again to a string of foster parents. Things can always be worse"/>
    <n v="500"/>
    <n v="110538.12"/>
    <x v="2"/>
    <s v="US"/>
    <s v="USD"/>
    <n v="1315171845"/>
    <n v="1309987845"/>
    <b v="0"/>
    <n v="17"/>
    <b v="1"/>
    <s v="film &amp; video/shorts"/>
    <n v="22108"/>
    <n v="6502.24"/>
    <x v="0"/>
    <s v="shorts"/>
    <x v="6"/>
    <x v="3824"/>
    <d v="2011-09-04T21:30:45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2"/>
    <s v="FR"/>
    <s v="EUR"/>
    <n v="1453376495"/>
    <n v="1450784495"/>
    <b v="0"/>
    <n v="29"/>
    <b v="1"/>
    <s v="film &amp; video/shorts"/>
    <n v="21430"/>
    <n v="3694.78"/>
    <x v="0"/>
    <s v="shorts"/>
    <x v="2"/>
    <x v="3825"/>
    <d v="2016-01-21T11:41:35"/>
  </r>
  <r>
    <n v="84"/>
    <s v="Redemption - Short Film"/>
    <s v="&quot;A sociopath crosses paths with the person he must confront about his wife's murder, it might be himself&quot;"/>
    <n v="500"/>
    <n v="100036"/>
    <x v="2"/>
    <s v="US"/>
    <s v="USD"/>
    <n v="1305483086"/>
    <n v="1302891086"/>
    <b v="0"/>
    <n v="7"/>
    <b v="1"/>
    <s v="film &amp; video/shorts"/>
    <n v="20007"/>
    <n v="14290.86"/>
    <x v="0"/>
    <s v="shorts"/>
    <x v="6"/>
    <x v="3826"/>
    <d v="2011-05-15T18:11:26"/>
  </r>
  <r>
    <n v="90"/>
    <s v="Help Get the Short Film Interior Design into Film Festivals!"/>
    <s v="We're looking for funding to help submit a short film to film festivals."/>
    <n v="500"/>
    <n v="92848.5"/>
    <x v="2"/>
    <s v="US"/>
    <s v="USD"/>
    <n v="1310454499"/>
    <n v="1307862499"/>
    <b v="0"/>
    <n v="16"/>
    <b v="1"/>
    <s v="film &amp; video/shorts"/>
    <n v="18570"/>
    <n v="5803.03"/>
    <x v="0"/>
    <s v="shorts"/>
    <x v="6"/>
    <x v="3827"/>
    <d v="2011-07-12T07:08:19"/>
  </r>
  <r>
    <n v="104"/>
    <s v="Good 'Ol Trumpet"/>
    <s v="UCF short film about an old man, his love for music, and his misplaced trumpet.  "/>
    <n v="500"/>
    <n v="76949.820000000007"/>
    <x v="2"/>
    <s v="US"/>
    <s v="USD"/>
    <n v="1301792400"/>
    <n v="1299775266"/>
    <b v="0"/>
    <n v="10"/>
    <b v="1"/>
    <s v="film &amp; video/shorts"/>
    <n v="15390"/>
    <n v="7694.98"/>
    <x v="0"/>
    <s v="shorts"/>
    <x v="6"/>
    <x v="3828"/>
    <d v="2011-04-03T01:00:00"/>
  </r>
  <r>
    <n v="125"/>
    <s v="Star Wars Fan Film (Canceled)"/>
    <s v="Due to my little sister finally having recovered from her surgery we can finally make our movie if we can get even a little help to pay"/>
    <n v="500"/>
    <n v="63527"/>
    <x v="0"/>
    <s v="CA"/>
    <s v="CAD"/>
    <n v="1486165880"/>
    <n v="1480981880"/>
    <b v="0"/>
    <n v="6"/>
    <b v="0"/>
    <s v="film &amp; video/science fiction"/>
    <n v="12705"/>
    <n v="10587.83"/>
    <x v="0"/>
    <s v="science fiction"/>
    <x v="0"/>
    <x v="3829"/>
    <d v="2017-02-03T23:51:20"/>
  </r>
  <r>
    <n v="139"/>
    <s v="Roman Dead (Canceled)"/>
    <s v="When  Rome is infected with a zombie plague, Lucius Agrippa and a small group fights for survival"/>
    <n v="500"/>
    <n v="56146"/>
    <x v="0"/>
    <s v="US"/>
    <s v="USD"/>
    <n v="1436738772"/>
    <n v="1435874772"/>
    <b v="0"/>
    <n v="1"/>
    <b v="0"/>
    <s v="film &amp; video/science fiction"/>
    <n v="11229"/>
    <n v="56146"/>
    <x v="0"/>
    <s v="science fiction"/>
    <x v="2"/>
    <x v="3830"/>
    <d v="2015-07-12T22:06:12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2"/>
    <s v="US"/>
    <s v="USD"/>
    <n v="1393694280"/>
    <n v="1390088311"/>
    <b v="0"/>
    <n v="14"/>
    <b v="1"/>
    <s v="film &amp; video/documentary"/>
    <n v="4381"/>
    <n v="1564.57"/>
    <x v="0"/>
    <s v="documentary"/>
    <x v="1"/>
    <x v="3831"/>
    <d v="2014-03-01T17:18:00"/>
  </r>
  <r>
    <n v="409"/>
    <s v="The Lost Generation"/>
    <s v="I am working on a project that explores the relationship between education to work for youth within the European Union."/>
    <n v="500"/>
    <n v="20190"/>
    <x v="2"/>
    <s v="GB"/>
    <s v="GBP"/>
    <n v="1469220144"/>
    <n v="1466628144"/>
    <b v="0"/>
    <n v="15"/>
    <b v="1"/>
    <s v="film &amp; video/documentary"/>
    <n v="4038"/>
    <n v="1346"/>
    <x v="0"/>
    <s v="documentary"/>
    <x v="0"/>
    <x v="3832"/>
    <d v="2016-07-22T20:42:24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2"/>
    <s v="GB"/>
    <s v="GBP"/>
    <n v="1467681107"/>
    <n v="1465866707"/>
    <b v="0"/>
    <n v="20"/>
    <b v="1"/>
    <s v="theater/plays"/>
    <n v="2811"/>
    <n v="702.75"/>
    <x v="1"/>
    <s v="plays"/>
    <x v="0"/>
    <x v="3833"/>
    <d v="2016-07-05T01:11:47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1"/>
    <s v="US"/>
    <s v="USD"/>
    <n v="1467647160"/>
    <n v="1465055160"/>
    <b v="0"/>
    <n v="2"/>
    <b v="0"/>
    <s v="technology/web"/>
    <n v="2769"/>
    <n v="6923"/>
    <x v="3"/>
    <s v="web"/>
    <x v="0"/>
    <x v="3834"/>
    <d v="2016-07-04T15:46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1"/>
    <s v="GB"/>
    <s v="GBP"/>
    <n v="1428333345"/>
    <n v="1425744945"/>
    <b v="0"/>
    <n v="7"/>
    <b v="0"/>
    <s v="technology/web"/>
    <n v="2446"/>
    <n v="1747"/>
    <x v="3"/>
    <s v="web"/>
    <x v="2"/>
    <x v="3835"/>
    <d v="2015-04-06T15:15:45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1"/>
    <s v="US"/>
    <s v="USD"/>
    <n v="1393181018"/>
    <n v="1390589018"/>
    <b v="0"/>
    <n v="9"/>
    <b v="0"/>
    <s v="publishing/fiction"/>
    <n v="1750"/>
    <n v="972.22"/>
    <x v="2"/>
    <s v="fiction"/>
    <x v="1"/>
    <x v="3836"/>
    <d v="2014-02-23T18:43:38"/>
  </r>
  <r>
    <n v="778"/>
    <s v="Summers' Love, A Cute and Funny Cinderella Love Story"/>
    <s v="Laughter, tears and good times in the warm glow of Summer s Love. The perfect recipe for the winter blahs."/>
    <n v="500"/>
    <n v="8730"/>
    <x v="1"/>
    <s v="US"/>
    <s v="USD"/>
    <n v="1398876680"/>
    <n v="1396284680"/>
    <b v="0"/>
    <n v="1"/>
    <b v="0"/>
    <s v="publishing/fiction"/>
    <n v="1746"/>
    <n v="8730"/>
    <x v="2"/>
    <s v="fiction"/>
    <x v="1"/>
    <x v="3837"/>
    <d v="2014-04-30T16:51:20"/>
  </r>
  <r>
    <n v="785"/>
    <s v="Treedom's NEW album fund!"/>
    <s v="Treedom wants to record a second album! We have a lot of new material, and we wanted to capture our new sound in a record for our fans."/>
    <n v="500"/>
    <n v="8636"/>
    <x v="2"/>
    <s v="US"/>
    <s v="USD"/>
    <n v="1362060915"/>
    <n v="1359468915"/>
    <b v="0"/>
    <n v="29"/>
    <b v="1"/>
    <s v="music/rock"/>
    <n v="1727"/>
    <n v="297.79000000000002"/>
    <x v="5"/>
    <s v="rock"/>
    <x v="4"/>
    <x v="3838"/>
    <d v="2013-02-28T14:15:15"/>
  </r>
  <r>
    <n v="829"/>
    <s v="Monk"/>
    <s v="We are a band from South East London- each member is19 years OA. We have been together for two years. Taking pride in making good music"/>
    <n v="500"/>
    <n v="8105"/>
    <x v="2"/>
    <s v="GB"/>
    <s v="GBP"/>
    <n v="1468437240"/>
    <n v="1463253240"/>
    <b v="0"/>
    <n v="16"/>
    <b v="1"/>
    <s v="music/rock"/>
    <n v="1621"/>
    <n v="506.56"/>
    <x v="5"/>
    <s v="rock"/>
    <x v="0"/>
    <x v="3839"/>
    <d v="2016-07-13T19:14:00"/>
  </r>
  <r>
    <n v="886"/>
    <s v="Sap Laughter : Merch Fundraiser!"/>
    <s v="The time has finally come... Sap Laughter is in the process of updating our merchandise setup, and we need your help making it happen!"/>
    <n v="500"/>
    <n v="7520"/>
    <x v="1"/>
    <s v="US"/>
    <s v="USD"/>
    <n v="1473972813"/>
    <n v="1471812813"/>
    <b v="0"/>
    <n v="7"/>
    <b v="0"/>
    <s v="music/indie rock"/>
    <n v="1504"/>
    <n v="1074.29"/>
    <x v="5"/>
    <s v="indie rock"/>
    <x v="0"/>
    <x v="3840"/>
    <d v="2016-09-15T20:53:33"/>
  </r>
  <r>
    <n v="929"/>
    <s v="EXPERIMENTAL JAZZ STUDIO RECORDING"/>
    <s v="I am searching for monetary funding to go into a good recording studio and record experimental intuitive improv jazz."/>
    <n v="500"/>
    <n v="6740.37"/>
    <x v="1"/>
    <s v="US"/>
    <s v="USD"/>
    <n v="1333946569"/>
    <n v="1331358169"/>
    <b v="0"/>
    <n v="0"/>
    <b v="0"/>
    <s v="music/jazz"/>
    <n v="1348"/>
    <n v="0"/>
    <x v="5"/>
    <s v="jazz"/>
    <x v="5"/>
    <x v="3841"/>
    <d v="2012-04-09T04:42:4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2"/>
    <s v="US"/>
    <s v="USD"/>
    <n v="1481615940"/>
    <n v="1479436646"/>
    <b v="0"/>
    <n v="30"/>
    <b v="1"/>
    <s v="music/electronic music"/>
    <n v="1143"/>
    <n v="190.43"/>
    <x v="5"/>
    <s v="electronic music"/>
    <x v="0"/>
    <x v="3842"/>
    <d v="2016-12-13T07:59:00"/>
  </r>
  <r>
    <n v="1051"/>
    <s v="Now You Know Podcast (Canceled)"/>
    <s v="Inspired by some great podcasters as well as my desire to learn from many people about many topics, plus just to inform people."/>
    <n v="500"/>
    <n v="5635"/>
    <x v="0"/>
    <s v="US"/>
    <s v="USD"/>
    <n v="1409098825"/>
    <n v="1406679625"/>
    <b v="0"/>
    <n v="0"/>
    <b v="0"/>
    <s v="journalism/audio"/>
    <n v="1127"/>
    <n v="0"/>
    <x v="8"/>
    <s v="audio"/>
    <x v="1"/>
    <x v="3843"/>
    <d v="2014-08-27T00:20:25"/>
  </r>
  <r>
    <n v="1067"/>
    <s v="Fate Fighters - The Ultimate Decision Maker"/>
    <s v="Canâ€™t make up your mind about something? Simply type in your two options and let the fighters of fate decide for you!"/>
    <n v="500"/>
    <n v="5535"/>
    <x v="1"/>
    <s v="US"/>
    <s v="USD"/>
    <n v="1387657931"/>
    <n v="1385065931"/>
    <b v="0"/>
    <n v="10"/>
    <b v="0"/>
    <s v="games/video games"/>
    <n v="1107"/>
    <n v="553.5"/>
    <x v="4"/>
    <s v="video games"/>
    <x v="4"/>
    <x v="3844"/>
    <d v="2013-12-21T20:32:11"/>
  </r>
  <r>
    <n v="1141"/>
    <s v="Arena Z - Zombie Survival"/>
    <s v="I think this will be a great game!"/>
    <n v="500"/>
    <n v="5176"/>
    <x v="1"/>
    <s v="DE"/>
    <s v="EUR"/>
    <n v="1436460450"/>
    <n v="1433868450"/>
    <b v="0"/>
    <n v="0"/>
    <b v="0"/>
    <s v="games/mobile games"/>
    <n v="1035"/>
    <n v="0"/>
    <x v="4"/>
    <s v="mobile games"/>
    <x v="2"/>
    <x v="3845"/>
    <d v="2015-07-09T16:47:30"/>
  </r>
  <r>
    <n v="1190"/>
    <s v="The Reality Of Chronic Illness - The Book"/>
    <s v="A pairing of self portraiture and writing to shed light on the reality of life with chronic illness."/>
    <n v="500"/>
    <n v="4920"/>
    <x v="2"/>
    <s v="US"/>
    <s v="USD"/>
    <n v="1409500725"/>
    <n v="1406908725"/>
    <b v="0"/>
    <n v="13"/>
    <b v="1"/>
    <s v="photography/photobooks"/>
    <n v="984"/>
    <n v="378.46"/>
    <x v="6"/>
    <s v="photobooks"/>
    <x v="1"/>
    <x v="3846"/>
    <d v="2014-08-31T15:58:45"/>
  </r>
  <r>
    <n v="1294"/>
    <s v="HELMER'S LOO"/>
    <s v="We have an award-winning Danish play, now we just need a bathroom set to perform it in. Spend a penny to help us build the set!"/>
    <n v="500"/>
    <n v="4124"/>
    <x v="2"/>
    <s v="GB"/>
    <s v="GBP"/>
    <n v="1445252400"/>
    <n v="1443696797"/>
    <b v="0"/>
    <n v="22"/>
    <b v="1"/>
    <s v="theater/plays"/>
    <n v="825"/>
    <n v="187.45"/>
    <x v="1"/>
    <s v="plays"/>
    <x v="2"/>
    <x v="3847"/>
    <d v="2015-10-19T11:00:00"/>
  </r>
  <r>
    <n v="1372"/>
    <s v="Ted Lukas &amp; the Misled new CD - &quot;FEED&quot;"/>
    <s v="Please help us raise funds to press our new CD!"/>
    <n v="500"/>
    <n v="3684"/>
    <x v="2"/>
    <s v="US"/>
    <s v="USD"/>
    <n v="1342115132"/>
    <n v="1339523132"/>
    <b v="0"/>
    <n v="16"/>
    <b v="1"/>
    <s v="music/rock"/>
    <n v="737"/>
    <n v="230.25"/>
    <x v="5"/>
    <s v="rock"/>
    <x v="5"/>
    <x v="3848"/>
    <d v="2012-07-12T17:45:32"/>
  </r>
  <r>
    <n v="1389"/>
    <s v="Pre-order DANCEHALL's first record!!!"/>
    <s v="Help fund the pressing of DANCEHALL's first record by pre-ordering it in advance!!!"/>
    <n v="500"/>
    <n v="3550"/>
    <x v="2"/>
    <s v="GB"/>
    <s v="GBP"/>
    <n v="1471087957"/>
    <n v="1468495957"/>
    <b v="0"/>
    <n v="34"/>
    <b v="1"/>
    <s v="music/rock"/>
    <n v="710"/>
    <n v="104.41"/>
    <x v="5"/>
    <s v="rock"/>
    <x v="0"/>
    <x v="3849"/>
    <d v="2016-08-13T11:32:37"/>
  </r>
  <r>
    <n v="1391"/>
    <s v="Rules and Regulations"/>
    <s v="With the money donated through this project we intend on investing in sound equipment for live shows"/>
    <n v="500"/>
    <n v="3540"/>
    <x v="2"/>
    <s v="US"/>
    <s v="USD"/>
    <n v="1440219540"/>
    <n v="1436369818"/>
    <b v="0"/>
    <n v="13"/>
    <b v="1"/>
    <s v="music/rock"/>
    <n v="708"/>
    <n v="272.31"/>
    <x v="5"/>
    <s v="rock"/>
    <x v="2"/>
    <x v="3850"/>
    <d v="2015-08-22T04:59:0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1"/>
    <s v="US"/>
    <s v="USD"/>
    <n v="1483423467"/>
    <n v="1480831467"/>
    <b v="0"/>
    <n v="1"/>
    <b v="0"/>
    <s v="publishing/translations"/>
    <n v="691"/>
    <n v="3453.69"/>
    <x v="2"/>
    <s v="translations"/>
    <x v="0"/>
    <x v="3851"/>
    <d v="2017-01-03T06:04:27"/>
  </r>
  <r>
    <n v="1542"/>
    <s v="From student to beekeeper"/>
    <s v="The photography project aims to show challenges &amp; successes of a  student attempting to continue his family beekeeping heritage."/>
    <n v="500"/>
    <n v="3025.66"/>
    <x v="1"/>
    <s v="CA"/>
    <s v="CAD"/>
    <n v="1435708500"/>
    <n v="1434412500"/>
    <b v="0"/>
    <n v="1"/>
    <b v="0"/>
    <s v="photography/nature"/>
    <n v="605"/>
    <n v="3025.66"/>
    <x v="6"/>
    <s v="nature"/>
    <x v="2"/>
    <x v="3852"/>
    <d v="2015-06-30T23:55:00"/>
  </r>
  <r>
    <n v="1549"/>
    <s v="2016 Calendar:  Wonders of Nature"/>
    <s v="A 2016 calendar collection of landscape and wildlife photographs from award winning photographer, Steve Marler."/>
    <n v="500"/>
    <n v="3014"/>
    <x v="1"/>
    <s v="US"/>
    <s v="USD"/>
    <n v="1446524159"/>
    <n v="1443928559"/>
    <b v="0"/>
    <n v="6"/>
    <b v="0"/>
    <s v="photography/nature"/>
    <n v="603"/>
    <n v="502.33"/>
    <x v="6"/>
    <s v="nature"/>
    <x v="2"/>
    <x v="3853"/>
    <d v="2015-11-03T04:15:59"/>
  </r>
  <r>
    <n v="1599"/>
    <s v="The Londoner: Prints &amp; Canvas"/>
    <s v="A London photographer trekking 5,895m up Africa's Mount Kilimanjaro to pursue and enrich a career."/>
    <n v="500"/>
    <n v="2831"/>
    <x v="1"/>
    <s v="GB"/>
    <s v="GBP"/>
    <n v="1460116576"/>
    <n v="1457528176"/>
    <b v="0"/>
    <n v="0"/>
    <b v="0"/>
    <s v="photography/places"/>
    <n v="566"/>
    <n v="0"/>
    <x v="6"/>
    <s v="places"/>
    <x v="0"/>
    <x v="3854"/>
    <d v="2016-04-08T11:56:16"/>
  </r>
  <r>
    <n v="1612"/>
    <s v="Join AT THE WAYSIDE For The &quot;Ready...Set...Snow Tour!&quot;"/>
    <s v="Help us achieve our goal to get our van repaired, gassed up, and road-ready for our winter tour!"/>
    <n v="500"/>
    <n v="2746"/>
    <x v="2"/>
    <s v="US"/>
    <s v="USD"/>
    <n v="1357160384"/>
    <n v="1354568384"/>
    <b v="0"/>
    <n v="11"/>
    <b v="1"/>
    <s v="music/rock"/>
    <n v="549"/>
    <n v="249.64"/>
    <x v="5"/>
    <s v="rock"/>
    <x v="5"/>
    <x v="3855"/>
    <d v="2013-01-02T20:59:44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2"/>
    <s v="US"/>
    <s v="USD"/>
    <n v="1262302740"/>
    <n v="1257444140"/>
    <b v="0"/>
    <n v="15"/>
    <b v="1"/>
    <s v="music/rock"/>
    <n v="530"/>
    <n v="176.67"/>
    <x v="5"/>
    <s v="rock"/>
    <x v="8"/>
    <x v="3856"/>
    <d v="2009-12-31T23:39:00"/>
  </r>
  <r>
    <n v="1659"/>
    <s v="The Penny Arcade Quartet's Christmas EP"/>
    <s v="The long awaited Christmas EP is in session! We need your help to get it professionally mixed, produced and manufactured."/>
    <n v="500"/>
    <n v="2594"/>
    <x v="2"/>
    <s v="GB"/>
    <s v="GBP"/>
    <n v="1387281600"/>
    <n v="1384811721"/>
    <b v="0"/>
    <n v="45"/>
    <b v="1"/>
    <s v="music/pop"/>
    <n v="519"/>
    <n v="57.64"/>
    <x v="5"/>
    <s v="pop"/>
    <x v="4"/>
    <x v="3857"/>
    <d v="2013-12-17T12:00:00"/>
  </r>
  <r>
    <n v="1835"/>
    <s v="DIRTY LITTLE REBEL EP"/>
    <s v="WE ARE A HARD ROCK/PUNK BAND SEEKING FUNDS TO RECORD A NEW EP. _x000a__x000a_https://www.reverbnation.com/dirtylittlerebel"/>
    <n v="500"/>
    <n v="2095"/>
    <x v="2"/>
    <s v="GB"/>
    <s v="GBP"/>
    <n v="1459439471"/>
    <n v="1456851071"/>
    <b v="0"/>
    <n v="11"/>
    <b v="1"/>
    <s v="music/rock"/>
    <n v="419"/>
    <n v="190.45"/>
    <x v="5"/>
    <s v="rock"/>
    <x v="0"/>
    <x v="3858"/>
    <d v="2016-03-31T15:51:11"/>
  </r>
  <r>
    <n v="1892"/>
    <s v="Nemes wants you to be able to hear their new songs!"/>
    <s v="Nemes has just recorded a new album and is raising $500 to get it mixed and mastered professionally."/>
    <n v="500"/>
    <n v="2013.47"/>
    <x v="2"/>
    <s v="US"/>
    <s v="USD"/>
    <n v="1307459881"/>
    <n v="1304867881"/>
    <b v="0"/>
    <n v="26"/>
    <b v="1"/>
    <s v="music/indie rock"/>
    <n v="403"/>
    <n v="77.44"/>
    <x v="5"/>
    <s v="indie rock"/>
    <x v="6"/>
    <x v="3859"/>
    <d v="2011-06-07T15:18:01"/>
  </r>
  <r>
    <n v="1915"/>
    <s v="The Cat-Bath Contraption"/>
    <s v="The picture above is of our current prototype for the cat bath - we hope to move beyond a simple bin and create a cat bath revolution!"/>
    <n v="500"/>
    <n v="2000"/>
    <x v="1"/>
    <s v="US"/>
    <s v="USD"/>
    <n v="1409620222"/>
    <n v="1407892222"/>
    <b v="0"/>
    <n v="4"/>
    <b v="0"/>
    <s v="technology/gadgets"/>
    <n v="400"/>
    <n v="500"/>
    <x v="3"/>
    <s v="gadgets"/>
    <x v="1"/>
    <x v="3860"/>
    <d v="2014-09-02T01:10:2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1"/>
    <s v="US"/>
    <s v="USD"/>
    <n v="1432069249"/>
    <n v="1429477249"/>
    <b v="0"/>
    <n v="8"/>
    <b v="0"/>
    <s v="technology/gadgets"/>
    <n v="399"/>
    <n v="249.13"/>
    <x v="3"/>
    <s v="gadgets"/>
    <x v="2"/>
    <x v="3861"/>
    <d v="2015-05-19T21:00:49"/>
  </r>
  <r>
    <n v="2003"/>
    <s v="velosynth"/>
    <s v="velosynth is an open-source bicycle interaction synthesizer. it interprets the speed and acceleration of a bicycle into expressive audio feedback."/>
    <n v="500"/>
    <n v="1691"/>
    <x v="2"/>
    <s v="US"/>
    <s v="USD"/>
    <n v="1278111600"/>
    <n v="1276830052"/>
    <b v="1"/>
    <n v="17"/>
    <b v="1"/>
    <s v="technology/hardware"/>
    <n v="338"/>
    <n v="99.47"/>
    <x v="3"/>
    <s v="hardware"/>
    <x v="7"/>
    <x v="3862"/>
    <d v="2010-07-02T23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1"/>
    <s v="US"/>
    <s v="USD"/>
    <n v="1268636340"/>
    <n v="1263982307"/>
    <b v="0"/>
    <n v="5"/>
    <b v="0"/>
    <s v="games/video games"/>
    <n v="286"/>
    <n v="286.01"/>
    <x v="4"/>
    <s v="video games"/>
    <x v="7"/>
    <x v="3863"/>
    <d v="2010-03-15T06:59:00"/>
  </r>
  <r>
    <n v="2131"/>
    <s v="Scout's Honor"/>
    <s v="From frightened girl to empowered woman, Scout's Honor is a tale about facing your fears and overcoming odds."/>
    <n v="500"/>
    <n v="1400"/>
    <x v="1"/>
    <s v="US"/>
    <s v="USD"/>
    <n v="1436677091"/>
    <n v="1434085091"/>
    <b v="0"/>
    <n v="3"/>
    <b v="0"/>
    <s v="games/video games"/>
    <n v="280"/>
    <n v="466.67"/>
    <x v="4"/>
    <s v="video games"/>
    <x v="2"/>
    <x v="3864"/>
    <d v="2015-07-12T04:58:11"/>
  </r>
  <r>
    <n v="2209"/>
    <s v="NYPC's North American (+ Colombia!) Tour May 2014 - Part 2"/>
    <s v="Support us and pledge for rewards on our new bigger Tour of the US, Canada and Colombia!"/>
    <n v="500"/>
    <n v="1235"/>
    <x v="2"/>
    <s v="GB"/>
    <s v="GBP"/>
    <n v="1397516400"/>
    <n v="1396524644"/>
    <b v="0"/>
    <n v="15"/>
    <b v="1"/>
    <s v="music/electronic music"/>
    <n v="247"/>
    <n v="82.33"/>
    <x v="5"/>
    <s v="electronic music"/>
    <x v="1"/>
    <x v="3865"/>
    <d v="2014-04-14T23:00:00"/>
  </r>
  <r>
    <n v="2222"/>
    <s v="Passing Shot: Dice Tennis Game"/>
    <s v="Passing Shot is a tennis dice game for two players. Strategic use of the dice rolls allow you to score points to win game, set &amp; match."/>
    <n v="500"/>
    <n v="1201"/>
    <x v="2"/>
    <s v="US"/>
    <s v="USD"/>
    <n v="1327776847"/>
    <n v="1325184847"/>
    <b v="0"/>
    <n v="30"/>
    <b v="1"/>
    <s v="games/tabletop games"/>
    <n v="240"/>
    <n v="40.03"/>
    <x v="4"/>
    <s v="tabletop games"/>
    <x v="6"/>
    <x v="3866"/>
    <d v="2012-01-28T18:54:07"/>
  </r>
  <r>
    <n v="2254"/>
    <s v="Green Couch Games Limited: FrogFlip!"/>
    <s v="A dexterity microgame by father/daughter team, Jason and Claire Kotarski. Make 100 project."/>
    <n v="500"/>
    <n v="1142"/>
    <x v="2"/>
    <s v="US"/>
    <s v="USD"/>
    <n v="1485271968"/>
    <n v="1484667168"/>
    <b v="0"/>
    <n v="197"/>
    <b v="1"/>
    <s v="games/tabletop games"/>
    <n v="228"/>
    <n v="5.8"/>
    <x v="4"/>
    <s v="tabletop games"/>
    <x v="3"/>
    <x v="3867"/>
    <d v="2017-01-24T15:32:48"/>
  </r>
  <r>
    <n v="2422"/>
    <s v="Help starting a family owned food truck"/>
    <s v="Family owned business serving BBQ and seafood to the public"/>
    <n v="500"/>
    <n v="872"/>
    <x v="1"/>
    <s v="US"/>
    <s v="USD"/>
    <n v="1426091036"/>
    <n v="1423502636"/>
    <b v="0"/>
    <n v="1"/>
    <b v="0"/>
    <s v="food/food trucks"/>
    <n v="174"/>
    <n v="872"/>
    <x v="7"/>
    <s v="food trucks"/>
    <x v="2"/>
    <x v="3868"/>
    <d v="2015-03-11T16:23:56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2"/>
    <s v="US"/>
    <s v="USD"/>
    <n v="1327535392"/>
    <n v="1324079392"/>
    <b v="0"/>
    <n v="17"/>
    <b v="1"/>
    <s v="music/indie rock"/>
    <n v="159"/>
    <n v="46.76"/>
    <x v="5"/>
    <s v="indie rock"/>
    <x v="6"/>
    <x v="3869"/>
    <d v="2012-01-25T23:49:52"/>
  </r>
  <r>
    <n v="2490"/>
    <s v="The Offbeats Summer Tour 2012"/>
    <s v="We are trying to fund our first multi-state tour this summer in an effort to get our music out to as many people as possible."/>
    <n v="500"/>
    <n v="752"/>
    <x v="2"/>
    <s v="US"/>
    <s v="USD"/>
    <n v="1340429276"/>
    <n v="1335245276"/>
    <b v="0"/>
    <n v="16"/>
    <b v="1"/>
    <s v="music/indie rock"/>
    <n v="150"/>
    <n v="47"/>
    <x v="5"/>
    <s v="indie rock"/>
    <x v="5"/>
    <x v="387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2"/>
    <s v="US"/>
    <s v="USD"/>
    <n v="1295142660"/>
    <n v="1293739714"/>
    <b v="0"/>
    <n v="10"/>
    <b v="1"/>
    <s v="music/indie rock"/>
    <n v="150"/>
    <n v="75"/>
    <x v="5"/>
    <s v="indie rock"/>
    <x v="7"/>
    <x v="3871"/>
    <d v="2011-01-16T01:51:00"/>
  </r>
  <r>
    <n v="2601"/>
    <s v="Launch a TARDIS into SPACE!"/>
    <s v="I'll be launching a small model TARDIS into (near) SPACE and filming the ascension and descension as a mini-documentary for YouTube."/>
    <n v="500"/>
    <n v="595"/>
    <x v="2"/>
    <s v="US"/>
    <s v="USD"/>
    <n v="1347508740"/>
    <n v="1346276349"/>
    <b v="1"/>
    <n v="151"/>
    <b v="1"/>
    <s v="technology/space exploration"/>
    <n v="119"/>
    <n v="3.94"/>
    <x v="3"/>
    <s v="space exploration"/>
    <x v="5"/>
    <x v="3872"/>
    <d v="2012-09-13T03:59:0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2"/>
    <s v="US"/>
    <s v="USD"/>
    <n v="1413838751"/>
    <n v="1411246751"/>
    <b v="1"/>
    <n v="159"/>
    <b v="1"/>
    <s v="technology/space exploration"/>
    <n v="114"/>
    <n v="3.58"/>
    <x v="3"/>
    <s v="space exploration"/>
    <x v="1"/>
    <x v="3873"/>
    <d v="2014-10-20T20:59:11"/>
  </r>
  <r>
    <n v="2637"/>
    <s v="SPEED OF LIGHT: Biggest Mystery of the Universe"/>
    <s v="Help us collect the data to solve the mystery of the century: Is light slowing down?"/>
    <n v="500"/>
    <n v="550"/>
    <x v="2"/>
    <s v="US"/>
    <s v="USD"/>
    <n v="1476277875"/>
    <n v="1474895475"/>
    <b v="0"/>
    <n v="26"/>
    <b v="1"/>
    <s v="technology/space exploration"/>
    <n v="110"/>
    <n v="21.15"/>
    <x v="3"/>
    <s v="space exploration"/>
    <x v="0"/>
    <x v="3874"/>
    <d v="2016-10-12T13:11:15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1"/>
    <s v="US"/>
    <s v="USD"/>
    <n v="1339816200"/>
    <n v="1337095997"/>
    <b v="0"/>
    <n v="4"/>
    <b v="0"/>
    <s v="publishing/children's books"/>
    <n v="83"/>
    <n v="103.25"/>
    <x v="2"/>
    <s v="children's books"/>
    <x v="5"/>
    <x v="3875"/>
    <d v="2012-06-16T03:10:00"/>
  </r>
  <r>
    <n v="2755"/>
    <s v="Children's book app: &quot;The story of Setanta&quot;"/>
    <s v="Colourful and imaginative book app for children, will be relished especially by those with Irish roots."/>
    <n v="500"/>
    <n v="403"/>
    <x v="1"/>
    <s v="IE"/>
    <s v="EUR"/>
    <n v="1428519527"/>
    <n v="1425927527"/>
    <b v="0"/>
    <n v="15"/>
    <b v="0"/>
    <s v="publishing/children's books"/>
    <n v="81"/>
    <n v="26.87"/>
    <x v="2"/>
    <s v="children's books"/>
    <x v="2"/>
    <x v="3876"/>
    <d v="2015-04-08T18:58:47"/>
  </r>
  <r>
    <n v="2801"/>
    <s v="A Dream Play"/>
    <s v="Arise Theatre Company's production of August Strindberg's expressionist masterpiece 'A Dream Play'."/>
    <n v="500"/>
    <n v="350"/>
    <x v="2"/>
    <s v="AU"/>
    <s v="AUD"/>
    <n v="1412938800"/>
    <n v="1411019409"/>
    <b v="0"/>
    <n v="13"/>
    <b v="1"/>
    <s v="theater/plays"/>
    <n v="70"/>
    <n v="26.92"/>
    <x v="1"/>
    <s v="plays"/>
    <x v="1"/>
    <x v="3877"/>
    <d v="2014-10-10T11:00:00"/>
  </r>
  <r>
    <n v="2849"/>
    <s v="100, Acre Wood"/>
    <s v="NonSens!cal tackles the struggles of four people with mental health issues/disorders inspired by A.A Milne's Winnie the Pooh"/>
    <n v="500"/>
    <n v="300"/>
    <x v="1"/>
    <s v="GB"/>
    <s v="GBP"/>
    <n v="1461406600"/>
    <n v="1458814600"/>
    <b v="0"/>
    <n v="1"/>
    <b v="0"/>
    <s v="theater/plays"/>
    <n v="60"/>
    <n v="300"/>
    <x v="1"/>
    <s v="plays"/>
    <x v="0"/>
    <x v="3878"/>
    <d v="2016-04-23T10:16:4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1"/>
    <s v="US"/>
    <s v="USD"/>
    <n v="1403470800"/>
    <n v="1403356792"/>
    <b v="0"/>
    <n v="4"/>
    <b v="0"/>
    <s v="theater/plays"/>
    <n v="52"/>
    <n v="64.5"/>
    <x v="1"/>
    <s v="plays"/>
    <x v="1"/>
    <x v="3879"/>
    <d v="2014-06-22T21:00:00"/>
  </r>
  <r>
    <n v="2922"/>
    <s v="Les Miserables - Backing fund"/>
    <s v="We as a Performing Arts College are to perform 'Les Miserables'. We need backing in order to afford the set, costume and other aspects."/>
    <n v="500"/>
    <n v="237"/>
    <x v="2"/>
    <s v="GB"/>
    <s v="GBP"/>
    <n v="1431982727"/>
    <n v="1428094727"/>
    <b v="0"/>
    <n v="6"/>
    <b v="1"/>
    <s v="theater/musical"/>
    <n v="47"/>
    <n v="39.5"/>
    <x v="1"/>
    <s v="musical"/>
    <x v="2"/>
    <x v="3880"/>
    <d v="2015-05-18T20:58:47"/>
  </r>
  <r>
    <n v="3000"/>
    <s v="Voices From The Future"/>
    <s v="A benefit show featuring musicians, dancers &amp; poets all under age 30 to raise money in support of LGBTQ rights and programs."/>
    <n v="500"/>
    <n v="177"/>
    <x v="2"/>
    <s v="US"/>
    <s v="USD"/>
    <n v="1485885600"/>
    <n v="1484682670"/>
    <b v="0"/>
    <n v="8"/>
    <b v="1"/>
    <s v="theater/spaces"/>
    <n v="35"/>
    <n v="22.13"/>
    <x v="1"/>
    <s v="spaces"/>
    <x v="3"/>
    <x v="3881"/>
    <d v="2017-01-31T18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2"/>
    <s v="US"/>
    <s v="USD"/>
    <n v="1285995540"/>
    <n v="1279574773"/>
    <b v="0"/>
    <n v="32"/>
    <b v="1"/>
    <s v="theater/spaces"/>
    <n v="28"/>
    <n v="4.41"/>
    <x v="1"/>
    <s v="spaces"/>
    <x v="7"/>
    <x v="3882"/>
    <d v="2010-10-02T04:59:00"/>
  </r>
  <r>
    <n v="3047"/>
    <s v="Acting V Senior Showcase"/>
    <s v="Hi! We're the Graduating Seniors Acting V Seniors at Temple University! Welcome to our Kick starter Page!"/>
    <n v="500"/>
    <n v="135"/>
    <x v="2"/>
    <s v="US"/>
    <s v="USD"/>
    <n v="1461762960"/>
    <n v="1457999054"/>
    <b v="0"/>
    <n v="20"/>
    <b v="1"/>
    <s v="theater/spaces"/>
    <n v="27"/>
    <n v="6.75"/>
    <x v="1"/>
    <s v="spaces"/>
    <x v="0"/>
    <x v="3883"/>
    <d v="2016-04-27T13:16:0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s v="theater/plays"/>
    <n v="20"/>
    <n v="6.25"/>
    <x v="1"/>
    <s v="plays"/>
    <x v="3"/>
    <x v="3884"/>
    <d v="2017-03-24T12:33:54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s v="theater/plays"/>
    <n v="20"/>
    <n v="4.55"/>
    <x v="1"/>
    <s v="plays"/>
    <x v="3"/>
    <x v="3885"/>
    <d v="2017-03-31T22:59:00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s v="theater/plays"/>
    <n v="20"/>
    <n v="12.5"/>
    <x v="1"/>
    <s v="plays"/>
    <x v="3"/>
    <x v="3886"/>
    <d v="2017-04-16T20:00:00"/>
  </r>
  <r>
    <n v="3181"/>
    <s v="ENDURING SONG"/>
    <s v="ENDURING SONG by award-winning Bear Trap Theatre, is a sweeping historical epic about love, loss and family set in the First Crusade."/>
    <n v="500"/>
    <n v="81"/>
    <x v="2"/>
    <s v="GB"/>
    <s v="GBP"/>
    <n v="1402848000"/>
    <n v="1400570787"/>
    <b v="1"/>
    <n v="15"/>
    <b v="1"/>
    <s v="theater/plays"/>
    <n v="16"/>
    <n v="5.4"/>
    <x v="1"/>
    <s v="plays"/>
    <x v="1"/>
    <x v="3887"/>
    <d v="2014-06-15T16:00:00"/>
  </r>
  <r>
    <n v="3204"/>
    <s v="FaÃ§ade: The Interactive Musical"/>
    <s v="Based on the hit game, Trip and Grace's marriage is falling apart. It's up to the audience to determine the fate of their relationship."/>
    <n v="500"/>
    <n v="73"/>
    <x v="1"/>
    <s v="US"/>
    <s v="USD"/>
    <n v="1437149640"/>
    <n v="1434558479"/>
    <b v="0"/>
    <n v="0"/>
    <b v="0"/>
    <s v="theater/musical"/>
    <n v="15"/>
    <n v="0"/>
    <x v="1"/>
    <s v="musical"/>
    <x v="2"/>
    <x v="3888"/>
    <d v="2015-07-17T16:14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2"/>
    <s v="GB"/>
    <s v="GBP"/>
    <n v="1487580602"/>
    <n v="1485161402"/>
    <b v="0"/>
    <n v="25"/>
    <b v="1"/>
    <s v="theater/plays"/>
    <n v="10"/>
    <n v="2"/>
    <x v="1"/>
    <s v="plays"/>
    <x v="3"/>
    <x v="3889"/>
    <d v="2017-02-20T08:50:0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2"/>
    <s v="US"/>
    <s v="USD"/>
    <n v="1442462340"/>
    <n v="1439743900"/>
    <b v="0"/>
    <n v="14"/>
    <b v="1"/>
    <s v="theater/plays"/>
    <n v="10"/>
    <n v="3.57"/>
    <x v="1"/>
    <s v="plays"/>
    <x v="2"/>
    <x v="3890"/>
    <d v="2015-09-17T03:59:00"/>
  </r>
  <r>
    <n v="3319"/>
    <s v="Down the Rabbit Hole"/>
    <s v="Down the Rabbit Hole is an exciting new play by Not Just Theatre Productions. To be performed at Matthew's Yard Theatre in Feb 2015"/>
    <n v="500"/>
    <n v="45"/>
    <x v="2"/>
    <s v="GB"/>
    <s v="GBP"/>
    <n v="1422712986"/>
    <n v="1418824986"/>
    <b v="0"/>
    <n v="16"/>
    <b v="1"/>
    <s v="theater/plays"/>
    <n v="9"/>
    <n v="2.81"/>
    <x v="1"/>
    <s v="plays"/>
    <x v="1"/>
    <x v="3891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2"/>
    <s v="US"/>
    <s v="USD"/>
    <n v="1413431940"/>
    <n v="1412216665"/>
    <b v="0"/>
    <n v="15"/>
    <b v="1"/>
    <s v="theater/plays"/>
    <n v="9"/>
    <n v="3"/>
    <x v="1"/>
    <s v="plays"/>
    <x v="1"/>
    <x v="3892"/>
    <d v="2014-10-16T03:59:00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2"/>
    <s v="US"/>
    <s v="USD"/>
    <n v="1429317420"/>
    <n v="1424226768"/>
    <b v="0"/>
    <n v="13"/>
    <b v="1"/>
    <s v="theater/plays"/>
    <n v="8"/>
    <n v="3"/>
    <x v="1"/>
    <s v="plays"/>
    <x v="2"/>
    <x v="3893"/>
    <d v="2015-04-18T00:37:00"/>
  </r>
  <r>
    <n v="3353"/>
    <s v="Nude: A play by Paul Hewitt"/>
    <s v="A new spoken word play, written by Paul Hewitt, in 3 parts about love and fate, inspired by the Ruba'iyat of Omar Khayyam."/>
    <n v="500"/>
    <n v="35"/>
    <x v="2"/>
    <s v="GB"/>
    <s v="GBP"/>
    <n v="1462230000"/>
    <n v="1461061350"/>
    <b v="0"/>
    <n v="44"/>
    <b v="1"/>
    <s v="theater/plays"/>
    <n v="7"/>
    <n v="0.8"/>
    <x v="1"/>
    <s v="plays"/>
    <x v="0"/>
    <x v="3894"/>
    <d v="2016-05-02T23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2"/>
    <s v="US"/>
    <s v="USD"/>
    <n v="1425704100"/>
    <n v="1424484717"/>
    <b v="0"/>
    <n v="20"/>
    <b v="1"/>
    <s v="theater/plays"/>
    <n v="7"/>
    <n v="1.75"/>
    <x v="1"/>
    <s v="plays"/>
    <x v="2"/>
    <x v="3895"/>
    <d v="2015-03-07T04:55:00"/>
  </r>
  <r>
    <n v="3366"/>
    <s v="Montclair Shakespeare Series"/>
    <s v="The Series will consist of free staged readings of Shakespeare's plays, brought to life by professional actors in Montclair, NJ."/>
    <n v="500"/>
    <n v="34"/>
    <x v="2"/>
    <s v="US"/>
    <s v="USD"/>
    <n v="1431481037"/>
    <n v="1428889037"/>
    <b v="0"/>
    <n v="18"/>
    <b v="1"/>
    <s v="theater/plays"/>
    <n v="7"/>
    <n v="1.89"/>
    <x v="1"/>
    <s v="plays"/>
    <x v="2"/>
    <x v="3896"/>
    <d v="2015-05-13T01:37:17"/>
  </r>
  <r>
    <n v="3391"/>
    <s v="TRAVELING needs a Reading"/>
    <s v="New play about the comfort and the danger of living with memories. Gay themes. Experienced team looking to present first reading"/>
    <n v="500"/>
    <n v="28"/>
    <x v="2"/>
    <s v="US"/>
    <s v="USD"/>
    <n v="1407536880"/>
    <n v="1404997548"/>
    <b v="0"/>
    <n v="18"/>
    <b v="1"/>
    <s v="theater/plays"/>
    <n v="6"/>
    <n v="1.56"/>
    <x v="1"/>
    <s v="plays"/>
    <x v="1"/>
    <x v="3897"/>
    <d v="2014-08-08T22:28:00"/>
  </r>
  <r>
    <n v="3392"/>
    <s v="1 in 3"/>
    <s v="Life is more than the days you have left. 1 in 3 tells of two normal people &amp; their confrontation with mortality and the dice of fate."/>
    <n v="500"/>
    <n v="27"/>
    <x v="2"/>
    <s v="GB"/>
    <s v="GBP"/>
    <n v="1462565855"/>
    <n v="1458245855"/>
    <b v="0"/>
    <n v="12"/>
    <b v="1"/>
    <s v="theater/plays"/>
    <n v="5"/>
    <n v="2.25"/>
    <x v="1"/>
    <s v="plays"/>
    <x v="0"/>
    <x v="3898"/>
    <d v="2016-05-06T20:17:35"/>
  </r>
  <r>
    <n v="3395"/>
    <s v="MIRAMAR"/>
    <s v="Miramar is a a darkly funny play exploring what it is we call â€˜homeâ€™."/>
    <n v="500"/>
    <n v="26"/>
    <x v="2"/>
    <s v="GB"/>
    <s v="GBP"/>
    <n v="1433009400"/>
    <n v="1431795944"/>
    <b v="0"/>
    <n v="38"/>
    <b v="1"/>
    <s v="theater/plays"/>
    <n v="5"/>
    <n v="0.68"/>
    <x v="1"/>
    <s v="plays"/>
    <x v="2"/>
    <x v="3899"/>
    <d v="2015-05-30T18:1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2"/>
    <s v="US"/>
    <s v="USD"/>
    <n v="1434542702"/>
    <n v="1432814702"/>
    <b v="0"/>
    <n v="3"/>
    <b v="1"/>
    <s v="theater/plays"/>
    <n v="5"/>
    <n v="8.67"/>
    <x v="1"/>
    <s v="plays"/>
    <x v="2"/>
    <x v="3900"/>
    <d v="2015-06-17T12:05:02"/>
  </r>
  <r>
    <n v="3408"/>
    <s v="&quot;She Has a Name&quot; on tour"/>
    <s v="Help us take &quot;She Has a Name&quot;, the human trafficking story of one victim, on tour to all over Northern and Central California."/>
    <n v="500"/>
    <n v="25"/>
    <x v="2"/>
    <s v="US"/>
    <s v="USD"/>
    <n v="1405727304"/>
    <n v="1403135304"/>
    <b v="0"/>
    <n v="18"/>
    <b v="1"/>
    <s v="theater/plays"/>
    <n v="5"/>
    <n v="1.39"/>
    <x v="1"/>
    <s v="plays"/>
    <x v="1"/>
    <x v="3901"/>
    <d v="2014-07-18T23:48:24"/>
  </r>
  <r>
    <n v="3409"/>
    <s v="Who Said Theatre Presents: The Calm"/>
    <s v="Exciting and visceral new-writing that challenges the way we view the fine line between war and terror..."/>
    <n v="500"/>
    <n v="25"/>
    <x v="2"/>
    <s v="GB"/>
    <s v="GBP"/>
    <n v="1469998680"/>
    <n v="1466710358"/>
    <b v="0"/>
    <n v="21"/>
    <b v="1"/>
    <s v="theater/plays"/>
    <n v="5"/>
    <n v="1.19"/>
    <x v="1"/>
    <s v="plays"/>
    <x v="0"/>
    <x v="3902"/>
    <d v="2016-07-31T20:58:00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2"/>
    <s v="US"/>
    <s v="USD"/>
    <n v="1425099540"/>
    <n v="1424280938"/>
    <b v="0"/>
    <n v="14"/>
    <b v="1"/>
    <s v="theater/plays"/>
    <n v="5"/>
    <n v="1.79"/>
    <x v="1"/>
    <s v="plays"/>
    <x v="2"/>
    <x v="3903"/>
    <d v="2015-02-28T04:59:00"/>
  </r>
  <r>
    <n v="3450"/>
    <s v="The Beautiful House"/>
    <s v="The Beautiful House' is a story of modern mummification and the present day post-humanist crisis in our relationship with death."/>
    <n v="500"/>
    <n v="21"/>
    <x v="2"/>
    <s v="GB"/>
    <s v="GBP"/>
    <n v="1427990071"/>
    <n v="1422809671"/>
    <b v="0"/>
    <n v="39"/>
    <b v="1"/>
    <s v="theater/plays"/>
    <n v="4"/>
    <n v="0.54"/>
    <x v="1"/>
    <s v="plays"/>
    <x v="2"/>
    <x v="3904"/>
    <d v="2015-04-02T15:54:31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2"/>
    <s v="GB"/>
    <s v="GBP"/>
    <n v="1463743860"/>
    <n v="1461151860"/>
    <b v="0"/>
    <n v="36"/>
    <b v="1"/>
    <s v="theater/plays"/>
    <n v="4"/>
    <n v="0.56000000000000005"/>
    <x v="1"/>
    <s v="plays"/>
    <x v="0"/>
    <x v="3905"/>
    <d v="2016-05-20T11:31:00"/>
  </r>
  <r>
    <n v="3460"/>
    <s v="Pushers"/>
    <s v="'Pushers' is an exciting new play and the first project for brand new theatre company, Ain't Got No Home Productions."/>
    <n v="500"/>
    <n v="20"/>
    <x v="2"/>
    <s v="GB"/>
    <s v="GBP"/>
    <n v="1408106352"/>
    <n v="1406896752"/>
    <b v="0"/>
    <n v="19"/>
    <b v="1"/>
    <s v="theater/plays"/>
    <n v="4"/>
    <n v="1.05"/>
    <x v="1"/>
    <s v="plays"/>
    <x v="1"/>
    <x v="3906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2"/>
    <s v="US"/>
    <s v="USD"/>
    <n v="1477710000"/>
    <n v="1475248279"/>
    <b v="0"/>
    <n v="12"/>
    <b v="1"/>
    <s v="theater/plays"/>
    <n v="4"/>
    <n v="1.67"/>
    <x v="1"/>
    <s v="plays"/>
    <x v="0"/>
    <x v="3907"/>
    <d v="2016-10-29T03:00:00"/>
  </r>
  <r>
    <n v="3471"/>
    <s v="Different is Dangerous"/>
    <s v="Fast paced, two hander which uses headphone verbatim technique to give an insight into the everyday lives of Leeds city locals."/>
    <n v="500"/>
    <n v="15"/>
    <x v="2"/>
    <s v="GB"/>
    <s v="GBP"/>
    <n v="1409515200"/>
    <n v="1405971690"/>
    <b v="0"/>
    <n v="30"/>
    <b v="1"/>
    <s v="theater/plays"/>
    <n v="3"/>
    <n v="0.5"/>
    <x v="1"/>
    <s v="plays"/>
    <x v="1"/>
    <x v="3908"/>
    <d v="2014-08-31T20:00:00"/>
  </r>
  <r>
    <n v="3491"/>
    <s v="William Shakespeare's The Tempest"/>
    <s v="Shakespeare Company at UCLA presents The Tempest under the stars in the Fowler Museum Amphitheater. Bring your blankets and enjoy!"/>
    <n v="500"/>
    <n v="12"/>
    <x v="2"/>
    <s v="US"/>
    <s v="USD"/>
    <n v="1431928784"/>
    <n v="1430114384"/>
    <b v="0"/>
    <n v="10"/>
    <b v="1"/>
    <s v="theater/plays"/>
    <n v="2"/>
    <n v="1.2"/>
    <x v="1"/>
    <s v="plays"/>
    <x v="2"/>
    <x v="3909"/>
    <d v="2015-05-18T05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2"/>
    <s v="US"/>
    <s v="USD"/>
    <n v="1422853140"/>
    <n v="1421439552"/>
    <b v="0"/>
    <n v="10"/>
    <b v="1"/>
    <s v="theater/plays"/>
    <n v="2"/>
    <n v="1"/>
    <x v="1"/>
    <s v="plays"/>
    <x v="2"/>
    <x v="3910"/>
    <d v="2015-02-02T04:59:00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2"/>
    <s v="US"/>
    <s v="USD"/>
    <n v="1439136000"/>
    <n v="1438188106"/>
    <b v="0"/>
    <n v="7"/>
    <b v="1"/>
    <s v="theater/plays"/>
    <n v="2"/>
    <n v="1.43"/>
    <x v="1"/>
    <s v="plays"/>
    <x v="2"/>
    <x v="3911"/>
    <d v="2015-08-09T16:0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2"/>
    <s v="US"/>
    <s v="USD"/>
    <n v="1436749200"/>
    <n v="1434997018"/>
    <b v="0"/>
    <n v="18"/>
    <b v="1"/>
    <s v="theater/plays"/>
    <n v="2"/>
    <n v="0.56000000000000005"/>
    <x v="1"/>
    <s v="plays"/>
    <x v="2"/>
    <x v="3912"/>
    <d v="2015-07-13T01:00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2"/>
    <s v="US"/>
    <s v="USD"/>
    <n v="1447269367"/>
    <n v="1444673767"/>
    <b v="0"/>
    <n v="8"/>
    <b v="1"/>
    <s v="theater/plays"/>
    <n v="2"/>
    <n v="1.25"/>
    <x v="1"/>
    <s v="plays"/>
    <x v="2"/>
    <x v="3913"/>
    <d v="2015-11-11T19:16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2"/>
    <s v="GB"/>
    <s v="GBP"/>
    <n v="1470078000"/>
    <n v="1467648456"/>
    <b v="0"/>
    <n v="25"/>
    <b v="1"/>
    <s v="theater/plays"/>
    <n v="1"/>
    <n v="0.24"/>
    <x v="1"/>
    <s v="plays"/>
    <x v="0"/>
    <x v="3914"/>
    <d v="2016-08-01T19:00:00"/>
  </r>
  <r>
    <n v="3572"/>
    <s v="Monster"/>
    <s v="A darkly comic one woman show by Abram Rooney as part of The Camden Fringe 2015."/>
    <n v="500"/>
    <n v="5"/>
    <x v="2"/>
    <s v="GB"/>
    <s v="GBP"/>
    <n v="1434894082"/>
    <n v="1432302082"/>
    <b v="0"/>
    <n v="9"/>
    <b v="1"/>
    <s v="theater/plays"/>
    <n v="1"/>
    <n v="0.56000000000000005"/>
    <x v="1"/>
    <s v="plays"/>
    <x v="2"/>
    <x v="3915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2"/>
    <s v="GB"/>
    <s v="GBP"/>
    <n v="1459444656"/>
    <n v="1456856256"/>
    <b v="0"/>
    <n v="14"/>
    <b v="1"/>
    <s v="theater/plays"/>
    <n v="1"/>
    <n v="0.36"/>
    <x v="1"/>
    <s v="plays"/>
    <x v="0"/>
    <x v="3916"/>
    <d v="2016-03-31T17:17:36"/>
  </r>
  <r>
    <n v="3587"/>
    <s v="Blue Stockings @ The Cockpit Theatre"/>
    <s v="The GSA BA (Hons) Acting class of 2016 are taking a transfer of their GSA Production to The Cockpit Theatre in London"/>
    <n v="500"/>
    <n v="5"/>
    <x v="2"/>
    <s v="GB"/>
    <s v="GBP"/>
    <n v="1467054000"/>
    <n v="1463144254"/>
    <b v="0"/>
    <n v="28"/>
    <b v="1"/>
    <s v="theater/plays"/>
    <n v="1"/>
    <n v="0.18"/>
    <x v="1"/>
    <s v="plays"/>
    <x v="0"/>
    <x v="3917"/>
    <d v="2016-06-27T19:00:00"/>
  </r>
  <r>
    <n v="3599"/>
    <s v="Promised Land"/>
    <s v="Help Chrysalis get this production off the ground!  An original play, we only need $500 to get this production on its feet!"/>
    <n v="500"/>
    <n v="4"/>
    <x v="2"/>
    <s v="US"/>
    <s v="USD"/>
    <n v="1440892800"/>
    <n v="1438715077"/>
    <b v="0"/>
    <n v="17"/>
    <b v="1"/>
    <s v="theater/plays"/>
    <n v="1"/>
    <n v="0.24"/>
    <x v="1"/>
    <s v="plays"/>
    <x v="2"/>
    <x v="3918"/>
    <d v="2015-08-30T00:00:00"/>
  </r>
  <r>
    <n v="3632"/>
    <s v="Some Enchanted Evening UK TOUR"/>
    <s v="A professional musical revue. First performed in 2013 as a short tour, to be embarking on a full length tour across the UK in 2015!"/>
    <n v="500"/>
    <n v="1"/>
    <x v="1"/>
    <s v="GB"/>
    <s v="GBP"/>
    <n v="1416781749"/>
    <n v="1415053749"/>
    <b v="0"/>
    <n v="1"/>
    <b v="0"/>
    <s v="theater/musical"/>
    <n v="0"/>
    <n v="1"/>
    <x v="1"/>
    <s v="musical"/>
    <x v="1"/>
    <x v="3919"/>
    <d v="2014-11-23T22:29:09"/>
  </r>
  <r>
    <n v="3647"/>
    <s v="Zachariah Sheldon: A musical to chill your blood"/>
    <s v="Zachariah Sheldon is a brilliant, darkly twisted brand new musical with music from Mark Newton and script by Anthony Wilkes"/>
    <n v="500"/>
    <n v="1"/>
    <x v="1"/>
    <s v="GB"/>
    <s v="GBP"/>
    <n v="1475258327"/>
    <n v="1471370327"/>
    <b v="0"/>
    <n v="2"/>
    <b v="0"/>
    <s v="theater/musical"/>
    <n v="0"/>
    <n v="0.5"/>
    <x v="1"/>
    <s v="musical"/>
    <x v="0"/>
    <x v="3920"/>
    <d v="2016-09-30T17:58:47"/>
  </r>
  <r>
    <n v="3650"/>
    <s v="Weald at The Finborough Theatre"/>
    <s v="A terse and delicate dissection of male emotions from a rural perspective: fathers and sons, legacy and heritage, molasses and mud."/>
    <n v="500"/>
    <n v="1"/>
    <x v="2"/>
    <s v="GB"/>
    <s v="GBP"/>
    <n v="1454412584"/>
    <n v="1452598184"/>
    <b v="0"/>
    <n v="17"/>
    <b v="1"/>
    <s v="theater/plays"/>
    <n v="0"/>
    <n v="0.06"/>
    <x v="1"/>
    <s v="plays"/>
    <x v="0"/>
    <x v="3921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2"/>
    <s v="US"/>
    <s v="USD"/>
    <n v="1407686340"/>
    <n v="1404833442"/>
    <b v="0"/>
    <n v="9"/>
    <b v="1"/>
    <s v="theater/plays"/>
    <n v="0"/>
    <n v="0.11"/>
    <x v="1"/>
    <s v="plays"/>
    <x v="1"/>
    <x v="3922"/>
    <d v="2014-08-10T15:59:00"/>
  </r>
  <r>
    <n v="3700"/>
    <s v="Generations (Senior Project)"/>
    <s v="Help me produce the play I have written for my senior project!"/>
    <n v="500"/>
    <n v="1"/>
    <x v="2"/>
    <s v="US"/>
    <s v="USD"/>
    <n v="1412092800"/>
    <n v="1409493800"/>
    <b v="0"/>
    <n v="18"/>
    <b v="1"/>
    <s v="theater/plays"/>
    <n v="0"/>
    <n v="0.06"/>
    <x v="1"/>
    <s v="plays"/>
    <x v="1"/>
    <x v="3923"/>
    <d v="2014-09-30T16:00:00"/>
  </r>
  <r>
    <n v="3711"/>
    <s v="The Youth Shakespeare Project 2014"/>
    <s v="Two teachers and twenty kids bring one of Shakespeare's plays to life!"/>
    <n v="500"/>
    <n v="0"/>
    <x v="2"/>
    <s v="US"/>
    <s v="USD"/>
    <n v="1402848000"/>
    <n v="1400606573"/>
    <b v="0"/>
    <n v="21"/>
    <b v="1"/>
    <s v="theater/plays"/>
    <n v="0"/>
    <n v="0"/>
    <x v="1"/>
    <s v="plays"/>
    <x v="1"/>
    <x v="3924"/>
    <d v="2014-06-15T16:00:00"/>
  </r>
  <r>
    <n v="3718"/>
    <s v="PUNK ROCK"/>
    <s v="William Carlisle has the world at his feet but its weight on his shoulders. He is intelligent, articulate and fucked."/>
    <n v="500"/>
    <n v="0"/>
    <x v="2"/>
    <s v="GB"/>
    <s v="GBP"/>
    <n v="1425057075"/>
    <n v="1422465075"/>
    <b v="0"/>
    <n v="46"/>
    <b v="1"/>
    <s v="theater/plays"/>
    <n v="0"/>
    <n v="0"/>
    <x v="1"/>
    <s v="plays"/>
    <x v="2"/>
    <x v="3925"/>
    <d v="2015-02-27T17:11:15"/>
  </r>
  <r>
    <n v="3749"/>
    <s v="Dante's Capstone Project: Who am I?"/>
    <s v="A night of music, fellowship, and a reflection of my experiences over the past 4 years at Ball State University."/>
    <n v="500"/>
    <n v="0"/>
    <x v="2"/>
    <s v="US"/>
    <s v="USD"/>
    <n v="1461902340"/>
    <n v="1459220588"/>
    <b v="0"/>
    <n v="7"/>
    <b v="1"/>
    <s v="theater/musical"/>
    <n v="0"/>
    <n v="0"/>
    <x v="1"/>
    <s v="musical"/>
    <x v="0"/>
    <x v="3926"/>
    <d v="2016-04-29T03:59:0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2"/>
    <s v="GB"/>
    <s v="GBP"/>
    <n v="1476651600"/>
    <n v="1473189335"/>
    <b v="0"/>
    <n v="15"/>
    <b v="1"/>
    <s v="theater/musical"/>
    <n v="0"/>
    <n v="0"/>
    <x v="1"/>
    <s v="musical"/>
    <x v="0"/>
    <x v="3927"/>
    <d v="2016-10-16T21:00:00"/>
  </r>
  <r>
    <n v="3761"/>
    <s v="MARSHA - a girl who does bad things"/>
    <s v="liveartshow returns with a new work at the Arcola this summer. Marsha is a story combining opera, dance and theatre... with a unicorn"/>
    <n v="500"/>
    <n v="0"/>
    <x v="2"/>
    <s v="GB"/>
    <s v="GBP"/>
    <n v="1439247600"/>
    <n v="1434625937"/>
    <b v="0"/>
    <n v="3"/>
    <b v="1"/>
    <s v="theater/musical"/>
    <n v="0"/>
    <n v="0"/>
    <x v="1"/>
    <s v="musical"/>
    <x v="2"/>
    <x v="3928"/>
    <d v="2015-08-10T23:00:00"/>
  </r>
  <r>
    <n v="3829"/>
    <s v="Returning Home."/>
    <s v="A play that illustrates the symptoms of PTSD, shows its effect on families, and demonstrates some of the difficulties of treating it."/>
    <n v="500"/>
    <n v="0"/>
    <x v="2"/>
    <s v="US"/>
    <s v="USD"/>
    <n v="1472676371"/>
    <n v="1470948371"/>
    <b v="0"/>
    <n v="8"/>
    <b v="1"/>
    <s v="theater/plays"/>
    <n v="0"/>
    <n v="0"/>
    <x v="1"/>
    <s v="plays"/>
    <x v="0"/>
    <x v="3929"/>
    <d v="2016-08-31T20:46:11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2"/>
    <s v="US"/>
    <s v="USD"/>
    <n v="1415222545"/>
    <n v="1413404545"/>
    <b v="0"/>
    <n v="9"/>
    <b v="1"/>
    <s v="theater/plays"/>
    <n v="0"/>
    <n v="0"/>
    <x v="1"/>
    <s v="plays"/>
    <x v="1"/>
    <x v="3930"/>
    <d v="2014-11-05T21:22:25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1"/>
    <s v="GB"/>
    <s v="GBP"/>
    <n v="1432328400"/>
    <n v="1430734844"/>
    <b v="0"/>
    <n v="1"/>
    <b v="0"/>
    <s v="theater/plays"/>
    <n v="0"/>
    <n v="0"/>
    <x v="1"/>
    <s v="plays"/>
    <x v="2"/>
    <x v="3931"/>
    <d v="2015-05-22T21:00:00"/>
  </r>
  <r>
    <n v="3881"/>
    <s v="My Real Mother's Name is... (Canceled)"/>
    <s v="A musical journey coming to the Blue Venue at the 2017 Orlando Fringe Festival!"/>
    <n v="500"/>
    <n v="0"/>
    <x v="0"/>
    <s v="US"/>
    <s v="USD"/>
    <n v="1487550399"/>
    <n v="1484958399"/>
    <b v="0"/>
    <n v="1"/>
    <b v="0"/>
    <s v="theater/musical"/>
    <n v="0"/>
    <n v="0"/>
    <x v="1"/>
    <s v="musical"/>
    <x v="3"/>
    <x v="3932"/>
    <d v="2017-02-20T00:26:39"/>
  </r>
  <r>
    <n v="3991"/>
    <s v="NTACTheatre - North Texas Actor's Collaborative Theatre"/>
    <s v="North Texas first actor-driven theatre company needs your help"/>
    <n v="500"/>
    <n v="0"/>
    <x v="1"/>
    <s v="US"/>
    <s v="USD"/>
    <n v="1433086082"/>
    <n v="1430494082"/>
    <b v="0"/>
    <n v="1"/>
    <b v="0"/>
    <s v="theater/plays"/>
    <n v="0"/>
    <n v="0"/>
    <x v="1"/>
    <s v="plays"/>
    <x v="2"/>
    <x v="3933"/>
    <d v="2015-05-31T15:28:02"/>
  </r>
  <r>
    <n v="4004"/>
    <s v="South Florida Tours"/>
    <s v="Help Launch The Queen Into South Florida!"/>
    <n v="500"/>
    <n v="0"/>
    <x v="1"/>
    <s v="US"/>
    <s v="USD"/>
    <n v="1412740457"/>
    <n v="1410148457"/>
    <b v="0"/>
    <n v="1"/>
    <b v="0"/>
    <s v="theater/plays"/>
    <n v="0"/>
    <n v="0"/>
    <x v="1"/>
    <s v="plays"/>
    <x v="1"/>
    <x v="3934"/>
    <d v="2014-10-08T03:54:17"/>
  </r>
  <r>
    <n v="4016"/>
    <s v="MENTAL Play"/>
    <s v="A new play and project exploring challenges faced by young adults struggling with mental health issues in contemporary Britain."/>
    <n v="500"/>
    <n v="0"/>
    <x v="1"/>
    <s v="GB"/>
    <s v="GBP"/>
    <n v="1410987400"/>
    <n v="1408395400"/>
    <b v="0"/>
    <n v="7"/>
    <b v="0"/>
    <s v="theater/plays"/>
    <n v="0"/>
    <n v="0"/>
    <x v="1"/>
    <s v="plays"/>
    <x v="1"/>
    <x v="3935"/>
    <d v="2014-09-17T20:56:40"/>
  </r>
  <r>
    <n v="4039"/>
    <s v="Defiant Entertainment presents: The Park Bench"/>
    <s v="Help stage an original One Act Play that brings awareness to Alzheimer's in its debut performance."/>
    <n v="500"/>
    <n v="0"/>
    <x v="1"/>
    <s v="US"/>
    <s v="USD"/>
    <n v="1448949540"/>
    <n v="1446048367"/>
    <b v="0"/>
    <n v="5"/>
    <b v="0"/>
    <s v="theater/plays"/>
    <n v="0"/>
    <n v="0"/>
    <x v="1"/>
    <s v="plays"/>
    <x v="2"/>
    <x v="3936"/>
    <d v="2015-12-01T05:59:0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s v="plays"/>
    <x v="1"/>
    <x v="3937"/>
    <d v="2014-05-09T06:53:0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1"/>
    <s v="GB"/>
    <s v="GBP"/>
    <n v="1416081600"/>
    <n v="1413477228"/>
    <b v="0"/>
    <n v="2"/>
    <b v="0"/>
    <s v="theater/plays"/>
    <n v="0"/>
    <n v="0"/>
    <x v="1"/>
    <s v="plays"/>
    <x v="1"/>
    <x v="3938"/>
    <d v="2014-11-15T20:00:00"/>
  </r>
  <r>
    <n v="4102"/>
    <s v="4th Wall Theatre Project"/>
    <s v="Local Community theater to get up and running in the Idaho Falls area. Something new, something different!"/>
    <n v="500"/>
    <n v="0"/>
    <x v="1"/>
    <s v="US"/>
    <s v="USD"/>
    <n v="1463343673"/>
    <n v="1460751673"/>
    <b v="0"/>
    <n v="6"/>
    <b v="0"/>
    <s v="theater/plays"/>
    <n v="0"/>
    <n v="0"/>
    <x v="1"/>
    <s v="plays"/>
    <x v="0"/>
    <x v="3939"/>
    <d v="2016-05-15T20:21:13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s v="plays"/>
    <x v="2"/>
    <x v="3940"/>
    <d v="2015-11-29T13:56:44"/>
  </r>
  <r>
    <n v="2067"/>
    <s v="Luminite (LED lighting)"/>
    <s v="The next generation of premium quality LED lighting. Extreme power efficiency in a small package."/>
    <n v="495"/>
    <n v="1538"/>
    <x v="2"/>
    <s v="GB"/>
    <s v="GBP"/>
    <n v="1432499376"/>
    <n v="1429648176"/>
    <b v="0"/>
    <n v="10"/>
    <b v="1"/>
    <s v="technology/hardware"/>
    <n v="311"/>
    <n v="153.80000000000001"/>
    <x v="3"/>
    <s v="hardware"/>
    <x v="2"/>
    <x v="3941"/>
    <d v="2015-05-24T20:29:36"/>
  </r>
  <r>
    <n v="2256"/>
    <s v="Bitcoin Empire"/>
    <s v="Build your crypto-currency empire and sabotage your opponents. A deck building, card game. 2-4 players. 15 minutes."/>
    <n v="480"/>
    <n v="1140"/>
    <x v="2"/>
    <s v="GB"/>
    <s v="GBP"/>
    <n v="1479811846"/>
    <n v="1478602246"/>
    <b v="0"/>
    <n v="50"/>
    <b v="1"/>
    <s v="games/tabletop games"/>
    <n v="238"/>
    <n v="22.8"/>
    <x v="4"/>
    <s v="tabletop games"/>
    <x v="0"/>
    <x v="3942"/>
    <d v="2016-11-22T10:50:46"/>
  </r>
  <r>
    <n v="1896"/>
    <s v="the bridge"/>
    <s v="My barely anticipated second album of self produced songs is ready to go.  Just need a little help to cover mastering, artwork etc."/>
    <n v="451"/>
    <n v="2005"/>
    <x v="2"/>
    <s v="US"/>
    <s v="USD"/>
    <n v="1334250165"/>
    <n v="1331658165"/>
    <b v="0"/>
    <n v="13"/>
    <b v="1"/>
    <s v="music/indie rock"/>
    <n v="445"/>
    <n v="154.22999999999999"/>
    <x v="5"/>
    <s v="indie rock"/>
    <x v="5"/>
    <x v="3943"/>
    <d v="2012-04-12T17:02:45"/>
  </r>
  <r>
    <n v="115"/>
    <s v="The World's Greatest Lover"/>
    <s v="Never judge a book (or a lover) by their cover."/>
    <n v="450"/>
    <n v="71771"/>
    <x v="2"/>
    <s v="US"/>
    <s v="USD"/>
    <n v="1328377444"/>
    <n v="1326217444"/>
    <b v="0"/>
    <n v="22"/>
    <b v="1"/>
    <s v="film &amp; video/shorts"/>
    <n v="15949"/>
    <n v="3262.32"/>
    <x v="0"/>
    <s v="shorts"/>
    <x v="5"/>
    <x v="3944"/>
    <d v="2012-02-04T17:44:04"/>
  </r>
  <r>
    <n v="177"/>
    <s v="The Good Samaritan"/>
    <s v="I'm making a modern day version of the bible story &quot; The Good Samaritan&quot;"/>
    <n v="450"/>
    <n v="45979.01"/>
    <x v="1"/>
    <s v="US"/>
    <s v="USD"/>
    <n v="1427155726"/>
    <n v="1425690526"/>
    <b v="0"/>
    <n v="7"/>
    <b v="0"/>
    <s v="film &amp; video/drama"/>
    <n v="10218"/>
    <n v="6568.43"/>
    <x v="0"/>
    <s v="drama"/>
    <x v="2"/>
    <x v="3945"/>
    <d v="2015-03-24T00:08:46"/>
  </r>
  <r>
    <n v="439"/>
    <s v="Starting a cartoon series"/>
    <s v="Hi everyone, I'm trying to begin a cartoon series. It's a show about space bounty hunters and their adventures as they travel around."/>
    <n v="450"/>
    <n v="18221"/>
    <x v="1"/>
    <s v="US"/>
    <s v="USD"/>
    <n v="1413569818"/>
    <n v="1412705818"/>
    <b v="0"/>
    <n v="0"/>
    <b v="0"/>
    <s v="film &amp; video/animation"/>
    <n v="4049"/>
    <n v="0"/>
    <x v="0"/>
    <s v="animation"/>
    <x v="1"/>
    <x v="3946"/>
    <d v="2014-10-17T18:16:58"/>
  </r>
  <r>
    <n v="1810"/>
    <s v="Film Speed"/>
    <s v="Film Speed is a series of Zines focusing on architecture shot completely on 35 and 120mm film."/>
    <n v="450"/>
    <n v="2141"/>
    <x v="1"/>
    <s v="US"/>
    <s v="USD"/>
    <n v="1408657826"/>
    <n v="1407621026"/>
    <b v="0"/>
    <n v="2"/>
    <b v="0"/>
    <s v="photography/photobooks"/>
    <n v="476"/>
    <n v="1070.5"/>
    <x v="6"/>
    <s v="photobooks"/>
    <x v="1"/>
    <x v="3947"/>
    <d v="2014-08-21T21:50:26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2"/>
    <s v="US"/>
    <s v="USD"/>
    <n v="1487393940"/>
    <n v="1484115418"/>
    <b v="0"/>
    <n v="11"/>
    <b v="1"/>
    <s v="theater/plays"/>
    <n v="67"/>
    <n v="27.36"/>
    <x v="1"/>
    <s v="plays"/>
    <x v="3"/>
    <x v="3948"/>
    <d v="2017-02-18T04:59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2"/>
    <s v="US"/>
    <s v="USD"/>
    <n v="1446451200"/>
    <n v="1445539113"/>
    <b v="0"/>
    <n v="9"/>
    <b v="1"/>
    <s v="music/electronic music"/>
    <n v="290"/>
    <n v="135.22"/>
    <x v="5"/>
    <s v="electronic music"/>
    <x v="2"/>
    <x v="3949"/>
    <d v="2015-11-02T08:00:00"/>
  </r>
  <r>
    <n v="2362"/>
    <s v="Help CRB obtain 501(c)(3) status! (Canceled)"/>
    <s v="The Columbus Ruby Brigade has brought monthly ruby goodness and camaraderie to all participants."/>
    <n v="420"/>
    <n v="1000"/>
    <x v="0"/>
    <s v="US"/>
    <s v="USD"/>
    <n v="1418315470"/>
    <n v="1415723470"/>
    <b v="0"/>
    <n v="2"/>
    <b v="0"/>
    <s v="technology/web"/>
    <n v="238"/>
    <n v="500"/>
    <x v="3"/>
    <s v="web"/>
    <x v="1"/>
    <x v="3950"/>
    <d v="2014-12-11T16:31:10"/>
  </r>
  <r>
    <n v="77"/>
    <s v="Jonah and the Crab"/>
    <s v="A short film about a boy searching for companionship in a hermit crab he finds on the beach."/>
    <n v="400"/>
    <n v="106084.5"/>
    <x v="2"/>
    <s v="US"/>
    <s v="USD"/>
    <n v="1337569140"/>
    <n v="1332991717"/>
    <b v="0"/>
    <n v="26"/>
    <b v="1"/>
    <s v="film &amp; video/shorts"/>
    <n v="26521"/>
    <n v="4080.17"/>
    <x v="0"/>
    <s v="shorts"/>
    <x v="5"/>
    <x v="3951"/>
    <d v="2012-05-21T02:59:00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2"/>
    <s v="US"/>
    <s v="USD"/>
    <n v="1310440482"/>
    <n v="1307848482"/>
    <b v="0"/>
    <n v="8"/>
    <b v="1"/>
    <s v="film &amp; video/shorts"/>
    <n v="20633"/>
    <n v="10316.5"/>
    <x v="0"/>
    <s v="shorts"/>
    <x v="6"/>
    <x v="3952"/>
    <d v="2011-07-12T03:14:42"/>
  </r>
  <r>
    <n v="441"/>
    <s v="Wolf Squad Lego Stop Motion"/>
    <s v="A group of specialist clones called Wolf Squad are the only clones left after order 66 and are searching the galaxy for survivors!"/>
    <n v="400"/>
    <n v="18100"/>
    <x v="1"/>
    <s v="GB"/>
    <s v="GBP"/>
    <n v="1383418996"/>
    <n v="1380826996"/>
    <b v="0"/>
    <n v="0"/>
    <b v="0"/>
    <s v="film &amp; video/animation"/>
    <n v="4525"/>
    <n v="0"/>
    <x v="0"/>
    <s v="animation"/>
    <x v="4"/>
    <x v="3953"/>
    <d v="2013-11-02T19:03:16"/>
  </r>
  <r>
    <n v="581"/>
    <s v="A Poets Domain"/>
    <s v="Help me raise funds so that I can be able to give passionate young poets a chance to earn money weekly for their writing &amp; spoken word."/>
    <n v="400"/>
    <n v="12554"/>
    <x v="1"/>
    <s v="US"/>
    <s v="USD"/>
    <n v="1438474704"/>
    <n v="1435882704"/>
    <b v="0"/>
    <n v="0"/>
    <b v="0"/>
    <s v="technology/web"/>
    <n v="3139"/>
    <n v="0"/>
    <x v="3"/>
    <s v="web"/>
    <x v="2"/>
    <x v="3954"/>
    <d v="2015-08-02T00:18:24"/>
  </r>
  <r>
    <n v="618"/>
    <s v="Y2Y Tutors (Canceled)"/>
    <s v="With the cost of education seemingly always on the rise, Y2Y aims to ensure that no student will be left behind through peer tutoring."/>
    <n v="400"/>
    <n v="11744.9"/>
    <x v="0"/>
    <s v="US"/>
    <s v="USD"/>
    <n v="1449689203"/>
    <n v="1447097203"/>
    <b v="0"/>
    <n v="0"/>
    <b v="0"/>
    <s v="technology/web"/>
    <n v="2936"/>
    <n v="0"/>
    <x v="3"/>
    <s v="web"/>
    <x v="2"/>
    <x v="3955"/>
    <d v="2015-12-09T19:26:43"/>
  </r>
  <r>
    <n v="819"/>
    <s v="Winter Tour"/>
    <s v="We are touring the Southeast in support of our new EP"/>
    <n v="400"/>
    <n v="8190"/>
    <x v="2"/>
    <s v="US"/>
    <s v="USD"/>
    <n v="1387601040"/>
    <n v="1386806254"/>
    <b v="0"/>
    <n v="14"/>
    <b v="1"/>
    <s v="music/rock"/>
    <n v="2048"/>
    <n v="585"/>
    <x v="5"/>
    <s v="rock"/>
    <x v="4"/>
    <x v="3956"/>
    <d v="2013-12-21T04:44:00"/>
  </r>
  <r>
    <n v="1106"/>
    <s v="Backyard Zombies"/>
    <s v="Collect coins and save civilians while you blast your way through tons of zombies! Unlock new characters and levels!"/>
    <n v="400"/>
    <n v="5331"/>
    <x v="1"/>
    <s v="US"/>
    <s v="USD"/>
    <n v="1333557975"/>
    <n v="1330969575"/>
    <b v="0"/>
    <n v="7"/>
    <b v="0"/>
    <s v="games/video games"/>
    <n v="1333"/>
    <n v="761.57"/>
    <x v="4"/>
    <s v="video games"/>
    <x v="5"/>
    <x v="3957"/>
    <d v="2012-04-04T16:46:15"/>
  </r>
  <r>
    <n v="1386"/>
    <s v="MALTESE CROSS: The First Album"/>
    <s v="We are a classic hard rock/heavy metal band just trying to keep rock alive!"/>
    <n v="400"/>
    <n v="3572.12"/>
    <x v="2"/>
    <s v="US"/>
    <s v="USD"/>
    <n v="1438183889"/>
    <n v="1435591889"/>
    <b v="0"/>
    <n v="14"/>
    <b v="1"/>
    <s v="music/rock"/>
    <n v="893"/>
    <n v="255.15"/>
    <x v="5"/>
    <s v="rock"/>
    <x v="2"/>
    <x v="3958"/>
    <d v="2015-07-29T15:31:29"/>
  </r>
  <r>
    <n v="1640"/>
    <s v="Lovers and Poets- music video"/>
    <s v="We are a friendly neighborhood electronic pop duo from Los Angeles. We want to shoot a music video for a song from our debut album."/>
    <n v="400"/>
    <n v="2635"/>
    <x v="2"/>
    <s v="US"/>
    <s v="USD"/>
    <n v="1280800740"/>
    <n v="1279603955"/>
    <b v="0"/>
    <n v="17"/>
    <b v="1"/>
    <s v="music/rock"/>
    <n v="659"/>
    <n v="155"/>
    <x v="5"/>
    <s v="rock"/>
    <x v="7"/>
    <x v="3959"/>
    <d v="2010-08-03T01:59:00"/>
  </r>
  <r>
    <n v="1833"/>
    <s v="HAIRcyclopedia Vol. 2 - The Vault"/>
    <s v="I am writing the second volume in a series of hair band encyclopedias, however I lack the means to afford the costs of the photos."/>
    <n v="400"/>
    <n v="2100"/>
    <x v="2"/>
    <s v="US"/>
    <s v="USD"/>
    <n v="1362211140"/>
    <n v="1359421403"/>
    <b v="0"/>
    <n v="25"/>
    <b v="1"/>
    <s v="music/rock"/>
    <n v="525"/>
    <n v="84"/>
    <x v="5"/>
    <s v="rock"/>
    <x v="4"/>
    <x v="3960"/>
    <d v="2013-03-02T07:59:00"/>
  </r>
  <r>
    <n v="2161"/>
    <s v="CallMeGhost DEBUT ALBUM preorder!"/>
    <s v="We're trying to fund hard copies of our debut album!"/>
    <n v="400"/>
    <n v="1335"/>
    <x v="2"/>
    <s v="US"/>
    <s v="USD"/>
    <n v="1443040059"/>
    <n v="1440448059"/>
    <b v="0"/>
    <n v="13"/>
    <b v="1"/>
    <s v="music/rock"/>
    <n v="334"/>
    <n v="102.69"/>
    <x v="5"/>
    <s v="rock"/>
    <x v="2"/>
    <x v="3961"/>
    <d v="2015-09-23T20:27:39"/>
  </r>
  <r>
    <n v="2317"/>
    <s v="ibreatheFUR / He Can Jog split Cassette"/>
    <s v="Snag the first Wolf Interval release by droners ibreatheFUR and He Can Jog. One month to preorder and then they're gone!"/>
    <n v="400"/>
    <n v="1041.29"/>
    <x v="2"/>
    <s v="US"/>
    <s v="USD"/>
    <n v="1266210000"/>
    <n v="1263474049"/>
    <b v="1"/>
    <n v="22"/>
    <b v="1"/>
    <s v="music/indie rock"/>
    <n v="260"/>
    <n v="47.33"/>
    <x v="5"/>
    <s v="indie rock"/>
    <x v="7"/>
    <x v="3962"/>
    <d v="2010-02-15T05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2"/>
    <s v="US"/>
    <s v="USD"/>
    <n v="1472621760"/>
    <n v="1472110513"/>
    <b v="0"/>
    <n v="9"/>
    <b v="1"/>
    <s v="food/small batch"/>
    <n v="204"/>
    <n v="90.56"/>
    <x v="7"/>
    <s v="small batch"/>
    <x v="0"/>
    <x v="3963"/>
    <d v="2016-08-31T05:36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2"/>
    <s v="GB"/>
    <s v="GBP"/>
    <n v="1440245273"/>
    <n v="1438085273"/>
    <b v="0"/>
    <n v="18"/>
    <b v="1"/>
    <s v="theater/plays"/>
    <n v="86"/>
    <n v="19.170000000000002"/>
    <x v="1"/>
    <s v="plays"/>
    <x v="2"/>
    <x v="3964"/>
    <d v="2015-08-22T12:07:53"/>
  </r>
  <r>
    <n v="2885"/>
    <s v="The Wedding"/>
    <s v="An historic and proud work of Polish nationalistic literature performed on stage."/>
    <n v="400"/>
    <n v="262"/>
    <x v="1"/>
    <s v="US"/>
    <s v="USD"/>
    <n v="1426294201"/>
    <n v="1423705801"/>
    <b v="0"/>
    <n v="5"/>
    <b v="0"/>
    <s v="theater/plays"/>
    <n v="66"/>
    <n v="52.4"/>
    <x v="1"/>
    <s v="plays"/>
    <x v="2"/>
    <x v="3965"/>
    <d v="2015-03-14T00:50:01"/>
  </r>
  <r>
    <n v="3325"/>
    <s v="Infectious, love at the end of the 21st century!"/>
    <s v="Innovative Theatre Company Needs You To Reach Funding Requirements. We Are So Close We Can Smell It! Thank You In Advance."/>
    <n v="400"/>
    <n v="45"/>
    <x v="2"/>
    <s v="GB"/>
    <s v="GBP"/>
    <n v="1428256277"/>
    <n v="1425235877"/>
    <b v="0"/>
    <n v="15"/>
    <b v="1"/>
    <s v="theater/plays"/>
    <n v="11"/>
    <n v="3"/>
    <x v="1"/>
    <s v="plays"/>
    <x v="2"/>
    <x v="3966"/>
    <d v="2015-04-05T17:51:17"/>
  </r>
  <r>
    <n v="3494"/>
    <s v="Special in a Bad Way"/>
    <s v="&quot;Special in a Bad Way&quot; is a comedy that questions American Public Schools in their treatment of the so called, 'learning disabled.'"/>
    <n v="400"/>
    <n v="11"/>
    <x v="2"/>
    <s v="US"/>
    <s v="USD"/>
    <n v="1480140000"/>
    <n v="1479186575"/>
    <b v="0"/>
    <n v="13"/>
    <b v="1"/>
    <s v="theater/plays"/>
    <n v="3"/>
    <n v="0.85"/>
    <x v="1"/>
    <s v="plays"/>
    <x v="0"/>
    <x v="3967"/>
    <d v="2016-11-26T06:00:00"/>
  </r>
  <r>
    <n v="3987"/>
    <s v="Write Now 5"/>
    <s v="Write Now 5 is a new writing festival in south east London promoting new work from emerging playwrights."/>
    <n v="400"/>
    <n v="0"/>
    <x v="1"/>
    <s v="GB"/>
    <s v="GBP"/>
    <n v="1400278290"/>
    <n v="1399414290"/>
    <b v="0"/>
    <n v="13"/>
    <b v="0"/>
    <s v="theater/plays"/>
    <n v="0"/>
    <n v="0"/>
    <x v="1"/>
    <s v="plays"/>
    <x v="1"/>
    <x v="3968"/>
    <d v="2014-05-16T22:11:30"/>
  </r>
  <r>
    <n v="22"/>
    <s v="CREATURES OF HABIT!"/>
    <s v="Meet Gary, and Troy: Two unlikely friends that investigate &quot;strange phenomenon&quot;."/>
    <n v="350"/>
    <n v="243778"/>
    <x v="2"/>
    <s v="US"/>
    <s v="USD"/>
    <n v="1420099140"/>
    <n v="1418766740"/>
    <b v="0"/>
    <n v="8"/>
    <b v="1"/>
    <s v="film &amp; video/television"/>
    <n v="69651"/>
    <n v="30472.25"/>
    <x v="0"/>
    <s v="television"/>
    <x v="1"/>
    <x v="3969"/>
    <d v="2015-01-01T07:59:0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2"/>
    <s v="US"/>
    <s v="USD"/>
    <n v="1330214841"/>
    <n v="1327622841"/>
    <b v="0"/>
    <n v="21"/>
    <b v="1"/>
    <s v="film &amp; video/shorts"/>
    <n v="24341"/>
    <n v="4056.76"/>
    <x v="0"/>
    <s v="shorts"/>
    <x v="5"/>
    <x v="3970"/>
    <d v="2012-02-26T00:07:21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2"/>
    <s v="US"/>
    <s v="USD"/>
    <n v="1344358860"/>
    <n v="1343682681"/>
    <b v="0"/>
    <n v="19"/>
    <b v="1"/>
    <s v="music/rock"/>
    <n v="2340"/>
    <n v="431.11"/>
    <x v="5"/>
    <s v="rock"/>
    <x v="5"/>
    <x v="3971"/>
    <d v="2012-08-07T17:01:0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2"/>
    <s v="GB"/>
    <s v="GBP"/>
    <n v="1465709400"/>
    <n v="1462695073"/>
    <b v="0"/>
    <n v="34"/>
    <b v="1"/>
    <s v="music/rock"/>
    <n v="1002"/>
    <n v="103.12"/>
    <x v="5"/>
    <s v="rock"/>
    <x v="0"/>
    <x v="3972"/>
    <d v="2016-06-12T05:30:00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s v="music/faith"/>
    <n v="724"/>
    <n v="169"/>
    <x v="5"/>
    <s v="faith"/>
    <x v="3"/>
    <x v="3973"/>
    <d v="2017-03-24T05:00:23"/>
  </r>
  <r>
    <n v="1832"/>
    <s v="Black Swan Theories Debut CD"/>
    <s v="Hi! We're the music duo Black Swan Theories and our project is to manufacture our debut CD of 10 already-completed songs.  "/>
    <n v="350"/>
    <n v="2100"/>
    <x v="2"/>
    <s v="US"/>
    <s v="USD"/>
    <n v="1299243427"/>
    <n v="1296651427"/>
    <b v="0"/>
    <n v="20"/>
    <b v="1"/>
    <s v="music/rock"/>
    <n v="600"/>
    <n v="105"/>
    <x v="5"/>
    <s v="rock"/>
    <x v="6"/>
    <x v="3974"/>
    <d v="2011-03-04T12:57:07"/>
  </r>
  <r>
    <n v="2170"/>
    <s v="STETSON'S NEW EP"/>
    <s v="We are a hard rock band from Northern California trying to raise $350 for our next EP. Be a part of our journey!"/>
    <n v="350"/>
    <n v="1319"/>
    <x v="2"/>
    <s v="US"/>
    <s v="USD"/>
    <n v="1440266422"/>
    <n v="1436810422"/>
    <b v="0"/>
    <n v="19"/>
    <b v="1"/>
    <s v="music/rock"/>
    <n v="377"/>
    <n v="69.42"/>
    <x v="5"/>
    <s v="rock"/>
    <x v="2"/>
    <x v="3975"/>
    <d v="2015-08-22T18:00:22"/>
  </r>
  <r>
    <n v="3309"/>
    <s v="Collision Course"/>
    <s v="Two unlikely friends, a garage, tinned beans &amp; the end of the world."/>
    <n v="350"/>
    <n v="47"/>
    <x v="2"/>
    <s v="GB"/>
    <s v="GBP"/>
    <n v="1476632178"/>
    <n v="1473953778"/>
    <b v="0"/>
    <n v="31"/>
    <b v="1"/>
    <s v="theater/plays"/>
    <n v="13"/>
    <n v="1.52"/>
    <x v="1"/>
    <s v="plays"/>
    <x v="0"/>
    <x v="3976"/>
    <d v="2016-10-16T15:36:18"/>
  </r>
  <r>
    <n v="3405"/>
    <s v="Seance Theatre Performs Noel Coward's Blithe Spirit"/>
    <s v="We are Seance Theatre Group trying to fund our first performance, Noel Coward's hysterical comedy farce, Blithe Spirit."/>
    <n v="350"/>
    <n v="26"/>
    <x v="2"/>
    <s v="GB"/>
    <s v="GBP"/>
    <n v="1456876740"/>
    <n v="1455063886"/>
    <b v="0"/>
    <n v="17"/>
    <b v="1"/>
    <s v="theater/plays"/>
    <n v="7"/>
    <n v="1.53"/>
    <x v="1"/>
    <s v="plays"/>
    <x v="0"/>
    <x v="3977"/>
    <d v="2016-03-01T23:59:0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2"/>
    <s v="US"/>
    <s v="USD"/>
    <n v="1411980020"/>
    <n v="1409388020"/>
    <b v="0"/>
    <n v="13"/>
    <b v="1"/>
    <s v="theater/plays"/>
    <n v="3"/>
    <n v="0.77"/>
    <x v="1"/>
    <s v="plays"/>
    <x v="1"/>
    <x v="3978"/>
    <d v="2014-09-29T08:40:20"/>
  </r>
  <r>
    <n v="3558"/>
    <s v="SPILL - A verbatim show about sex"/>
    <s v="We're making a show about sex. Because it's important, everyone wants to talk about it and it's at the start of everything."/>
    <n v="350"/>
    <n v="7"/>
    <x v="2"/>
    <s v="GB"/>
    <s v="GBP"/>
    <n v="1435352400"/>
    <n v="1431718575"/>
    <b v="0"/>
    <n v="22"/>
    <b v="1"/>
    <s v="theater/plays"/>
    <n v="2"/>
    <n v="0.32"/>
    <x v="1"/>
    <s v="plays"/>
    <x v="2"/>
    <x v="3979"/>
    <d v="2015-06-26T21:00:00"/>
  </r>
  <r>
    <n v="3686"/>
    <s v="Dog sees God by Bert V. Royal @ FSU"/>
    <s v="This October, in association with Rogue Productions at FSU, I will be directing a production of Dog sees God."/>
    <n v="350"/>
    <n v="1"/>
    <x v="2"/>
    <s v="US"/>
    <s v="USD"/>
    <n v="1440820740"/>
    <n v="1439567660"/>
    <b v="0"/>
    <n v="6"/>
    <b v="1"/>
    <s v="theater/plays"/>
    <n v="0"/>
    <n v="0.17"/>
    <x v="1"/>
    <s v="plays"/>
    <x v="2"/>
    <x v="3980"/>
    <d v="2015-08-29T03:59:00"/>
  </r>
  <r>
    <n v="3787"/>
    <s v="Happiest Show On Earth Production Sponsor"/>
    <s v="The Happiest Show on Earth is a Disney musical revue to benefit the Make-A-Wish foundation. Funds for production needed."/>
    <n v="350"/>
    <n v="0"/>
    <x v="2"/>
    <s v="US"/>
    <s v="USD"/>
    <n v="1436587140"/>
    <n v="1434113406"/>
    <b v="0"/>
    <n v="10"/>
    <b v="1"/>
    <s v="theater/musical"/>
    <n v="0"/>
    <n v="0"/>
    <x v="1"/>
    <s v="musical"/>
    <x v="2"/>
    <x v="3981"/>
    <d v="2015-07-11T03:59:00"/>
  </r>
  <r>
    <n v="2638"/>
    <s v="Pie In Space! (Round 2)"/>
    <s v="The second round of funding for the most amazing project ever where a high school freshman is sending pie into SPACE!!!"/>
    <n v="347"/>
    <n v="546"/>
    <x v="2"/>
    <s v="US"/>
    <s v="USD"/>
    <n v="1421358895"/>
    <n v="1418766895"/>
    <b v="0"/>
    <n v="14"/>
    <b v="1"/>
    <s v="technology/space exploration"/>
    <n v="157"/>
    <n v="39"/>
    <x v="3"/>
    <s v="space exploration"/>
    <x v="1"/>
    <x v="3982"/>
    <d v="2015-01-15T21:54:55"/>
  </r>
  <r>
    <n v="3693"/>
    <s v="Jason (Georgia on My Mind)"/>
    <s v="Jason (Georgia on My Mind), a solo play about a modern quest to the Republic of Georgia in the ancient steps of Jason &amp; the Argonauts"/>
    <n v="333"/>
    <n v="1"/>
    <x v="2"/>
    <s v="GB"/>
    <s v="GBP"/>
    <n v="1448922600"/>
    <n v="1446352529"/>
    <b v="0"/>
    <n v="14"/>
    <b v="1"/>
    <s v="theater/plays"/>
    <n v="0"/>
    <n v="7.0000000000000007E-2"/>
    <x v="1"/>
    <s v="plays"/>
    <x v="2"/>
    <x v="3983"/>
    <d v="2015-11-30T22:30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2"/>
    <s v="GB"/>
    <s v="GBP"/>
    <n v="1457906400"/>
    <n v="1457115427"/>
    <b v="0"/>
    <n v="31"/>
    <b v="1"/>
    <s v="theater/plays"/>
    <n v="2"/>
    <n v="0.19"/>
    <x v="1"/>
    <s v="plays"/>
    <x v="0"/>
    <x v="3984"/>
    <d v="2016-03-13T22:00:00"/>
  </r>
  <r>
    <n v="76"/>
    <s v="Star Wars: Insidious"/>
    <s v="Karn A'Mor has awoken bloodied on a distant battlefield with no memory of his past! JOIN THE RESISTANCE and find out more..."/>
    <n v="300"/>
    <n v="106222"/>
    <x v="2"/>
    <s v="US"/>
    <s v="USD"/>
    <n v="1325007358"/>
    <n v="1319819758"/>
    <b v="0"/>
    <n v="15"/>
    <b v="1"/>
    <s v="film &amp; video/shorts"/>
    <n v="35407"/>
    <n v="7081.47"/>
    <x v="0"/>
    <s v="shorts"/>
    <x v="6"/>
    <x v="3985"/>
    <d v="2011-12-27T17:35:58"/>
  </r>
  <r>
    <n v="372"/>
    <s v="Wild Equus"/>
    <s v="A short documentary exploring the uses of 'Natural Horsemanship' across Europe"/>
    <n v="300"/>
    <n v="21994"/>
    <x v="2"/>
    <s v="GB"/>
    <s v="GBP"/>
    <n v="1459872000"/>
    <n v="1456408244"/>
    <b v="0"/>
    <n v="9"/>
    <b v="1"/>
    <s v="film &amp; video/documentary"/>
    <n v="7331"/>
    <n v="2443.7800000000002"/>
    <x v="0"/>
    <s v="documentary"/>
    <x v="0"/>
    <x v="3986"/>
    <d v="2016-04-05T16:00:0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2"/>
    <s v="US"/>
    <s v="USD"/>
    <n v="1329248940"/>
    <n v="1326972107"/>
    <b v="0"/>
    <n v="11"/>
    <b v="1"/>
    <s v="music/rock"/>
    <n v="2703"/>
    <n v="737.27"/>
    <x v="5"/>
    <s v="rock"/>
    <x v="5"/>
    <x v="3987"/>
    <d v="2012-02-14T19:49:00"/>
  </r>
  <r>
    <n v="848"/>
    <s v="God Am"/>
    <s v="God Am, a Grunge/Doom metal band, who have been trying to fund the production of our EP to bring you a unique aural assault."/>
    <n v="300"/>
    <n v="7981"/>
    <x v="2"/>
    <s v="US"/>
    <s v="USD"/>
    <n v="1429038033"/>
    <n v="1426446033"/>
    <b v="0"/>
    <n v="16"/>
    <b v="1"/>
    <s v="music/metal"/>
    <n v="2660"/>
    <n v="498.81"/>
    <x v="5"/>
    <s v="metal"/>
    <x v="2"/>
    <x v="3988"/>
    <d v="2015-04-14T19:00:33"/>
  </r>
  <r>
    <n v="853"/>
    <s v="sloggoth"/>
    <s v="Help release a CD of sloggoth's first album &quot;sloggoth&quot;.  All contributors of $5 or more get a CD when the goal is met!"/>
    <n v="300"/>
    <n v="7905"/>
    <x v="2"/>
    <s v="US"/>
    <s v="USD"/>
    <n v="1424116709"/>
    <n v="1421524709"/>
    <b v="0"/>
    <n v="10"/>
    <b v="1"/>
    <s v="music/metal"/>
    <n v="2635"/>
    <n v="790.5"/>
    <x v="5"/>
    <s v="metal"/>
    <x v="2"/>
    <x v="3989"/>
    <d v="2015-02-16T19:58:29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1"/>
    <s v="CA"/>
    <s v="CAD"/>
    <n v="1455232937"/>
    <n v="1453936937"/>
    <b v="0"/>
    <n v="4"/>
    <b v="0"/>
    <s v="games/video games"/>
    <n v="1800"/>
    <n v="1349.75"/>
    <x v="4"/>
    <s v="video games"/>
    <x v="0"/>
    <x v="3990"/>
    <d v="2016-02-11T23:22:17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2"/>
    <s v="US"/>
    <s v="USD"/>
    <n v="1405366359"/>
    <n v="1402342359"/>
    <b v="0"/>
    <n v="7"/>
    <b v="1"/>
    <s v="publishing/nonfiction"/>
    <n v="1301"/>
    <n v="557.5"/>
    <x v="2"/>
    <s v="nonfiction"/>
    <x v="1"/>
    <x v="3991"/>
    <d v="2014-07-14T19:32:39"/>
  </r>
  <r>
    <n v="1822"/>
    <s v="Wood Butcher's new music video- I Don't Wanna Party"/>
    <s v="Wood Butcher needs your help to make this happen. Buy a CD, support local music!"/>
    <n v="300"/>
    <n v="2112.9899999999998"/>
    <x v="2"/>
    <s v="CA"/>
    <s v="CAD"/>
    <n v="1391194860"/>
    <n v="1388084862"/>
    <b v="0"/>
    <n v="11"/>
    <b v="1"/>
    <s v="music/rock"/>
    <n v="704"/>
    <n v="192.09"/>
    <x v="5"/>
    <s v="rock"/>
    <x v="4"/>
    <x v="3992"/>
    <d v="2014-01-31T19:01:00"/>
  </r>
  <r>
    <n v="1849"/>
    <s v="Release the Skyline Album"/>
    <s v="Release the Skylines is a small, local Cleveland metal band looking to record an album."/>
    <n v="300"/>
    <n v="2065"/>
    <x v="2"/>
    <s v="US"/>
    <s v="USD"/>
    <n v="1350505059"/>
    <n v="1347913059"/>
    <b v="0"/>
    <n v="8"/>
    <b v="1"/>
    <s v="music/rock"/>
    <n v="688"/>
    <n v="258.13"/>
    <x v="5"/>
    <s v="rock"/>
    <x v="5"/>
    <x v="3993"/>
    <d v="2012-10-17T20:17:39"/>
  </r>
  <r>
    <n v="2112"/>
    <s v="BBB Kickstarter Two"/>
    <s v="BBB is going back into the studio to record and release &quot;Felix From Canada&quot; by popular demand.  We need your help!"/>
    <n v="300"/>
    <n v="1465"/>
    <x v="2"/>
    <s v="US"/>
    <s v="USD"/>
    <n v="1366064193"/>
    <n v="1364854593"/>
    <b v="0"/>
    <n v="11"/>
    <b v="1"/>
    <s v="music/indie rock"/>
    <n v="488"/>
    <n v="133.18"/>
    <x v="5"/>
    <s v="indie rock"/>
    <x v="4"/>
    <x v="3994"/>
    <d v="2013-04-15T22:16:33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2"/>
    <s v="US"/>
    <s v="USD"/>
    <n v="1437674545"/>
    <n v="1436464945"/>
    <b v="0"/>
    <n v="14"/>
    <b v="1"/>
    <s v="music/electronic music"/>
    <n v="406"/>
    <n v="87"/>
    <x v="5"/>
    <s v="electronic music"/>
    <x v="2"/>
    <x v="3995"/>
    <d v="2015-07-23T18:02:25"/>
  </r>
  <r>
    <n v="2281"/>
    <s v="Lewis Robertson Band EP!"/>
    <s v="I am trying to get a new band off the ground, and in order to be taken seriously and get gigs, we need some killer recordings!"/>
    <n v="300"/>
    <n v="1097"/>
    <x v="2"/>
    <s v="US"/>
    <s v="USD"/>
    <n v="1311576600"/>
    <n v="1306219897"/>
    <b v="0"/>
    <n v="11"/>
    <b v="1"/>
    <s v="music/rock"/>
    <n v="366"/>
    <n v="99.73"/>
    <x v="5"/>
    <s v="rock"/>
    <x v="6"/>
    <x v="3996"/>
    <d v="2011-07-25T06:50:00"/>
  </r>
  <r>
    <n v="2299"/>
    <s v="HELP FLY RADIO FINISH THEIR FULL LENGTH ALBUM!"/>
    <s v="Fly Radio has finished tracking their album now all that is left is the mixing/mastering and duplication!"/>
    <n v="300"/>
    <n v="1065.23"/>
    <x v="2"/>
    <s v="US"/>
    <s v="USD"/>
    <n v="1296953209"/>
    <n v="1295657209"/>
    <b v="0"/>
    <n v="14"/>
    <b v="1"/>
    <s v="music/rock"/>
    <n v="355"/>
    <n v="76.09"/>
    <x v="5"/>
    <s v="rock"/>
    <x v="6"/>
    <x v="3997"/>
    <d v="2011-02-06T00:46:49"/>
  </r>
  <r>
    <n v="2455"/>
    <s v="Yo Mama's Sauces &amp; Rubs"/>
    <s v="Mama wants everyone to try her secret recipes for sauces and rubs. She uses only the freshest ingredients for them."/>
    <n v="300"/>
    <n v="807"/>
    <x v="2"/>
    <s v="US"/>
    <s v="USD"/>
    <n v="1461177950"/>
    <n v="1458758750"/>
    <b v="0"/>
    <n v="16"/>
    <b v="1"/>
    <s v="food/small batch"/>
    <n v="269"/>
    <n v="50.44"/>
    <x v="7"/>
    <s v="small batch"/>
    <x v="0"/>
    <x v="3998"/>
    <d v="2016-04-20T18:45:50"/>
  </r>
  <r>
    <n v="2479"/>
    <s v="FUEL FAKE NATIVES"/>
    <s v="Fake Natives is headed on tour this summer. Help them fill their tank with fossil fuels."/>
    <n v="300"/>
    <n v="775"/>
    <x v="2"/>
    <s v="US"/>
    <s v="USD"/>
    <n v="1343440800"/>
    <n v="1342545994"/>
    <b v="0"/>
    <n v="16"/>
    <b v="1"/>
    <s v="music/indie rock"/>
    <n v="258"/>
    <n v="48.44"/>
    <x v="5"/>
    <s v="indie rock"/>
    <x v="5"/>
    <x v="3999"/>
    <d v="2012-07-28T02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2"/>
    <s v="US"/>
    <s v="USD"/>
    <n v="1335113976"/>
    <n v="1332521976"/>
    <b v="0"/>
    <n v="30"/>
    <b v="1"/>
    <s v="music/indie rock"/>
    <n v="253"/>
    <n v="25.33"/>
    <x v="5"/>
    <s v="indie rock"/>
    <x v="5"/>
    <x v="4000"/>
    <d v="2012-04-22T16:59:36"/>
  </r>
  <r>
    <n v="2639"/>
    <s v="Mission Space"/>
    <s v="Mission Space is run by me, a teenager who has a passion for space! I will fly a weather balloon to the edge of space with your help."/>
    <n v="300"/>
    <n v="545"/>
    <x v="2"/>
    <s v="GB"/>
    <s v="GBP"/>
    <n v="1424378748"/>
    <n v="1421786748"/>
    <b v="0"/>
    <n v="49"/>
    <b v="1"/>
    <s v="technology/space exploration"/>
    <n v="182"/>
    <n v="11.12"/>
    <x v="3"/>
    <s v="space exploration"/>
    <x v="2"/>
    <x v="4001"/>
    <d v="2015-02-19T20:45:48"/>
  </r>
  <r>
    <n v="2740"/>
    <s v="Vertical Garden Prototype"/>
    <s v="I am interested in testing the plant yields of this vertical garden as well as some other applications"/>
    <n v="300"/>
    <n v="425"/>
    <x v="2"/>
    <s v="US"/>
    <s v="USD"/>
    <n v="1426117552"/>
    <n v="1423529152"/>
    <b v="0"/>
    <n v="17"/>
    <b v="1"/>
    <s v="technology/hardware"/>
    <n v="142"/>
    <n v="25"/>
    <x v="3"/>
    <s v="hardware"/>
    <x v="2"/>
    <x v="4002"/>
    <d v="2015-03-11T23:45:52"/>
  </r>
  <r>
    <n v="2923"/>
    <s v="Kaylee's Senior Project"/>
    <s v="Spreading the love of theatre, one step at a time. I would like to produce a reading of one of my favorite musicals"/>
    <n v="300"/>
    <n v="236"/>
    <x v="2"/>
    <s v="US"/>
    <s v="USD"/>
    <n v="1422068400"/>
    <n v="1420774779"/>
    <b v="0"/>
    <n v="10"/>
    <b v="1"/>
    <s v="theater/musical"/>
    <n v="79"/>
    <n v="23.6"/>
    <x v="1"/>
    <s v="musical"/>
    <x v="2"/>
    <x v="4003"/>
    <d v="2015-01-24T03:00:00"/>
  </r>
  <r>
    <n v="2994"/>
    <s v="St. Michael Boat Parties - Halloween and Beyond!"/>
    <s v="Help the hosts of the infamous St. Michael sustain and create epic boat parties through Halloween and into 2015"/>
    <n v="300"/>
    <n v="180"/>
    <x v="2"/>
    <s v="GB"/>
    <s v="GBP"/>
    <n v="1412335772"/>
    <n v="1409743772"/>
    <b v="0"/>
    <n v="59"/>
    <b v="1"/>
    <s v="theater/spaces"/>
    <n v="60"/>
    <n v="3.05"/>
    <x v="1"/>
    <s v="spaces"/>
    <x v="1"/>
    <x v="4004"/>
    <d v="2014-10-03T11:29:32"/>
  </r>
  <r>
    <n v="3011"/>
    <s v="Katharsis Teatro en Navidad"/>
    <s v="Necesitamos tu ayuda para poder llevar la magia del teatro universitario al Teatro Lagrada de Madrid el 23 de diciembre :)"/>
    <n v="300"/>
    <n v="162"/>
    <x v="2"/>
    <s v="ES"/>
    <s v="EUR"/>
    <n v="1450911540"/>
    <n v="1448536516"/>
    <b v="0"/>
    <n v="25"/>
    <b v="1"/>
    <s v="theater/spaces"/>
    <n v="54"/>
    <n v="6.48"/>
    <x v="1"/>
    <s v="spaces"/>
    <x v="2"/>
    <x v="4005"/>
    <d v="2015-12-23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1"/>
    <s v="US"/>
    <s v="USD"/>
    <n v="1425258240"/>
    <n v="1422043154"/>
    <b v="0"/>
    <n v="0"/>
    <b v="0"/>
    <s v="theater/spaces"/>
    <n v="44"/>
    <n v="0"/>
    <x v="1"/>
    <s v="spaces"/>
    <x v="2"/>
    <x v="4006"/>
    <d v="2015-03-02T01:04:00"/>
  </r>
  <r>
    <n v="3255"/>
    <s v="Henry V"/>
    <s v="5 Actors, 30 Characters, 90 Minutes._x000a_Let us transport you from London to the fields of Agincourt, using the power of your imagination."/>
    <n v="300"/>
    <n v="55"/>
    <x v="2"/>
    <s v="GB"/>
    <s v="GBP"/>
    <n v="1412706375"/>
    <n v="1410114375"/>
    <b v="1"/>
    <n v="18"/>
    <b v="1"/>
    <s v="theater/plays"/>
    <n v="18"/>
    <n v="3.06"/>
    <x v="1"/>
    <s v="plays"/>
    <x v="1"/>
    <x v="4007"/>
    <d v="2014-10-07T18:26:15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2"/>
    <s v="AU"/>
    <s v="AUD"/>
    <n v="1465394340"/>
    <n v="1464677986"/>
    <b v="0"/>
    <n v="20"/>
    <b v="1"/>
    <s v="theater/plays"/>
    <n v="7"/>
    <n v="1.05"/>
    <x v="1"/>
    <s v="plays"/>
    <x v="0"/>
    <x v="4008"/>
    <d v="2016-06-08T13:59:00"/>
  </r>
  <r>
    <n v="3453"/>
    <s v="'Patagonia' - by Robert George"/>
    <s v="A full length comedy, Patagonia follows Grason and Jerry on their journey through a magical, South-American rainforest."/>
    <n v="300"/>
    <n v="20"/>
    <x v="2"/>
    <s v="GB"/>
    <s v="GBP"/>
    <n v="1471130956"/>
    <n v="1465946956"/>
    <b v="0"/>
    <n v="14"/>
    <b v="1"/>
    <s v="theater/plays"/>
    <n v="7"/>
    <n v="1.43"/>
    <x v="1"/>
    <s v="plays"/>
    <x v="0"/>
    <x v="4009"/>
    <d v="2016-08-13T23:29:16"/>
  </r>
  <r>
    <n v="3475"/>
    <s v="Score"/>
    <s v="Score is a musical play inspired by true stories of parents who have recovered from addiction and regained their children."/>
    <n v="300"/>
    <n v="15"/>
    <x v="2"/>
    <s v="GB"/>
    <s v="GBP"/>
    <n v="1414972800"/>
    <n v="1412629704"/>
    <b v="0"/>
    <n v="17"/>
    <b v="1"/>
    <s v="theater/plays"/>
    <n v="5"/>
    <n v="0.88"/>
    <x v="1"/>
    <s v="plays"/>
    <x v="1"/>
    <x v="4010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2"/>
    <s v="US"/>
    <s v="USD"/>
    <n v="1414378800"/>
    <n v="1412836990"/>
    <b v="0"/>
    <n v="6"/>
    <b v="1"/>
    <s v="theater/plays"/>
    <n v="5"/>
    <n v="2.5"/>
    <x v="1"/>
    <s v="plays"/>
    <x v="1"/>
    <x v="4011"/>
    <d v="2014-10-27T03:00:00"/>
  </r>
  <r>
    <n v="3540"/>
    <s v="The Silence at the Song's End"/>
    <s v="A brand new stage adaptation of the Libby Purves/Nicholas Heiney book. A new work involving music, poetry and fajitas. #timetochange"/>
    <n v="300"/>
    <n v="10"/>
    <x v="2"/>
    <s v="GB"/>
    <s v="GBP"/>
    <n v="1466899491"/>
    <n v="1464307491"/>
    <b v="0"/>
    <n v="8"/>
    <b v="1"/>
    <s v="theater/plays"/>
    <n v="3"/>
    <n v="1.25"/>
    <x v="1"/>
    <s v="plays"/>
    <x v="0"/>
    <x v="4012"/>
    <d v="2016-06-26T00:04:51"/>
  </r>
  <r>
    <n v="3652"/>
    <s v="A Midsummer Night's Dream"/>
    <s v="A new take on a classic. Under the direction of Rosanna Saracino, We are exploring the darker elements of A Midsummer Night's Dream."/>
    <n v="300"/>
    <n v="1"/>
    <x v="2"/>
    <s v="CA"/>
    <s v="CAD"/>
    <n v="1472097540"/>
    <n v="1471188502"/>
    <b v="0"/>
    <n v="17"/>
    <b v="1"/>
    <s v="theater/plays"/>
    <n v="0"/>
    <n v="0.06"/>
    <x v="1"/>
    <s v="plays"/>
    <x v="0"/>
    <x v="4013"/>
    <d v="2016-08-25T03:59:00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2"/>
    <s v="GB"/>
    <s v="GBP"/>
    <n v="1464712394"/>
    <n v="1459528394"/>
    <b v="0"/>
    <n v="27"/>
    <b v="1"/>
    <s v="theater/plays"/>
    <n v="0"/>
    <n v="0"/>
    <x v="1"/>
    <s v="plays"/>
    <x v="0"/>
    <x v="4014"/>
    <d v="2016-05-31T16:33:14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2"/>
    <s v="GB"/>
    <s v="GBP"/>
    <n v="1455831000"/>
    <n v="1454366467"/>
    <b v="0"/>
    <n v="15"/>
    <b v="1"/>
    <s v="theater/plays"/>
    <n v="0"/>
    <n v="0"/>
    <x v="1"/>
    <s v="plays"/>
    <x v="0"/>
    <x v="4015"/>
    <d v="2016-02-18T21:30:00"/>
  </r>
  <r>
    <n v="3820"/>
    <s v="TUSENTACK THEATRE"/>
    <s v="Tusentack Theatre is a professional theatre company providing opportunities to adults who access Mental Health Services."/>
    <n v="300"/>
    <n v="0"/>
    <x v="2"/>
    <s v="GB"/>
    <s v="GBP"/>
    <n v="1436110717"/>
    <n v="1433518717"/>
    <b v="0"/>
    <n v="20"/>
    <b v="1"/>
    <s v="theater/plays"/>
    <n v="0"/>
    <n v="0"/>
    <x v="1"/>
    <s v="plays"/>
    <x v="2"/>
    <x v="4016"/>
    <d v="2015-07-05T15:38:37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s v="plays"/>
    <x v="1"/>
    <x v="4017"/>
    <d v="2014-11-20T22:58:45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1"/>
    <s v="GB"/>
    <s v="GBP"/>
    <n v="1469113351"/>
    <n v="1463929351"/>
    <b v="0"/>
    <n v="6"/>
    <b v="0"/>
    <s v="theater/plays"/>
    <n v="0"/>
    <n v="0"/>
    <x v="1"/>
    <s v="plays"/>
    <x v="0"/>
    <x v="4018"/>
    <d v="2016-07-21T15:02:31"/>
  </r>
  <r>
    <n v="1876"/>
    <s v="Migration Madness (Android)"/>
    <s v="An arcade styled side scroller. Help Bob the pilot steer his plane through hordes of migrating birds strapped with explosives."/>
    <n v="280"/>
    <n v="2027"/>
    <x v="1"/>
    <s v="AU"/>
    <s v="AUD"/>
    <n v="1402901405"/>
    <n v="1400309405"/>
    <b v="0"/>
    <n v="0"/>
    <b v="0"/>
    <s v="games/mobile games"/>
    <n v="724"/>
    <n v="0"/>
    <x v="4"/>
    <s v="mobile games"/>
    <x v="1"/>
    <x v="4019"/>
    <d v="2014-06-16T06:50:05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s v="plays"/>
    <x v="1"/>
    <x v="4020"/>
    <d v="2014-10-25T02:59:5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2"/>
    <s v="GB"/>
    <s v="GBP"/>
    <n v="1396890822"/>
    <n v="1395162822"/>
    <b v="0"/>
    <n v="12"/>
    <b v="1"/>
    <s v="film &amp; video/shorts"/>
    <n v="34453"/>
    <n v="7177.75"/>
    <x v="0"/>
    <s v="shorts"/>
    <x v="1"/>
    <x v="4021"/>
    <d v="2014-04-07T17:13:42"/>
  </r>
  <r>
    <n v="607"/>
    <s v="An Online Music Venue Awaits (Canceled)"/>
    <s v="Gritty, upfront reality going the distance hard with a proven track record of insatiable artist. Broadcasted live on the Web."/>
    <n v="250"/>
    <n v="12000"/>
    <x v="0"/>
    <s v="US"/>
    <s v="USD"/>
    <n v="1448225336"/>
    <n v="1445629736"/>
    <b v="0"/>
    <n v="0"/>
    <b v="0"/>
    <s v="technology/web"/>
    <n v="4800"/>
    <n v="0"/>
    <x v="3"/>
    <s v="web"/>
    <x v="2"/>
    <x v="4022"/>
    <d v="2015-11-22T20:48:56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2"/>
    <s v="US"/>
    <s v="USD"/>
    <n v="1354756714"/>
    <n v="1353547114"/>
    <b v="0"/>
    <n v="18"/>
    <b v="1"/>
    <s v="publishing/nonfiction"/>
    <n v="3655"/>
    <n v="507.61"/>
    <x v="2"/>
    <s v="nonfiction"/>
    <x v="5"/>
    <x v="4023"/>
    <d v="2012-12-06T01:18:34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2"/>
    <s v="DE"/>
    <s v="EUR"/>
    <n v="1477422000"/>
    <n v="1472282956"/>
    <b v="0"/>
    <n v="28"/>
    <b v="1"/>
    <s v="music/metal"/>
    <n v="3149"/>
    <n v="281.18"/>
    <x v="5"/>
    <s v="metal"/>
    <x v="0"/>
    <x v="4024"/>
    <d v="2016-10-25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2"/>
    <s v="GB"/>
    <s v="GBP"/>
    <n v="1434120856"/>
    <n v="1428936856"/>
    <b v="0"/>
    <n v="25"/>
    <b v="1"/>
    <s v="theater/plays"/>
    <n v="1660"/>
    <n v="166.04"/>
    <x v="1"/>
    <s v="plays"/>
    <x v="2"/>
    <x v="4025"/>
    <d v="2015-06-12T14:54:16"/>
  </r>
  <r>
    <n v="2154"/>
    <s v="Demigods - Rise of the Children - Part 1 (Design)"/>
    <s v="A Real Time Strategy game based on Greek mythology in a fictional world."/>
    <n v="250"/>
    <n v="1351"/>
    <x v="1"/>
    <s v="US"/>
    <s v="USD"/>
    <n v="1390921827"/>
    <n v="1389193827"/>
    <b v="0"/>
    <n v="2"/>
    <b v="0"/>
    <s v="games/video games"/>
    <n v="540"/>
    <n v="675.5"/>
    <x v="4"/>
    <s v="video games"/>
    <x v="1"/>
    <x v="4026"/>
    <d v="2014-01-28T15:10:27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s v="food/small batch"/>
    <n v="414"/>
    <n v="258.75"/>
    <x v="7"/>
    <s v="small batch"/>
    <x v="3"/>
    <x v="4027"/>
    <d v="2017-03-20T18:07:2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2"/>
    <s v="US"/>
    <s v="USD"/>
    <n v="1293937200"/>
    <n v="1291257298"/>
    <b v="0"/>
    <n v="13"/>
    <b v="1"/>
    <s v="music/classical music"/>
    <n v="260"/>
    <n v="50"/>
    <x v="5"/>
    <s v="classical music"/>
    <x v="7"/>
    <x v="4028"/>
    <d v="2011-01-02T03:00:00"/>
  </r>
  <r>
    <n v="2815"/>
    <s v="Widow's Wedding Dress"/>
    <s v="Set in 1950s Northern Ireland, this play tells the story of two sisters in a community of Travellers, or Irish Gypsies."/>
    <n v="250"/>
    <n v="327"/>
    <x v="2"/>
    <s v="CA"/>
    <s v="CAD"/>
    <n v="1470595109"/>
    <n v="1468003109"/>
    <b v="0"/>
    <n v="14"/>
    <b v="1"/>
    <s v="theater/plays"/>
    <n v="131"/>
    <n v="23.36"/>
    <x v="1"/>
    <s v="plays"/>
    <x v="0"/>
    <x v="4029"/>
    <d v="2016-08-07T18:38:29"/>
  </r>
  <r>
    <n v="2861"/>
    <s v="Julius Caesar"/>
    <s v="The University of Queensland Drama Production Course is putting on an adaptation of William Shakespeares Julius Caesar"/>
    <n v="250"/>
    <n v="281"/>
    <x v="1"/>
    <s v="AU"/>
    <s v="AUD"/>
    <n v="1443103848"/>
    <n v="1441894248"/>
    <b v="0"/>
    <n v="3"/>
    <b v="0"/>
    <s v="theater/plays"/>
    <n v="112"/>
    <n v="93.67"/>
    <x v="1"/>
    <s v="plays"/>
    <x v="2"/>
    <x v="4030"/>
    <d v="2015-09-24T14:10:48"/>
  </r>
  <r>
    <n v="3336"/>
    <s v="WILDE TALES"/>
    <s v="A theatrical adaptation of Oscar Wilde's short stories, presented by Suitcase Civilians at The Space, April 5-10 2016."/>
    <n v="250"/>
    <n v="40"/>
    <x v="2"/>
    <s v="GB"/>
    <s v="GBP"/>
    <n v="1459845246"/>
    <n v="1457429646"/>
    <b v="0"/>
    <n v="9"/>
    <b v="1"/>
    <s v="theater/plays"/>
    <n v="16"/>
    <n v="4.4400000000000004"/>
    <x v="1"/>
    <s v="plays"/>
    <x v="0"/>
    <x v="4031"/>
    <d v="2016-04-05T08:34:06"/>
  </r>
  <r>
    <n v="3397"/>
    <s v="Waiting for Godot - Blue Sky Theatre &amp; Arts"/>
    <s v="Help a group of recovering alcoholics bring Samuel Beckett's classic to a seaside town!"/>
    <n v="250"/>
    <n v="26"/>
    <x v="2"/>
    <s v="GB"/>
    <s v="GBP"/>
    <n v="1455832800"/>
    <n v="1452338929"/>
    <b v="0"/>
    <n v="24"/>
    <b v="1"/>
    <s v="theater/plays"/>
    <n v="10"/>
    <n v="1.08"/>
    <x v="1"/>
    <s v="plays"/>
    <x v="0"/>
    <x v="4032"/>
    <d v="2016-02-18T22:00:00"/>
  </r>
  <r>
    <n v="3423"/>
    <s v="And That's How The Story Goes"/>
    <s v="Forest Hills Eastern's Student Run Show 2015. Our goal is to present a professional quality show on a budget."/>
    <n v="250"/>
    <n v="25"/>
    <x v="2"/>
    <s v="US"/>
    <s v="USD"/>
    <n v="1429912341"/>
    <n v="1427320341"/>
    <b v="0"/>
    <n v="10"/>
    <b v="1"/>
    <s v="theater/plays"/>
    <n v="10"/>
    <n v="2.5"/>
    <x v="1"/>
    <s v="plays"/>
    <x v="2"/>
    <x v="4033"/>
    <d v="2015-04-24T21:52:21"/>
  </r>
  <r>
    <n v="3442"/>
    <s v="An Evening of Radio"/>
    <s v="An Evening of Radio aims to showcase original work written by undergraduate playwriting students in the style of live staged readings."/>
    <n v="250"/>
    <n v="21"/>
    <x v="2"/>
    <s v="US"/>
    <s v="USD"/>
    <n v="1433016672"/>
    <n v="1430424672"/>
    <b v="0"/>
    <n v="8"/>
    <b v="1"/>
    <s v="theater/plays"/>
    <n v="8"/>
    <n v="2.63"/>
    <x v="1"/>
    <s v="plays"/>
    <x v="2"/>
    <x v="4034"/>
    <d v="2015-05-30T20:11:12"/>
  </r>
  <r>
    <n v="3462"/>
    <s v="Upstart Crows of Santa Fe Stage Weapons"/>
    <s v="Help the Upstart Crows of Santa Fe bring Shakespeare's Julius Caesar to life with quality wooden stage swords!"/>
    <n v="250"/>
    <n v="20"/>
    <x v="2"/>
    <s v="US"/>
    <s v="USD"/>
    <n v="1436551200"/>
    <n v="1435181628"/>
    <b v="0"/>
    <n v="17"/>
    <b v="1"/>
    <s v="theater/plays"/>
    <n v="8"/>
    <n v="1.18"/>
    <x v="1"/>
    <s v="plays"/>
    <x v="2"/>
    <x v="4035"/>
    <d v="2015-07-10T18:00:00"/>
  </r>
  <r>
    <n v="3470"/>
    <s v="She Kills Monsters"/>
    <s v="The New Artist's Circle is a theatre company dedicated to bringing the arts to young people."/>
    <n v="250"/>
    <n v="16"/>
    <x v="2"/>
    <s v="US"/>
    <s v="USD"/>
    <n v="1468618680"/>
    <n v="1465345902"/>
    <b v="0"/>
    <n v="9"/>
    <b v="1"/>
    <s v="theater/plays"/>
    <n v="6"/>
    <n v="1.78"/>
    <x v="1"/>
    <s v="plays"/>
    <x v="0"/>
    <x v="4036"/>
    <d v="2016-07-15T21:38: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2"/>
    <s v="US"/>
    <s v="USD"/>
    <n v="1428780159"/>
    <n v="1426188159"/>
    <b v="0"/>
    <n v="8"/>
    <b v="1"/>
    <s v="theater/plays"/>
    <n v="4"/>
    <n v="1.25"/>
    <x v="1"/>
    <s v="plays"/>
    <x v="2"/>
    <x v="4037"/>
    <d v="2015-04-11T19:22:39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2"/>
    <s v="GB"/>
    <s v="GBP"/>
    <n v="1455390126"/>
    <n v="1452798126"/>
    <b v="0"/>
    <n v="15"/>
    <b v="1"/>
    <s v="theater/plays"/>
    <n v="1"/>
    <n v="0.2"/>
    <x v="1"/>
    <s v="plays"/>
    <x v="0"/>
    <x v="4038"/>
    <d v="2016-02-13T19:02:06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2"/>
    <s v="GB"/>
    <s v="GBP"/>
    <n v="1419368925"/>
    <n v="1417208925"/>
    <b v="0"/>
    <n v="22"/>
    <b v="1"/>
    <s v="theater/plays"/>
    <n v="0"/>
    <n v="0.05"/>
    <x v="1"/>
    <s v="plays"/>
    <x v="1"/>
    <x v="4039"/>
    <d v="2014-12-23T21:08:45"/>
  </r>
  <r>
    <n v="3811"/>
    <s v="The Merchant of Venice"/>
    <s v="The University of Exeter Shakespeare Society is touring its acclaimed show The Merchant of Venice to Stratford-upon-Avon!"/>
    <n v="250"/>
    <n v="0"/>
    <x v="2"/>
    <s v="GB"/>
    <s v="GBP"/>
    <n v="1464692400"/>
    <n v="1461769373"/>
    <b v="0"/>
    <n v="19"/>
    <b v="1"/>
    <s v="theater/plays"/>
    <n v="0"/>
    <n v="0"/>
    <x v="1"/>
    <s v="plays"/>
    <x v="0"/>
    <x v="4040"/>
    <d v="2016-05-31T11:00:00"/>
  </r>
  <r>
    <n v="3818"/>
    <s v="The AOA Presents: The Maiden of Orleans"/>
    <s v="The Arthurian Order of Avalon is attempting to raise funds to put on the annual Human Chessboard in March 2015!"/>
    <n v="250"/>
    <n v="0"/>
    <x v="2"/>
    <s v="US"/>
    <s v="USD"/>
    <n v="1426187582"/>
    <n v="1423599182"/>
    <b v="0"/>
    <n v="10"/>
    <b v="1"/>
    <s v="theater/plays"/>
    <n v="0"/>
    <n v="0"/>
    <x v="1"/>
    <s v="plays"/>
    <x v="2"/>
    <x v="4041"/>
    <d v="2015-03-12T19:13:02"/>
  </r>
  <r>
    <n v="3824"/>
    <s v="Count Your Blessings - A Verbatim Performance"/>
    <s v="the hardy presents a collaboration between Robbie Curran and Abram Rooney. Kemble House, 9th-14th August, every night at 8pm."/>
    <n v="250"/>
    <n v="0"/>
    <x v="2"/>
    <s v="GB"/>
    <s v="GBP"/>
    <n v="1470058860"/>
    <n v="1469026903"/>
    <b v="0"/>
    <n v="7"/>
    <b v="1"/>
    <s v="theater/plays"/>
    <n v="0"/>
    <n v="0"/>
    <x v="1"/>
    <s v="plays"/>
    <x v="0"/>
    <x v="4042"/>
    <d v="2016-08-01T13:41:00"/>
  </r>
  <r>
    <n v="4011"/>
    <s v="Just Bryan, a radio drama"/>
    <s v="Radio drama about a failed comedian with the help of his Dictaphone friend Alan, tries to become a success whilst fighting his demons."/>
    <n v="250"/>
    <n v="0"/>
    <x v="1"/>
    <s v="GB"/>
    <s v="GBP"/>
    <n v="1422450278"/>
    <n v="1419858278"/>
    <b v="0"/>
    <n v="4"/>
    <b v="0"/>
    <s v="theater/plays"/>
    <n v="0"/>
    <n v="0"/>
    <x v="1"/>
    <s v="plays"/>
    <x v="1"/>
    <x v="4043"/>
    <d v="2015-01-28T13:04:38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s v="plays"/>
    <x v="0"/>
    <x v="4044"/>
    <d v="2017-01-27T18:54:02"/>
  </r>
  <r>
    <n v="3663"/>
    <s v="IHDC's 2017 Pantomime - Jack and the Beanstalk"/>
    <s v="Each year our community comes together to put on a fun and funny family show. We need your help to keep our annual event going."/>
    <n v="225"/>
    <n v="1"/>
    <x v="2"/>
    <s v="GB"/>
    <s v="GBP"/>
    <n v="1482321030"/>
    <n v="1477133430"/>
    <b v="0"/>
    <n v="9"/>
    <b v="1"/>
    <s v="theater/plays"/>
    <n v="0"/>
    <n v="0.11"/>
    <x v="1"/>
    <s v="plays"/>
    <x v="0"/>
    <x v="4045"/>
    <d v="2016-12-21T11:50:30"/>
  </r>
  <r>
    <n v="3670"/>
    <s v="Royal Holloway's Drama Society Presents 'Posh'"/>
    <s v="Debauchery, laughter, violence and politics. Why wouldn't you want help Drama Soc's production of 'Posh' be the best it can be?"/>
    <n v="220"/>
    <n v="1"/>
    <x v="2"/>
    <s v="GB"/>
    <s v="GBP"/>
    <n v="1433113200"/>
    <n v="1431951611"/>
    <b v="0"/>
    <n v="12"/>
    <b v="1"/>
    <s v="theater/plays"/>
    <n v="0"/>
    <n v="0.08"/>
    <x v="1"/>
    <s v="plays"/>
    <x v="2"/>
    <x v="4046"/>
    <d v="2015-05-31T23:00:00"/>
  </r>
  <r>
    <n v="83"/>
    <s v="Sleep Lovers - By Daniel Modeste"/>
    <s v="Isaac, creator of the DreamMaker3000, finds love in his dreams with Mei his boss's wife who lives on the other side of the planet."/>
    <n v="200"/>
    <n v="100490.02"/>
    <x v="2"/>
    <s v="GB"/>
    <s v="GBP"/>
    <n v="1424604600"/>
    <n v="1423320389"/>
    <b v="0"/>
    <n v="13"/>
    <b v="1"/>
    <s v="film &amp; video/shorts"/>
    <n v="50245"/>
    <n v="7730"/>
    <x v="0"/>
    <s v="shorts"/>
    <x v="2"/>
    <x v="4047"/>
    <d v="2015-02-22T11:30:00"/>
  </r>
  <r>
    <n v="225"/>
    <s v="Backpage Shawty"/>
    <s v="I'm creating a &quot;Lifetime&quot; type drama film about a girl who uses backpage for money, but trying to turn her life around."/>
    <n v="200"/>
    <n v="35640"/>
    <x v="1"/>
    <s v="US"/>
    <s v="USD"/>
    <n v="1460153054"/>
    <n v="1457564654"/>
    <b v="0"/>
    <n v="0"/>
    <b v="0"/>
    <s v="film &amp; video/drama"/>
    <n v="17820"/>
    <n v="0"/>
    <x v="0"/>
    <s v="drama"/>
    <x v="0"/>
    <x v="4048"/>
    <d v="2016-04-08T22:04:14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1"/>
    <s v="GB"/>
    <s v="GBP"/>
    <n v="1460313672"/>
    <n v="1457725272"/>
    <b v="0"/>
    <n v="2"/>
    <b v="0"/>
    <s v="games/video games"/>
    <n v="2705"/>
    <n v="2705"/>
    <x v="4"/>
    <s v="video games"/>
    <x v="0"/>
    <x v="4049"/>
    <d v="2016-04-10T18:41: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2"/>
    <s v="US"/>
    <s v="USD"/>
    <n v="1455523140"/>
    <n v="1453925727"/>
    <b v="0"/>
    <n v="5"/>
    <b v="1"/>
    <s v="publishing/nonfiction"/>
    <n v="1873"/>
    <n v="749.2"/>
    <x v="2"/>
    <s v="nonfiction"/>
    <x v="0"/>
    <x v="4050"/>
    <d v="2016-02-15T07:59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2"/>
    <s v="GB"/>
    <s v="GBP"/>
    <n v="1479846507"/>
    <n v="1479241707"/>
    <b v="0"/>
    <n v="17"/>
    <b v="1"/>
    <s v="games/tabletop games"/>
    <n v="562"/>
    <n v="66.09"/>
    <x v="4"/>
    <s v="tabletop games"/>
    <x v="0"/>
    <x v="4051"/>
    <d v="2016-11-22T20:28:27"/>
  </r>
  <r>
    <n v="2361"/>
    <s v="Lemme Grab it (Canceled)"/>
    <s v="A website for email/sms alerts of your personal selection, comparison of prices,consolidated database, best deals around for clothing."/>
    <n v="200"/>
    <n v="1000"/>
    <x v="0"/>
    <s v="CA"/>
    <s v="CAD"/>
    <n v="1462053600"/>
    <n v="1459975008"/>
    <b v="0"/>
    <n v="0"/>
    <b v="0"/>
    <s v="technology/web"/>
    <n v="500"/>
    <n v="0"/>
    <x v="3"/>
    <s v="web"/>
    <x v="0"/>
    <x v="4052"/>
    <d v="2016-04-30T22:00:00"/>
  </r>
  <r>
    <n v="2820"/>
    <s v="MTA's National Theatre Connections Show!"/>
    <s v="Montage Theatre Arts, as part of National Theatre Connections, are performing a show - We need you help to raise vital funds!"/>
    <n v="200"/>
    <n v="325"/>
    <x v="2"/>
    <s v="GB"/>
    <s v="GBP"/>
    <n v="1456444800"/>
    <n v="1454337589"/>
    <b v="0"/>
    <n v="20"/>
    <b v="1"/>
    <s v="theater/plays"/>
    <n v="163"/>
    <n v="16.25"/>
    <x v="1"/>
    <s v="plays"/>
    <x v="0"/>
    <x v="4053"/>
    <d v="2016-02-26T00:00:0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1"/>
    <s v="US"/>
    <s v="USD"/>
    <n v="1442635140"/>
    <n v="1442243484"/>
    <b v="0"/>
    <n v="1"/>
    <b v="0"/>
    <s v="theater/plays"/>
    <n v="131"/>
    <n v="261"/>
    <x v="1"/>
    <s v="plays"/>
    <x v="2"/>
    <x v="4054"/>
    <d v="2015-09-19T03:59:00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s v="theater/plays"/>
    <n v="50"/>
    <n v="0"/>
    <x v="1"/>
    <s v="plays"/>
    <x v="3"/>
    <x v="4055"/>
    <d v="2017-04-03T15:30:07"/>
  </r>
  <r>
    <n v="3188"/>
    <s v="A Brief History of Musical Theatre..."/>
    <s v="A revue show featuring the very best of the last century of musical theatre from aspiring young producers &amp; performers at RWCMD"/>
    <n v="200"/>
    <n v="77"/>
    <x v="1"/>
    <s v="GB"/>
    <s v="GBP"/>
    <n v="1433930302"/>
    <n v="1432115902"/>
    <b v="0"/>
    <n v="9"/>
    <b v="0"/>
    <s v="theater/musical"/>
    <n v="39"/>
    <n v="8.56"/>
    <x v="1"/>
    <s v="musical"/>
    <x v="2"/>
    <x v="4056"/>
    <d v="2015-06-10T09:58:22"/>
  </r>
  <r>
    <n v="3371"/>
    <s v="Red Planet (or One Way Ticket) Staged Reading"/>
    <s v="Help support Red Planet, a new science fiction play based off the Mars One exploration."/>
    <n v="200"/>
    <n v="31"/>
    <x v="2"/>
    <s v="US"/>
    <s v="USD"/>
    <n v="1449089965"/>
    <n v="1446670765"/>
    <b v="0"/>
    <n v="9"/>
    <b v="1"/>
    <s v="theater/plays"/>
    <n v="16"/>
    <n v="3.44"/>
    <x v="1"/>
    <s v="plays"/>
    <x v="2"/>
    <x v="4057"/>
    <d v="2015-12-02T20:59:25"/>
  </r>
  <r>
    <n v="3415"/>
    <s v="Balm in Gilead at Columbia"/>
    <s v="We are raising funds to allow for enhanced scenic, costume, and lighting design. Every dollar helps!"/>
    <n v="200"/>
    <n v="25"/>
    <x v="2"/>
    <s v="US"/>
    <s v="USD"/>
    <n v="1460935800"/>
    <n v="1459999656"/>
    <b v="0"/>
    <n v="9"/>
    <b v="1"/>
    <s v="theater/plays"/>
    <n v="13"/>
    <n v="2.78"/>
    <x v="1"/>
    <s v="plays"/>
    <x v="0"/>
    <x v="4058"/>
    <d v="2016-04-17T23:30:00"/>
  </r>
  <r>
    <n v="3588"/>
    <s v="MENTAL Play short-tour 2015!"/>
    <s v="Touring the fast-paced, playful and poignant story of three twenty-somethings in a mental-health support group."/>
    <n v="200"/>
    <n v="5"/>
    <x v="2"/>
    <s v="GB"/>
    <s v="GBP"/>
    <n v="1430348400"/>
    <n v="1428436410"/>
    <b v="0"/>
    <n v="11"/>
    <b v="1"/>
    <s v="theater/plays"/>
    <n v="3"/>
    <n v="0.45"/>
    <x v="1"/>
    <s v="plays"/>
    <x v="2"/>
    <x v="4059"/>
    <d v="2015-04-29T23:00:00"/>
  </r>
  <r>
    <n v="3719"/>
    <s v="Corium"/>
    <s v="A new piece of physical theatre about love, regret and longing."/>
    <n v="200"/>
    <n v="0"/>
    <x v="2"/>
    <s v="GB"/>
    <s v="GBP"/>
    <n v="1434994266"/>
    <n v="1432402266"/>
    <b v="0"/>
    <n v="4"/>
    <b v="1"/>
    <s v="theater/plays"/>
    <n v="0"/>
    <n v="0"/>
    <x v="1"/>
    <s v="plays"/>
    <x v="2"/>
    <x v="4060"/>
    <d v="2015-06-22T17:31:06"/>
  </r>
  <r>
    <n v="3835"/>
    <s v="Support new theatre piece IT DOESN'T MATTER"/>
    <s v="IT DOESN'T MATTER is a new comedic piece of political theatre written by three enthusiastic students. Help us produce it at LIPA!"/>
    <n v="200"/>
    <n v="0"/>
    <x v="2"/>
    <s v="GB"/>
    <s v="GBP"/>
    <n v="1461278208"/>
    <n v="1459463808"/>
    <b v="0"/>
    <n v="8"/>
    <b v="1"/>
    <s v="theater/plays"/>
    <n v="0"/>
    <n v="0"/>
    <x v="1"/>
    <s v="plays"/>
    <x v="0"/>
    <x v="4061"/>
    <d v="2016-04-21T22:36:48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1"/>
    <s v="GB"/>
    <s v="GBP"/>
    <n v="1423913220"/>
    <n v="1421339077"/>
    <b v="0"/>
    <n v="4"/>
    <b v="0"/>
    <s v="theater/plays"/>
    <n v="0"/>
    <n v="0"/>
    <x v="1"/>
    <s v="plays"/>
    <x v="2"/>
    <x v="4062"/>
    <d v="2015-02-14T11:27:00"/>
  </r>
  <r>
    <n v="1062"/>
    <s v="RETURNING AT A LATER DATE"/>
    <s v="SEE US ON PATREON www.badgirlartwork.com"/>
    <n v="199"/>
    <n v="5570"/>
    <x v="0"/>
    <s v="US"/>
    <s v="USD"/>
    <n v="1468351341"/>
    <n v="1467746541"/>
    <b v="0"/>
    <n v="4"/>
    <b v="0"/>
    <s v="journalism/audio"/>
    <n v="2799"/>
    <n v="1392.5"/>
    <x v="8"/>
    <s v="audio"/>
    <x v="0"/>
    <x v="4063"/>
    <d v="2016-07-12T19:22:21"/>
  </r>
  <r>
    <n v="3122"/>
    <s v="be back soon (Canceled)"/>
    <s v="cancelled until further notice"/>
    <n v="199"/>
    <n v="101"/>
    <x v="0"/>
    <s v="US"/>
    <s v="USD"/>
    <n v="1478733732"/>
    <n v="1478298132"/>
    <b v="0"/>
    <n v="2"/>
    <b v="0"/>
    <s v="theater/spaces"/>
    <n v="51"/>
    <n v="50.5"/>
    <x v="1"/>
    <s v="spaces"/>
    <x v="0"/>
    <x v="4064"/>
    <d v="2016-11-09T23:22:12"/>
  </r>
  <r>
    <n v="2169"/>
    <s v="Pedals and Effects Arena Corner"/>
    <s v="An innovative new YouTube series reviewing the HOT new music technology that people love. For Rockers, Jazzers, Rappers and everyone"/>
    <n v="153"/>
    <n v="1322"/>
    <x v="2"/>
    <s v="US"/>
    <s v="USD"/>
    <n v="1488473351"/>
    <n v="1488214151"/>
    <b v="0"/>
    <n v="7"/>
    <b v="1"/>
    <s v="music/rock"/>
    <n v="864"/>
    <n v="188.86"/>
    <x v="5"/>
    <s v="rock"/>
    <x v="3"/>
    <x v="4065"/>
    <d v="2017-03-02T16:49:11"/>
  </r>
  <r>
    <n v="2167"/>
    <s v="Planes and Planets needs to get their EP finished!!"/>
    <s v="We need YOUR HELP to take one more step to this make release sound amazing!"/>
    <n v="150"/>
    <n v="1328"/>
    <x v="2"/>
    <s v="US"/>
    <s v="USD"/>
    <n v="1347672937"/>
    <n v="1346463337"/>
    <b v="0"/>
    <n v="8"/>
    <b v="1"/>
    <s v="music/rock"/>
    <n v="885"/>
    <n v="166"/>
    <x v="5"/>
    <s v="rock"/>
    <x v="5"/>
    <x v="4066"/>
    <d v="2012-09-15T01:35:37"/>
  </r>
  <r>
    <n v="2625"/>
    <s v="Caelum - Photos from stratosphere"/>
    <s v="We are two upper sixth-form students specialized in physics who wanna take some majestic pictures from stratosphere - about 35km high"/>
    <n v="150"/>
    <n v="560"/>
    <x v="2"/>
    <s v="DE"/>
    <s v="EUR"/>
    <n v="1478723208"/>
    <n v="1476559608"/>
    <b v="0"/>
    <n v="52"/>
    <b v="1"/>
    <s v="technology/space exploration"/>
    <n v="373"/>
    <n v="10.77"/>
    <x v="3"/>
    <s v="space exploration"/>
    <x v="0"/>
    <x v="4067"/>
    <d v="2016-11-09T20:26:48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2"/>
    <s v="US"/>
    <s v="USD"/>
    <n v="1448571261"/>
    <n v="1445975661"/>
    <b v="0"/>
    <n v="45"/>
    <b v="1"/>
    <s v="technology/space exploration"/>
    <n v="373"/>
    <n v="12.42"/>
    <x v="3"/>
    <s v="space exploration"/>
    <x v="2"/>
    <x v="4068"/>
    <d v="2015-11-26T20:54:2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2"/>
    <s v="GB"/>
    <s v="GBP"/>
    <n v="1478046661"/>
    <n v="1476837061"/>
    <b v="0"/>
    <n v="12"/>
    <b v="1"/>
    <s v="theater/plays"/>
    <n v="17"/>
    <n v="2.08"/>
    <x v="1"/>
    <s v="plays"/>
    <x v="0"/>
    <x v="4069"/>
    <d v="2016-11-02T00:31:01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2"/>
    <s v="GB"/>
    <s v="GBP"/>
    <n v="1450612740"/>
    <n v="1448040425"/>
    <b v="0"/>
    <n v="17"/>
    <b v="1"/>
    <s v="theater/plays"/>
    <n v="7"/>
    <n v="0.59"/>
    <x v="1"/>
    <s v="plays"/>
    <x v="2"/>
    <x v="4070"/>
    <d v="2015-12-20T11:59:00"/>
  </r>
  <r>
    <n v="3735"/>
    <s v="Women Beware Women"/>
    <s v="Young Actor's taking on a Jacobean tragedy. Family, betrayal, love, lust, sex and death."/>
    <n v="150"/>
    <n v="0"/>
    <x v="1"/>
    <s v="GB"/>
    <s v="GBP"/>
    <n v="1432831089"/>
    <n v="1430239089"/>
    <b v="0"/>
    <n v="2"/>
    <b v="0"/>
    <s v="theater/plays"/>
    <n v="0"/>
    <n v="0"/>
    <x v="1"/>
    <s v="plays"/>
    <x v="2"/>
    <x v="4071"/>
    <d v="2015-05-28T16:38:09"/>
  </r>
  <r>
    <n v="3925"/>
    <s v="Help Save High School Theater"/>
    <s v="Help Save High School Theater Program_x000a_Your donations will be used to purchase props, build sets, and costumes."/>
    <n v="150"/>
    <n v="0"/>
    <x v="1"/>
    <s v="US"/>
    <s v="USD"/>
    <n v="1406753639"/>
    <n v="1404161639"/>
    <b v="0"/>
    <n v="3"/>
    <b v="0"/>
    <s v="theater/plays"/>
    <n v="0"/>
    <n v="0"/>
    <x v="1"/>
    <s v="plays"/>
    <x v="1"/>
    <x v="4072"/>
    <d v="2014-07-30T20:53:59"/>
  </r>
  <r>
    <n v="4082"/>
    <s v="Blazed Donuts: An Orginial One Act"/>
    <s v="A short one act play about an undercover cop posing as a girl scout trying to stop a doughnut shop from selling drug filled doughnuts."/>
    <n v="150"/>
    <n v="0"/>
    <x v="1"/>
    <s v="US"/>
    <s v="USD"/>
    <n v="1447542000"/>
    <n v="1446179553"/>
    <b v="0"/>
    <n v="2"/>
    <b v="0"/>
    <s v="theater/plays"/>
    <n v="0"/>
    <n v="0"/>
    <x v="1"/>
    <s v="plays"/>
    <x v="2"/>
    <x v="4073"/>
    <d v="2015-11-14T23:00:00"/>
  </r>
  <r>
    <n v="2364"/>
    <s v="Minecraft Server and Website Help (Name: Forge Realms)"/>
    <s v="Making a Minecraft server and Website and I need your help to fund it. Thanks in Advance!"/>
    <n v="128"/>
    <n v="1000"/>
    <x v="0"/>
    <s v="US"/>
    <s v="USD"/>
    <n v="1445898356"/>
    <n v="1441146356"/>
    <b v="0"/>
    <n v="0"/>
    <b v="0"/>
    <s v="technology/web"/>
    <n v="781"/>
    <n v="0"/>
    <x v="3"/>
    <s v="web"/>
    <x v="2"/>
    <x v="4074"/>
    <d v="2015-10-26T22:25:56"/>
  </r>
  <r>
    <n v="1923"/>
    <s v="Help Lions&amp;Creators print their album!"/>
    <s v="We just finished recording our first album! All we need is a little extra help to be able to get it printed!"/>
    <n v="125"/>
    <n v="1967"/>
    <x v="2"/>
    <s v="US"/>
    <s v="USD"/>
    <n v="1317099540"/>
    <n v="1313612532"/>
    <b v="0"/>
    <n v="13"/>
    <b v="1"/>
    <s v="music/indie rock"/>
    <n v="1574"/>
    <n v="151.31"/>
    <x v="5"/>
    <s v="indie rock"/>
    <x v="6"/>
    <x v="4075"/>
    <d v="2011-09-27T04:59:00"/>
  </r>
  <r>
    <n v="1420"/>
    <s v="Shakespeare in the Hood - Romeo and Juliet"/>
    <s v="Help me butcher Shakespeare in a satirical fashion."/>
    <n v="110"/>
    <n v="3417"/>
    <x v="1"/>
    <s v="US"/>
    <s v="USD"/>
    <n v="1467129686"/>
    <n v="1464969686"/>
    <b v="0"/>
    <n v="3"/>
    <b v="0"/>
    <s v="publishing/translations"/>
    <n v="3106"/>
    <n v="1139"/>
    <x v="2"/>
    <s v="translations"/>
    <x v="0"/>
    <x v="4076"/>
    <d v="2016-06-28T16:01:26"/>
  </r>
  <r>
    <n v="2201"/>
    <s v="Superpowerless - Princess - Music Video"/>
    <s v="Oh Hello! I make 8bit / Pop Punk under the name of Superpowerless and with your help, I'm looking to fund a new music video! :)"/>
    <n v="110"/>
    <n v="1251"/>
    <x v="2"/>
    <s v="GB"/>
    <s v="GBP"/>
    <n v="1358367565"/>
    <n v="1357157965"/>
    <b v="0"/>
    <n v="28"/>
    <b v="1"/>
    <s v="music/electronic music"/>
    <n v="1137"/>
    <n v="44.68"/>
    <x v="5"/>
    <s v="electronic music"/>
    <x v="4"/>
    <x v="4077"/>
    <d v="2013-01-16T20:19:25"/>
  </r>
  <r>
    <n v="3292"/>
    <s v="Dick Whittington - our 2016 community pantomime!"/>
    <s v="Iver Heath Drama Club is a not-for-profit community group and this year we are performing DICK WHITTINGTON."/>
    <n v="101"/>
    <n v="50"/>
    <x v="2"/>
    <s v="GB"/>
    <s v="GBP"/>
    <n v="1449257348"/>
    <n v="1444069748"/>
    <b v="0"/>
    <n v="15"/>
    <b v="1"/>
    <s v="theater/plays"/>
    <n v="50"/>
    <n v="3.33"/>
    <x v="1"/>
    <s v="plays"/>
    <x v="2"/>
    <x v="4078"/>
    <d v="2015-12-04T19:29:08"/>
  </r>
  <r>
    <n v="1071"/>
    <s v="DJ's Bane"/>
    <s v="I'm making a game where you choose how you want to kill the DJ, so you yourself can decide what music will be played at the party."/>
    <n v="100"/>
    <n v="5509"/>
    <x v="1"/>
    <s v="NO"/>
    <s v="NOK"/>
    <n v="1447787093"/>
    <n v="1445191493"/>
    <b v="0"/>
    <n v="0"/>
    <b v="0"/>
    <s v="games/video games"/>
    <n v="5509"/>
    <n v="0"/>
    <x v="4"/>
    <s v="video games"/>
    <x v="2"/>
    <x v="4079"/>
    <d v="2015-11-17T19:04:53"/>
  </r>
  <r>
    <n v="1192"/>
    <s v="Other Worlds - A Make 100 Project"/>
    <s v="A macro landscape photography art book &amp; limited edition prints. A Make 100 project."/>
    <n v="100"/>
    <n v="4900"/>
    <x v="2"/>
    <s v="GB"/>
    <s v="GBP"/>
    <n v="1486814978"/>
    <n v="1484222978"/>
    <b v="0"/>
    <n v="15"/>
    <b v="1"/>
    <s v="photography/photobooks"/>
    <n v="4900"/>
    <n v="326.67"/>
    <x v="6"/>
    <s v="photobooks"/>
    <x v="3"/>
    <x v="4080"/>
    <d v="2017-02-11T12:09:38"/>
  </r>
  <r>
    <n v="1761"/>
    <s v="I Wanted To See Boobs"/>
    <s v="A hardcover photobook telling the naked truth of a young photographers journey."/>
    <n v="100"/>
    <n v="2296"/>
    <x v="2"/>
    <s v="GB"/>
    <s v="GBP"/>
    <n v="1442065060"/>
    <n v="1437745060"/>
    <b v="0"/>
    <n v="3"/>
    <b v="1"/>
    <s v="photography/photobooks"/>
    <n v="2296"/>
    <n v="765.33"/>
    <x v="6"/>
    <s v="photobooks"/>
    <x v="2"/>
    <x v="4081"/>
    <d v="2015-09-12T13:37:40"/>
  </r>
  <r>
    <n v="1762"/>
    <s v="&quot;The Naked Pixel&quot; Ali Pakele"/>
    <s v="Project rewards $25 gets you 190+ digital images"/>
    <n v="100"/>
    <n v="2291"/>
    <x v="2"/>
    <s v="US"/>
    <s v="USD"/>
    <n v="1457739245"/>
    <n v="1455147245"/>
    <b v="0"/>
    <n v="25"/>
    <b v="1"/>
    <s v="photography/photobooks"/>
    <n v="2291"/>
    <n v="91.64"/>
    <x v="6"/>
    <s v="photobooks"/>
    <x v="0"/>
    <x v="4082"/>
    <d v="2016-03-11T23:34:05"/>
  </r>
  <r>
    <n v="2148"/>
    <s v="ZomBlock's"/>
    <s v="zomblock's is a online zombie survival game where you can craft new weapons,find food and water to keep yourself alive."/>
    <n v="100"/>
    <n v="1365"/>
    <x v="1"/>
    <s v="GB"/>
    <s v="GBP"/>
    <n v="1427992582"/>
    <n v="1425404182"/>
    <b v="0"/>
    <n v="2"/>
    <b v="0"/>
    <s v="games/video games"/>
    <n v="1365"/>
    <n v="682.5"/>
    <x v="4"/>
    <s v="video games"/>
    <x v="2"/>
    <x v="4083"/>
    <d v="2015-04-02T16:36:22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2"/>
    <s v="US"/>
    <s v="USD"/>
    <n v="1483645647"/>
    <n v="1481053647"/>
    <b v="0"/>
    <n v="28"/>
    <b v="1"/>
    <s v="games/tabletop games"/>
    <n v="1185"/>
    <n v="42.32"/>
    <x v="4"/>
    <s v="tabletop games"/>
    <x v="0"/>
    <x v="4084"/>
    <d v="2017-01-05T19:47:2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2"/>
    <s v="GB"/>
    <s v="GBP"/>
    <n v="1427842740"/>
    <n v="1425428206"/>
    <b v="0"/>
    <n v="14"/>
    <b v="1"/>
    <s v="theater/plays"/>
    <n v="320"/>
    <n v="22.86"/>
    <x v="1"/>
    <s v="plays"/>
    <x v="2"/>
    <x v="4085"/>
    <d v="2015-03-31T22:59:00"/>
  </r>
  <r>
    <n v="2921"/>
    <s v="Fools Rush In: A Cabaret Benefiting BC/EFA Kickstarter"/>
    <s v="I'm creating a cabaret in which all donations go directly to Broadway Cares/Equity Fights AIDS."/>
    <n v="100"/>
    <n v="240"/>
    <x v="2"/>
    <s v="US"/>
    <s v="USD"/>
    <n v="1411679804"/>
    <n v="1409087804"/>
    <b v="0"/>
    <n v="3"/>
    <b v="1"/>
    <s v="theater/musical"/>
    <n v="240"/>
    <n v="80"/>
    <x v="1"/>
    <s v="musical"/>
    <x v="1"/>
    <x v="4086"/>
    <d v="2014-09-25T21:16:44"/>
  </r>
  <r>
    <n v="3508"/>
    <s v="Roll The Dice Theatre Company"/>
    <s v="Roll The Dice Theatre Company revolves around taking risks in the game of life vicariously through beloved childhood games."/>
    <n v="100"/>
    <n v="10"/>
    <x v="2"/>
    <s v="GB"/>
    <s v="GBP"/>
    <n v="1462914000"/>
    <n v="1460914253"/>
    <b v="0"/>
    <n v="15"/>
    <b v="1"/>
    <s v="theater/plays"/>
    <n v="10"/>
    <n v="0.67"/>
    <x v="1"/>
    <s v="plays"/>
    <x v="0"/>
    <x v="4087"/>
    <d v="2016-05-10T21:00:00"/>
  </r>
  <r>
    <n v="3576"/>
    <s v="Vote for Next Season's Shows!"/>
    <s v="Vote here for whatever show you want to see next year! No gimmick, no stretch goals, just a simple vote and a free ticket."/>
    <n v="100"/>
    <n v="5"/>
    <x v="2"/>
    <s v="US"/>
    <s v="USD"/>
    <n v="1480947054"/>
    <n v="1475759454"/>
    <b v="0"/>
    <n v="5"/>
    <b v="1"/>
    <s v="theater/plays"/>
    <n v="5"/>
    <n v="1"/>
    <x v="1"/>
    <s v="plays"/>
    <x v="0"/>
    <x v="4088"/>
    <d v="2016-12-05T14:10:54"/>
  </r>
  <r>
    <n v="3745"/>
    <s v="Tyke Theatre Web Show"/>
    <s v="Tyke wants to expand her puppet theater show to weekly online web shows and is looking for backers."/>
    <n v="100"/>
    <n v="0"/>
    <x v="1"/>
    <s v="US"/>
    <s v="USD"/>
    <n v="1407689102"/>
    <n v="1405097102"/>
    <b v="0"/>
    <n v="1"/>
    <b v="0"/>
    <s v="theater/plays"/>
    <n v="0"/>
    <n v="0"/>
    <x v="1"/>
    <s v="plays"/>
    <x v="1"/>
    <x v="4089"/>
    <d v="2014-08-10T16:45:02"/>
  </r>
  <r>
    <n v="3830"/>
    <s v="Run Away"/>
    <s v="The Aeon Theatre company is producing another original play by Parker Hale at the Manhattan Reportory Theatre"/>
    <n v="100"/>
    <n v="0"/>
    <x v="2"/>
    <s v="US"/>
    <s v="USD"/>
    <n v="1464371211"/>
    <n v="1463161611"/>
    <b v="0"/>
    <n v="3"/>
    <b v="1"/>
    <s v="theater/plays"/>
    <n v="0"/>
    <n v="0"/>
    <x v="1"/>
    <s v="plays"/>
    <x v="0"/>
    <x v="4090"/>
    <d v="2016-05-27T17:46:51"/>
  </r>
  <r>
    <n v="1660"/>
    <s v="Risotto fragole e champagne"/>
    <s v="Vogliamo realizzare un risotto fragole e champagne e condividerlo con i nostri fan. Faremo il risotto durante un concerto casalingo."/>
    <n v="80"/>
    <n v="2585"/>
    <x v="2"/>
    <s v="IT"/>
    <s v="EUR"/>
    <n v="1462053540"/>
    <n v="1459355950"/>
    <b v="0"/>
    <n v="36"/>
    <b v="1"/>
    <s v="music/pop"/>
    <n v="3231"/>
    <n v="71.81"/>
    <x v="5"/>
    <s v="pop"/>
    <x v="0"/>
    <x v="4091"/>
    <d v="2016-04-30T21:59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2"/>
    <s v="FR"/>
    <s v="EUR"/>
    <n v="1480028400"/>
    <n v="1478685915"/>
    <b v="0"/>
    <n v="2"/>
    <b v="1"/>
    <s v="technology/wearables"/>
    <n v="16207"/>
    <n v="5672.5"/>
    <x v="3"/>
    <s v="wearables"/>
    <x v="0"/>
    <x v="4092"/>
    <d v="2016-11-24T23:00:00"/>
  </r>
  <r>
    <n v="2976"/>
    <s v="Pizza Delique"/>
    <s v="A play that addresses an important social issue, brought to light by members of the UoM Drama Society."/>
    <n v="70"/>
    <n v="200"/>
    <x v="2"/>
    <s v="GB"/>
    <s v="GBP"/>
    <n v="1457870400"/>
    <n v="1456421530"/>
    <b v="0"/>
    <n v="14"/>
    <b v="1"/>
    <s v="theater/plays"/>
    <n v="286"/>
    <n v="14.29"/>
    <x v="1"/>
    <s v="plays"/>
    <x v="0"/>
    <x v="4093"/>
    <d v="2016-03-13T12:00:00"/>
  </r>
  <r>
    <n v="1877"/>
    <s v="Chip Dip II: Son of Chip Dip! - A Terrible, Terrible Game"/>
    <s v="It's obvious you won't survive by your wits alone. Unfortunately that's all you've got, Chip. Run!"/>
    <n v="60"/>
    <n v="2025"/>
    <x v="1"/>
    <s v="US"/>
    <s v="USD"/>
    <n v="1425170525"/>
    <n v="1422664925"/>
    <b v="0"/>
    <n v="0"/>
    <b v="0"/>
    <s v="games/mobile games"/>
    <n v="3375"/>
    <n v="0"/>
    <x v="4"/>
    <s v="mobile games"/>
    <x v="2"/>
    <x v="4094"/>
    <d v="2015-03-01T00:42:0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2"/>
    <s v="FR"/>
    <s v="EUR"/>
    <n v="1472751121"/>
    <n v="1471887121"/>
    <b v="0"/>
    <n v="35"/>
    <b v="1"/>
    <s v="film &amp; video/shorts"/>
    <n v="211762"/>
    <n v="3025.17"/>
    <x v="0"/>
    <s v="shorts"/>
    <x v="0"/>
    <x v="4095"/>
    <d v="2016-09-01T17:32:01"/>
  </r>
  <r>
    <n v="1041"/>
    <s v="Industry Success Project (Canceled)"/>
    <s v="I am trying to document what it is like to plunge head first into the music/audio industry as an intern."/>
    <n v="50"/>
    <n v="5696"/>
    <x v="0"/>
    <s v="US"/>
    <s v="USD"/>
    <n v="1406769992"/>
    <n v="1405041992"/>
    <b v="0"/>
    <n v="0"/>
    <b v="0"/>
    <s v="journalism/audio"/>
    <n v="11392"/>
    <n v="0"/>
    <x v="8"/>
    <s v="audio"/>
    <x v="1"/>
    <x v="4096"/>
    <d v="2014-07-31T01:26:3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2"/>
    <s v="GB"/>
    <s v="GBP"/>
    <n v="1457031600"/>
    <n v="1455640559"/>
    <b v="0"/>
    <n v="3"/>
    <b v="1"/>
    <s v="theater/plays"/>
    <n v="716"/>
    <n v="119.33"/>
    <x v="1"/>
    <s v="plays"/>
    <x v="0"/>
    <x v="4097"/>
    <d v="2016-03-03T19:00:00"/>
  </r>
  <r>
    <n v="3675"/>
    <s v="Memoir of a Forgotten Past"/>
    <s v="3 decades, 3 generations, 3 friends, one house. Real Eyes Theatre explore how our lives are influenced by the decades we grow up in."/>
    <n v="50"/>
    <n v="1"/>
    <x v="2"/>
    <s v="GB"/>
    <s v="GBP"/>
    <n v="1463353200"/>
    <n v="1462285182"/>
    <b v="0"/>
    <n v="3"/>
    <b v="1"/>
    <s v="theater/plays"/>
    <n v="2"/>
    <n v="0.33"/>
    <x v="1"/>
    <s v="plays"/>
    <x v="0"/>
    <x v="4098"/>
    <d v="2016-05-15T23:00:0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2"/>
    <s v="GB"/>
    <s v="GBP"/>
    <n v="1380449461"/>
    <n v="1375265461"/>
    <b v="0"/>
    <n v="13"/>
    <b v="1"/>
    <s v="publishing/nonfiction"/>
    <n v="24580"/>
    <n v="756.31"/>
    <x v="2"/>
    <s v="nonfiction"/>
    <x v="4"/>
    <x v="4099"/>
    <d v="2013-09-29T10:11:01"/>
  </r>
  <r>
    <n v="1380"/>
    <s v="BARNFEST 2015"/>
    <s v="A DIY MUSIC FESTIVAL FROM ST. LOUIS MO! Bands make their own festival, help make it legit!"/>
    <n v="25"/>
    <n v="3636"/>
    <x v="2"/>
    <s v="US"/>
    <s v="USD"/>
    <n v="1433815200"/>
    <n v="1431886706"/>
    <b v="0"/>
    <n v="5"/>
    <b v="1"/>
    <s v="music/rock"/>
    <n v="14544"/>
    <n v="727.2"/>
    <x v="5"/>
    <s v="rock"/>
    <x v="2"/>
    <x v="4100"/>
    <d v="2015-06-09T02:00:00"/>
  </r>
  <r>
    <n v="1592"/>
    <s v="The Views of Pittsburgh"/>
    <s v="A portfolio collage of beautiful pictures of authentic Pittsburgh locations and scenery."/>
    <n v="25"/>
    <n v="2856"/>
    <x v="1"/>
    <s v="US"/>
    <s v="USD"/>
    <n v="1427503485"/>
    <n v="1423619085"/>
    <b v="0"/>
    <n v="0"/>
    <b v="0"/>
    <s v="photography/places"/>
    <n v="11424"/>
    <n v="0"/>
    <x v="6"/>
    <s v="places"/>
    <x v="2"/>
    <x v="4101"/>
    <d v="2015-03-28T00:44:45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2"/>
    <s v="US"/>
    <s v="USD"/>
    <n v="1444071361"/>
    <n v="1441479361"/>
    <b v="0"/>
    <n v="4"/>
    <b v="1"/>
    <s v="photography/photobooks"/>
    <n v="9244"/>
    <n v="577.75"/>
    <x v="6"/>
    <s v="photobooks"/>
    <x v="2"/>
    <x v="4102"/>
    <d v="2015-10-05T18:56:01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2"/>
    <s v="US"/>
    <s v="USD"/>
    <n v="1375151566"/>
    <n v="1373337166"/>
    <b v="0"/>
    <n v="4"/>
    <b v="1"/>
    <s v="music/classical music"/>
    <n v="2661"/>
    <n v="166.3"/>
    <x v="5"/>
    <s v="classical music"/>
    <x v="4"/>
    <x v="4103"/>
    <d v="2013-07-30T02:32:46"/>
  </r>
  <r>
    <n v="1547"/>
    <s v="Sound Photography"/>
    <s v="I have produced a limited number (100) of five 8x10 prints of mixed photography I would like to share with you."/>
    <n v="20"/>
    <n v="3015"/>
    <x v="1"/>
    <s v="US"/>
    <s v="USD"/>
    <n v="1487844882"/>
    <n v="1487240082"/>
    <b v="0"/>
    <n v="0"/>
    <b v="0"/>
    <s v="photography/nature"/>
    <n v="15075"/>
    <n v="0"/>
    <x v="6"/>
    <s v="nature"/>
    <x v="3"/>
    <x v="4104"/>
    <d v="2017-02-23T10:14:42"/>
  </r>
  <r>
    <n v="31"/>
    <s v="The Alan Katz Show"/>
    <s v="After a two-year hiatus, The Alan Katz Show is coming back! But it can't unless we can get a 16gb flash drive valued at $12.71!"/>
    <n v="13"/>
    <n v="193963.9"/>
    <x v="2"/>
    <s v="US"/>
    <s v="USD"/>
    <n v="1453748434"/>
    <n v="1452193234"/>
    <b v="0"/>
    <n v="1"/>
    <b v="1"/>
    <s v="film &amp; video/television"/>
    <n v="1492030"/>
    <n v="193963.9"/>
    <x v="0"/>
    <s v="television"/>
    <x v="0"/>
    <x v="4105"/>
    <d v="2016-01-25T19:00:34"/>
  </r>
  <r>
    <n v="847"/>
    <s v="CENTROPYMUSIC"/>
    <s v="MUSIC WITH MEANING!  MUSIC THAT MATTERS!!!"/>
    <n v="10"/>
    <n v="8000"/>
    <x v="2"/>
    <s v="US"/>
    <s v="USD"/>
    <n v="1436555376"/>
    <n v="1433963376"/>
    <b v="0"/>
    <n v="1"/>
    <b v="1"/>
    <s v="music/metal"/>
    <n v="80000"/>
    <n v="8000"/>
    <x v="5"/>
    <s v="metal"/>
    <x v="2"/>
    <x v="4106"/>
    <d v="2015-07-10T19:09:36"/>
  </r>
  <r>
    <n v="1253"/>
    <s v="Suburban Legends: New Album"/>
    <s v="Suburban Legends are working on the most important album EVER, but they are in need of your help and about 10 bucks... probably more!"/>
    <n v="10"/>
    <n v="4371"/>
    <x v="2"/>
    <s v="US"/>
    <s v="USD"/>
    <n v="1409770107"/>
    <n v="1407178107"/>
    <b v="1"/>
    <n v="711"/>
    <b v="1"/>
    <s v="music/rock"/>
    <n v="43710"/>
    <n v="6.15"/>
    <x v="5"/>
    <s v="rock"/>
    <x v="1"/>
    <x v="4107"/>
    <d v="2014-09-03T18:48:27"/>
  </r>
  <r>
    <n v="3600"/>
    <s v="Pariah"/>
    <s v="The First Play From The Man Who Brought You The Black James Bond!"/>
    <n v="10"/>
    <n v="4"/>
    <x v="2"/>
    <s v="US"/>
    <s v="USD"/>
    <n v="1476390164"/>
    <n v="1473970964"/>
    <b v="0"/>
    <n v="4"/>
    <b v="1"/>
    <s v="theater/plays"/>
    <n v="40"/>
    <n v="1"/>
    <x v="1"/>
    <s v="plays"/>
    <x v="0"/>
    <x v="4108"/>
    <d v="2016-10-13T20:22:44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2"/>
    <s v="US"/>
    <s v="USD"/>
    <n v="1431719379"/>
    <n v="1429127379"/>
    <b v="0"/>
    <n v="1"/>
    <b v="1"/>
    <s v="music/electronic music"/>
    <n v="24480"/>
    <n v="1224"/>
    <x v="5"/>
    <s v="electronic music"/>
    <x v="2"/>
    <x v="4109"/>
    <d v="2015-05-15T19:49:39"/>
  </r>
  <r>
    <n v="2699"/>
    <s v="my bakery truck"/>
    <s v="Hi, I want make my first bakery. Food truck was great, but I not have a car licence. So, help me to be my dream!"/>
    <n v="2"/>
    <n v="470"/>
    <x v="1"/>
    <s v="CA"/>
    <s v="CAD"/>
    <n v="1407533463"/>
    <n v="1404941463"/>
    <b v="0"/>
    <n v="0"/>
    <b v="0"/>
    <s v="food/food trucks"/>
    <n v="23500"/>
    <n v="0"/>
    <x v="7"/>
    <s v="food trucks"/>
    <x v="1"/>
    <x v="4110"/>
    <d v="2014-08-08T21:31:03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2"/>
    <s v="US"/>
    <s v="USD"/>
    <n v="1489374000"/>
    <n v="1488823290"/>
    <b v="0"/>
    <n v="2035"/>
    <b v="1"/>
    <s v="games/tabletop games"/>
    <n v="116100"/>
    <n v="0.56999999999999995"/>
    <x v="4"/>
    <s v="tabletop games"/>
    <x v="3"/>
    <x v="4111"/>
    <d v="2017-03-13T03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2"/>
    <s v="US"/>
    <s v="USD"/>
    <n v="1476395940"/>
    <n v="1473782592"/>
    <b v="0"/>
    <n v="163"/>
    <b v="1"/>
    <s v="technology/hardware"/>
    <n v="42600"/>
    <n v="2.61"/>
    <x v="3"/>
    <s v="hardware"/>
    <x v="0"/>
    <x v="4112"/>
    <d v="2016-10-13T21:59:00"/>
  </r>
  <r>
    <n v="3840"/>
    <s v="Tonight I'll be April"/>
    <s v="A gritty play looking at a modern day relationship, highlighting issues of mental health and abuse suffered by men."/>
    <n v="1"/>
    <n v="0"/>
    <x v="2"/>
    <s v="GB"/>
    <s v="GBP"/>
    <n v="1459180229"/>
    <n v="1457023829"/>
    <b v="0"/>
    <n v="3"/>
    <b v="1"/>
    <s v="theater/plays"/>
    <n v="0"/>
    <n v="0"/>
    <x v="1"/>
    <s v="plays"/>
    <x v="0"/>
    <x v="4113"/>
    <d v="2016-03-28T15:50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C244-1072-43B6-B8BF-E0E5F6D0BE08}" name="PivotTable26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D17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h="1"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D320C-5940-4830-BF68-EEFC1244A889}" name="PivotTable3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1"/>
        <item x="2"/>
        <item x="0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705B4-7D5E-464A-8CDC-352421F1FD3D}" name="KS_Data" displayName="KS_Data" ref="A1:U4115" totalsRowShown="0">
  <autoFilter ref="A1:U4115" xr:uid="{8D9705B4-7D5E-464A-8CDC-352421F1FD3D}"/>
  <sortState xmlns:xlrd2="http://schemas.microsoft.com/office/spreadsheetml/2017/richdata2" ref="A2:U4115">
    <sortCondition descending="1" ref="D1:D4115"/>
  </sortState>
  <tableColumns count="21">
    <tableColumn id="1" xr3:uid="{ED669C02-09BB-4C3E-9A53-9B872DFF6F57}" name="id"/>
    <tableColumn id="2" xr3:uid="{4804D081-B111-4331-A5AD-EDFBF3FEA0E0}" name="name" dataDxfId="14"/>
    <tableColumn id="3" xr3:uid="{8A94B9E2-9A33-4FF4-85FE-5F135697558D}" name="blurb" dataDxfId="13"/>
    <tableColumn id="4" xr3:uid="{562F0F85-A1B1-405E-8FC0-9D4CD2540F7F}" name="goal" dataDxfId="12"/>
    <tableColumn id="5" xr3:uid="{48468A98-DF0C-466E-8BFB-6AD36D81978A}" name="pledged" dataDxfId="11"/>
    <tableColumn id="6" xr3:uid="{3FD26450-EDAB-4850-A153-87B5215E80E8}" name="outcomes"/>
    <tableColumn id="7" xr3:uid="{FDD9A954-812F-4BA8-AD5C-B1B9D06D5CBB}" name="country"/>
    <tableColumn id="8" xr3:uid="{11088F19-6E3D-4163-B0BB-0CA7A1DC8AD5}" name="currency"/>
    <tableColumn id="9" xr3:uid="{CA24FA37-B319-48FE-99A5-5D01D57052A7}" name="deadline"/>
    <tableColumn id="10" xr3:uid="{042C2906-A07B-4F28-AFD2-1AF7DBC571FC}" name="launched_at"/>
    <tableColumn id="11" xr3:uid="{9F36B011-07AD-4791-8ACB-CA09F63E65E0}" name="staff_pick"/>
    <tableColumn id="12" xr3:uid="{1C9C884D-FA65-4449-A2E1-3C9E76485979}" name="backers_count"/>
    <tableColumn id="13" xr3:uid="{B7BF5763-B817-4ED9-8DBF-A1C82C5FF0BE}" name="spotlight"/>
    <tableColumn id="14" xr3:uid="{34F48C3F-F83E-4D6D-86CB-12C17930AE7D}" name="Category and Subcategory"/>
    <tableColumn id="15" xr3:uid="{5AD37F73-240B-46BB-BE7D-DFCC4ED10ADF}" name="Percentage Funded">
      <calculatedColumnFormula>ROUND((E2/D2)*100,0)</calculatedColumnFormula>
    </tableColumn>
    <tableColumn id="16" xr3:uid="{0D3C8BE1-492F-4EC0-94AD-2FE577924B01}" name="Average Donation" dataDxfId="10">
      <calculatedColumnFormula>IFERROR(ROUND(E2/L2,2),0)</calculatedColumnFormula>
    </tableColumn>
    <tableColumn id="17" xr3:uid="{4B5E3947-88E9-41FB-908F-951BCF452593}" name="Category" dataDxfId="9"/>
    <tableColumn id="18" xr3:uid="{E17AC17E-6851-41D3-84B1-EE0927C6FD5A}" name="Subcategory"/>
    <tableColumn id="21" xr3:uid="{8C43A959-A02A-49F9-8EFC-624912C4B2AB}" name="Year" dataDxfId="8">
      <calculatedColumnFormula>YEAR(T2)</calculatedColumnFormula>
    </tableColumn>
    <tableColumn id="19" xr3:uid="{279923F8-A8E2-497A-8B24-F6652106A527}" name="Date Created Conversion" dataDxfId="7">
      <calculatedColumnFormula>(((J2/60)/60)/24)+DATE(1970,1,1)</calculatedColumnFormula>
    </tableColumn>
    <tableColumn id="20" xr3:uid="{6119E1FD-C171-4E77-AB67-D0D27D40B037}" name="Date Ended Conversion" dataDxfId="6">
      <calculatedColumnFormula>(((I2/60)/60)/24)+DATE(1970,1,1)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25"/>
  <sheetViews>
    <sheetView topLeftCell="Q94" zoomScale="95" zoomScaleNormal="95" workbookViewId="0">
      <selection activeCell="R1" sqref="R1"/>
    </sheetView>
  </sheetViews>
  <sheetFormatPr defaultColWidth="8.81640625" defaultRowHeight="14.5" x14ac:dyDescent="0.35"/>
  <cols>
    <col min="2" max="2" width="38.453125" style="3" customWidth="1"/>
    <col min="3" max="3" width="56.6328125" style="3" customWidth="1"/>
    <col min="4" max="4" width="19.1796875" style="6" customWidth="1"/>
    <col min="5" max="5" width="16.453125" style="8" customWidth="1"/>
    <col min="6" max="6" width="21.453125" customWidth="1"/>
    <col min="7" max="7" width="17.81640625" customWidth="1"/>
    <col min="8" max="8" width="19.81640625" customWidth="1"/>
    <col min="9" max="9" width="19.453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8.81640625" customWidth="1"/>
    <col min="16" max="16" width="17.81640625" hidden="1" customWidth="1"/>
    <col min="17" max="17" width="41.1796875" customWidth="1"/>
    <col min="18" max="19" width="15.54296875" customWidth="1"/>
    <col min="20" max="20" width="22.81640625" style="15" customWidth="1"/>
    <col min="21" max="21" width="21.7265625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" t="s">
        <v>8379</v>
      </c>
      <c r="T1" s="13" t="s">
        <v>8365</v>
      </c>
      <c r="U1" t="s">
        <v>8366</v>
      </c>
    </row>
    <row r="2" spans="1:21" ht="29" x14ac:dyDescent="0.35">
      <c r="A2">
        <v>122</v>
      </c>
      <c r="B2" s="3" t="s">
        <v>124</v>
      </c>
      <c r="C2" s="3" t="s">
        <v>4233</v>
      </c>
      <c r="D2" s="6">
        <v>100000000</v>
      </c>
      <c r="E2" s="8">
        <v>65313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ROUND((E2/D2)*100,0)</f>
        <v>0</v>
      </c>
      <c r="P2" s="8">
        <f>IFERROR(ROUND(E2/L2,2),0)</f>
        <v>0</v>
      </c>
      <c r="Q2" s="10" t="s">
        <v>8308</v>
      </c>
      <c r="R2" t="s">
        <v>8327</v>
      </c>
      <c r="S2">
        <f>YEAR(T2)</f>
        <v>2016</v>
      </c>
      <c r="T2" s="14">
        <f>(((J2/60)/60)/24)+DATE(1970,1,1)</f>
        <v>42593.431793981479</v>
      </c>
      <c r="U2" s="15">
        <f>(((I2/60)/60)/24)+DATE(1970,1,1)</f>
        <v>42653.431793981479</v>
      </c>
    </row>
    <row r="3" spans="1:21" ht="29" x14ac:dyDescent="0.35">
      <c r="A3">
        <v>2960</v>
      </c>
      <c r="B3" s="3" t="s">
        <v>2960</v>
      </c>
      <c r="C3" s="3" t="s">
        <v>7070</v>
      </c>
      <c r="D3" s="6">
        <v>30000000</v>
      </c>
      <c r="E3" s="8">
        <v>205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>ROUND((E3/D3)*100,0)</f>
        <v>0</v>
      </c>
      <c r="P3" s="8">
        <f>IFERROR(ROUND(E3/L3,2),0)</f>
        <v>0</v>
      </c>
      <c r="Q3" s="10" t="s">
        <v>8339</v>
      </c>
      <c r="R3" t="s">
        <v>8357</v>
      </c>
      <c r="S3">
        <f>YEAR(T3)</f>
        <v>2014</v>
      </c>
      <c r="T3" s="14">
        <f>(((J3/60)/60)/24)+DATE(1970,1,1)</f>
        <v>41863.757210648146</v>
      </c>
      <c r="U3" s="15">
        <f>(((I3/60)/60)/24)+DATE(1970,1,1)</f>
        <v>41893.757210648146</v>
      </c>
    </row>
    <row r="4" spans="1:21" ht="29" x14ac:dyDescent="0.35">
      <c r="A4">
        <v>1460</v>
      </c>
      <c r="B4" s="3" t="s">
        <v>1461</v>
      </c>
      <c r="C4" s="3" t="s">
        <v>5570</v>
      </c>
      <c r="D4" s="6">
        <v>25000000</v>
      </c>
      <c r="E4" s="8">
        <v>3289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>ROUND((E4/D4)*100,0)</f>
        <v>0</v>
      </c>
      <c r="P4" s="8">
        <f>IFERROR(ROUND(E4/L4,2),0)</f>
        <v>0</v>
      </c>
      <c r="Q4" s="10" t="s">
        <v>8318</v>
      </c>
      <c r="R4" t="s">
        <v>8338</v>
      </c>
      <c r="S4">
        <f>YEAR(T4)</f>
        <v>2014</v>
      </c>
      <c r="T4" s="14">
        <f>(((J4/60)/60)/24)+DATE(1970,1,1)</f>
        <v>41915.896967592591</v>
      </c>
      <c r="U4" s="15">
        <f>(((I4/60)/60)/24)+DATE(1970,1,1)</f>
        <v>41973.989583333328</v>
      </c>
    </row>
    <row r="5" spans="1:21" ht="29" x14ac:dyDescent="0.35">
      <c r="A5">
        <v>492</v>
      </c>
      <c r="B5" s="3" t="s">
        <v>493</v>
      </c>
      <c r="C5" s="3" t="s">
        <v>4602</v>
      </c>
      <c r="D5" s="6">
        <v>10000000</v>
      </c>
      <c r="E5" s="8">
        <v>15705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>ROUND((E5/D5)*100,0)</f>
        <v>0</v>
      </c>
      <c r="P5" s="8">
        <f>IFERROR(ROUND(E5/L5,2),0)</f>
        <v>0</v>
      </c>
      <c r="Q5" s="10" t="s">
        <v>8308</v>
      </c>
      <c r="R5" t="s">
        <v>8335</v>
      </c>
      <c r="S5">
        <f>YEAR(T5)</f>
        <v>2016</v>
      </c>
      <c r="T5" s="14">
        <f>(((J5/60)/60)/24)+DATE(1970,1,1)</f>
        <v>42596.03506944445</v>
      </c>
      <c r="U5" s="15">
        <f>(((I5/60)/60)/24)+DATE(1970,1,1)</f>
        <v>42656.03506944445</v>
      </c>
    </row>
    <row r="6" spans="1:21" ht="29" x14ac:dyDescent="0.35">
      <c r="A6">
        <v>2678</v>
      </c>
      <c r="B6" s="3" t="s">
        <v>2678</v>
      </c>
      <c r="C6" s="3" t="s">
        <v>6788</v>
      </c>
      <c r="D6" s="6">
        <v>8000000</v>
      </c>
      <c r="E6" s="8">
        <v>500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>ROUND((E6/D6)*100,0)</f>
        <v>0</v>
      </c>
      <c r="P6" s="8">
        <f>IFERROR(ROUND(E6/L6,2),0)</f>
        <v>250</v>
      </c>
      <c r="Q6" s="10" t="s">
        <v>8316</v>
      </c>
      <c r="R6" t="s">
        <v>8355</v>
      </c>
      <c r="S6">
        <f>YEAR(T6)</f>
        <v>2015</v>
      </c>
      <c r="T6" s="14">
        <f>(((J6/60)/60)/24)+DATE(1970,1,1)</f>
        <v>42241.798206018517</v>
      </c>
      <c r="U6" s="15">
        <f>(((I6/60)/60)/24)+DATE(1970,1,1)</f>
        <v>42271.798206018517</v>
      </c>
    </row>
    <row r="7" spans="1:21" ht="29" x14ac:dyDescent="0.35">
      <c r="A7">
        <v>224</v>
      </c>
      <c r="B7" s="3" t="s">
        <v>226</v>
      </c>
      <c r="C7" s="3" t="s">
        <v>4334</v>
      </c>
      <c r="D7" s="6">
        <v>6000000</v>
      </c>
      <c r="E7" s="8">
        <v>35848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>ROUND((E7/D7)*100,0)</f>
        <v>1</v>
      </c>
      <c r="P7" s="8">
        <f>IFERROR(ROUND(E7/L7,2),0)</f>
        <v>0</v>
      </c>
      <c r="Q7" s="10" t="s">
        <v>8308</v>
      </c>
      <c r="R7" t="s">
        <v>8323</v>
      </c>
      <c r="S7">
        <f>YEAR(T7)</f>
        <v>2015</v>
      </c>
      <c r="T7" s="14">
        <f>(((J7/60)/60)/24)+DATE(1970,1,1)</f>
        <v>42135.235254629632</v>
      </c>
      <c r="U7" s="15">
        <f>(((I7/60)/60)/24)+DATE(1970,1,1)</f>
        <v>42195.235254629632</v>
      </c>
    </row>
    <row r="8" spans="1:21" ht="29" x14ac:dyDescent="0.35">
      <c r="A8">
        <v>2950</v>
      </c>
      <c r="B8" s="3" t="s">
        <v>2950</v>
      </c>
      <c r="C8" s="3" t="s">
        <v>7060</v>
      </c>
      <c r="D8" s="6">
        <v>5000000</v>
      </c>
      <c r="E8" s="8">
        <v>212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>ROUND((E8/D8)*100,0)</f>
        <v>0</v>
      </c>
      <c r="P8" s="8">
        <f>IFERROR(ROUND(E8/L8,2),0)</f>
        <v>0</v>
      </c>
      <c r="Q8" s="10" t="s">
        <v>8339</v>
      </c>
      <c r="R8" t="s">
        <v>8357</v>
      </c>
      <c r="S8">
        <f>YEAR(T8)</f>
        <v>2015</v>
      </c>
      <c r="T8" s="14">
        <f>(((J8/60)/60)/24)+DATE(1970,1,1)</f>
        <v>42362.36518518519</v>
      </c>
      <c r="U8" s="15">
        <f>(((I8/60)/60)/24)+DATE(1970,1,1)</f>
        <v>42392.36518518519</v>
      </c>
    </row>
    <row r="9" spans="1:21" ht="29" x14ac:dyDescent="0.35">
      <c r="A9">
        <v>3196</v>
      </c>
      <c r="B9" s="3" t="s">
        <v>3196</v>
      </c>
      <c r="C9" s="3" t="s">
        <v>7306</v>
      </c>
      <c r="D9" s="6">
        <v>3000000</v>
      </c>
      <c r="E9" s="8">
        <v>75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>ROUND((E9/D9)*100,0)</f>
        <v>0</v>
      </c>
      <c r="P9" s="8">
        <f>IFERROR(ROUND(E9/L9,2),0)</f>
        <v>12.5</v>
      </c>
      <c r="Q9" s="10" t="s">
        <v>8339</v>
      </c>
      <c r="R9" t="s">
        <v>8351</v>
      </c>
      <c r="S9">
        <f>YEAR(T9)</f>
        <v>2015</v>
      </c>
      <c r="T9" s="14">
        <f>(((J9/60)/60)/24)+DATE(1970,1,1)</f>
        <v>42157.598090277781</v>
      </c>
      <c r="U9" s="15">
        <f>(((I9/60)/60)/24)+DATE(1970,1,1)</f>
        <v>42217.583333333328</v>
      </c>
    </row>
    <row r="10" spans="1:21" ht="29" x14ac:dyDescent="0.35">
      <c r="A10">
        <v>3073</v>
      </c>
      <c r="B10" s="3" t="s">
        <v>3073</v>
      </c>
      <c r="C10" s="3" t="s">
        <v>7183</v>
      </c>
      <c r="D10" s="6">
        <v>2800000</v>
      </c>
      <c r="E10" s="8">
        <v>125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>ROUND((E10/D10)*100,0)</f>
        <v>0</v>
      </c>
      <c r="P10" s="8">
        <f>IFERROR(ROUND(E10/L10,2),0)</f>
        <v>17.86</v>
      </c>
      <c r="Q10" s="10" t="s">
        <v>8339</v>
      </c>
      <c r="R10" t="s">
        <v>8357</v>
      </c>
      <c r="S10">
        <f>YEAR(T10)</f>
        <v>2015</v>
      </c>
      <c r="T10" s="14">
        <f>(((J10/60)/60)/24)+DATE(1970,1,1)</f>
        <v>42111.684027777781</v>
      </c>
      <c r="U10" s="15">
        <f>(((I10/60)/60)/24)+DATE(1970,1,1)</f>
        <v>42169.804861111115</v>
      </c>
    </row>
    <row r="11" spans="1:21" x14ac:dyDescent="0.35">
      <c r="A11">
        <v>619</v>
      </c>
      <c r="B11" s="3" t="s">
        <v>620</v>
      </c>
      <c r="C11" s="3" t="s">
        <v>4729</v>
      </c>
      <c r="D11" s="6">
        <v>2500000</v>
      </c>
      <c r="E11" s="8">
        <v>11727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>ROUND((E11/D11)*100,0)</f>
        <v>0</v>
      </c>
      <c r="P11" s="8">
        <f>IFERROR(ROUND(E11/L11,2),0)</f>
        <v>11727</v>
      </c>
      <c r="Q11" s="10" t="s">
        <v>8316</v>
      </c>
      <c r="R11" t="s">
        <v>8334</v>
      </c>
      <c r="S11">
        <f>YEAR(T11)</f>
        <v>2014</v>
      </c>
      <c r="T11" s="14">
        <f>(((J11/60)/60)/24)+DATE(1970,1,1)</f>
        <v>41908.650347222225</v>
      </c>
      <c r="U11" s="15">
        <f>(((I11/60)/60)/24)+DATE(1970,1,1)</f>
        <v>41968.692013888889</v>
      </c>
    </row>
    <row r="12" spans="1:21" ht="29" x14ac:dyDescent="0.35">
      <c r="A12">
        <v>163</v>
      </c>
      <c r="B12" s="3" t="s">
        <v>165</v>
      </c>
      <c r="C12" s="3" t="s">
        <v>4273</v>
      </c>
      <c r="D12" s="6">
        <v>2000000</v>
      </c>
      <c r="E12" s="8">
        <v>49830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>ROUND((E12/D12)*100,0)</f>
        <v>2</v>
      </c>
      <c r="P12" s="8">
        <f>IFERROR(ROUND(E12/L12,2),0)</f>
        <v>0</v>
      </c>
      <c r="Q12" s="10" t="s">
        <v>8308</v>
      </c>
      <c r="R12" t="s">
        <v>8323</v>
      </c>
      <c r="S12">
        <f>YEAR(T12)</f>
        <v>2015</v>
      </c>
      <c r="T12" s="14">
        <f>(((J12/60)/60)/24)+DATE(1970,1,1)</f>
        <v>42243.961273148147</v>
      </c>
      <c r="U12" s="15">
        <f>(((I12/60)/60)/24)+DATE(1970,1,1)</f>
        <v>42278</v>
      </c>
    </row>
    <row r="13" spans="1:21" ht="29" x14ac:dyDescent="0.35">
      <c r="A13">
        <v>195</v>
      </c>
      <c r="B13" s="3" t="s">
        <v>197</v>
      </c>
      <c r="C13" s="3" t="s">
        <v>4305</v>
      </c>
      <c r="D13" s="6">
        <v>2000000</v>
      </c>
      <c r="E13" s="8">
        <v>40850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>ROUND((E13/D13)*100,0)</f>
        <v>2</v>
      </c>
      <c r="P13" s="8">
        <f>IFERROR(ROUND(E13/L13,2),0)</f>
        <v>0</v>
      </c>
      <c r="Q13" s="10" t="s">
        <v>8308</v>
      </c>
      <c r="R13" t="s">
        <v>8323</v>
      </c>
      <c r="S13">
        <f>YEAR(T13)</f>
        <v>2015</v>
      </c>
      <c r="T13" s="14">
        <f>(((J13/60)/60)/24)+DATE(1970,1,1)</f>
        <v>42135.67050925926</v>
      </c>
      <c r="U13" s="15">
        <f>(((I13/60)/60)/24)+DATE(1970,1,1)</f>
        <v>42195.67050925926</v>
      </c>
    </row>
    <row r="14" spans="1:21" ht="29" x14ac:dyDescent="0.35">
      <c r="A14">
        <v>3080</v>
      </c>
      <c r="B14" s="3" t="s">
        <v>3080</v>
      </c>
      <c r="C14" s="3" t="s">
        <v>7190</v>
      </c>
      <c r="D14" s="6">
        <v>2000000</v>
      </c>
      <c r="E14" s="8">
        <v>120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>ROUND((E14/D14)*100,0)</f>
        <v>0</v>
      </c>
      <c r="P14" s="8">
        <f>IFERROR(ROUND(E14/L14,2),0)</f>
        <v>17.14</v>
      </c>
      <c r="Q14" s="10" t="s">
        <v>8339</v>
      </c>
      <c r="R14" t="s">
        <v>8357</v>
      </c>
      <c r="S14">
        <f>YEAR(T14)</f>
        <v>2014</v>
      </c>
      <c r="T14" s="14">
        <f>(((J14/60)/60)/24)+DATE(1970,1,1)</f>
        <v>41940.028287037036</v>
      </c>
      <c r="U14" s="15">
        <f>(((I14/60)/60)/24)+DATE(1970,1,1)</f>
        <v>42000.0699537037</v>
      </c>
    </row>
    <row r="15" spans="1:21" ht="29" x14ac:dyDescent="0.35">
      <c r="A15">
        <v>223</v>
      </c>
      <c r="B15" s="3" t="s">
        <v>225</v>
      </c>
      <c r="C15" s="3" t="s">
        <v>4333</v>
      </c>
      <c r="D15" s="6">
        <v>1500000</v>
      </c>
      <c r="E15" s="8">
        <v>35932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>ROUND((E15/D15)*100,0)</f>
        <v>2</v>
      </c>
      <c r="P15" s="8">
        <f>IFERROR(ROUND(E15/L15,2),0)</f>
        <v>0</v>
      </c>
      <c r="Q15" s="10" t="s">
        <v>8308</v>
      </c>
      <c r="R15" t="s">
        <v>8323</v>
      </c>
      <c r="S15">
        <f>YEAR(T15)</f>
        <v>2016</v>
      </c>
      <c r="T15" s="14">
        <f>(((J15/60)/60)/24)+DATE(1970,1,1)</f>
        <v>42482.048032407409</v>
      </c>
      <c r="U15" s="15">
        <f>(((I15/60)/60)/24)+DATE(1970,1,1)</f>
        <v>42512.045138888891</v>
      </c>
    </row>
    <row r="16" spans="1:21" ht="29" x14ac:dyDescent="0.35">
      <c r="A16">
        <v>231</v>
      </c>
      <c r="B16" s="3" t="s">
        <v>233</v>
      </c>
      <c r="C16" s="3" t="s">
        <v>4341</v>
      </c>
      <c r="D16" s="6">
        <v>1500000</v>
      </c>
      <c r="E16" s="8">
        <v>35135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>ROUND((E16/D16)*100,0)</f>
        <v>2</v>
      </c>
      <c r="P16" s="8">
        <f>IFERROR(ROUND(E16/L16,2),0)</f>
        <v>0</v>
      </c>
      <c r="Q16" s="10" t="s">
        <v>8308</v>
      </c>
      <c r="R16" t="s">
        <v>8323</v>
      </c>
      <c r="S16">
        <f>YEAR(T16)</f>
        <v>2015</v>
      </c>
      <c r="T16" s="14">
        <f>(((J16/60)/60)/24)+DATE(1970,1,1)</f>
        <v>42341.958923611113</v>
      </c>
      <c r="U16" s="15">
        <f>(((I16/60)/60)/24)+DATE(1970,1,1)</f>
        <v>42371.958923611113</v>
      </c>
    </row>
    <row r="17" spans="1:21" x14ac:dyDescent="0.35">
      <c r="A17">
        <v>3125</v>
      </c>
      <c r="B17" s="3" t="s">
        <v>3125</v>
      </c>
      <c r="C17" s="3" t="s">
        <v>7235</v>
      </c>
      <c r="D17" s="6">
        <v>1500000</v>
      </c>
      <c r="E17" s="8">
        <v>100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>ROUND((E17/D17)*100,0)</f>
        <v>0</v>
      </c>
      <c r="P17" s="8">
        <f>IFERROR(ROUND(E17/L17,2),0)</f>
        <v>0</v>
      </c>
      <c r="Q17" s="10" t="s">
        <v>8339</v>
      </c>
      <c r="R17" t="s">
        <v>8357</v>
      </c>
      <c r="S17">
        <f>YEAR(T17)</f>
        <v>2015</v>
      </c>
      <c r="T17" s="14">
        <f>(((J17/60)/60)/24)+DATE(1970,1,1)</f>
        <v>42346.20685185185</v>
      </c>
      <c r="U17" s="15">
        <f>(((I17/60)/60)/24)+DATE(1970,1,1)</f>
        <v>42376.20685185185</v>
      </c>
    </row>
    <row r="18" spans="1:21" ht="29" x14ac:dyDescent="0.35">
      <c r="A18">
        <v>155</v>
      </c>
      <c r="B18" s="3" t="s">
        <v>157</v>
      </c>
      <c r="C18" s="3" t="s">
        <v>4265</v>
      </c>
      <c r="D18" s="6">
        <v>1350000</v>
      </c>
      <c r="E18" s="8">
        <v>51514.5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>ROUND((E18/D18)*100,0)</f>
        <v>4</v>
      </c>
      <c r="P18" s="8">
        <f>IFERROR(ROUND(E18/L18,2),0)</f>
        <v>12878.63</v>
      </c>
      <c r="Q18" s="10" t="s">
        <v>8308</v>
      </c>
      <c r="R18" t="s">
        <v>8327</v>
      </c>
      <c r="S18">
        <f>YEAR(T18)</f>
        <v>2015</v>
      </c>
      <c r="T18" s="14">
        <f>(((J18/60)/60)/24)+DATE(1970,1,1)</f>
        <v>42168.559432870374</v>
      </c>
      <c r="U18" s="15">
        <f>(((I18/60)/60)/24)+DATE(1970,1,1)</f>
        <v>42208.559432870374</v>
      </c>
    </row>
    <row r="19" spans="1:21" ht="29" x14ac:dyDescent="0.35">
      <c r="A19">
        <v>3079</v>
      </c>
      <c r="B19" s="3" t="s">
        <v>3079</v>
      </c>
      <c r="C19" s="3" t="s">
        <v>7189</v>
      </c>
      <c r="D19" s="6">
        <v>1333666</v>
      </c>
      <c r="E19" s="8">
        <v>120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>ROUND((E19/D19)*100,0)</f>
        <v>0</v>
      </c>
      <c r="P19" s="8">
        <f>IFERROR(ROUND(E19/L19,2),0)</f>
        <v>4.4400000000000004</v>
      </c>
      <c r="Q19" s="10" t="s">
        <v>8339</v>
      </c>
      <c r="R19" t="s">
        <v>8357</v>
      </c>
      <c r="S19">
        <f>YEAR(T19)</f>
        <v>2015</v>
      </c>
      <c r="T19" s="14">
        <f>(((J19/60)/60)/24)+DATE(1970,1,1)</f>
        <v>42055.713368055556</v>
      </c>
      <c r="U19" s="15">
        <f>(((I19/60)/60)/24)+DATE(1970,1,1)</f>
        <v>42085.671701388885</v>
      </c>
    </row>
    <row r="20" spans="1:21" ht="29" x14ac:dyDescent="0.35">
      <c r="A20">
        <v>3120</v>
      </c>
      <c r="B20" s="3" t="s">
        <v>3120</v>
      </c>
      <c r="C20" s="3" t="s">
        <v>7230</v>
      </c>
      <c r="D20" s="6">
        <v>1300000</v>
      </c>
      <c r="E20" s="8">
        <v>102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>ROUND((E20/D20)*100,0)</f>
        <v>0</v>
      </c>
      <c r="P20" s="8">
        <f>IFERROR(ROUND(E20/L20,2),0)</f>
        <v>10.199999999999999</v>
      </c>
      <c r="Q20" s="10" t="s">
        <v>8339</v>
      </c>
      <c r="R20" t="s">
        <v>8357</v>
      </c>
      <c r="S20">
        <f>YEAR(T20)</f>
        <v>2016</v>
      </c>
      <c r="T20" s="14">
        <f>(((J20/60)/60)/24)+DATE(1970,1,1)</f>
        <v>42435.942083333335</v>
      </c>
      <c r="U20" s="15">
        <f>(((I20/60)/60)/24)+DATE(1970,1,1)</f>
        <v>42495.900416666671</v>
      </c>
    </row>
    <row r="21" spans="1:21" ht="29" x14ac:dyDescent="0.35">
      <c r="A21">
        <v>192</v>
      </c>
      <c r="B21" s="3" t="s">
        <v>194</v>
      </c>
      <c r="C21" s="3" t="s">
        <v>4302</v>
      </c>
      <c r="D21" s="6">
        <v>1000000</v>
      </c>
      <c r="E21" s="8">
        <v>41850.46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>ROUND((E21/D21)*100,0)</f>
        <v>4</v>
      </c>
      <c r="P21" s="8">
        <f>IFERROR(ROUND(E21/L21,2),0)</f>
        <v>13950.15</v>
      </c>
      <c r="Q21" s="10" t="s">
        <v>8308</v>
      </c>
      <c r="R21" t="s">
        <v>8323</v>
      </c>
      <c r="S21">
        <f>YEAR(T21)</f>
        <v>2014</v>
      </c>
      <c r="T21" s="14">
        <f>(((J21/60)/60)/24)+DATE(1970,1,1)</f>
        <v>41899.792037037041</v>
      </c>
      <c r="U21" s="15">
        <f>(((I21/60)/60)/24)+DATE(1970,1,1)</f>
        <v>41929.792037037041</v>
      </c>
    </row>
    <row r="22" spans="1:21" ht="29" x14ac:dyDescent="0.35">
      <c r="A22">
        <v>639</v>
      </c>
      <c r="B22" s="3" t="s">
        <v>640</v>
      </c>
      <c r="C22" s="3" t="s">
        <v>4749</v>
      </c>
      <c r="D22" s="6">
        <v>1000000</v>
      </c>
      <c r="E22" s="8">
        <v>11353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>ROUND((E22/D22)*100,0)</f>
        <v>1</v>
      </c>
      <c r="P22" s="8">
        <f>IFERROR(ROUND(E22/L22,2),0)</f>
        <v>11353</v>
      </c>
      <c r="Q22" s="10" t="s">
        <v>8316</v>
      </c>
      <c r="R22" t="s">
        <v>8334</v>
      </c>
      <c r="S22">
        <f>YEAR(T22)</f>
        <v>2014</v>
      </c>
      <c r="T22" s="14">
        <f>(((J22/60)/60)/24)+DATE(1970,1,1)</f>
        <v>41865.583275462966</v>
      </c>
      <c r="U22" s="15">
        <f>(((I22/60)/60)/24)+DATE(1970,1,1)</f>
        <v>41925.583275462966</v>
      </c>
    </row>
    <row r="23" spans="1:21" ht="29" x14ac:dyDescent="0.35">
      <c r="A23">
        <v>2643</v>
      </c>
      <c r="B23" s="3" t="s">
        <v>2643</v>
      </c>
      <c r="C23" s="3" t="s">
        <v>6753</v>
      </c>
      <c r="D23" s="6">
        <v>1000000</v>
      </c>
      <c r="E23" s="8">
        <v>541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>ROUND((E23/D23)*100,0)</f>
        <v>0</v>
      </c>
      <c r="P23" s="8">
        <f>IFERROR(ROUND(E23/L23,2),0)</f>
        <v>0.36</v>
      </c>
      <c r="Q23" s="10" t="s">
        <v>8316</v>
      </c>
      <c r="R23" t="s">
        <v>8350</v>
      </c>
      <c r="S23">
        <f>YEAR(T23)</f>
        <v>2016</v>
      </c>
      <c r="T23" s="14">
        <f>(((J23/60)/60)/24)+DATE(1970,1,1)</f>
        <v>42689.582349537035</v>
      </c>
      <c r="U23" s="15">
        <f>(((I23/60)/60)/24)+DATE(1970,1,1)</f>
        <v>42725.332638888889</v>
      </c>
    </row>
    <row r="24" spans="1:21" x14ac:dyDescent="0.35">
      <c r="A24">
        <v>3061</v>
      </c>
      <c r="B24" s="3" t="s">
        <v>3061</v>
      </c>
      <c r="C24" s="3" t="s">
        <v>7171</v>
      </c>
      <c r="D24" s="6">
        <v>1000000</v>
      </c>
      <c r="E24" s="8">
        <v>128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>ROUND((E24/D24)*100,0)</f>
        <v>0</v>
      </c>
      <c r="P24" s="8">
        <f>IFERROR(ROUND(E24/L24,2),0)</f>
        <v>0</v>
      </c>
      <c r="Q24" s="10" t="s">
        <v>8339</v>
      </c>
      <c r="R24" t="s">
        <v>8357</v>
      </c>
      <c r="S24">
        <f>YEAR(T24)</f>
        <v>2014</v>
      </c>
      <c r="T24" s="14">
        <f>(((J24/60)/60)/24)+DATE(1970,1,1)</f>
        <v>41834.784120370372</v>
      </c>
      <c r="U24" s="15">
        <f>(((I24/60)/60)/24)+DATE(1970,1,1)</f>
        <v>41864.784120370372</v>
      </c>
    </row>
    <row r="25" spans="1:21" ht="29" x14ac:dyDescent="0.35">
      <c r="A25">
        <v>3081</v>
      </c>
      <c r="B25" s="3" t="s">
        <v>3081</v>
      </c>
      <c r="C25" s="3" t="s">
        <v>7191</v>
      </c>
      <c r="D25" s="6">
        <v>1000000</v>
      </c>
      <c r="E25" s="8">
        <v>120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>ROUND((E25/D25)*100,0)</f>
        <v>0</v>
      </c>
      <c r="P25" s="8">
        <f>IFERROR(ROUND(E25/L25,2),0)</f>
        <v>24</v>
      </c>
      <c r="Q25" s="10" t="s">
        <v>8339</v>
      </c>
      <c r="R25" t="s">
        <v>8357</v>
      </c>
      <c r="S25">
        <f>YEAR(T25)</f>
        <v>2015</v>
      </c>
      <c r="T25" s="14">
        <f>(((J25/60)/60)/24)+DATE(1970,1,1)</f>
        <v>42237.181608796294</v>
      </c>
      <c r="U25" s="15">
        <f>(((I25/60)/60)/24)+DATE(1970,1,1)</f>
        <v>42267.181608796294</v>
      </c>
    </row>
    <row r="26" spans="1:21" ht="29" x14ac:dyDescent="0.3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>ROUND((E26/D26)*100,0)</f>
        <v>0</v>
      </c>
      <c r="P26" s="8">
        <f>IFERROR(ROUND(E26/L26,2),0)</f>
        <v>1</v>
      </c>
      <c r="Q26" s="10" t="s">
        <v>8339</v>
      </c>
      <c r="R26" t="s">
        <v>8351</v>
      </c>
      <c r="S26">
        <f>YEAR(T26)</f>
        <v>2016</v>
      </c>
      <c r="T26" s="14">
        <f>(((J26/60)/60)/24)+DATE(1970,1,1)</f>
        <v>42437.094490740739</v>
      </c>
      <c r="U26" s="15">
        <f>(((I26/60)/60)/24)+DATE(1970,1,1)</f>
        <v>42495.708333333328</v>
      </c>
    </row>
    <row r="27" spans="1:21" ht="29" x14ac:dyDescent="0.35">
      <c r="A27">
        <v>1105</v>
      </c>
      <c r="B27" s="3" t="s">
        <v>1106</v>
      </c>
      <c r="C27" s="3" t="s">
        <v>5215</v>
      </c>
      <c r="D27" s="6">
        <v>900000</v>
      </c>
      <c r="E27" s="8">
        <v>5343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>ROUND((E27/D27)*100,0)</f>
        <v>1</v>
      </c>
      <c r="P27" s="8">
        <f>IFERROR(ROUND(E27/L27,2),0)</f>
        <v>267.14999999999998</v>
      </c>
      <c r="Q27" s="10" t="s">
        <v>8311</v>
      </c>
      <c r="R27" t="s">
        <v>8333</v>
      </c>
      <c r="S27">
        <f>YEAR(T27)</f>
        <v>2014</v>
      </c>
      <c r="T27" s="14">
        <f>(((J27/60)/60)/24)+DATE(1970,1,1)</f>
        <v>41692.135729166665</v>
      </c>
      <c r="U27" s="15">
        <f>(((I27/60)/60)/24)+DATE(1970,1,1)</f>
        <v>41722.0940625</v>
      </c>
    </row>
    <row r="28" spans="1:21" ht="29" x14ac:dyDescent="0.35">
      <c r="A28">
        <v>1000</v>
      </c>
      <c r="B28" s="3" t="s">
        <v>1001</v>
      </c>
      <c r="C28" s="3" t="s">
        <v>5110</v>
      </c>
      <c r="D28" s="6">
        <v>894700</v>
      </c>
      <c r="E28" s="8">
        <v>6041.6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>ROUND((E28/D28)*100,0)</f>
        <v>1</v>
      </c>
      <c r="P28" s="8">
        <f>IFERROR(ROUND(E28/L28,2),0)</f>
        <v>1006.93</v>
      </c>
      <c r="Q28" s="10" t="s">
        <v>8316</v>
      </c>
      <c r="R28" t="s">
        <v>8324</v>
      </c>
      <c r="S28">
        <f>YEAR(T28)</f>
        <v>2017</v>
      </c>
      <c r="T28" s="14">
        <f>(((J28/60)/60)/24)+DATE(1970,1,1)</f>
        <v>42749.059722222228</v>
      </c>
      <c r="U28" s="15">
        <f>(((I28/60)/60)/24)+DATE(1970,1,1)</f>
        <v>42809.018055555556</v>
      </c>
    </row>
    <row r="29" spans="1:21" x14ac:dyDescent="0.35">
      <c r="A29">
        <v>2373</v>
      </c>
      <c r="B29" s="3" t="s">
        <v>2374</v>
      </c>
      <c r="C29" s="3" t="s">
        <v>6483</v>
      </c>
      <c r="D29" s="6">
        <v>850000</v>
      </c>
      <c r="E29" s="8">
        <v>997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>ROUND((E29/D29)*100,0)</f>
        <v>0</v>
      </c>
      <c r="P29" s="8">
        <f>IFERROR(ROUND(E29/L29,2),0)</f>
        <v>997</v>
      </c>
      <c r="Q29" s="10" t="s">
        <v>8316</v>
      </c>
      <c r="R29" t="s">
        <v>8334</v>
      </c>
      <c r="S29">
        <f>YEAR(T29)</f>
        <v>2015</v>
      </c>
      <c r="T29" s="14">
        <f>(((J29/60)/60)/24)+DATE(1970,1,1)</f>
        <v>42215.662314814821</v>
      </c>
      <c r="U29" s="15">
        <f>(((I29/60)/60)/24)+DATE(1970,1,1)</f>
        <v>42245.662314814821</v>
      </c>
    </row>
    <row r="30" spans="1:21" ht="29" x14ac:dyDescent="0.35">
      <c r="A30">
        <v>3124</v>
      </c>
      <c r="B30" s="3" t="s">
        <v>3124</v>
      </c>
      <c r="C30" s="3" t="s">
        <v>7234</v>
      </c>
      <c r="D30" s="6">
        <v>800000</v>
      </c>
      <c r="E30" s="8">
        <v>101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>ROUND((E30/D30)*100,0)</f>
        <v>0</v>
      </c>
      <c r="P30" s="8">
        <f>IFERROR(ROUND(E30/L30,2),0)</f>
        <v>25.25</v>
      </c>
      <c r="Q30" s="10" t="s">
        <v>8339</v>
      </c>
      <c r="R30" t="s">
        <v>8357</v>
      </c>
      <c r="S30">
        <f>YEAR(T30)</f>
        <v>2014</v>
      </c>
      <c r="T30" s="14">
        <f>(((J30/60)/60)/24)+DATE(1970,1,1)</f>
        <v>41977.780104166668</v>
      </c>
      <c r="U30" s="15">
        <f>(((I30/60)/60)/24)+DATE(1970,1,1)</f>
        <v>42037.780104166668</v>
      </c>
    </row>
    <row r="31" spans="1:21" ht="29" x14ac:dyDescent="0.35">
      <c r="A31">
        <v>486</v>
      </c>
      <c r="B31" s="3" t="s">
        <v>487</v>
      </c>
      <c r="C31" s="3" t="s">
        <v>4596</v>
      </c>
      <c r="D31" s="6">
        <v>550000</v>
      </c>
      <c r="E31" s="8">
        <v>15903.5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>ROUND((E31/D31)*100,0)</f>
        <v>3</v>
      </c>
      <c r="P31" s="8">
        <f>IFERROR(ROUND(E31/L31,2),0)</f>
        <v>15903.5</v>
      </c>
      <c r="Q31" s="10" t="s">
        <v>8308</v>
      </c>
      <c r="R31" t="s">
        <v>8335</v>
      </c>
      <c r="S31">
        <f>YEAR(T31)</f>
        <v>2014</v>
      </c>
      <c r="T31" s="14">
        <f>(((J31/60)/60)/24)+DATE(1970,1,1)</f>
        <v>41761.94258101852</v>
      </c>
      <c r="U31" s="15">
        <f>(((I31/60)/60)/24)+DATE(1970,1,1)</f>
        <v>41791.94258101852</v>
      </c>
    </row>
    <row r="32" spans="1:21" ht="29" x14ac:dyDescent="0.35">
      <c r="A32">
        <v>2390</v>
      </c>
      <c r="B32" s="3" t="s">
        <v>2391</v>
      </c>
      <c r="C32" s="3" t="s">
        <v>6500</v>
      </c>
      <c r="D32" s="6">
        <v>510000</v>
      </c>
      <c r="E32" s="8">
        <v>920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>ROUND((E32/D32)*100,0)</f>
        <v>0</v>
      </c>
      <c r="P32" s="8">
        <f>IFERROR(ROUND(E32/L32,2),0)</f>
        <v>0</v>
      </c>
      <c r="Q32" s="10" t="s">
        <v>8316</v>
      </c>
      <c r="R32" t="s">
        <v>8334</v>
      </c>
      <c r="S32">
        <f>YEAR(T32)</f>
        <v>2014</v>
      </c>
      <c r="T32" s="14">
        <f>(((J32/60)/60)/24)+DATE(1970,1,1)</f>
        <v>41968.262314814812</v>
      </c>
      <c r="U32" s="15">
        <f>(((I32/60)/60)/24)+DATE(1970,1,1)</f>
        <v>42008.262314814812</v>
      </c>
    </row>
    <row r="33" spans="1:21" ht="29" x14ac:dyDescent="0.35">
      <c r="A33">
        <v>159</v>
      </c>
      <c r="B33" s="3" t="s">
        <v>161</v>
      </c>
      <c r="C33" s="3" t="s">
        <v>4269</v>
      </c>
      <c r="D33" s="6">
        <v>500000</v>
      </c>
      <c r="E33" s="8">
        <v>50803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>ROUND((E33/D33)*100,0)</f>
        <v>10</v>
      </c>
      <c r="P33" s="8">
        <f>IFERROR(ROUND(E33/L33,2),0)</f>
        <v>50803</v>
      </c>
      <c r="Q33" s="10" t="s">
        <v>8308</v>
      </c>
      <c r="R33" t="s">
        <v>8327</v>
      </c>
      <c r="S33">
        <f>YEAR(T33)</f>
        <v>2016</v>
      </c>
      <c r="T33" s="14">
        <f>(((J33/60)/60)/24)+DATE(1970,1,1)</f>
        <v>42514.434548611112</v>
      </c>
      <c r="U33" s="15">
        <f>(((I33/60)/60)/24)+DATE(1970,1,1)</f>
        <v>42554.434548611112</v>
      </c>
    </row>
    <row r="34" spans="1:21" x14ac:dyDescent="0.35">
      <c r="A34">
        <v>178</v>
      </c>
      <c r="B34" s="3" t="s">
        <v>180</v>
      </c>
      <c r="C34" s="3" t="s">
        <v>4288</v>
      </c>
      <c r="D34" s="6">
        <v>500000</v>
      </c>
      <c r="E34" s="8">
        <v>45535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>ROUND((E34/D34)*100,0)</f>
        <v>9</v>
      </c>
      <c r="P34" s="8">
        <f>IFERROR(ROUND(E34/L34,2),0)</f>
        <v>0</v>
      </c>
      <c r="Q34" s="10" t="s">
        <v>8308</v>
      </c>
      <c r="R34" t="s">
        <v>8323</v>
      </c>
      <c r="S34">
        <f>YEAR(T34)</f>
        <v>2015</v>
      </c>
      <c r="T34" s="14">
        <f>(((J34/60)/60)/24)+DATE(1970,1,1)</f>
        <v>42304.955381944441</v>
      </c>
      <c r="U34" s="15">
        <f>(((I34/60)/60)/24)+DATE(1970,1,1)</f>
        <v>42334.997048611112</v>
      </c>
    </row>
    <row r="35" spans="1:21" ht="29" x14ac:dyDescent="0.35">
      <c r="A35">
        <v>189</v>
      </c>
      <c r="B35" s="3" t="s">
        <v>191</v>
      </c>
      <c r="C35" s="3" t="s">
        <v>4299</v>
      </c>
      <c r="D35" s="6">
        <v>500000</v>
      </c>
      <c r="E35" s="8">
        <v>42311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>ROUND((E35/D35)*100,0)</f>
        <v>8</v>
      </c>
      <c r="P35" s="8">
        <f>IFERROR(ROUND(E35/L35,2),0)</f>
        <v>8462.2000000000007</v>
      </c>
      <c r="Q35" s="10" t="s">
        <v>8308</v>
      </c>
      <c r="R35" t="s">
        <v>8323</v>
      </c>
      <c r="S35">
        <f>YEAR(T35)</f>
        <v>2016</v>
      </c>
      <c r="T35" s="14">
        <f>(((J35/60)/60)/24)+DATE(1970,1,1)</f>
        <v>42556.690706018519</v>
      </c>
      <c r="U35" s="15">
        <f>(((I35/60)/60)/24)+DATE(1970,1,1)</f>
        <v>42616.690706018519</v>
      </c>
    </row>
    <row r="36" spans="1:21" ht="29" x14ac:dyDescent="0.35">
      <c r="A36">
        <v>686</v>
      </c>
      <c r="B36" s="3" t="s">
        <v>687</v>
      </c>
      <c r="C36" s="3" t="s">
        <v>4796</v>
      </c>
      <c r="D36" s="6">
        <v>500000</v>
      </c>
      <c r="E36" s="8">
        <v>10420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>ROUND((E36/D36)*100,0)</f>
        <v>2</v>
      </c>
      <c r="P36" s="8">
        <f>IFERROR(ROUND(E36/L36,2),0)</f>
        <v>0</v>
      </c>
      <c r="Q36" s="10" t="s">
        <v>8316</v>
      </c>
      <c r="R36" t="s">
        <v>8324</v>
      </c>
      <c r="S36">
        <f>YEAR(T36)</f>
        <v>2015</v>
      </c>
      <c r="T36" s="14">
        <f>(((J36/60)/60)/24)+DATE(1970,1,1)</f>
        <v>42189.673263888893</v>
      </c>
      <c r="U36" s="15">
        <f>(((I36/60)/60)/24)+DATE(1970,1,1)</f>
        <v>42219.673263888893</v>
      </c>
    </row>
    <row r="37" spans="1:21" ht="29" x14ac:dyDescent="0.35">
      <c r="A37">
        <v>1095</v>
      </c>
      <c r="B37" s="3" t="s">
        <v>1096</v>
      </c>
      <c r="C37" s="3" t="s">
        <v>5205</v>
      </c>
      <c r="D37" s="6">
        <v>500000</v>
      </c>
      <c r="E37" s="8">
        <v>5390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>ROUND((E37/D37)*100,0)</f>
        <v>1</v>
      </c>
      <c r="P37" s="8">
        <f>IFERROR(ROUND(E37/L37,2),0)</f>
        <v>57.34</v>
      </c>
      <c r="Q37" s="10" t="s">
        <v>8311</v>
      </c>
      <c r="R37" t="s">
        <v>8333</v>
      </c>
      <c r="S37">
        <f>YEAR(T37)</f>
        <v>2013</v>
      </c>
      <c r="T37" s="14">
        <f>(((J37/60)/60)/24)+DATE(1970,1,1)</f>
        <v>41486.537268518521</v>
      </c>
      <c r="U37" s="15">
        <f>(((I37/60)/60)/24)+DATE(1970,1,1)</f>
        <v>41516.537268518521</v>
      </c>
    </row>
    <row r="38" spans="1:21" ht="29" x14ac:dyDescent="0.35">
      <c r="A38">
        <v>1116</v>
      </c>
      <c r="B38" s="3" t="s">
        <v>1117</v>
      </c>
      <c r="C38" s="3" t="s">
        <v>5226</v>
      </c>
      <c r="D38" s="6">
        <v>500000</v>
      </c>
      <c r="E38" s="8">
        <v>5285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>ROUND((E38/D38)*100,0)</f>
        <v>1</v>
      </c>
      <c r="P38" s="8">
        <f>IFERROR(ROUND(E38/L38,2),0)</f>
        <v>528.5</v>
      </c>
      <c r="Q38" s="10" t="s">
        <v>8311</v>
      </c>
      <c r="R38" t="s">
        <v>8333</v>
      </c>
      <c r="S38">
        <f>YEAR(T38)</f>
        <v>2012</v>
      </c>
      <c r="T38" s="14">
        <f>(((J38/60)/60)/24)+DATE(1970,1,1)</f>
        <v>41009.847314814811</v>
      </c>
      <c r="U38" s="15">
        <f>(((I38/60)/60)/24)+DATE(1970,1,1)</f>
        <v>41069.847314814811</v>
      </c>
    </row>
    <row r="39" spans="1:21" ht="29" x14ac:dyDescent="0.35">
      <c r="A39">
        <v>1230</v>
      </c>
      <c r="B39" s="3" t="s">
        <v>1231</v>
      </c>
      <c r="C39" s="3" t="s">
        <v>5340</v>
      </c>
      <c r="D39" s="6">
        <v>500000</v>
      </c>
      <c r="E39" s="8">
        <v>4530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>ROUND((E39/D39)*100,0)</f>
        <v>1</v>
      </c>
      <c r="P39" s="8">
        <f>IFERROR(ROUND(E39/L39,2),0)</f>
        <v>0</v>
      </c>
      <c r="Q39" s="10" t="s">
        <v>8313</v>
      </c>
      <c r="R39" t="s">
        <v>8347</v>
      </c>
      <c r="S39">
        <f>YEAR(T39)</f>
        <v>2011</v>
      </c>
      <c r="T39" s="14">
        <f>(((J39/60)/60)/24)+DATE(1970,1,1)</f>
        <v>40568.972569444442</v>
      </c>
      <c r="U39" s="15">
        <f>(((I39/60)/60)/24)+DATE(1970,1,1)</f>
        <v>40598.972569444442</v>
      </c>
    </row>
    <row r="40" spans="1:21" x14ac:dyDescent="0.35">
      <c r="A40">
        <v>1447</v>
      </c>
      <c r="B40" s="3" t="s">
        <v>1448</v>
      </c>
      <c r="C40" s="3" t="s">
        <v>5557</v>
      </c>
      <c r="D40" s="6">
        <v>500000</v>
      </c>
      <c r="E40" s="8">
        <v>3330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>ROUND((E40/D40)*100,0)</f>
        <v>1</v>
      </c>
      <c r="P40" s="8">
        <f>IFERROR(ROUND(E40/L40,2),0)</f>
        <v>1110</v>
      </c>
      <c r="Q40" s="10" t="s">
        <v>8318</v>
      </c>
      <c r="R40" t="s">
        <v>8338</v>
      </c>
      <c r="S40">
        <f>YEAR(T40)</f>
        <v>2016</v>
      </c>
      <c r="T40" s="14">
        <f>(((J40/60)/60)/24)+DATE(1970,1,1)</f>
        <v>42529.730717592596</v>
      </c>
      <c r="U40" s="15">
        <f>(((I40/60)/60)/24)+DATE(1970,1,1)</f>
        <v>42559.730717592596</v>
      </c>
    </row>
    <row r="41" spans="1:21" ht="29" x14ac:dyDescent="0.35">
      <c r="A41">
        <v>2140</v>
      </c>
      <c r="B41" s="3" t="s">
        <v>2141</v>
      </c>
      <c r="C41" s="3" t="s">
        <v>6250</v>
      </c>
      <c r="D41" s="6">
        <v>500000</v>
      </c>
      <c r="E41" s="8">
        <v>1382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>ROUND((E41/D41)*100,0)</f>
        <v>0</v>
      </c>
      <c r="P41" s="8">
        <f>IFERROR(ROUND(E41/L41,2),0)</f>
        <v>125.64</v>
      </c>
      <c r="Q41" s="10" t="s">
        <v>8311</v>
      </c>
      <c r="R41" t="s">
        <v>8333</v>
      </c>
      <c r="S41">
        <f>YEAR(T41)</f>
        <v>2012</v>
      </c>
      <c r="T41" s="14">
        <f>(((J41/60)/60)/24)+DATE(1970,1,1)</f>
        <v>41255.833611111113</v>
      </c>
      <c r="U41" s="15">
        <f>(((I41/60)/60)/24)+DATE(1970,1,1)</f>
        <v>41285.833611111113</v>
      </c>
    </row>
    <row r="42" spans="1:21" ht="29" x14ac:dyDescent="0.35">
      <c r="A42">
        <v>2642</v>
      </c>
      <c r="B42" s="3" t="s">
        <v>2642</v>
      </c>
      <c r="C42" s="3" t="s">
        <v>6752</v>
      </c>
      <c r="D42" s="6">
        <v>500000</v>
      </c>
      <c r="E42" s="8">
        <v>542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>ROUND((E42/D42)*100,0)</f>
        <v>0</v>
      </c>
      <c r="P42" s="8">
        <f>IFERROR(ROUND(E42/L42,2),0)</f>
        <v>0</v>
      </c>
      <c r="Q42" s="10" t="s">
        <v>8316</v>
      </c>
      <c r="R42" t="s">
        <v>8350</v>
      </c>
      <c r="S42">
        <f>YEAR(T42)</f>
        <v>2016</v>
      </c>
      <c r="T42" s="14">
        <f>(((J42/60)/60)/24)+DATE(1970,1,1)</f>
        <v>42536.246620370366</v>
      </c>
      <c r="U42" s="15">
        <f>(((I42/60)/60)/24)+DATE(1970,1,1)</f>
        <v>42566.289583333331</v>
      </c>
    </row>
    <row r="43" spans="1:21" ht="29" x14ac:dyDescent="0.35">
      <c r="A43">
        <v>2646</v>
      </c>
      <c r="B43" s="3" t="s">
        <v>2646</v>
      </c>
      <c r="C43" s="3" t="s">
        <v>6756</v>
      </c>
      <c r="D43" s="6">
        <v>500000</v>
      </c>
      <c r="E43" s="8">
        <v>537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>ROUND((E43/D43)*100,0)</f>
        <v>0</v>
      </c>
      <c r="P43" s="8">
        <f>IFERROR(ROUND(E43/L43,2),0)</f>
        <v>1</v>
      </c>
      <c r="Q43" s="10" t="s">
        <v>8316</v>
      </c>
      <c r="R43" t="s">
        <v>8350</v>
      </c>
      <c r="S43">
        <f>YEAR(T43)</f>
        <v>2015</v>
      </c>
      <c r="T43" s="14">
        <f>(((J43/60)/60)/24)+DATE(1970,1,1)</f>
        <v>42226.313298611116</v>
      </c>
      <c r="U43" s="15">
        <f>(((I43/60)/60)/24)+DATE(1970,1,1)</f>
        <v>42256.313298611116</v>
      </c>
    </row>
    <row r="44" spans="1:21" ht="29" x14ac:dyDescent="0.35">
      <c r="A44">
        <v>2948</v>
      </c>
      <c r="B44" s="3" t="s">
        <v>2948</v>
      </c>
      <c r="C44" s="3" t="s">
        <v>7058</v>
      </c>
      <c r="D44" s="6">
        <v>500000</v>
      </c>
      <c r="E44" s="8">
        <v>214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>ROUND((E44/D44)*100,0)</f>
        <v>0</v>
      </c>
      <c r="P44" s="8">
        <f>IFERROR(ROUND(E44/L44,2),0)</f>
        <v>23.78</v>
      </c>
      <c r="Q44" s="10" t="s">
        <v>8339</v>
      </c>
      <c r="R44" t="s">
        <v>8357</v>
      </c>
      <c r="S44">
        <f>YEAR(T44)</f>
        <v>2015</v>
      </c>
      <c r="T44" s="14">
        <f>(((J44/60)/60)/24)+DATE(1970,1,1)</f>
        <v>42097.649224537032</v>
      </c>
      <c r="U44" s="15">
        <f>(((I44/60)/60)/24)+DATE(1970,1,1)</f>
        <v>42157.649224537032</v>
      </c>
    </row>
    <row r="45" spans="1:21" ht="29" x14ac:dyDescent="0.35">
      <c r="A45">
        <v>3118</v>
      </c>
      <c r="B45" s="3" t="s">
        <v>3118</v>
      </c>
      <c r="C45" s="3" t="s">
        <v>7228</v>
      </c>
      <c r="D45" s="6">
        <v>500000</v>
      </c>
      <c r="E45" s="8">
        <v>104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>ROUND((E45/D45)*100,0)</f>
        <v>0</v>
      </c>
      <c r="P45" s="8">
        <f>IFERROR(ROUND(E45/L45,2),0)</f>
        <v>52</v>
      </c>
      <c r="Q45" s="10" t="s">
        <v>8339</v>
      </c>
      <c r="R45" t="s">
        <v>8357</v>
      </c>
      <c r="S45">
        <f>YEAR(T45)</f>
        <v>2016</v>
      </c>
      <c r="T45" s="14">
        <f>(((J45/60)/60)/24)+DATE(1970,1,1)</f>
        <v>42534.649571759262</v>
      </c>
      <c r="U45" s="15">
        <f>(((I45/60)/60)/24)+DATE(1970,1,1)</f>
        <v>42553.649571759262</v>
      </c>
    </row>
    <row r="46" spans="1:21" ht="29" x14ac:dyDescent="0.35">
      <c r="A46">
        <v>2349</v>
      </c>
      <c r="B46" s="3" t="s">
        <v>2350</v>
      </c>
      <c r="C46" s="3" t="s">
        <v>6459</v>
      </c>
      <c r="D46" s="6">
        <v>474900</v>
      </c>
      <c r="E46" s="8">
        <v>1004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>ROUND((E46/D46)*100,0)</f>
        <v>0</v>
      </c>
      <c r="P46" s="8">
        <f>IFERROR(ROUND(E46/L46,2),0)</f>
        <v>0</v>
      </c>
      <c r="Q46" s="10" t="s">
        <v>8316</v>
      </c>
      <c r="R46" t="s">
        <v>8334</v>
      </c>
      <c r="S46">
        <f>YEAR(T46)</f>
        <v>2015</v>
      </c>
      <c r="T46" s="14">
        <f>(((J46/60)/60)/24)+DATE(1970,1,1)</f>
        <v>42198.775787037041</v>
      </c>
      <c r="U46" s="15">
        <f>(((I46/60)/60)/24)+DATE(1970,1,1)</f>
        <v>42227.775787037041</v>
      </c>
    </row>
    <row r="47" spans="1:21" ht="29" x14ac:dyDescent="0.35">
      <c r="A47">
        <v>1321</v>
      </c>
      <c r="B47" s="3" t="s">
        <v>1322</v>
      </c>
      <c r="C47" s="3" t="s">
        <v>5431</v>
      </c>
      <c r="D47" s="6">
        <v>462000</v>
      </c>
      <c r="E47" s="8">
        <v>4018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>ROUND((E47/D47)*100,0)</f>
        <v>1</v>
      </c>
      <c r="P47" s="8">
        <f>IFERROR(ROUND(E47/L47,2),0)</f>
        <v>574</v>
      </c>
      <c r="Q47" s="10" t="s">
        <v>8316</v>
      </c>
      <c r="R47" t="s">
        <v>8324</v>
      </c>
      <c r="S47">
        <f>YEAR(T47)</f>
        <v>2016</v>
      </c>
      <c r="T47" s="14">
        <f>(((J47/60)/60)/24)+DATE(1970,1,1)</f>
        <v>42697.74927083333</v>
      </c>
      <c r="U47" s="15">
        <f>(((I47/60)/60)/24)+DATE(1970,1,1)</f>
        <v>42727.74927083333</v>
      </c>
    </row>
    <row r="48" spans="1:21" ht="29" x14ac:dyDescent="0.35">
      <c r="A48">
        <v>627</v>
      </c>
      <c r="B48" s="3" t="s">
        <v>628</v>
      </c>
      <c r="C48" s="3" t="s">
        <v>4737</v>
      </c>
      <c r="D48" s="6">
        <v>450000</v>
      </c>
      <c r="E48" s="8">
        <v>11545.1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>ROUND((E48/D48)*100,0)</f>
        <v>3</v>
      </c>
      <c r="P48" s="8">
        <f>IFERROR(ROUND(E48/L48,2),0)</f>
        <v>11545.1</v>
      </c>
      <c r="Q48" s="10" t="s">
        <v>8316</v>
      </c>
      <c r="R48" t="s">
        <v>8334</v>
      </c>
      <c r="S48">
        <f>YEAR(T48)</f>
        <v>2016</v>
      </c>
      <c r="T48" s="14">
        <f>(((J48/60)/60)/24)+DATE(1970,1,1)</f>
        <v>42384.306840277779</v>
      </c>
      <c r="U48" s="15">
        <f>(((I48/60)/60)/24)+DATE(1970,1,1)</f>
        <v>42443.958333333328</v>
      </c>
    </row>
    <row r="49" spans="1:21" ht="29" x14ac:dyDescent="0.35">
      <c r="A49">
        <v>1971</v>
      </c>
      <c r="B49" s="3" t="s">
        <v>1972</v>
      </c>
      <c r="C49" s="3" t="s">
        <v>6081</v>
      </c>
      <c r="D49" s="6">
        <v>400000</v>
      </c>
      <c r="E49" s="8">
        <v>1788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>ROUND((E49/D49)*100,0)</f>
        <v>0</v>
      </c>
      <c r="P49" s="8">
        <f>IFERROR(ROUND(E49/L49,2),0)</f>
        <v>0.46</v>
      </c>
      <c r="Q49" s="10" t="s">
        <v>8316</v>
      </c>
      <c r="R49" t="s">
        <v>8317</v>
      </c>
      <c r="S49">
        <f>YEAR(T49)</f>
        <v>2013</v>
      </c>
      <c r="T49" s="14">
        <f>(((J49/60)/60)/24)+DATE(1970,1,1)</f>
        <v>41561.500706018516</v>
      </c>
      <c r="U49" s="15">
        <f>(((I49/60)/60)/24)+DATE(1970,1,1)</f>
        <v>41593.166666666664</v>
      </c>
    </row>
    <row r="50" spans="1:21" ht="29" x14ac:dyDescent="0.35">
      <c r="A50">
        <v>2953</v>
      </c>
      <c r="B50" s="3" t="s">
        <v>2953</v>
      </c>
      <c r="C50" s="3" t="s">
        <v>7063</v>
      </c>
      <c r="D50" s="6">
        <v>400000</v>
      </c>
      <c r="E50" s="8">
        <v>211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>ROUND((E50/D50)*100,0)</f>
        <v>0</v>
      </c>
      <c r="P50" s="8">
        <f>IFERROR(ROUND(E50/L50,2),0)</f>
        <v>70.33</v>
      </c>
      <c r="Q50" s="10" t="s">
        <v>8339</v>
      </c>
      <c r="R50" t="s">
        <v>8357</v>
      </c>
      <c r="S50">
        <f>YEAR(T50)</f>
        <v>2015</v>
      </c>
      <c r="T50" s="14">
        <f>(((J50/60)/60)/24)+DATE(1970,1,1)</f>
        <v>42255.791909722218</v>
      </c>
      <c r="U50" s="15">
        <f>(((I50/60)/60)/24)+DATE(1970,1,1)</f>
        <v>42285.791909722218</v>
      </c>
    </row>
    <row r="51" spans="1:21" ht="29" x14ac:dyDescent="0.35">
      <c r="A51">
        <v>1917</v>
      </c>
      <c r="B51" s="3" t="s">
        <v>1918</v>
      </c>
      <c r="C51" s="3" t="s">
        <v>6027</v>
      </c>
      <c r="D51" s="6">
        <v>390000</v>
      </c>
      <c r="E51" s="8">
        <v>2000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>ROUND((E51/D51)*100,0)</f>
        <v>1</v>
      </c>
      <c r="P51" s="8">
        <f>IFERROR(ROUND(E51/L51,2),0)</f>
        <v>28.57</v>
      </c>
      <c r="Q51" s="10" t="s">
        <v>8316</v>
      </c>
      <c r="R51" t="s">
        <v>8349</v>
      </c>
      <c r="S51">
        <f>YEAR(T51)</f>
        <v>2017</v>
      </c>
      <c r="T51" s="14">
        <f>(((J51/60)/60)/24)+DATE(1970,1,1)</f>
        <v>42746.270057870366</v>
      </c>
      <c r="U51" s="15">
        <f>(((I51/60)/60)/24)+DATE(1970,1,1)</f>
        <v>42776.270057870366</v>
      </c>
    </row>
    <row r="52" spans="1:21" x14ac:dyDescent="0.35">
      <c r="A52">
        <v>2147</v>
      </c>
      <c r="B52" s="3" t="s">
        <v>2148</v>
      </c>
      <c r="C52" s="3" t="s">
        <v>6257</v>
      </c>
      <c r="D52" s="6">
        <v>390000</v>
      </c>
      <c r="E52" s="8">
        <v>1366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>ROUND((E52/D52)*100,0)</f>
        <v>0</v>
      </c>
      <c r="P52" s="8">
        <f>IFERROR(ROUND(E52/L52,2),0)</f>
        <v>24.84</v>
      </c>
      <c r="Q52" s="10" t="s">
        <v>8311</v>
      </c>
      <c r="R52" t="s">
        <v>8333</v>
      </c>
      <c r="S52">
        <f>YEAR(T52)</f>
        <v>2014</v>
      </c>
      <c r="T52" s="14">
        <f>(((J52/60)/60)/24)+DATE(1970,1,1)</f>
        <v>41927.295694444445</v>
      </c>
      <c r="U52" s="15">
        <f>(((I52/60)/60)/24)+DATE(1970,1,1)</f>
        <v>41959.337361111116</v>
      </c>
    </row>
    <row r="53" spans="1:21" x14ac:dyDescent="0.35">
      <c r="A53">
        <v>152</v>
      </c>
      <c r="B53" s="3" t="s">
        <v>154</v>
      </c>
      <c r="C53" s="3" t="s">
        <v>4262</v>
      </c>
      <c r="D53" s="6">
        <v>380000</v>
      </c>
      <c r="E53" s="8">
        <v>51906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>ROUND((E53/D53)*100,0)</f>
        <v>14</v>
      </c>
      <c r="P53" s="8">
        <f>IFERROR(ROUND(E53/L53,2),0)</f>
        <v>25953</v>
      </c>
      <c r="Q53" s="10" t="s">
        <v>8308</v>
      </c>
      <c r="R53" t="s">
        <v>8327</v>
      </c>
      <c r="S53">
        <f>YEAR(T53)</f>
        <v>2014</v>
      </c>
      <c r="T53" s="14">
        <f>(((J53/60)/60)/24)+DATE(1970,1,1)</f>
        <v>41875.077546296299</v>
      </c>
      <c r="U53" s="15">
        <f>(((I53/60)/60)/24)+DATE(1970,1,1)</f>
        <v>41905.077546296299</v>
      </c>
    </row>
    <row r="54" spans="1:21" ht="29" x14ac:dyDescent="0.3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>ROUND((E54/D54)*100,0)</f>
        <v>0</v>
      </c>
      <c r="P54" s="8">
        <f>IFERROR(ROUND(E54/L54,2),0)</f>
        <v>0</v>
      </c>
      <c r="Q54" s="10" t="s">
        <v>8339</v>
      </c>
      <c r="R54" t="s">
        <v>8351</v>
      </c>
      <c r="S54">
        <f>YEAR(T54)</f>
        <v>2016</v>
      </c>
      <c r="T54" s="14">
        <f>(((J54/60)/60)/24)+DATE(1970,1,1)</f>
        <v>42469.951284722221</v>
      </c>
      <c r="U54" s="15">
        <f>(((I54/60)/60)/24)+DATE(1970,1,1)</f>
        <v>42499.951284722221</v>
      </c>
    </row>
    <row r="55" spans="1:21" ht="29" x14ac:dyDescent="0.35">
      <c r="A55">
        <v>2153</v>
      </c>
      <c r="B55" s="3" t="s">
        <v>2154</v>
      </c>
      <c r="C55" s="3" t="s">
        <v>6263</v>
      </c>
      <c r="D55" s="6">
        <v>372625</v>
      </c>
      <c r="E55" s="8">
        <v>1360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>ROUND((E55/D55)*100,0)</f>
        <v>0</v>
      </c>
      <c r="P55" s="8">
        <f>IFERROR(ROUND(E55/L55,2),0)</f>
        <v>340</v>
      </c>
      <c r="Q55" s="10" t="s">
        <v>8311</v>
      </c>
      <c r="R55" t="s">
        <v>8333</v>
      </c>
      <c r="S55">
        <f>YEAR(T55)</f>
        <v>2014</v>
      </c>
      <c r="T55" s="14">
        <f>(((J55/60)/60)/24)+DATE(1970,1,1)</f>
        <v>41974.911087962959</v>
      </c>
      <c r="U55" s="15">
        <f>(((I55/60)/60)/24)+DATE(1970,1,1)</f>
        <v>42014.332638888889</v>
      </c>
    </row>
    <row r="56" spans="1:21" ht="29" x14ac:dyDescent="0.35">
      <c r="A56">
        <v>233</v>
      </c>
      <c r="B56" s="3" t="s">
        <v>235</v>
      </c>
      <c r="C56" s="3" t="s">
        <v>4343</v>
      </c>
      <c r="D56" s="6">
        <v>350000</v>
      </c>
      <c r="E56" s="8">
        <v>35076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>ROUND((E56/D56)*100,0)</f>
        <v>10</v>
      </c>
      <c r="P56" s="8">
        <f>IFERROR(ROUND(E56/L56,2),0)</f>
        <v>0</v>
      </c>
      <c r="Q56" s="10" t="s">
        <v>8308</v>
      </c>
      <c r="R56" t="s">
        <v>8323</v>
      </c>
      <c r="S56">
        <f>YEAR(T56)</f>
        <v>2016</v>
      </c>
      <c r="T56" s="14">
        <f>(((J56/60)/60)/24)+DATE(1970,1,1)</f>
        <v>42612.911712962959</v>
      </c>
      <c r="U56" s="15">
        <f>(((I56/60)/60)/24)+DATE(1970,1,1)</f>
        <v>42642.911712962959</v>
      </c>
    </row>
    <row r="57" spans="1:21" ht="29" x14ac:dyDescent="0.35">
      <c r="A57">
        <v>3066</v>
      </c>
      <c r="B57" s="3" t="s">
        <v>3066</v>
      </c>
      <c r="C57" s="3" t="s">
        <v>7176</v>
      </c>
      <c r="D57" s="6">
        <v>350000</v>
      </c>
      <c r="E57" s="8">
        <v>125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>ROUND((E57/D57)*100,0)</f>
        <v>0</v>
      </c>
      <c r="P57" s="8">
        <f>IFERROR(ROUND(E57/L57,2),0)</f>
        <v>8.33</v>
      </c>
      <c r="Q57" s="10" t="s">
        <v>8339</v>
      </c>
      <c r="R57" t="s">
        <v>8357</v>
      </c>
      <c r="S57">
        <f>YEAR(T57)</f>
        <v>2016</v>
      </c>
      <c r="T57" s="14">
        <f>(((J57/60)/60)/24)+DATE(1970,1,1)</f>
        <v>42531.228437500002</v>
      </c>
      <c r="U57" s="15">
        <f>(((I57/60)/60)/24)+DATE(1970,1,1)</f>
        <v>42561.228437500002</v>
      </c>
    </row>
    <row r="58" spans="1:21" ht="29" x14ac:dyDescent="0.35">
      <c r="A58">
        <v>684</v>
      </c>
      <c r="B58" s="3" t="s">
        <v>685</v>
      </c>
      <c r="C58" s="3" t="s">
        <v>4794</v>
      </c>
      <c r="D58" s="6">
        <v>320000</v>
      </c>
      <c r="E58" s="8">
        <v>10435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>ROUND((E58/D58)*100,0)</f>
        <v>3</v>
      </c>
      <c r="P58" s="8">
        <f>IFERROR(ROUND(E58/L58,2),0)</f>
        <v>77.3</v>
      </c>
      <c r="Q58" s="10" t="s">
        <v>8316</v>
      </c>
      <c r="R58" t="s">
        <v>8324</v>
      </c>
      <c r="S58">
        <f>YEAR(T58)</f>
        <v>2014</v>
      </c>
      <c r="T58" s="14">
        <f>(((J58/60)/60)/24)+DATE(1970,1,1)</f>
        <v>41809.473275462966</v>
      </c>
      <c r="U58" s="15">
        <f>(((I58/60)/60)/24)+DATE(1970,1,1)</f>
        <v>41845.125</v>
      </c>
    </row>
    <row r="59" spans="1:21" ht="29" x14ac:dyDescent="0.35">
      <c r="A59">
        <v>204</v>
      </c>
      <c r="B59" s="3" t="s">
        <v>206</v>
      </c>
      <c r="C59" s="3" t="s">
        <v>4314</v>
      </c>
      <c r="D59" s="6">
        <v>300000</v>
      </c>
      <c r="E59" s="8">
        <v>40079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>ROUND((E59/D59)*100,0)</f>
        <v>13</v>
      </c>
      <c r="P59" s="8">
        <f>IFERROR(ROUND(E59/L59,2),0)</f>
        <v>31</v>
      </c>
      <c r="Q59" s="10" t="s">
        <v>8308</v>
      </c>
      <c r="R59" t="s">
        <v>8323</v>
      </c>
      <c r="S59">
        <f>YEAR(T59)</f>
        <v>2016</v>
      </c>
      <c r="T59" s="14">
        <f>(((J59/60)/60)/24)+DATE(1970,1,1)</f>
        <v>42556.583368055552</v>
      </c>
      <c r="U59" s="15">
        <f>(((I59/60)/60)/24)+DATE(1970,1,1)</f>
        <v>42586.583368055552</v>
      </c>
    </row>
    <row r="60" spans="1:21" ht="29" x14ac:dyDescent="0.35">
      <c r="A60">
        <v>955</v>
      </c>
      <c r="B60" s="3" t="s">
        <v>956</v>
      </c>
      <c r="C60" s="3" t="s">
        <v>5065</v>
      </c>
      <c r="D60" s="6">
        <v>300000</v>
      </c>
      <c r="E60" s="8">
        <v>6438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>ROUND((E60/D60)*100,0)</f>
        <v>2</v>
      </c>
      <c r="P60" s="8">
        <f>IFERROR(ROUND(E60/L60,2),0)</f>
        <v>69.23</v>
      </c>
      <c r="Q60" s="10" t="s">
        <v>8316</v>
      </c>
      <c r="R60" t="s">
        <v>8324</v>
      </c>
      <c r="S60">
        <f>YEAR(T60)</f>
        <v>2016</v>
      </c>
      <c r="T60" s="14">
        <f>(((J60/60)/60)/24)+DATE(1970,1,1)</f>
        <v>42586.295138888891</v>
      </c>
      <c r="U60" s="15">
        <f>(((I60/60)/60)/24)+DATE(1970,1,1)</f>
        <v>42626.295138888891</v>
      </c>
    </row>
    <row r="61" spans="1:21" ht="29" x14ac:dyDescent="0.35">
      <c r="A61">
        <v>1515</v>
      </c>
      <c r="B61" s="3" t="s">
        <v>1516</v>
      </c>
      <c r="C61" s="3" t="s">
        <v>5625</v>
      </c>
      <c r="D61" s="6">
        <v>300000</v>
      </c>
      <c r="E61" s="8">
        <v>3095.11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>ROUND((E61/D61)*100,0)</f>
        <v>1</v>
      </c>
      <c r="P61" s="8">
        <f>IFERROR(ROUND(E61/L61,2),0)</f>
        <v>5.58</v>
      </c>
      <c r="Q61" s="10" t="s">
        <v>8325</v>
      </c>
      <c r="R61" t="s">
        <v>8331</v>
      </c>
      <c r="S61">
        <f>YEAR(T61)</f>
        <v>2016</v>
      </c>
      <c r="T61" s="14">
        <f>(((J61/60)/60)/24)+DATE(1970,1,1)</f>
        <v>42415.253437499996</v>
      </c>
      <c r="U61" s="15">
        <f>(((I61/60)/60)/24)+DATE(1970,1,1)</f>
        <v>42445.211770833332</v>
      </c>
    </row>
    <row r="62" spans="1:21" ht="29" x14ac:dyDescent="0.35">
      <c r="A62">
        <v>1696</v>
      </c>
      <c r="B62" s="3" t="s">
        <v>1697</v>
      </c>
      <c r="C62" s="3" t="s">
        <v>5806</v>
      </c>
      <c r="D62" s="6">
        <v>300000</v>
      </c>
      <c r="E62" s="8">
        <v>2506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>ROUND((E62/D62)*100,0)</f>
        <v>1</v>
      </c>
      <c r="P62" s="8">
        <f>IFERROR(ROUND(E62/L62,2),0)</f>
        <v>0</v>
      </c>
      <c r="Q62" s="10" t="s">
        <v>8313</v>
      </c>
      <c r="R62" t="s">
        <v>8345</v>
      </c>
      <c r="S62">
        <f>YEAR(T62)</f>
        <v>2017</v>
      </c>
      <c r="T62" s="14">
        <f>(((J62/60)/60)/24)+DATE(1970,1,1)</f>
        <v>42796.069571759261</v>
      </c>
      <c r="U62" s="15">
        <f>(((I62/60)/60)/24)+DATE(1970,1,1)</f>
        <v>42826.027905092589</v>
      </c>
    </row>
    <row r="63" spans="1:21" ht="29" x14ac:dyDescent="0.35">
      <c r="A63">
        <v>2158</v>
      </c>
      <c r="B63" s="3" t="s">
        <v>2159</v>
      </c>
      <c r="C63" s="3" t="s">
        <v>6268</v>
      </c>
      <c r="D63" s="6">
        <v>300000</v>
      </c>
      <c r="E63" s="8">
        <v>1345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>ROUND((E63/D63)*100,0)</f>
        <v>0</v>
      </c>
      <c r="P63" s="8">
        <f>IFERROR(ROUND(E63/L63,2),0)</f>
        <v>4.32</v>
      </c>
      <c r="Q63" s="10" t="s">
        <v>8311</v>
      </c>
      <c r="R63" t="s">
        <v>8333</v>
      </c>
      <c r="S63">
        <f>YEAR(T63)</f>
        <v>2012</v>
      </c>
      <c r="T63" s="14">
        <f>(((J63/60)/60)/24)+DATE(1970,1,1)</f>
        <v>41264.853865740741</v>
      </c>
      <c r="U63" s="15">
        <f>(((I63/60)/60)/24)+DATE(1970,1,1)</f>
        <v>41309.853865740741</v>
      </c>
    </row>
    <row r="64" spans="1:21" ht="29" x14ac:dyDescent="0.35">
      <c r="A64">
        <v>2651</v>
      </c>
      <c r="B64" s="3" t="s">
        <v>2651</v>
      </c>
      <c r="C64" s="3" t="s">
        <v>6761</v>
      </c>
      <c r="D64" s="6">
        <v>280000</v>
      </c>
      <c r="E64" s="8">
        <v>527.45000000000005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>ROUND((E64/D64)*100,0)</f>
        <v>0</v>
      </c>
      <c r="P64" s="8">
        <f>IFERROR(ROUND(E64/L64,2),0)</f>
        <v>31.03</v>
      </c>
      <c r="Q64" s="10" t="s">
        <v>8316</v>
      </c>
      <c r="R64" t="s">
        <v>8350</v>
      </c>
      <c r="S64">
        <f>YEAR(T64)</f>
        <v>2015</v>
      </c>
      <c r="T64" s="14">
        <f>(((J64/60)/60)/24)+DATE(1970,1,1)</f>
        <v>42327.805659722217</v>
      </c>
      <c r="U64" s="15">
        <f>(((I64/60)/60)/24)+DATE(1970,1,1)</f>
        <v>42355.805659722217</v>
      </c>
    </row>
    <row r="65" spans="1:21" ht="29" x14ac:dyDescent="0.35">
      <c r="A65">
        <v>2064</v>
      </c>
      <c r="B65" s="3" t="s">
        <v>2065</v>
      </c>
      <c r="C65" s="3" t="s">
        <v>6174</v>
      </c>
      <c r="D65" s="6">
        <v>261962</v>
      </c>
      <c r="E65" s="8">
        <v>1550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>ROUND((E65/D65)*100,0)</f>
        <v>1</v>
      </c>
      <c r="P65" s="8">
        <f>IFERROR(ROUND(E65/L65,2),0)</f>
        <v>0.27</v>
      </c>
      <c r="Q65" s="10" t="s">
        <v>8316</v>
      </c>
      <c r="R65" t="s">
        <v>8317</v>
      </c>
      <c r="S65">
        <f>YEAR(T65)</f>
        <v>2013</v>
      </c>
      <c r="T65" s="14">
        <f>(((J65/60)/60)/24)+DATE(1970,1,1)</f>
        <v>41389.364849537036</v>
      </c>
      <c r="U65" s="15">
        <f>(((I65/60)/60)/24)+DATE(1970,1,1)</f>
        <v>41425.5</v>
      </c>
    </row>
    <row r="66" spans="1:21" ht="29" x14ac:dyDescent="0.35">
      <c r="A66">
        <v>151</v>
      </c>
      <c r="B66" s="3" t="s">
        <v>153</v>
      </c>
      <c r="C66" s="3" t="s">
        <v>4261</v>
      </c>
      <c r="D66" s="6">
        <v>250000</v>
      </c>
      <c r="E66" s="8">
        <v>52198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>ROUND((E66/D66)*100,0)</f>
        <v>21</v>
      </c>
      <c r="P66" s="8">
        <f>IFERROR(ROUND(E66/L66,2),0)</f>
        <v>10439.6</v>
      </c>
      <c r="Q66" s="10" t="s">
        <v>8308</v>
      </c>
      <c r="R66" t="s">
        <v>8327</v>
      </c>
      <c r="S66">
        <f>YEAR(T66)</f>
        <v>2015</v>
      </c>
      <c r="T66" s="14">
        <f>(((J66/60)/60)/24)+DATE(1970,1,1)</f>
        <v>42113.550821759258</v>
      </c>
      <c r="U66" s="15">
        <f>(((I66/60)/60)/24)+DATE(1970,1,1)</f>
        <v>42173.550821759258</v>
      </c>
    </row>
    <row r="67" spans="1:21" ht="29" x14ac:dyDescent="0.35">
      <c r="A67">
        <v>542</v>
      </c>
      <c r="B67" s="3" t="s">
        <v>543</v>
      </c>
      <c r="C67" s="3" t="s">
        <v>4652</v>
      </c>
      <c r="D67" s="6">
        <v>250000</v>
      </c>
      <c r="E67" s="8">
        <v>13864.17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>ROUND((E67/D67)*100,0)</f>
        <v>6</v>
      </c>
      <c r="P67" s="8">
        <f>IFERROR(ROUND(E67/L67,2),0)</f>
        <v>13864.17</v>
      </c>
      <c r="Q67" s="10" t="s">
        <v>8316</v>
      </c>
      <c r="R67" t="s">
        <v>8334</v>
      </c>
      <c r="S67">
        <f>YEAR(T67)</f>
        <v>2016</v>
      </c>
      <c r="T67" s="14">
        <f>(((J67/60)/60)/24)+DATE(1970,1,1)</f>
        <v>42433.737453703703</v>
      </c>
      <c r="U67" s="15">
        <f>(((I67/60)/60)/24)+DATE(1970,1,1)</f>
        <v>42493.695787037039</v>
      </c>
    </row>
    <row r="68" spans="1:21" ht="29" x14ac:dyDescent="0.35">
      <c r="A68">
        <v>1017</v>
      </c>
      <c r="B68" s="3" t="s">
        <v>1018</v>
      </c>
      <c r="C68" s="3" t="s">
        <v>5127</v>
      </c>
      <c r="D68" s="6">
        <v>250000</v>
      </c>
      <c r="E68" s="8">
        <v>6000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>ROUND((E68/D68)*100,0)</f>
        <v>2</v>
      </c>
      <c r="P68" s="8">
        <f>IFERROR(ROUND(E68/L68,2),0)</f>
        <v>16.899999999999999</v>
      </c>
      <c r="Q68" s="10" t="s">
        <v>8316</v>
      </c>
      <c r="R68" t="s">
        <v>8324</v>
      </c>
      <c r="S68">
        <f>YEAR(T68)</f>
        <v>2015</v>
      </c>
      <c r="T68" s="14">
        <f>(((J68/60)/60)/24)+DATE(1970,1,1)</f>
        <v>42289.675173611111</v>
      </c>
      <c r="U68" s="15">
        <f>(((I68/60)/60)/24)+DATE(1970,1,1)</f>
        <v>42329.716840277775</v>
      </c>
    </row>
    <row r="69" spans="1:21" ht="29" x14ac:dyDescent="0.35">
      <c r="A69">
        <v>1121</v>
      </c>
      <c r="B69" s="3" t="s">
        <v>1122</v>
      </c>
      <c r="C69" s="3" t="s">
        <v>5231</v>
      </c>
      <c r="D69" s="6">
        <v>250000</v>
      </c>
      <c r="E69" s="8">
        <v>5259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>ROUND((E69/D69)*100,0)</f>
        <v>2</v>
      </c>
      <c r="P69" s="8">
        <f>IFERROR(ROUND(E69/L69,2),0)</f>
        <v>1051.8</v>
      </c>
      <c r="Q69" s="10" t="s">
        <v>8311</v>
      </c>
      <c r="R69" t="s">
        <v>8333</v>
      </c>
      <c r="S69">
        <f>YEAR(T69)</f>
        <v>2016</v>
      </c>
      <c r="T69" s="14">
        <f>(((J69/60)/60)/24)+DATE(1970,1,1)</f>
        <v>42412.934212962966</v>
      </c>
      <c r="U69" s="15">
        <f>(((I69/60)/60)/24)+DATE(1970,1,1)</f>
        <v>42442.892546296294</v>
      </c>
    </row>
    <row r="70" spans="1:21" ht="29" x14ac:dyDescent="0.35">
      <c r="A70">
        <v>1311</v>
      </c>
      <c r="B70" s="3" t="s">
        <v>1312</v>
      </c>
      <c r="C70" s="3" t="s">
        <v>5421</v>
      </c>
      <c r="D70" s="6">
        <v>250000</v>
      </c>
      <c r="E70" s="8">
        <v>4050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>ROUND((E70/D70)*100,0)</f>
        <v>2</v>
      </c>
      <c r="P70" s="8">
        <f>IFERROR(ROUND(E70/L70,2),0)</f>
        <v>40.5</v>
      </c>
      <c r="Q70" s="10" t="s">
        <v>8316</v>
      </c>
      <c r="R70" t="s">
        <v>8324</v>
      </c>
      <c r="S70">
        <f>YEAR(T70)</f>
        <v>2016</v>
      </c>
      <c r="T70" s="14">
        <f>(((J70/60)/60)/24)+DATE(1970,1,1)</f>
        <v>42669.802303240736</v>
      </c>
      <c r="U70" s="15">
        <f>(((I70/60)/60)/24)+DATE(1970,1,1)</f>
        <v>42704.843969907408</v>
      </c>
    </row>
    <row r="71" spans="1:21" ht="29" x14ac:dyDescent="0.35">
      <c r="A71">
        <v>1331</v>
      </c>
      <c r="B71" s="3" t="s">
        <v>1332</v>
      </c>
      <c r="C71" s="3" t="s">
        <v>5441</v>
      </c>
      <c r="D71" s="6">
        <v>250000</v>
      </c>
      <c r="E71" s="8">
        <v>4000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>ROUND((E71/D71)*100,0)</f>
        <v>2</v>
      </c>
      <c r="P71" s="8">
        <f>IFERROR(ROUND(E71/L71,2),0)</f>
        <v>117.65</v>
      </c>
      <c r="Q71" s="10" t="s">
        <v>8316</v>
      </c>
      <c r="R71" t="s">
        <v>8324</v>
      </c>
      <c r="S71">
        <f>YEAR(T71)</f>
        <v>2016</v>
      </c>
      <c r="T71" s="14">
        <f>(((J71/60)/60)/24)+DATE(1970,1,1)</f>
        <v>42569.50409722222</v>
      </c>
      <c r="U71" s="15">
        <f>(((I71/60)/60)/24)+DATE(1970,1,1)</f>
        <v>42599.50409722222</v>
      </c>
    </row>
    <row r="72" spans="1:21" ht="29" x14ac:dyDescent="0.35">
      <c r="A72">
        <v>1861</v>
      </c>
      <c r="B72" s="3" t="s">
        <v>1862</v>
      </c>
      <c r="C72" s="3" t="s">
        <v>5971</v>
      </c>
      <c r="D72" s="6">
        <v>250000</v>
      </c>
      <c r="E72" s="8">
        <v>2050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>ROUND((E72/D72)*100,0)</f>
        <v>1</v>
      </c>
      <c r="P72" s="8">
        <f>IFERROR(ROUND(E72/L72,2),0)</f>
        <v>0</v>
      </c>
      <c r="Q72" s="10" t="s">
        <v>8311</v>
      </c>
      <c r="R72" t="s">
        <v>8336</v>
      </c>
      <c r="S72">
        <f>YEAR(T72)</f>
        <v>2014</v>
      </c>
      <c r="T72" s="14">
        <f>(((J72/60)/60)/24)+DATE(1970,1,1)</f>
        <v>42000.300243055557</v>
      </c>
      <c r="U72" s="15">
        <f>(((I72/60)/60)/24)+DATE(1970,1,1)</f>
        <v>42030.300243055557</v>
      </c>
    </row>
    <row r="73" spans="1:21" ht="29" x14ac:dyDescent="0.35">
      <c r="A73">
        <v>1941</v>
      </c>
      <c r="B73" s="3" t="s">
        <v>1942</v>
      </c>
      <c r="C73" s="3" t="s">
        <v>6051</v>
      </c>
      <c r="D73" s="6">
        <v>250000</v>
      </c>
      <c r="E73" s="8">
        <v>1876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>ROUND((E73/D73)*100,0)</f>
        <v>1</v>
      </c>
      <c r="P73" s="8">
        <f>IFERROR(ROUND(E73/L73,2),0)</f>
        <v>0.38</v>
      </c>
      <c r="Q73" s="10" t="s">
        <v>8316</v>
      </c>
      <c r="R73" t="s">
        <v>8317</v>
      </c>
      <c r="S73">
        <f>YEAR(T73)</f>
        <v>2014</v>
      </c>
      <c r="T73" s="14">
        <f>(((J73/60)/60)/24)+DATE(1970,1,1)</f>
        <v>41744.290868055556</v>
      </c>
      <c r="U73" s="15">
        <f>(((I73/60)/60)/24)+DATE(1970,1,1)</f>
        <v>41774.290868055556</v>
      </c>
    </row>
    <row r="74" spans="1:21" ht="29" x14ac:dyDescent="0.35">
      <c r="A74">
        <v>2435</v>
      </c>
      <c r="B74" s="3" t="s">
        <v>2436</v>
      </c>
      <c r="C74" s="3" t="s">
        <v>6545</v>
      </c>
      <c r="D74" s="6">
        <v>250000</v>
      </c>
      <c r="E74" s="8">
        <v>850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>ROUND((E74/D74)*100,0)</f>
        <v>0</v>
      </c>
      <c r="P74" s="8">
        <f>IFERROR(ROUND(E74/L74,2),0)</f>
        <v>212.5</v>
      </c>
      <c r="Q74" s="10" t="s">
        <v>8321</v>
      </c>
      <c r="R74" t="s">
        <v>8322</v>
      </c>
      <c r="S74">
        <f>YEAR(T74)</f>
        <v>2015</v>
      </c>
      <c r="T74" s="14">
        <f>(((J74/60)/60)/24)+DATE(1970,1,1)</f>
        <v>42252.277615740735</v>
      </c>
      <c r="U74" s="15">
        <f>(((I74/60)/60)/24)+DATE(1970,1,1)</f>
        <v>42282.277615740735</v>
      </c>
    </row>
    <row r="75" spans="1:21" ht="29" x14ac:dyDescent="0.35">
      <c r="A75">
        <v>3068</v>
      </c>
      <c r="B75" s="3" t="s">
        <v>3068</v>
      </c>
      <c r="C75" s="3" t="s">
        <v>7178</v>
      </c>
      <c r="D75" s="6">
        <v>250000</v>
      </c>
      <c r="E75" s="8">
        <v>125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>ROUND((E75/D75)*100,0)</f>
        <v>0</v>
      </c>
      <c r="P75" s="8">
        <f>IFERROR(ROUND(E75/L75,2),0)</f>
        <v>62.5</v>
      </c>
      <c r="Q75" s="10" t="s">
        <v>8339</v>
      </c>
      <c r="R75" t="s">
        <v>8357</v>
      </c>
      <c r="S75">
        <f>YEAR(T75)</f>
        <v>2015</v>
      </c>
      <c r="T75" s="14">
        <f>(((J75/60)/60)/24)+DATE(1970,1,1)</f>
        <v>42263.691574074073</v>
      </c>
      <c r="U75" s="15">
        <f>(((I75/60)/60)/24)+DATE(1970,1,1)</f>
        <v>42293.691574074073</v>
      </c>
    </row>
    <row r="76" spans="1:21" ht="29" x14ac:dyDescent="0.35">
      <c r="A76">
        <v>559</v>
      </c>
      <c r="B76" s="3" t="s">
        <v>560</v>
      </c>
      <c r="C76" s="3" t="s">
        <v>4669</v>
      </c>
      <c r="D76" s="6">
        <v>240000</v>
      </c>
      <c r="E76" s="8">
        <v>13279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>ROUND((E76/D76)*100,0)</f>
        <v>6</v>
      </c>
      <c r="P76" s="8">
        <f>IFERROR(ROUND(E76/L76,2),0)</f>
        <v>13279</v>
      </c>
      <c r="Q76" s="10" t="s">
        <v>8316</v>
      </c>
      <c r="R76" t="s">
        <v>8334</v>
      </c>
      <c r="S76">
        <f>YEAR(T76)</f>
        <v>2015</v>
      </c>
      <c r="T76" s="14">
        <f>(((J76/60)/60)/24)+DATE(1970,1,1)</f>
        <v>42321.283101851848</v>
      </c>
      <c r="U76" s="15">
        <f>(((I76/60)/60)/24)+DATE(1970,1,1)</f>
        <v>42351.283101851848</v>
      </c>
    </row>
    <row r="77" spans="1:21" ht="29" x14ac:dyDescent="0.35">
      <c r="A77">
        <v>3090</v>
      </c>
      <c r="B77" s="3" t="s">
        <v>3090</v>
      </c>
      <c r="C77" s="3" t="s">
        <v>7200</v>
      </c>
      <c r="D77" s="6">
        <v>225000</v>
      </c>
      <c r="E77" s="8">
        <v>115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>ROUND((E77/D77)*100,0)</f>
        <v>0</v>
      </c>
      <c r="P77" s="8">
        <f>IFERROR(ROUND(E77/L77,2),0)</f>
        <v>12.78</v>
      </c>
      <c r="Q77" s="10" t="s">
        <v>8339</v>
      </c>
      <c r="R77" t="s">
        <v>8357</v>
      </c>
      <c r="S77">
        <f>YEAR(T77)</f>
        <v>2015</v>
      </c>
      <c r="T77" s="14">
        <f>(((J77/60)/60)/24)+DATE(1970,1,1)</f>
        <v>42065.818807870368</v>
      </c>
      <c r="U77" s="15">
        <f>(((I77/60)/60)/24)+DATE(1970,1,1)</f>
        <v>42125.777141203704</v>
      </c>
    </row>
    <row r="78" spans="1:21" x14ac:dyDescent="0.35">
      <c r="A78">
        <v>476</v>
      </c>
      <c r="B78" s="3" t="s">
        <v>477</v>
      </c>
      <c r="C78" s="3" t="s">
        <v>4586</v>
      </c>
      <c r="D78" s="6">
        <v>220000</v>
      </c>
      <c r="E78" s="8">
        <v>16291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>ROUND((E78/D78)*100,0)</f>
        <v>7</v>
      </c>
      <c r="P78" s="8">
        <f>IFERROR(ROUND(E78/L78,2),0)</f>
        <v>131.38</v>
      </c>
      <c r="Q78" s="10" t="s">
        <v>8308</v>
      </c>
      <c r="R78" t="s">
        <v>8335</v>
      </c>
      <c r="S78">
        <f>YEAR(T78)</f>
        <v>2014</v>
      </c>
      <c r="T78" s="14">
        <f>(((J78/60)/60)/24)+DATE(1970,1,1)</f>
        <v>41757.975011574075</v>
      </c>
      <c r="U78" s="15">
        <f>(((I78/60)/60)/24)+DATE(1970,1,1)</f>
        <v>41793.165972222225</v>
      </c>
    </row>
    <row r="79" spans="1:21" x14ac:dyDescent="0.35">
      <c r="A79">
        <v>3060</v>
      </c>
      <c r="B79" s="3" t="s">
        <v>3060</v>
      </c>
      <c r="C79" s="3" t="s">
        <v>7170</v>
      </c>
      <c r="D79" s="6">
        <v>220000</v>
      </c>
      <c r="E79" s="8">
        <v>129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>ROUND((E79/D79)*100,0)</f>
        <v>0</v>
      </c>
      <c r="P79" s="8">
        <f>IFERROR(ROUND(E79/L79,2),0)</f>
        <v>21.5</v>
      </c>
      <c r="Q79" s="10" t="s">
        <v>8339</v>
      </c>
      <c r="R79" t="s">
        <v>8357</v>
      </c>
      <c r="S79">
        <f>YEAR(T79)</f>
        <v>2015</v>
      </c>
      <c r="T79" s="14">
        <f>(((J79/60)/60)/24)+DATE(1970,1,1)</f>
        <v>42245.274699074071</v>
      </c>
      <c r="U79" s="15">
        <f>(((I79/60)/60)/24)+DATE(1970,1,1)</f>
        <v>42275.274699074071</v>
      </c>
    </row>
    <row r="80" spans="1:21" ht="29" x14ac:dyDescent="0.35">
      <c r="A80">
        <v>140</v>
      </c>
      <c r="B80" s="3" t="s">
        <v>142</v>
      </c>
      <c r="C80" s="3" t="s">
        <v>4250</v>
      </c>
      <c r="D80" s="6">
        <v>200000</v>
      </c>
      <c r="E80" s="8">
        <v>56079.83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>ROUND((E80/D80)*100,0)</f>
        <v>28</v>
      </c>
      <c r="P80" s="8">
        <f>IFERROR(ROUND(E80/L80,2),0)</f>
        <v>0</v>
      </c>
      <c r="Q80" s="10" t="s">
        <v>8308</v>
      </c>
      <c r="R80" t="s">
        <v>8327</v>
      </c>
      <c r="S80">
        <f>YEAR(T80)</f>
        <v>2015</v>
      </c>
      <c r="T80" s="14">
        <f>(((J80/60)/60)/24)+DATE(1970,1,1)</f>
        <v>42053.198287037041</v>
      </c>
      <c r="U80" s="15">
        <f>(((I80/60)/60)/24)+DATE(1970,1,1)</f>
        <v>42083.15662037037</v>
      </c>
    </row>
    <row r="81" spans="1:21" ht="29" x14ac:dyDescent="0.35">
      <c r="A81">
        <v>506</v>
      </c>
      <c r="B81" s="3" t="s">
        <v>507</v>
      </c>
      <c r="C81" s="3" t="s">
        <v>4616</v>
      </c>
      <c r="D81" s="6">
        <v>200000</v>
      </c>
      <c r="E81" s="8">
        <v>15505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>ROUND((E81/D81)*100,0)</f>
        <v>8</v>
      </c>
      <c r="P81" s="8">
        <f>IFERROR(ROUND(E81/L81,2),0)</f>
        <v>15505</v>
      </c>
      <c r="Q81" s="10" t="s">
        <v>8308</v>
      </c>
      <c r="R81" t="s">
        <v>8335</v>
      </c>
      <c r="S81">
        <f>YEAR(T81)</f>
        <v>2013</v>
      </c>
      <c r="T81" s="14">
        <f>(((J81/60)/60)/24)+DATE(1970,1,1)</f>
        <v>41466.552314814813</v>
      </c>
      <c r="U81" s="15">
        <f>(((I81/60)/60)/24)+DATE(1970,1,1)</f>
        <v>41496.552314814813</v>
      </c>
    </row>
    <row r="82" spans="1:21" ht="29" x14ac:dyDescent="0.35">
      <c r="A82">
        <v>629</v>
      </c>
      <c r="B82" s="3" t="s">
        <v>630</v>
      </c>
      <c r="C82" s="3" t="s">
        <v>4739</v>
      </c>
      <c r="D82" s="6">
        <v>200000</v>
      </c>
      <c r="E82" s="8">
        <v>11530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>ROUND((E82/D82)*100,0)</f>
        <v>6</v>
      </c>
      <c r="P82" s="8">
        <f>IFERROR(ROUND(E82/L82,2),0)</f>
        <v>3843.33</v>
      </c>
      <c r="Q82" s="10" t="s">
        <v>8316</v>
      </c>
      <c r="R82" t="s">
        <v>8334</v>
      </c>
      <c r="S82">
        <f>YEAR(T82)</f>
        <v>2016</v>
      </c>
      <c r="T82" s="14">
        <f>(((J82/60)/60)/24)+DATE(1970,1,1)</f>
        <v>42474.637824074074</v>
      </c>
      <c r="U82" s="15">
        <f>(((I82/60)/60)/24)+DATE(1970,1,1)</f>
        <v>42504.637824074074</v>
      </c>
    </row>
    <row r="83" spans="1:21" x14ac:dyDescent="0.35">
      <c r="A83">
        <v>638</v>
      </c>
      <c r="B83" s="3" t="s">
        <v>639</v>
      </c>
      <c r="C83" s="3" t="s">
        <v>4748</v>
      </c>
      <c r="D83" s="6">
        <v>200000</v>
      </c>
      <c r="E83" s="8">
        <v>11363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>ROUND((E83/D83)*100,0)</f>
        <v>6</v>
      </c>
      <c r="P83" s="8">
        <f>IFERROR(ROUND(E83/L83,2),0)</f>
        <v>1893.83</v>
      </c>
      <c r="Q83" s="10" t="s">
        <v>8316</v>
      </c>
      <c r="R83" t="s">
        <v>8334</v>
      </c>
      <c r="S83">
        <f>YEAR(T83)</f>
        <v>2017</v>
      </c>
      <c r="T83" s="14">
        <f>(((J83/60)/60)/24)+DATE(1970,1,1)</f>
        <v>42759.593310185184</v>
      </c>
      <c r="U83" s="15">
        <f>(((I83/60)/60)/24)+DATE(1970,1,1)</f>
        <v>42819.55164351852</v>
      </c>
    </row>
    <row r="84" spans="1:21" ht="29" x14ac:dyDescent="0.35">
      <c r="A84">
        <v>663</v>
      </c>
      <c r="B84" s="3" t="s">
        <v>664</v>
      </c>
      <c r="C84" s="3" t="s">
        <v>4773</v>
      </c>
      <c r="D84" s="6">
        <v>200000</v>
      </c>
      <c r="E84" s="8">
        <v>10802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>ROUND((E84/D84)*100,0)</f>
        <v>5</v>
      </c>
      <c r="P84" s="8">
        <f>IFERROR(ROUND(E84/L84,2),0)</f>
        <v>1543.14</v>
      </c>
      <c r="Q84" s="10" t="s">
        <v>8316</v>
      </c>
      <c r="R84" t="s">
        <v>8324</v>
      </c>
      <c r="S84">
        <f>YEAR(T84)</f>
        <v>2015</v>
      </c>
      <c r="T84" s="14">
        <f>(((J84/60)/60)/24)+DATE(1970,1,1)</f>
        <v>42173.843240740738</v>
      </c>
      <c r="U84" s="15">
        <f>(((I84/60)/60)/24)+DATE(1970,1,1)</f>
        <v>42203.843240740738</v>
      </c>
    </row>
    <row r="85" spans="1:21" ht="29" x14ac:dyDescent="0.35">
      <c r="A85">
        <v>666</v>
      </c>
      <c r="B85" s="3" t="s">
        <v>667</v>
      </c>
      <c r="C85" s="3" t="s">
        <v>4776</v>
      </c>
      <c r="D85" s="6">
        <v>200000</v>
      </c>
      <c r="E85" s="8">
        <v>10740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>ROUND((E85/D85)*100,0)</f>
        <v>5</v>
      </c>
      <c r="P85" s="8">
        <f>IFERROR(ROUND(E85/L85,2),0)</f>
        <v>2685</v>
      </c>
      <c r="Q85" s="10" t="s">
        <v>8316</v>
      </c>
      <c r="R85" t="s">
        <v>8324</v>
      </c>
      <c r="S85">
        <f>YEAR(T85)</f>
        <v>2014</v>
      </c>
      <c r="T85" s="14">
        <f>(((J85/60)/60)/24)+DATE(1970,1,1)</f>
        <v>41838.832152777781</v>
      </c>
      <c r="U85" s="15">
        <f>(((I85/60)/60)/24)+DATE(1970,1,1)</f>
        <v>41868.832152777781</v>
      </c>
    </row>
    <row r="86" spans="1:21" ht="29" x14ac:dyDescent="0.35">
      <c r="A86">
        <v>669</v>
      </c>
      <c r="B86" s="3" t="s">
        <v>670</v>
      </c>
      <c r="C86" s="3" t="s">
        <v>4779</v>
      </c>
      <c r="D86" s="6">
        <v>200000</v>
      </c>
      <c r="E86" s="8">
        <v>10685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>ROUND((E86/D86)*100,0)</f>
        <v>5</v>
      </c>
      <c r="P86" s="8">
        <f>IFERROR(ROUND(E86/L86,2),0)</f>
        <v>381.61</v>
      </c>
      <c r="Q86" s="10" t="s">
        <v>8316</v>
      </c>
      <c r="R86" t="s">
        <v>8324</v>
      </c>
      <c r="S86">
        <f>YEAR(T86)</f>
        <v>2016</v>
      </c>
      <c r="T86" s="14">
        <f>(((J86/60)/60)/24)+DATE(1970,1,1)</f>
        <v>42527.625671296293</v>
      </c>
      <c r="U86" s="15">
        <f>(((I86/60)/60)/24)+DATE(1970,1,1)</f>
        <v>42557.625671296293</v>
      </c>
    </row>
    <row r="87" spans="1:21" ht="29" x14ac:dyDescent="0.35">
      <c r="A87">
        <v>689</v>
      </c>
      <c r="B87" s="3" t="s">
        <v>690</v>
      </c>
      <c r="C87" s="3" t="s">
        <v>4799</v>
      </c>
      <c r="D87" s="6">
        <v>200000</v>
      </c>
      <c r="E87" s="8">
        <v>10346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>ROUND((E87/D87)*100,0)</f>
        <v>5</v>
      </c>
      <c r="P87" s="8">
        <f>IFERROR(ROUND(E87/L87,2),0)</f>
        <v>30.79</v>
      </c>
      <c r="Q87" s="10" t="s">
        <v>8316</v>
      </c>
      <c r="R87" t="s">
        <v>8324</v>
      </c>
      <c r="S87">
        <f>YEAR(T87)</f>
        <v>2016</v>
      </c>
      <c r="T87" s="14">
        <f>(((J87/60)/60)/24)+DATE(1970,1,1)</f>
        <v>42675.66778935185</v>
      </c>
      <c r="U87" s="15">
        <f>(((I87/60)/60)/24)+DATE(1970,1,1)</f>
        <v>42712.207638888889</v>
      </c>
    </row>
    <row r="88" spans="1:21" ht="58" x14ac:dyDescent="0.35">
      <c r="A88">
        <v>994</v>
      </c>
      <c r="B88" s="3" t="s">
        <v>995</v>
      </c>
      <c r="C88" s="3" t="s">
        <v>5104</v>
      </c>
      <c r="D88" s="6">
        <v>200000</v>
      </c>
      <c r="E88" s="8">
        <v>6071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>ROUND((E88/D88)*100,0)</f>
        <v>3</v>
      </c>
      <c r="P88" s="8">
        <f>IFERROR(ROUND(E88/L88,2),0)</f>
        <v>551.91</v>
      </c>
      <c r="Q88" s="10" t="s">
        <v>8316</v>
      </c>
      <c r="R88" t="s">
        <v>8324</v>
      </c>
      <c r="S88">
        <f>YEAR(T88)</f>
        <v>2014</v>
      </c>
      <c r="T88" s="14">
        <f>(((J88/60)/60)/24)+DATE(1970,1,1)</f>
        <v>41921.263078703705</v>
      </c>
      <c r="U88" s="15">
        <f>(((I88/60)/60)/24)+DATE(1970,1,1)</f>
        <v>41973.957638888889</v>
      </c>
    </row>
    <row r="89" spans="1:21" ht="29" x14ac:dyDescent="0.35">
      <c r="A89">
        <v>1005</v>
      </c>
      <c r="B89" s="3" t="s">
        <v>1006</v>
      </c>
      <c r="C89" s="3" t="s">
        <v>5115</v>
      </c>
      <c r="D89" s="6">
        <v>200000</v>
      </c>
      <c r="E89" s="8">
        <v>6027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>ROUND((E89/D89)*100,0)</f>
        <v>3</v>
      </c>
      <c r="P89" s="8">
        <f>IFERROR(ROUND(E89/L89,2),0)</f>
        <v>37.43</v>
      </c>
      <c r="Q89" s="10" t="s">
        <v>8316</v>
      </c>
      <c r="R89" t="s">
        <v>8324</v>
      </c>
      <c r="S89">
        <f>YEAR(T89)</f>
        <v>2015</v>
      </c>
      <c r="T89" s="14">
        <f>(((J89/60)/60)/24)+DATE(1970,1,1)</f>
        <v>42276.624803240738</v>
      </c>
      <c r="U89" s="15">
        <f>(((I89/60)/60)/24)+DATE(1970,1,1)</f>
        <v>42307.624803240738</v>
      </c>
    </row>
    <row r="90" spans="1:21" ht="29" x14ac:dyDescent="0.35">
      <c r="A90">
        <v>1317</v>
      </c>
      <c r="B90" s="3" t="s">
        <v>1318</v>
      </c>
      <c r="C90" s="3" t="s">
        <v>5427</v>
      </c>
      <c r="D90" s="6">
        <v>200000</v>
      </c>
      <c r="E90" s="8">
        <v>4030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>ROUND((E90/D90)*100,0)</f>
        <v>2</v>
      </c>
      <c r="P90" s="8">
        <f>IFERROR(ROUND(E90/L90,2),0)</f>
        <v>212.11</v>
      </c>
      <c r="Q90" s="10" t="s">
        <v>8316</v>
      </c>
      <c r="R90" t="s">
        <v>8324</v>
      </c>
      <c r="S90">
        <f>YEAR(T90)</f>
        <v>2016</v>
      </c>
      <c r="T90" s="14">
        <f>(((J90/60)/60)/24)+DATE(1970,1,1)</f>
        <v>42520.235486111109</v>
      </c>
      <c r="U90" s="15">
        <f>(((I90/60)/60)/24)+DATE(1970,1,1)</f>
        <v>42572.583333333328</v>
      </c>
    </row>
    <row r="91" spans="1:21" ht="29" x14ac:dyDescent="0.35">
      <c r="A91">
        <v>1421</v>
      </c>
      <c r="B91" s="3" t="s">
        <v>1422</v>
      </c>
      <c r="C91" s="3" t="s">
        <v>5531</v>
      </c>
      <c r="D91" s="6">
        <v>200000</v>
      </c>
      <c r="E91" s="8">
        <v>3415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>ROUND((E91/D91)*100,0)</f>
        <v>2</v>
      </c>
      <c r="P91" s="8">
        <f>IFERROR(ROUND(E91/L91,2),0)</f>
        <v>1707.5</v>
      </c>
      <c r="Q91" s="10" t="s">
        <v>8318</v>
      </c>
      <c r="R91" t="s">
        <v>8338</v>
      </c>
      <c r="S91">
        <f>YEAR(T91)</f>
        <v>2015</v>
      </c>
      <c r="T91" s="14">
        <f>(((J91/60)/60)/24)+DATE(1970,1,1)</f>
        <v>42013.915613425925</v>
      </c>
      <c r="U91" s="15">
        <f>(((I91/60)/60)/24)+DATE(1970,1,1)</f>
        <v>42043.915613425925</v>
      </c>
    </row>
    <row r="92" spans="1:21" ht="43.5" x14ac:dyDescent="0.35">
      <c r="A92">
        <v>1448</v>
      </c>
      <c r="B92" s="3" t="s">
        <v>1449</v>
      </c>
      <c r="C92" s="3" t="s">
        <v>5558</v>
      </c>
      <c r="D92" s="6">
        <v>200000</v>
      </c>
      <c r="E92" s="8">
        <v>3321.25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>ROUND((E92/D92)*100,0)</f>
        <v>2</v>
      </c>
      <c r="P92" s="8">
        <f>IFERROR(ROUND(E92/L92,2),0)</f>
        <v>0</v>
      </c>
      <c r="Q92" s="10" t="s">
        <v>8318</v>
      </c>
      <c r="R92" t="s">
        <v>8338</v>
      </c>
      <c r="S92">
        <f>YEAR(T92)</f>
        <v>2015</v>
      </c>
      <c r="T92" s="14">
        <f>(((J92/60)/60)/24)+DATE(1970,1,1)</f>
        <v>42115.936550925922</v>
      </c>
      <c r="U92" s="15">
        <f>(((I92/60)/60)/24)+DATE(1970,1,1)</f>
        <v>42146.225694444445</v>
      </c>
    </row>
    <row r="93" spans="1:21" ht="29" x14ac:dyDescent="0.35">
      <c r="A93">
        <v>1979</v>
      </c>
      <c r="B93" s="3" t="s">
        <v>1980</v>
      </c>
      <c r="C93" s="3" t="s">
        <v>6089</v>
      </c>
      <c r="D93" s="6">
        <v>200000</v>
      </c>
      <c r="E93" s="8">
        <v>1773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>ROUND((E93/D93)*100,0)</f>
        <v>1</v>
      </c>
      <c r="P93" s="8">
        <f>IFERROR(ROUND(E93/L93,2),0)</f>
        <v>2.1800000000000002</v>
      </c>
      <c r="Q93" s="10" t="s">
        <v>8316</v>
      </c>
      <c r="R93" t="s">
        <v>8317</v>
      </c>
      <c r="S93">
        <f>YEAR(T93)</f>
        <v>2015</v>
      </c>
      <c r="T93" s="14">
        <f>(((J93/60)/60)/24)+DATE(1970,1,1)</f>
        <v>42290.460023148145</v>
      </c>
      <c r="U93" s="15">
        <f>(((I93/60)/60)/24)+DATE(1970,1,1)</f>
        <v>42327.207638888889</v>
      </c>
    </row>
    <row r="94" spans="1:21" ht="29" x14ac:dyDescent="0.35">
      <c r="A94">
        <v>2579</v>
      </c>
      <c r="B94" s="3" t="s">
        <v>2579</v>
      </c>
      <c r="C94" s="3" t="s">
        <v>6689</v>
      </c>
      <c r="D94" s="6">
        <v>200000</v>
      </c>
      <c r="E94" s="8">
        <v>620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>ROUND((E94/D94)*100,0)</f>
        <v>0</v>
      </c>
      <c r="P94" s="8">
        <f>IFERROR(ROUND(E94/L94,2),0)</f>
        <v>51.67</v>
      </c>
      <c r="Q94" s="10" t="s">
        <v>8321</v>
      </c>
      <c r="R94" t="s">
        <v>8322</v>
      </c>
      <c r="S94">
        <f>YEAR(T94)</f>
        <v>2014</v>
      </c>
      <c r="T94" s="14">
        <f>(((J94/60)/60)/24)+DATE(1970,1,1)</f>
        <v>41837.829895833333</v>
      </c>
      <c r="U94" s="15">
        <f>(((I94/60)/60)/24)+DATE(1970,1,1)</f>
        <v>41897.829895833333</v>
      </c>
    </row>
    <row r="95" spans="1:21" ht="29" x14ac:dyDescent="0.35">
      <c r="A95">
        <v>2942</v>
      </c>
      <c r="B95" s="3" t="s">
        <v>2942</v>
      </c>
      <c r="C95" s="3" t="s">
        <v>7052</v>
      </c>
      <c r="D95" s="6">
        <v>200000</v>
      </c>
      <c r="E95" s="8">
        <v>216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>ROUND((E95/D95)*100,0)</f>
        <v>0</v>
      </c>
      <c r="P95" s="8">
        <f>IFERROR(ROUND(E95/L95,2),0)</f>
        <v>1.07</v>
      </c>
      <c r="Q95" s="10" t="s">
        <v>8339</v>
      </c>
      <c r="R95" t="s">
        <v>8357</v>
      </c>
      <c r="S95">
        <f>YEAR(T95)</f>
        <v>2015</v>
      </c>
      <c r="T95" s="14">
        <f>(((J95/60)/60)/24)+DATE(1970,1,1)</f>
        <v>42334.803923611107</v>
      </c>
      <c r="U95" s="15">
        <f>(((I95/60)/60)/24)+DATE(1970,1,1)</f>
        <v>42354.845833333333</v>
      </c>
    </row>
    <row r="96" spans="1:21" ht="29" x14ac:dyDescent="0.35">
      <c r="A96">
        <v>3951</v>
      </c>
      <c r="B96" s="3" t="s">
        <v>3948</v>
      </c>
      <c r="C96" s="3" t="s">
        <v>6961</v>
      </c>
      <c r="D96" s="6">
        <v>200000</v>
      </c>
      <c r="E96" s="8">
        <v>0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>ROUND((E96/D96)*100,0)</f>
        <v>0</v>
      </c>
      <c r="P96" s="8">
        <f>IFERROR(ROUND(E96/L96,2),0)</f>
        <v>0</v>
      </c>
      <c r="Q96" s="10" t="s">
        <v>8339</v>
      </c>
      <c r="R96" t="s">
        <v>8340</v>
      </c>
      <c r="S96">
        <f>YEAR(T96)</f>
        <v>2016</v>
      </c>
      <c r="T96" s="14">
        <f>(((J96/60)/60)/24)+DATE(1970,1,1)</f>
        <v>42433.825717592597</v>
      </c>
      <c r="U96" s="15">
        <f>(((I96/60)/60)/24)+DATE(1970,1,1)</f>
        <v>42493.784050925926</v>
      </c>
    </row>
    <row r="97" spans="1:21" ht="29" x14ac:dyDescent="0.35">
      <c r="A97">
        <v>1973</v>
      </c>
      <c r="B97" s="3" t="s">
        <v>1974</v>
      </c>
      <c r="C97" s="3" t="s">
        <v>6083</v>
      </c>
      <c r="D97" s="6">
        <v>198000</v>
      </c>
      <c r="E97" s="8">
        <v>1785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>ROUND((E97/D97)*100,0)</f>
        <v>1</v>
      </c>
      <c r="P97" s="8">
        <f>IFERROR(ROUND(E97/L97,2),0)</f>
        <v>0.87</v>
      </c>
      <c r="Q97" s="10" t="s">
        <v>8316</v>
      </c>
      <c r="R97" t="s">
        <v>8317</v>
      </c>
      <c r="S97">
        <f>YEAR(T97)</f>
        <v>2016</v>
      </c>
      <c r="T97" s="14">
        <f>(((J97/60)/60)/24)+DATE(1970,1,1)</f>
        <v>42549.722962962958</v>
      </c>
      <c r="U97" s="15">
        <f>(((I97/60)/60)/24)+DATE(1970,1,1)</f>
        <v>42588.291666666672</v>
      </c>
    </row>
    <row r="98" spans="1:21" ht="29" x14ac:dyDescent="0.35">
      <c r="A98">
        <v>1314</v>
      </c>
      <c r="B98" s="3" t="s">
        <v>1315</v>
      </c>
      <c r="C98" s="3" t="s">
        <v>5424</v>
      </c>
      <c r="D98" s="6">
        <v>180000</v>
      </c>
      <c r="E98" s="8">
        <v>4040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>ROUND((E98/D98)*100,0)</f>
        <v>2</v>
      </c>
      <c r="P98" s="8">
        <f>IFERROR(ROUND(E98/L98,2),0)</f>
        <v>367.27</v>
      </c>
      <c r="Q98" s="10" t="s">
        <v>8316</v>
      </c>
      <c r="R98" t="s">
        <v>8324</v>
      </c>
      <c r="S98">
        <f>YEAR(T98)</f>
        <v>2016</v>
      </c>
      <c r="T98" s="14">
        <f>(((J98/60)/60)/24)+DATE(1970,1,1)</f>
        <v>42604.669675925921</v>
      </c>
      <c r="U98" s="15">
        <f>(((I98/60)/60)/24)+DATE(1970,1,1)</f>
        <v>42664.669675925921</v>
      </c>
    </row>
    <row r="99" spans="1:21" ht="29" x14ac:dyDescent="0.35">
      <c r="A99">
        <v>1441</v>
      </c>
      <c r="B99" s="3" t="s">
        <v>1442</v>
      </c>
      <c r="C99" s="3" t="s">
        <v>5551</v>
      </c>
      <c r="D99" s="6">
        <v>180000</v>
      </c>
      <c r="E99" s="8">
        <v>3360.72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>ROUND((E99/D99)*100,0)</f>
        <v>2</v>
      </c>
      <c r="P99" s="8">
        <f>IFERROR(ROUND(E99/L99,2),0)</f>
        <v>1120.24</v>
      </c>
      <c r="Q99" s="10" t="s">
        <v>8318</v>
      </c>
      <c r="R99" t="s">
        <v>8338</v>
      </c>
      <c r="S99">
        <f>YEAR(T99)</f>
        <v>2015</v>
      </c>
      <c r="T99" s="14">
        <f>(((J99/60)/60)/24)+DATE(1970,1,1)</f>
        <v>42198.765844907408</v>
      </c>
      <c r="U99" s="15">
        <f>(((I99/60)/60)/24)+DATE(1970,1,1)</f>
        <v>42258.765844907408</v>
      </c>
    </row>
    <row r="100" spans="1:21" ht="29" x14ac:dyDescent="0.35">
      <c r="A100">
        <v>1982</v>
      </c>
      <c r="B100" s="3" t="s">
        <v>1983</v>
      </c>
      <c r="C100" s="3" t="s">
        <v>6092</v>
      </c>
      <c r="D100" s="6">
        <v>180000</v>
      </c>
      <c r="E100" s="8">
        <v>1766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>ROUND((E100/D100)*100,0)</f>
        <v>1</v>
      </c>
      <c r="P100" s="8">
        <f>IFERROR(ROUND(E100/L100,2),0)</f>
        <v>0</v>
      </c>
      <c r="Q100" s="10" t="s">
        <v>8325</v>
      </c>
      <c r="R100" t="s">
        <v>8352</v>
      </c>
      <c r="S100">
        <f>YEAR(T100)</f>
        <v>2016</v>
      </c>
      <c r="T100" s="14">
        <f>(((J100/60)/60)/24)+DATE(1970,1,1)</f>
        <v>42678.586655092593</v>
      </c>
      <c r="U100" s="15">
        <f>(((I100/60)/60)/24)+DATE(1970,1,1)</f>
        <v>42708.628321759257</v>
      </c>
    </row>
    <row r="101" spans="1:21" ht="29" x14ac:dyDescent="0.35">
      <c r="A101">
        <v>2513</v>
      </c>
      <c r="B101" s="3" t="s">
        <v>2513</v>
      </c>
      <c r="C101" s="3" t="s">
        <v>6623</v>
      </c>
      <c r="D101" s="6">
        <v>180000</v>
      </c>
      <c r="E101" s="8">
        <v>714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>ROUND((E101/D101)*100,0)</f>
        <v>0</v>
      </c>
      <c r="P101" s="8">
        <f>IFERROR(ROUND(E101/L101,2),0)</f>
        <v>0</v>
      </c>
      <c r="Q101" s="10" t="s">
        <v>8321</v>
      </c>
      <c r="R101" t="s">
        <v>8356</v>
      </c>
      <c r="S101">
        <f>YEAR(T101)</f>
        <v>2016</v>
      </c>
      <c r="T101" s="14">
        <f>(((J101/60)/60)/24)+DATE(1970,1,1)</f>
        <v>42732.00681712963</v>
      </c>
      <c r="U101" s="15">
        <f>(((I101/60)/60)/24)+DATE(1970,1,1)</f>
        <v>42792.00681712963</v>
      </c>
    </row>
    <row r="102" spans="1:21" ht="29" x14ac:dyDescent="0.35">
      <c r="A102">
        <v>2909</v>
      </c>
      <c r="B102" s="3" t="s">
        <v>2909</v>
      </c>
      <c r="C102" s="3" t="s">
        <v>7019</v>
      </c>
      <c r="D102" s="6">
        <v>180000</v>
      </c>
      <c r="E102" s="8">
        <v>250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>ROUND((E102/D102)*100,0)</f>
        <v>0</v>
      </c>
      <c r="P102" s="8">
        <f>IFERROR(ROUND(E102/L102,2),0)</f>
        <v>250</v>
      </c>
      <c r="Q102" s="10" t="s">
        <v>8339</v>
      </c>
      <c r="R102" t="s">
        <v>8340</v>
      </c>
      <c r="S102">
        <f>YEAR(T102)</f>
        <v>2014</v>
      </c>
      <c r="T102" s="14">
        <f>(((J102/60)/60)/24)+DATE(1970,1,1)</f>
        <v>41929.266215277778</v>
      </c>
      <c r="U102" s="15">
        <f>(((I102/60)/60)/24)+DATE(1970,1,1)</f>
        <v>41968.823611111111</v>
      </c>
    </row>
    <row r="103" spans="1:21" ht="29" x14ac:dyDescent="0.35">
      <c r="A103">
        <v>2076</v>
      </c>
      <c r="B103" s="3" t="s">
        <v>2077</v>
      </c>
      <c r="C103" s="3" t="s">
        <v>6186</v>
      </c>
      <c r="D103" s="6">
        <v>179000</v>
      </c>
      <c r="E103" s="8">
        <v>1527.5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>ROUND((E103/D103)*100,0)</f>
        <v>1</v>
      </c>
      <c r="P103" s="8">
        <f>IFERROR(ROUND(E103/L103,2),0)</f>
        <v>0.18</v>
      </c>
      <c r="Q103" s="10" t="s">
        <v>8316</v>
      </c>
      <c r="R103" t="s">
        <v>8317</v>
      </c>
      <c r="S103">
        <f>YEAR(T103)</f>
        <v>2014</v>
      </c>
      <c r="T103" s="14">
        <f>(((J103/60)/60)/24)+DATE(1970,1,1)</f>
        <v>41803.880659722221</v>
      </c>
      <c r="U103" s="15">
        <f>(((I103/60)/60)/24)+DATE(1970,1,1)</f>
        <v>41843.880659722221</v>
      </c>
    </row>
    <row r="104" spans="1:21" x14ac:dyDescent="0.35">
      <c r="A104">
        <v>696</v>
      </c>
      <c r="B104" s="3" t="s">
        <v>697</v>
      </c>
      <c r="C104" s="3" t="s">
        <v>4806</v>
      </c>
      <c r="D104" s="6">
        <v>175000</v>
      </c>
      <c r="E104" s="8">
        <v>10290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>ROUND((E104/D104)*100,0)</f>
        <v>6</v>
      </c>
      <c r="P104" s="8">
        <f>IFERROR(ROUND(E104/L104,2),0)</f>
        <v>10290</v>
      </c>
      <c r="Q104" s="10" t="s">
        <v>8316</v>
      </c>
      <c r="R104" t="s">
        <v>8324</v>
      </c>
      <c r="S104">
        <f>YEAR(T104)</f>
        <v>2014</v>
      </c>
      <c r="T104" s="14">
        <f>(((J104/60)/60)/24)+DATE(1970,1,1)</f>
        <v>41815.927106481482</v>
      </c>
      <c r="U104" s="15">
        <f>(((I104/60)/60)/24)+DATE(1970,1,1)</f>
        <v>41845.927106481482</v>
      </c>
    </row>
    <row r="105" spans="1:21" ht="43.5" x14ac:dyDescent="0.35">
      <c r="A105">
        <v>1176</v>
      </c>
      <c r="B105" s="3" t="s">
        <v>1177</v>
      </c>
      <c r="C105" s="3" t="s">
        <v>5286</v>
      </c>
      <c r="D105" s="6">
        <v>175000</v>
      </c>
      <c r="E105" s="8">
        <v>5012.25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>ROUND((E105/D105)*100,0)</f>
        <v>3</v>
      </c>
      <c r="P105" s="8">
        <f>IFERROR(ROUND(E105/L105,2),0)</f>
        <v>5012.25</v>
      </c>
      <c r="Q105" s="10" t="s">
        <v>8321</v>
      </c>
      <c r="R105" t="s">
        <v>8322</v>
      </c>
      <c r="S105">
        <f>YEAR(T105)</f>
        <v>2017</v>
      </c>
      <c r="T105" s="14">
        <f>(((J105/60)/60)/24)+DATE(1970,1,1)</f>
        <v>42746.019652777773</v>
      </c>
      <c r="U105" s="15">
        <f>(((I105/60)/60)/24)+DATE(1970,1,1)</f>
        <v>42800.541666666672</v>
      </c>
    </row>
    <row r="106" spans="1:21" ht="29" x14ac:dyDescent="0.35">
      <c r="A106">
        <v>2363</v>
      </c>
      <c r="B106" s="3" t="s">
        <v>2364</v>
      </c>
      <c r="C106" s="3" t="s">
        <v>6473</v>
      </c>
      <c r="D106" s="6">
        <v>175000</v>
      </c>
      <c r="E106" s="8">
        <v>1000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>ROUND((E106/D106)*100,0)</f>
        <v>1</v>
      </c>
      <c r="P106" s="8">
        <f>IFERROR(ROUND(E106/L106,2),0)</f>
        <v>0</v>
      </c>
      <c r="Q106" s="10" t="s">
        <v>8316</v>
      </c>
      <c r="R106" t="s">
        <v>8334</v>
      </c>
      <c r="S106">
        <f>YEAR(T106)</f>
        <v>2015</v>
      </c>
      <c r="T106" s="14">
        <f>(((J106/60)/60)/24)+DATE(1970,1,1)</f>
        <v>42322.011574074073</v>
      </c>
      <c r="U106" s="15">
        <f>(((I106/60)/60)/24)+DATE(1970,1,1)</f>
        <v>42367.011574074073</v>
      </c>
    </row>
    <row r="107" spans="1:21" ht="29" x14ac:dyDescent="0.35">
      <c r="A107">
        <v>978</v>
      </c>
      <c r="B107" s="3" t="s">
        <v>979</v>
      </c>
      <c r="C107" s="3" t="s">
        <v>5088</v>
      </c>
      <c r="D107" s="6">
        <v>172889</v>
      </c>
      <c r="E107" s="8">
        <v>6207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>ROUND((E107/D107)*100,0)</f>
        <v>4</v>
      </c>
      <c r="P107" s="8">
        <f>IFERROR(ROUND(E107/L107,2),0)</f>
        <v>50.46</v>
      </c>
      <c r="Q107" s="10" t="s">
        <v>8316</v>
      </c>
      <c r="R107" t="s">
        <v>8324</v>
      </c>
      <c r="S107">
        <f>YEAR(T107)</f>
        <v>2016</v>
      </c>
      <c r="T107" s="14">
        <f>(((J107/60)/60)/24)+DATE(1970,1,1)</f>
        <v>42395.309039351851</v>
      </c>
      <c r="U107" s="15">
        <f>(((I107/60)/60)/24)+DATE(1970,1,1)</f>
        <v>42425.309039351851</v>
      </c>
    </row>
    <row r="108" spans="1:21" ht="29" x14ac:dyDescent="0.35">
      <c r="A108">
        <v>1874</v>
      </c>
      <c r="B108" s="3" t="s">
        <v>1875</v>
      </c>
      <c r="C108" s="3" t="s">
        <v>5984</v>
      </c>
      <c r="D108" s="6">
        <v>160000</v>
      </c>
      <c r="E108" s="8">
        <v>2028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>ROUND((E108/D108)*100,0)</f>
        <v>1</v>
      </c>
      <c r="P108" s="8">
        <f>IFERROR(ROUND(E108/L108,2),0)</f>
        <v>1014</v>
      </c>
      <c r="Q108" s="10" t="s">
        <v>8311</v>
      </c>
      <c r="R108" t="s">
        <v>8336</v>
      </c>
      <c r="S108">
        <f>YEAR(T108)</f>
        <v>2016</v>
      </c>
      <c r="T108" s="14">
        <f>(((J108/60)/60)/24)+DATE(1970,1,1)</f>
        <v>42529.969131944439</v>
      </c>
      <c r="U108" s="15">
        <f>(((I108/60)/60)/24)+DATE(1970,1,1)</f>
        <v>42549.969131944439</v>
      </c>
    </row>
    <row r="109" spans="1:21" ht="29" x14ac:dyDescent="0.35">
      <c r="A109">
        <v>2013</v>
      </c>
      <c r="B109" s="3" t="s">
        <v>2014</v>
      </c>
      <c r="C109" s="3" t="s">
        <v>6123</v>
      </c>
      <c r="D109" s="6">
        <v>160000</v>
      </c>
      <c r="E109" s="8">
        <v>1661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>ROUND((E109/D109)*100,0)</f>
        <v>1</v>
      </c>
      <c r="P109" s="8">
        <f>IFERROR(ROUND(E109/L109,2),0)</f>
        <v>0.36</v>
      </c>
      <c r="Q109" s="10" t="s">
        <v>8316</v>
      </c>
      <c r="R109" t="s">
        <v>8317</v>
      </c>
      <c r="S109">
        <f>YEAR(T109)</f>
        <v>2016</v>
      </c>
      <c r="T109" s="14">
        <f>(((J109/60)/60)/24)+DATE(1970,1,1)</f>
        <v>42499.960810185185</v>
      </c>
      <c r="U109" s="15">
        <f>(((I109/60)/60)/24)+DATE(1970,1,1)</f>
        <v>42559.960810185185</v>
      </c>
    </row>
    <row r="110" spans="1:21" ht="29" x14ac:dyDescent="0.35">
      <c r="A110">
        <v>138</v>
      </c>
      <c r="B110" s="3" t="s">
        <v>140</v>
      </c>
      <c r="C110" s="3" t="s">
        <v>4248</v>
      </c>
      <c r="D110" s="6">
        <v>150000</v>
      </c>
      <c r="E110" s="8">
        <v>56590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>ROUND((E110/D110)*100,0)</f>
        <v>38</v>
      </c>
      <c r="P110" s="8">
        <f>IFERROR(ROUND(E110/L110,2),0)</f>
        <v>975.69</v>
      </c>
      <c r="Q110" s="10" t="s">
        <v>8308</v>
      </c>
      <c r="R110" t="s">
        <v>8327</v>
      </c>
      <c r="S110">
        <f>YEAR(T110)</f>
        <v>2015</v>
      </c>
      <c r="T110" s="14">
        <f>(((J110/60)/60)/24)+DATE(1970,1,1)</f>
        <v>42186.257418981477</v>
      </c>
      <c r="U110" s="15">
        <f>(((I110/60)/60)/24)+DATE(1970,1,1)</f>
        <v>42217.207638888889</v>
      </c>
    </row>
    <row r="111" spans="1:21" ht="29" x14ac:dyDescent="0.35">
      <c r="A111">
        <v>236</v>
      </c>
      <c r="B111" s="3" t="s">
        <v>238</v>
      </c>
      <c r="C111" s="3" t="s">
        <v>4346</v>
      </c>
      <c r="D111" s="6">
        <v>150000</v>
      </c>
      <c r="E111" s="8">
        <v>34198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>ROUND((E111/D111)*100,0)</f>
        <v>23</v>
      </c>
      <c r="P111" s="8">
        <f>IFERROR(ROUND(E111/L111,2),0)</f>
        <v>0</v>
      </c>
      <c r="Q111" s="10" t="s">
        <v>8308</v>
      </c>
      <c r="R111" t="s">
        <v>8323</v>
      </c>
      <c r="S111">
        <f>YEAR(T111)</f>
        <v>2015</v>
      </c>
      <c r="T111" s="14">
        <f>(((J111/60)/60)/24)+DATE(1970,1,1)</f>
        <v>42321.08447916666</v>
      </c>
      <c r="U111" s="15">
        <f>(((I111/60)/60)/24)+DATE(1970,1,1)</f>
        <v>42374</v>
      </c>
    </row>
    <row r="112" spans="1:21" ht="29" x14ac:dyDescent="0.35">
      <c r="A112">
        <v>326</v>
      </c>
      <c r="B112" s="3" t="s">
        <v>327</v>
      </c>
      <c r="C112" s="3" t="s">
        <v>4436</v>
      </c>
      <c r="D112" s="6">
        <v>150000</v>
      </c>
      <c r="E112" s="8">
        <v>26100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>ROUND((E112/D112)*100,0)</f>
        <v>17</v>
      </c>
      <c r="P112" s="8">
        <f>IFERROR(ROUND(E112/L112,2),0)</f>
        <v>22.68</v>
      </c>
      <c r="Q112" s="10" t="s">
        <v>8308</v>
      </c>
      <c r="R112" t="s">
        <v>8332</v>
      </c>
      <c r="S112">
        <f>YEAR(T112)</f>
        <v>2017</v>
      </c>
      <c r="T112" s="14">
        <f>(((J112/60)/60)/24)+DATE(1970,1,1)</f>
        <v>42775.314884259264</v>
      </c>
      <c r="U112" s="15">
        <f>(((I112/60)/60)/24)+DATE(1970,1,1)</f>
        <v>42808.956250000003</v>
      </c>
    </row>
    <row r="113" spans="1:21" ht="29" x14ac:dyDescent="0.35">
      <c r="A113">
        <v>371</v>
      </c>
      <c r="B113" s="3" t="s">
        <v>372</v>
      </c>
      <c r="C113" s="3" t="s">
        <v>4481</v>
      </c>
      <c r="D113" s="6">
        <v>150000</v>
      </c>
      <c r="E113" s="8">
        <v>22197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>ROUND((E113/D113)*100,0)</f>
        <v>15</v>
      </c>
      <c r="P113" s="8">
        <f>IFERROR(ROUND(E113/L113,2),0)</f>
        <v>20.9</v>
      </c>
      <c r="Q113" s="10" t="s">
        <v>8308</v>
      </c>
      <c r="R113" t="s">
        <v>8332</v>
      </c>
      <c r="S113">
        <f>YEAR(T113)</f>
        <v>2012</v>
      </c>
      <c r="T113" s="14">
        <f>(((J113/60)/60)/24)+DATE(1970,1,1)</f>
        <v>41261.767812500002</v>
      </c>
      <c r="U113" s="15">
        <f>(((I113/60)/60)/24)+DATE(1970,1,1)</f>
        <v>41306.767812500002</v>
      </c>
    </row>
    <row r="114" spans="1:21" ht="29" x14ac:dyDescent="0.35">
      <c r="A114">
        <v>557</v>
      </c>
      <c r="B114" s="3" t="s">
        <v>558</v>
      </c>
      <c r="C114" s="3" t="s">
        <v>4667</v>
      </c>
      <c r="D114" s="6">
        <v>150000</v>
      </c>
      <c r="E114" s="8">
        <v>13296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>ROUND((E114/D114)*100,0)</f>
        <v>9</v>
      </c>
      <c r="P114" s="8">
        <f>IFERROR(ROUND(E114/L114,2),0)</f>
        <v>664.8</v>
      </c>
      <c r="Q114" s="10" t="s">
        <v>8316</v>
      </c>
      <c r="R114" t="s">
        <v>8334</v>
      </c>
      <c r="S114">
        <f>YEAR(T114)</f>
        <v>2016</v>
      </c>
      <c r="T114" s="14">
        <f>(((J114/60)/60)/24)+DATE(1970,1,1)</f>
        <v>42676.942164351851</v>
      </c>
      <c r="U114" s="15">
        <f>(((I114/60)/60)/24)+DATE(1970,1,1)</f>
        <v>42706.983831018515</v>
      </c>
    </row>
    <row r="115" spans="1:21" ht="29" x14ac:dyDescent="0.35">
      <c r="A115">
        <v>608</v>
      </c>
      <c r="B115" s="3" t="s">
        <v>609</v>
      </c>
      <c r="C115" s="3" t="s">
        <v>4718</v>
      </c>
      <c r="D115" s="6">
        <v>150000</v>
      </c>
      <c r="E115" s="8">
        <v>11998.01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>ROUND((E115/D115)*100,0)</f>
        <v>8</v>
      </c>
      <c r="P115" s="8">
        <f>IFERROR(ROUND(E115/L115,2),0)</f>
        <v>2399.6</v>
      </c>
      <c r="Q115" s="10" t="s">
        <v>8316</v>
      </c>
      <c r="R115" t="s">
        <v>8334</v>
      </c>
      <c r="S115">
        <f>YEAR(T115)</f>
        <v>2015</v>
      </c>
      <c r="T115" s="14">
        <f>(((J115/60)/60)/24)+DATE(1970,1,1)</f>
        <v>42140.921064814815</v>
      </c>
      <c r="U115" s="15">
        <f>(((I115/60)/60)/24)+DATE(1970,1,1)</f>
        <v>42170.921064814815</v>
      </c>
    </row>
    <row r="116" spans="1:21" ht="29" x14ac:dyDescent="0.35">
      <c r="A116">
        <v>694</v>
      </c>
      <c r="B116" s="3" t="s">
        <v>695</v>
      </c>
      <c r="C116" s="3" t="s">
        <v>4804</v>
      </c>
      <c r="D116" s="6">
        <v>150000</v>
      </c>
      <c r="E116" s="8">
        <v>10299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>ROUND((E116/D116)*100,0)</f>
        <v>7</v>
      </c>
      <c r="P116" s="8">
        <f>IFERROR(ROUND(E116/L116,2),0)</f>
        <v>1471.29</v>
      </c>
      <c r="Q116" s="10" t="s">
        <v>8316</v>
      </c>
      <c r="R116" t="s">
        <v>8324</v>
      </c>
      <c r="S116">
        <f>YEAR(T116)</f>
        <v>2017</v>
      </c>
      <c r="T116" s="14">
        <f>(((J116/60)/60)/24)+DATE(1970,1,1)</f>
        <v>42737.663877314815</v>
      </c>
      <c r="U116" s="15">
        <f>(((I116/60)/60)/24)+DATE(1970,1,1)</f>
        <v>42767.663877314815</v>
      </c>
    </row>
    <row r="117" spans="1:21" ht="29" x14ac:dyDescent="0.35">
      <c r="A117">
        <v>976</v>
      </c>
      <c r="B117" s="3" t="s">
        <v>977</v>
      </c>
      <c r="C117" s="3" t="s">
        <v>5086</v>
      </c>
      <c r="D117" s="6">
        <v>150000</v>
      </c>
      <c r="E117" s="8">
        <v>6210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>ROUND((E117/D117)*100,0)</f>
        <v>4</v>
      </c>
      <c r="P117" s="8">
        <f>IFERROR(ROUND(E117/L117,2),0)</f>
        <v>345</v>
      </c>
      <c r="Q117" s="10" t="s">
        <v>8316</v>
      </c>
      <c r="R117" t="s">
        <v>8324</v>
      </c>
      <c r="S117">
        <f>YEAR(T117)</f>
        <v>2015</v>
      </c>
      <c r="T117" s="14">
        <f>(((J117/60)/60)/24)+DATE(1970,1,1)</f>
        <v>42185.058993055558</v>
      </c>
      <c r="U117" s="15">
        <f>(((I117/60)/60)/24)+DATE(1970,1,1)</f>
        <v>42230.058993055558</v>
      </c>
    </row>
    <row r="118" spans="1:21" ht="29" x14ac:dyDescent="0.35">
      <c r="A118">
        <v>999</v>
      </c>
      <c r="B118" s="3" t="s">
        <v>1000</v>
      </c>
      <c r="C118" s="3" t="s">
        <v>5109</v>
      </c>
      <c r="D118" s="6">
        <v>150000</v>
      </c>
      <c r="E118" s="8">
        <v>6042.02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>ROUND((E118/D118)*100,0)</f>
        <v>4</v>
      </c>
      <c r="P118" s="8">
        <f>IFERROR(ROUND(E118/L118,2),0)</f>
        <v>151.05000000000001</v>
      </c>
      <c r="Q118" s="10" t="s">
        <v>8316</v>
      </c>
      <c r="R118" t="s">
        <v>8324</v>
      </c>
      <c r="S118">
        <f>YEAR(T118)</f>
        <v>2014</v>
      </c>
      <c r="T118" s="14">
        <f>(((J118/60)/60)/24)+DATE(1970,1,1)</f>
        <v>41926.29965277778</v>
      </c>
      <c r="U118" s="15">
        <f>(((I118/60)/60)/24)+DATE(1970,1,1)</f>
        <v>41956.334722222222</v>
      </c>
    </row>
    <row r="119" spans="1:21" ht="29" x14ac:dyDescent="0.35">
      <c r="A119">
        <v>1066</v>
      </c>
      <c r="B119" s="3" t="s">
        <v>1067</v>
      </c>
      <c r="C119" s="3" t="s">
        <v>5176</v>
      </c>
      <c r="D119" s="6">
        <v>150000</v>
      </c>
      <c r="E119" s="8">
        <v>5535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>ROUND((E119/D119)*100,0)</f>
        <v>4</v>
      </c>
      <c r="P119" s="8">
        <f>IFERROR(ROUND(E119/L119,2),0)</f>
        <v>37.4</v>
      </c>
      <c r="Q119" s="10" t="s">
        <v>8311</v>
      </c>
      <c r="R119" t="s">
        <v>8333</v>
      </c>
      <c r="S119">
        <f>YEAR(T119)</f>
        <v>2013</v>
      </c>
      <c r="T119" s="14">
        <f>(((J119/60)/60)/24)+DATE(1970,1,1)</f>
        <v>41445.962754629632</v>
      </c>
      <c r="U119" s="15">
        <f>(((I119/60)/60)/24)+DATE(1970,1,1)</f>
        <v>41490.962754629632</v>
      </c>
    </row>
    <row r="120" spans="1:21" ht="29" x14ac:dyDescent="0.35">
      <c r="A120">
        <v>2387</v>
      </c>
      <c r="B120" s="3" t="s">
        <v>2388</v>
      </c>
      <c r="C120" s="3" t="s">
        <v>6497</v>
      </c>
      <c r="D120" s="6">
        <v>150000</v>
      </c>
      <c r="E120" s="8">
        <v>926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>ROUND((E120/D120)*100,0)</f>
        <v>1</v>
      </c>
      <c r="P120" s="8">
        <f>IFERROR(ROUND(E120/L120,2),0)</f>
        <v>308.67</v>
      </c>
      <c r="Q120" s="10" t="s">
        <v>8316</v>
      </c>
      <c r="R120" t="s">
        <v>8334</v>
      </c>
      <c r="S120">
        <f>YEAR(T120)</f>
        <v>2016</v>
      </c>
      <c r="T120" s="14">
        <f>(((J120/60)/60)/24)+DATE(1970,1,1)</f>
        <v>42528.626620370371</v>
      </c>
      <c r="U120" s="15">
        <f>(((I120/60)/60)/24)+DATE(1970,1,1)</f>
        <v>42573.626620370371</v>
      </c>
    </row>
    <row r="121" spans="1:21" ht="29" x14ac:dyDescent="0.35">
      <c r="A121">
        <v>2519</v>
      </c>
      <c r="B121" s="3" t="s">
        <v>2519</v>
      </c>
      <c r="C121" s="3" t="s">
        <v>6629</v>
      </c>
      <c r="D121" s="6">
        <v>150000</v>
      </c>
      <c r="E121" s="8">
        <v>700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>ROUND((E121/D121)*100,0)</f>
        <v>0</v>
      </c>
      <c r="P121" s="8">
        <f>IFERROR(ROUND(E121/L121,2),0)</f>
        <v>175</v>
      </c>
      <c r="Q121" s="10" t="s">
        <v>8321</v>
      </c>
      <c r="R121" t="s">
        <v>8356</v>
      </c>
      <c r="S121">
        <f>YEAR(T121)</f>
        <v>2014</v>
      </c>
      <c r="T121" s="14">
        <f>(((J121/60)/60)/24)+DATE(1970,1,1)</f>
        <v>41809.155138888891</v>
      </c>
      <c r="U121" s="15">
        <f>(((I121/60)/60)/24)+DATE(1970,1,1)</f>
        <v>41839.155138888891</v>
      </c>
    </row>
    <row r="122" spans="1:21" ht="29" x14ac:dyDescent="0.35">
      <c r="A122">
        <v>2656</v>
      </c>
      <c r="B122" s="3" t="s">
        <v>2656</v>
      </c>
      <c r="C122" s="3" t="s">
        <v>6766</v>
      </c>
      <c r="D122" s="6">
        <v>150000</v>
      </c>
      <c r="E122" s="8">
        <v>521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>ROUND((E122/D122)*100,0)</f>
        <v>0</v>
      </c>
      <c r="P122" s="8">
        <f>IFERROR(ROUND(E122/L122,2),0)</f>
        <v>3.43</v>
      </c>
      <c r="Q122" s="10" t="s">
        <v>8316</v>
      </c>
      <c r="R122" t="s">
        <v>8350</v>
      </c>
      <c r="S122">
        <f>YEAR(T122)</f>
        <v>2017</v>
      </c>
      <c r="T122" s="14">
        <f>(((J122/60)/60)/24)+DATE(1970,1,1)</f>
        <v>42767.688518518517</v>
      </c>
      <c r="U122" s="15">
        <f>(((I122/60)/60)/24)+DATE(1970,1,1)</f>
        <v>42806.791666666672</v>
      </c>
    </row>
    <row r="123" spans="1:21" ht="29" x14ac:dyDescent="0.35">
      <c r="A123">
        <v>2713</v>
      </c>
      <c r="B123" s="3" t="s">
        <v>2713</v>
      </c>
      <c r="C123" s="3" t="s">
        <v>6823</v>
      </c>
      <c r="D123" s="6">
        <v>150000</v>
      </c>
      <c r="E123" s="8">
        <v>453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>ROUND((E123/D123)*100,0)</f>
        <v>0</v>
      </c>
      <c r="P123" s="8">
        <f>IFERROR(ROUND(E123/L123,2),0)</f>
        <v>0.32</v>
      </c>
      <c r="Q123" s="10" t="s">
        <v>8339</v>
      </c>
      <c r="R123" t="s">
        <v>8357</v>
      </c>
      <c r="S123">
        <f>YEAR(T123)</f>
        <v>2015</v>
      </c>
      <c r="T123" s="14">
        <f>(((J123/60)/60)/24)+DATE(1970,1,1)</f>
        <v>42322.653749999998</v>
      </c>
      <c r="U123" s="15">
        <f>(((I123/60)/60)/24)+DATE(1970,1,1)</f>
        <v>42362.653749999998</v>
      </c>
    </row>
    <row r="124" spans="1:21" ht="29" x14ac:dyDescent="0.35">
      <c r="A124">
        <v>2876</v>
      </c>
      <c r="B124" s="3" t="s">
        <v>2876</v>
      </c>
      <c r="C124" s="3" t="s">
        <v>6986</v>
      </c>
      <c r="D124" s="6">
        <v>150000</v>
      </c>
      <c r="E124" s="8">
        <v>272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>ROUND((E124/D124)*100,0)</f>
        <v>0</v>
      </c>
      <c r="P124" s="8">
        <f>IFERROR(ROUND(E124/L124,2),0)</f>
        <v>0</v>
      </c>
      <c r="Q124" s="10" t="s">
        <v>8339</v>
      </c>
      <c r="R124" t="s">
        <v>8340</v>
      </c>
      <c r="S124">
        <f>YEAR(T124)</f>
        <v>2015</v>
      </c>
      <c r="T124" s="14">
        <f>(((J124/60)/60)/24)+DATE(1970,1,1)</f>
        <v>42171.743969907402</v>
      </c>
      <c r="U124" s="15">
        <f>(((I124/60)/60)/24)+DATE(1970,1,1)</f>
        <v>42201.743969907402</v>
      </c>
    </row>
    <row r="125" spans="1:21" ht="29" x14ac:dyDescent="0.35">
      <c r="A125">
        <v>2902</v>
      </c>
      <c r="B125" s="3" t="s">
        <v>2902</v>
      </c>
      <c r="C125" s="3" t="s">
        <v>7012</v>
      </c>
      <c r="D125" s="6">
        <v>150000</v>
      </c>
      <c r="E125" s="8">
        <v>250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>ROUND((E125/D125)*100,0)</f>
        <v>0</v>
      </c>
      <c r="P125" s="8">
        <f>IFERROR(ROUND(E125/L125,2),0)</f>
        <v>250</v>
      </c>
      <c r="Q125" s="10" t="s">
        <v>8339</v>
      </c>
      <c r="R125" t="s">
        <v>8340</v>
      </c>
      <c r="S125">
        <f>YEAR(T125)</f>
        <v>2015</v>
      </c>
      <c r="T125" s="14">
        <f>(((J125/60)/60)/24)+DATE(1970,1,1)</f>
        <v>42210.439768518518</v>
      </c>
      <c r="U125" s="15">
        <f>(((I125/60)/60)/24)+DATE(1970,1,1)</f>
        <v>42240.439768518518</v>
      </c>
    </row>
    <row r="126" spans="1:21" ht="29" x14ac:dyDescent="0.35">
      <c r="A126">
        <v>3636</v>
      </c>
      <c r="B126" s="3" t="s">
        <v>3634</v>
      </c>
      <c r="C126" s="3" t="s">
        <v>7746</v>
      </c>
      <c r="D126" s="6">
        <v>150000</v>
      </c>
      <c r="E126" s="8">
        <v>1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>ROUND((E126/D126)*100,0)</f>
        <v>0</v>
      </c>
      <c r="P126" s="8">
        <f>IFERROR(ROUND(E126/L126,2),0)</f>
        <v>0</v>
      </c>
      <c r="Q126" s="10" t="s">
        <v>8339</v>
      </c>
      <c r="R126" t="s">
        <v>8351</v>
      </c>
      <c r="S126">
        <f>YEAR(T126)</f>
        <v>2015</v>
      </c>
      <c r="T126" s="14">
        <f>(((J126/60)/60)/24)+DATE(1970,1,1)</f>
        <v>42226.694780092599</v>
      </c>
      <c r="U126" s="15">
        <f>(((I126/60)/60)/24)+DATE(1970,1,1)</f>
        <v>42261.694780092599</v>
      </c>
    </row>
    <row r="127" spans="1:21" ht="29" x14ac:dyDescent="0.35">
      <c r="A127">
        <v>3805</v>
      </c>
      <c r="B127" s="3" t="s">
        <v>3802</v>
      </c>
      <c r="C127" s="3" t="s">
        <v>7915</v>
      </c>
      <c r="D127" s="6">
        <v>150000</v>
      </c>
      <c r="E127" s="8">
        <v>0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>ROUND((E127/D127)*100,0)</f>
        <v>0</v>
      </c>
      <c r="P127" s="8">
        <f>IFERROR(ROUND(E127/L127,2),0)</f>
        <v>0</v>
      </c>
      <c r="Q127" s="10" t="s">
        <v>8339</v>
      </c>
      <c r="R127" t="s">
        <v>8351</v>
      </c>
      <c r="S127">
        <f>YEAR(T127)</f>
        <v>2014</v>
      </c>
      <c r="T127" s="14">
        <f>(((J127/60)/60)/24)+DATE(1970,1,1)</f>
        <v>41849.887037037035</v>
      </c>
      <c r="U127" s="15">
        <f>(((I127/60)/60)/24)+DATE(1970,1,1)</f>
        <v>41909.887037037035</v>
      </c>
    </row>
    <row r="128" spans="1:21" ht="29" x14ac:dyDescent="0.35">
      <c r="A128">
        <v>2429</v>
      </c>
      <c r="B128" s="3" t="s">
        <v>2430</v>
      </c>
      <c r="C128" s="3" t="s">
        <v>6539</v>
      </c>
      <c r="D128" s="6">
        <v>140000</v>
      </c>
      <c r="E128" s="8">
        <v>855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>ROUND((E128/D128)*100,0)</f>
        <v>1</v>
      </c>
      <c r="P128" s="8">
        <f>IFERROR(ROUND(E128/L128,2),0)</f>
        <v>213.75</v>
      </c>
      <c r="Q128" s="10" t="s">
        <v>8321</v>
      </c>
      <c r="R128" t="s">
        <v>8322</v>
      </c>
      <c r="S128">
        <f>YEAR(T128)</f>
        <v>2016</v>
      </c>
      <c r="T128" s="14">
        <f>(((J128/60)/60)/24)+DATE(1970,1,1)</f>
        <v>42734.879236111112</v>
      </c>
      <c r="U128" s="15">
        <f>(((I128/60)/60)/24)+DATE(1970,1,1)</f>
        <v>42771.697222222225</v>
      </c>
    </row>
    <row r="129" spans="1:21" ht="29" x14ac:dyDescent="0.35">
      <c r="A129">
        <v>1996</v>
      </c>
      <c r="B129" s="3" t="s">
        <v>1997</v>
      </c>
      <c r="C129" s="3" t="s">
        <v>6106</v>
      </c>
      <c r="D129" s="6">
        <v>133800</v>
      </c>
      <c r="E129" s="8">
        <v>1707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>ROUND((E129/D129)*100,0)</f>
        <v>1</v>
      </c>
      <c r="P129" s="8">
        <f>IFERROR(ROUND(E129/L129,2),0)</f>
        <v>0</v>
      </c>
      <c r="Q129" s="10" t="s">
        <v>8325</v>
      </c>
      <c r="R129" t="s">
        <v>8352</v>
      </c>
      <c r="S129">
        <f>YEAR(T129)</f>
        <v>2014</v>
      </c>
      <c r="T129" s="14">
        <f>(((J129/60)/60)/24)+DATE(1970,1,1)</f>
        <v>41800.819571759261</v>
      </c>
      <c r="U129" s="15">
        <f>(((I129/60)/60)/24)+DATE(1970,1,1)</f>
        <v>41830.819571759261</v>
      </c>
    </row>
    <row r="130" spans="1:21" ht="29" x14ac:dyDescent="0.35">
      <c r="A130">
        <v>1334</v>
      </c>
      <c r="B130" s="3" t="s">
        <v>1335</v>
      </c>
      <c r="C130" s="3" t="s">
        <v>5444</v>
      </c>
      <c r="D130" s="6">
        <v>133000</v>
      </c>
      <c r="E130" s="8">
        <v>3978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>ROUND((E130/D130)*100,0)</f>
        <v>3</v>
      </c>
      <c r="P130" s="8">
        <f>IFERROR(ROUND(E130/L130,2),0)</f>
        <v>14.41</v>
      </c>
      <c r="Q130" s="10" t="s">
        <v>8316</v>
      </c>
      <c r="R130" t="s">
        <v>8324</v>
      </c>
      <c r="S130">
        <f>YEAR(T130)</f>
        <v>2016</v>
      </c>
      <c r="T130" s="14">
        <f>(((J130/60)/60)/24)+DATE(1970,1,1)</f>
        <v>42410.774155092593</v>
      </c>
      <c r="U130" s="15">
        <f>(((I130/60)/60)/24)+DATE(1970,1,1)</f>
        <v>42440.774155092593</v>
      </c>
    </row>
    <row r="131" spans="1:21" ht="29" x14ac:dyDescent="0.35">
      <c r="A131">
        <v>150</v>
      </c>
      <c r="B131" s="3" t="s">
        <v>152</v>
      </c>
      <c r="C131" s="3" t="s">
        <v>4260</v>
      </c>
      <c r="D131" s="6">
        <v>130000</v>
      </c>
      <c r="E131" s="8">
        <v>52576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>ROUND((E131/D131)*100,0)</f>
        <v>40</v>
      </c>
      <c r="P131" s="8">
        <f>IFERROR(ROUND(E131/L131,2),0)</f>
        <v>784.72</v>
      </c>
      <c r="Q131" s="10" t="s">
        <v>8308</v>
      </c>
      <c r="R131" t="s">
        <v>8327</v>
      </c>
      <c r="S131">
        <f>YEAR(T131)</f>
        <v>2015</v>
      </c>
      <c r="T131" s="14">
        <f>(((J131/60)/60)/24)+DATE(1970,1,1)</f>
        <v>42090.161828703705</v>
      </c>
      <c r="U131" s="15">
        <f>(((I131/60)/60)/24)+DATE(1970,1,1)</f>
        <v>42150.161828703705</v>
      </c>
    </row>
    <row r="132" spans="1:21" ht="29" x14ac:dyDescent="0.35">
      <c r="A132">
        <v>699</v>
      </c>
      <c r="B132" s="3" t="s">
        <v>700</v>
      </c>
      <c r="C132" s="3" t="s">
        <v>4809</v>
      </c>
      <c r="D132" s="6">
        <v>130000</v>
      </c>
      <c r="E132" s="8">
        <v>10235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>ROUND((E132/D132)*100,0)</f>
        <v>8</v>
      </c>
      <c r="P132" s="8">
        <f>IFERROR(ROUND(E132/L132,2),0)</f>
        <v>11.5</v>
      </c>
      <c r="Q132" s="10" t="s">
        <v>8316</v>
      </c>
      <c r="R132" t="s">
        <v>8324</v>
      </c>
      <c r="S132">
        <f>YEAR(T132)</f>
        <v>2013</v>
      </c>
      <c r="T132" s="14">
        <f>(((J132/60)/60)/24)+DATE(1970,1,1)</f>
        <v>41563.485509259262</v>
      </c>
      <c r="U132" s="15">
        <f>(((I132/60)/60)/24)+DATE(1970,1,1)</f>
        <v>41600.666666666664</v>
      </c>
    </row>
    <row r="133" spans="1:21" ht="29" x14ac:dyDescent="0.35">
      <c r="A133">
        <v>1445</v>
      </c>
      <c r="B133" s="3" t="s">
        <v>1446</v>
      </c>
      <c r="C133" s="3" t="s">
        <v>5555</v>
      </c>
      <c r="D133" s="6">
        <v>130000</v>
      </c>
      <c r="E133" s="8">
        <v>3350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>ROUND((E133/D133)*100,0)</f>
        <v>3</v>
      </c>
      <c r="P133" s="8">
        <f>IFERROR(ROUND(E133/L133,2),0)</f>
        <v>0</v>
      </c>
      <c r="Q133" s="10" t="s">
        <v>8318</v>
      </c>
      <c r="R133" t="s">
        <v>8338</v>
      </c>
      <c r="S133">
        <f>YEAR(T133)</f>
        <v>2015</v>
      </c>
      <c r="T133" s="14">
        <f>(((J133/60)/60)/24)+DATE(1970,1,1)</f>
        <v>42139.542303240742</v>
      </c>
      <c r="U133" s="15">
        <f>(((I133/60)/60)/24)+DATE(1970,1,1)</f>
        <v>42169.542303240742</v>
      </c>
    </row>
    <row r="134" spans="1:21" x14ac:dyDescent="0.35">
      <c r="A134">
        <v>298</v>
      </c>
      <c r="B134" s="3" t="s">
        <v>299</v>
      </c>
      <c r="C134" s="3" t="s">
        <v>4408</v>
      </c>
      <c r="D134" s="6">
        <v>126000</v>
      </c>
      <c r="E134" s="8">
        <v>28474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>ROUND((E134/D134)*100,0)</f>
        <v>23</v>
      </c>
      <c r="P134" s="8">
        <f>IFERROR(ROUND(E134/L134,2),0)</f>
        <v>11.69</v>
      </c>
      <c r="Q134" s="10" t="s">
        <v>8308</v>
      </c>
      <c r="R134" t="s">
        <v>8332</v>
      </c>
      <c r="S134">
        <f>YEAR(T134)</f>
        <v>2014</v>
      </c>
      <c r="T134" s="14">
        <f>(((J134/60)/60)/24)+DATE(1970,1,1)</f>
        <v>41709.463518518518</v>
      </c>
      <c r="U134" s="15">
        <f>(((I134/60)/60)/24)+DATE(1970,1,1)</f>
        <v>41768.875</v>
      </c>
    </row>
    <row r="135" spans="1:21" x14ac:dyDescent="0.35">
      <c r="A135">
        <v>578</v>
      </c>
      <c r="B135" s="3" t="s">
        <v>579</v>
      </c>
      <c r="C135" s="3" t="s">
        <v>4688</v>
      </c>
      <c r="D135" s="6">
        <v>125000</v>
      </c>
      <c r="E135" s="8">
        <v>12668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>ROUND((E135/D135)*100,0)</f>
        <v>10</v>
      </c>
      <c r="P135" s="8">
        <f>IFERROR(ROUND(E135/L135,2),0)</f>
        <v>1809.71</v>
      </c>
      <c r="Q135" s="10" t="s">
        <v>8316</v>
      </c>
      <c r="R135" t="s">
        <v>8334</v>
      </c>
      <c r="S135">
        <f>YEAR(T135)</f>
        <v>2015</v>
      </c>
      <c r="T135" s="14">
        <f>(((J135/60)/60)/24)+DATE(1970,1,1)</f>
        <v>42230.578622685185</v>
      </c>
      <c r="U135" s="15">
        <f>(((I135/60)/60)/24)+DATE(1970,1,1)</f>
        <v>42254.578622685185</v>
      </c>
    </row>
    <row r="136" spans="1:21" ht="29" x14ac:dyDescent="0.35">
      <c r="A136">
        <v>1173</v>
      </c>
      <c r="B136" s="3" t="s">
        <v>1174</v>
      </c>
      <c r="C136" s="3" t="s">
        <v>5283</v>
      </c>
      <c r="D136" s="6">
        <v>125000</v>
      </c>
      <c r="E136" s="8">
        <v>5025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>ROUND((E136/D136)*100,0)</f>
        <v>4</v>
      </c>
      <c r="P136" s="8">
        <f>IFERROR(ROUND(E136/L136,2),0)</f>
        <v>5025</v>
      </c>
      <c r="Q136" s="10" t="s">
        <v>8321</v>
      </c>
      <c r="R136" t="s">
        <v>8322</v>
      </c>
      <c r="S136">
        <f>YEAR(T136)</f>
        <v>2015</v>
      </c>
      <c r="T136" s="14">
        <f>(((J136/60)/60)/24)+DATE(1970,1,1)</f>
        <v>42184.185844907406</v>
      </c>
      <c r="U136" s="15">
        <f>(((I136/60)/60)/24)+DATE(1970,1,1)</f>
        <v>42219.185844907406</v>
      </c>
    </row>
    <row r="137" spans="1:21" ht="43.5" x14ac:dyDescent="0.35">
      <c r="A137">
        <v>1698</v>
      </c>
      <c r="B137" s="3" t="s">
        <v>1699</v>
      </c>
      <c r="C137" s="3" t="s">
        <v>5808</v>
      </c>
      <c r="D137" s="6">
        <v>125000</v>
      </c>
      <c r="E137" s="8">
        <v>2505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>ROUND((E137/D137)*100,0)</f>
        <v>2</v>
      </c>
      <c r="P137" s="8">
        <f>IFERROR(ROUND(E137/L137,2),0)</f>
        <v>0</v>
      </c>
      <c r="Q137" s="10" t="s">
        <v>8313</v>
      </c>
      <c r="R137" t="s">
        <v>8345</v>
      </c>
      <c r="S137">
        <f>YEAR(T137)</f>
        <v>2017</v>
      </c>
      <c r="T137" s="14">
        <f>(((J137/60)/60)/24)+DATE(1970,1,1)</f>
        <v>42796.207870370374</v>
      </c>
      <c r="U137" s="15">
        <f>(((I137/60)/60)/24)+DATE(1970,1,1)</f>
        <v>42820.147916666669</v>
      </c>
    </row>
    <row r="138" spans="1:21" ht="29" x14ac:dyDescent="0.35">
      <c r="A138">
        <v>2039</v>
      </c>
      <c r="B138" s="3" t="s">
        <v>2040</v>
      </c>
      <c r="C138" s="3" t="s">
        <v>6149</v>
      </c>
      <c r="D138" s="6">
        <v>125000</v>
      </c>
      <c r="E138" s="8">
        <v>1594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>ROUND((E138/D138)*100,0)</f>
        <v>1</v>
      </c>
      <c r="P138" s="8">
        <f>IFERROR(ROUND(E138/L138,2),0)</f>
        <v>4.21</v>
      </c>
      <c r="Q138" s="10" t="s">
        <v>8316</v>
      </c>
      <c r="R138" t="s">
        <v>8317</v>
      </c>
      <c r="S138">
        <f>YEAR(T138)</f>
        <v>2016</v>
      </c>
      <c r="T138" s="14">
        <f>(((J138/60)/60)/24)+DATE(1970,1,1)</f>
        <v>42675.438946759255</v>
      </c>
      <c r="U138" s="15">
        <f>(((I138/60)/60)/24)+DATE(1970,1,1)</f>
        <v>42705.207638888889</v>
      </c>
    </row>
    <row r="139" spans="1:21" ht="29" x14ac:dyDescent="0.35">
      <c r="A139">
        <v>2070</v>
      </c>
      <c r="B139" s="3" t="s">
        <v>2071</v>
      </c>
      <c r="C139" s="3" t="s">
        <v>6180</v>
      </c>
      <c r="D139" s="6">
        <v>125000</v>
      </c>
      <c r="E139" s="8">
        <v>1535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>ROUND((E139/D139)*100,0)</f>
        <v>1</v>
      </c>
      <c r="P139" s="8">
        <f>IFERROR(ROUND(E139/L139,2),0)</f>
        <v>1</v>
      </c>
      <c r="Q139" s="10" t="s">
        <v>8316</v>
      </c>
      <c r="R139" t="s">
        <v>8317</v>
      </c>
      <c r="S139">
        <f>YEAR(T139)</f>
        <v>2016</v>
      </c>
      <c r="T139" s="14">
        <f>(((J139/60)/60)/24)+DATE(1970,1,1)</f>
        <v>42519.6565162037</v>
      </c>
      <c r="U139" s="15">
        <f>(((I139/60)/60)/24)+DATE(1970,1,1)</f>
        <v>42549.6565162037</v>
      </c>
    </row>
    <row r="140" spans="1:21" ht="29" x14ac:dyDescent="0.35">
      <c r="A140">
        <v>2649</v>
      </c>
      <c r="B140" s="3" t="s">
        <v>2649</v>
      </c>
      <c r="C140" s="3" t="s">
        <v>6759</v>
      </c>
      <c r="D140" s="6">
        <v>125000</v>
      </c>
      <c r="E140" s="8">
        <v>530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>ROUND((E140/D140)*100,0)</f>
        <v>0</v>
      </c>
      <c r="P140" s="8">
        <f>IFERROR(ROUND(E140/L140,2),0)</f>
        <v>176.67</v>
      </c>
      <c r="Q140" s="10" t="s">
        <v>8316</v>
      </c>
      <c r="R140" t="s">
        <v>8350</v>
      </c>
      <c r="S140">
        <f>YEAR(T140)</f>
        <v>2015</v>
      </c>
      <c r="T140" s="14">
        <f>(((J140/60)/60)/24)+DATE(1970,1,1)</f>
        <v>42341.99700231482</v>
      </c>
      <c r="U140" s="15">
        <f>(((I140/60)/60)/24)+DATE(1970,1,1)</f>
        <v>42401.99700231482</v>
      </c>
    </row>
    <row r="141" spans="1:21" ht="29" x14ac:dyDescent="0.35">
      <c r="A141">
        <v>3123</v>
      </c>
      <c r="B141" s="3" t="s">
        <v>3123</v>
      </c>
      <c r="C141" s="3" t="s">
        <v>7233</v>
      </c>
      <c r="D141" s="6">
        <v>125000</v>
      </c>
      <c r="E141" s="8">
        <v>101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>ROUND((E141/D141)*100,0)</f>
        <v>0</v>
      </c>
      <c r="P141" s="8">
        <f>IFERROR(ROUND(E141/L141,2),0)</f>
        <v>0.28999999999999998</v>
      </c>
      <c r="Q141" s="10" t="s">
        <v>8339</v>
      </c>
      <c r="R141" t="s">
        <v>8357</v>
      </c>
      <c r="S141">
        <f>YEAR(T141)</f>
        <v>2016</v>
      </c>
      <c r="T141" s="14">
        <f>(((J141/60)/60)/24)+DATE(1970,1,1)</f>
        <v>42530.993032407408</v>
      </c>
      <c r="U141" s="15">
        <f>(((I141/60)/60)/24)+DATE(1970,1,1)</f>
        <v>42560.993032407408</v>
      </c>
    </row>
    <row r="142" spans="1:21" ht="29" x14ac:dyDescent="0.35">
      <c r="A142">
        <v>2397</v>
      </c>
      <c r="B142" s="3" t="s">
        <v>2398</v>
      </c>
      <c r="C142" s="3" t="s">
        <v>6507</v>
      </c>
      <c r="D142" s="6">
        <v>124000</v>
      </c>
      <c r="E142" s="8">
        <v>909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>ROUND((E142/D142)*100,0)</f>
        <v>1</v>
      </c>
      <c r="P142" s="8">
        <f>IFERROR(ROUND(E142/L142,2),0)</f>
        <v>0</v>
      </c>
      <c r="Q142" s="10" t="s">
        <v>8316</v>
      </c>
      <c r="R142" t="s">
        <v>8334</v>
      </c>
      <c r="S142">
        <f>YEAR(T142)</f>
        <v>2014</v>
      </c>
      <c r="T142" s="14">
        <f>(((J142/60)/60)/24)+DATE(1970,1,1)</f>
        <v>41976.88490740741</v>
      </c>
      <c r="U142" s="15">
        <f>(((I142/60)/60)/24)+DATE(1970,1,1)</f>
        <v>42006.88490740741</v>
      </c>
    </row>
    <row r="143" spans="1:21" ht="29" x14ac:dyDescent="0.35">
      <c r="A143">
        <v>164</v>
      </c>
      <c r="B143" s="3" t="s">
        <v>166</v>
      </c>
      <c r="C143" s="3" t="s">
        <v>4274</v>
      </c>
      <c r="D143" s="6">
        <v>120000</v>
      </c>
      <c r="E143" s="8">
        <v>49811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>ROUND((E143/D143)*100,0)</f>
        <v>42</v>
      </c>
      <c r="P143" s="8">
        <f>IFERROR(ROUND(E143/L143,2),0)</f>
        <v>7115.86</v>
      </c>
      <c r="Q143" s="10" t="s">
        <v>8308</v>
      </c>
      <c r="R143" t="s">
        <v>8323</v>
      </c>
      <c r="S143">
        <f>YEAR(T143)</f>
        <v>2014</v>
      </c>
      <c r="T143" s="14">
        <f>(((J143/60)/60)/24)+DATE(1970,1,1)</f>
        <v>41841.762743055559</v>
      </c>
      <c r="U143" s="15">
        <f>(((I143/60)/60)/24)+DATE(1970,1,1)</f>
        <v>41901.762743055559</v>
      </c>
    </row>
    <row r="144" spans="1:21" ht="29" x14ac:dyDescent="0.35">
      <c r="A144">
        <v>2436</v>
      </c>
      <c r="B144" s="3" t="s">
        <v>2437</v>
      </c>
      <c r="C144" s="3" t="s">
        <v>6546</v>
      </c>
      <c r="D144" s="6">
        <v>117000</v>
      </c>
      <c r="E144" s="8">
        <v>850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>ROUND((E144/D144)*100,0)</f>
        <v>1</v>
      </c>
      <c r="P144" s="8">
        <f>IFERROR(ROUND(E144/L144,2),0)</f>
        <v>425</v>
      </c>
      <c r="Q144" s="10" t="s">
        <v>8321</v>
      </c>
      <c r="R144" t="s">
        <v>8322</v>
      </c>
      <c r="S144">
        <f>YEAR(T144)</f>
        <v>2015</v>
      </c>
      <c r="T144" s="14">
        <f>(((J144/60)/60)/24)+DATE(1970,1,1)</f>
        <v>42338.615393518514</v>
      </c>
      <c r="U144" s="15">
        <f>(((I144/60)/60)/24)+DATE(1970,1,1)</f>
        <v>42398.615393518514</v>
      </c>
    </row>
    <row r="145" spans="1:21" ht="29" x14ac:dyDescent="0.35">
      <c r="A145">
        <v>2983</v>
      </c>
      <c r="B145" s="3" t="s">
        <v>2983</v>
      </c>
      <c r="C145" s="3" t="s">
        <v>7093</v>
      </c>
      <c r="D145" s="6">
        <v>116000</v>
      </c>
      <c r="E145" s="8">
        <v>194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>ROUND((E145/D145)*100,0)</f>
        <v>0</v>
      </c>
      <c r="P145" s="8">
        <f>IFERROR(ROUND(E145/L145,2),0)</f>
        <v>0.18</v>
      </c>
      <c r="Q145" s="10" t="s">
        <v>8339</v>
      </c>
      <c r="R145" t="s">
        <v>8357</v>
      </c>
      <c r="S145">
        <f>YEAR(T145)</f>
        <v>2014</v>
      </c>
      <c r="T145" s="14">
        <f>(((J145/60)/60)/24)+DATE(1970,1,1)</f>
        <v>41894.632361111115</v>
      </c>
      <c r="U145" s="15">
        <f>(((I145/60)/60)/24)+DATE(1970,1,1)</f>
        <v>41954.674027777779</v>
      </c>
    </row>
    <row r="146" spans="1:21" ht="29" x14ac:dyDescent="0.35">
      <c r="A146">
        <v>1010</v>
      </c>
      <c r="B146" s="3" t="s">
        <v>1011</v>
      </c>
      <c r="C146" s="3" t="s">
        <v>5120</v>
      </c>
      <c r="D146" s="6">
        <v>115250</v>
      </c>
      <c r="E146" s="8">
        <v>6019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>ROUND((E146/D146)*100,0)</f>
        <v>5</v>
      </c>
      <c r="P146" s="8">
        <f>IFERROR(ROUND(E146/L146,2),0)</f>
        <v>1504.75</v>
      </c>
      <c r="Q146" s="10" t="s">
        <v>8316</v>
      </c>
      <c r="R146" t="s">
        <v>8324</v>
      </c>
      <c r="S146">
        <f>YEAR(T146)</f>
        <v>2016</v>
      </c>
      <c r="T146" s="14">
        <f>(((J146/60)/60)/24)+DATE(1970,1,1)</f>
        <v>42561.829421296294</v>
      </c>
      <c r="U146" s="15">
        <f>(((I146/60)/60)/24)+DATE(1970,1,1)</f>
        <v>42618.124305555553</v>
      </c>
    </row>
    <row r="147" spans="1:21" ht="29" x14ac:dyDescent="0.35">
      <c r="A147">
        <v>167</v>
      </c>
      <c r="B147" s="3" t="s">
        <v>169</v>
      </c>
      <c r="C147" s="3" t="s">
        <v>4277</v>
      </c>
      <c r="D147" s="6">
        <v>110000</v>
      </c>
      <c r="E147" s="8">
        <v>49100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>ROUND((E147/D147)*100,0)</f>
        <v>45</v>
      </c>
      <c r="P147" s="8">
        <f>IFERROR(ROUND(E147/L147,2),0)</f>
        <v>24550</v>
      </c>
      <c r="Q147" s="10" t="s">
        <v>8308</v>
      </c>
      <c r="R147" t="s">
        <v>8323</v>
      </c>
      <c r="S147">
        <f>YEAR(T147)</f>
        <v>2015</v>
      </c>
      <c r="T147" s="14">
        <f>(((J147/60)/60)/24)+DATE(1970,1,1)</f>
        <v>42160.927488425921</v>
      </c>
      <c r="U147" s="15">
        <f>(((I147/60)/60)/24)+DATE(1970,1,1)</f>
        <v>42220.927488425921</v>
      </c>
    </row>
    <row r="148" spans="1:21" ht="29" x14ac:dyDescent="0.35">
      <c r="A148">
        <v>435</v>
      </c>
      <c r="B148" s="3" t="s">
        <v>436</v>
      </c>
      <c r="C148" s="3" t="s">
        <v>4545</v>
      </c>
      <c r="D148" s="6">
        <v>110000</v>
      </c>
      <c r="E148" s="8">
        <v>18645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>ROUND((E148/D148)*100,0)</f>
        <v>17</v>
      </c>
      <c r="P148" s="8">
        <f>IFERROR(ROUND(E148/L148,2),0)</f>
        <v>6215</v>
      </c>
      <c r="Q148" s="10" t="s">
        <v>8308</v>
      </c>
      <c r="R148" t="s">
        <v>8335</v>
      </c>
      <c r="S148">
        <f>YEAR(T148)</f>
        <v>2013</v>
      </c>
      <c r="T148" s="14">
        <f>(((J148/60)/60)/24)+DATE(1970,1,1)</f>
        <v>41500.747453703705</v>
      </c>
      <c r="U148" s="15">
        <f>(((I148/60)/60)/24)+DATE(1970,1,1)</f>
        <v>41530.747453703705</v>
      </c>
    </row>
    <row r="149" spans="1:21" ht="29" x14ac:dyDescent="0.35">
      <c r="A149">
        <v>964</v>
      </c>
      <c r="B149" s="3" t="s">
        <v>965</v>
      </c>
      <c r="C149" s="3" t="s">
        <v>5074</v>
      </c>
      <c r="D149" s="6">
        <v>110000</v>
      </c>
      <c r="E149" s="8">
        <v>6308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>ROUND((E149/D149)*100,0)</f>
        <v>6</v>
      </c>
      <c r="P149" s="8">
        <f>IFERROR(ROUND(E149/L149,2),0)</f>
        <v>217.52</v>
      </c>
      <c r="Q149" s="10" t="s">
        <v>8316</v>
      </c>
      <c r="R149" t="s">
        <v>8324</v>
      </c>
      <c r="S149">
        <f>YEAR(T149)</f>
        <v>2015</v>
      </c>
      <c r="T149" s="14">
        <f>(((J149/60)/60)/24)+DATE(1970,1,1)</f>
        <v>42208.628692129627</v>
      </c>
      <c r="U149" s="15">
        <f>(((I149/60)/60)/24)+DATE(1970,1,1)</f>
        <v>42248.628692129627</v>
      </c>
    </row>
    <row r="150" spans="1:21" ht="29" x14ac:dyDescent="0.35">
      <c r="A150">
        <v>1306</v>
      </c>
      <c r="B150" s="3" t="s">
        <v>1307</v>
      </c>
      <c r="C150" s="3" t="s">
        <v>5416</v>
      </c>
      <c r="D150" s="6">
        <v>110000</v>
      </c>
      <c r="E150" s="8">
        <v>4065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>ROUND((E150/D150)*100,0)</f>
        <v>4</v>
      </c>
      <c r="P150" s="8">
        <f>IFERROR(ROUND(E150/L150,2),0)</f>
        <v>11.42</v>
      </c>
      <c r="Q150" s="10" t="s">
        <v>8316</v>
      </c>
      <c r="R150" t="s">
        <v>8324</v>
      </c>
      <c r="S150">
        <f>YEAR(T150)</f>
        <v>2014</v>
      </c>
      <c r="T150" s="14">
        <f>(((J150/60)/60)/24)+DATE(1970,1,1)</f>
        <v>41947.457569444443</v>
      </c>
      <c r="U150" s="15">
        <f>(((I150/60)/60)/24)+DATE(1970,1,1)</f>
        <v>41977.457569444443</v>
      </c>
    </row>
    <row r="151" spans="1:21" ht="29" x14ac:dyDescent="0.35">
      <c r="A151">
        <v>1865</v>
      </c>
      <c r="B151" s="3" t="s">
        <v>1866</v>
      </c>
      <c r="C151" s="3" t="s">
        <v>5975</v>
      </c>
      <c r="D151" s="6">
        <v>110000</v>
      </c>
      <c r="E151" s="8">
        <v>2042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>ROUND((E151/D151)*100,0)</f>
        <v>2</v>
      </c>
      <c r="P151" s="8">
        <f>IFERROR(ROUND(E151/L151,2),0)</f>
        <v>1021</v>
      </c>
      <c r="Q151" s="10" t="s">
        <v>8311</v>
      </c>
      <c r="R151" t="s">
        <v>8336</v>
      </c>
      <c r="S151">
        <f>YEAR(T151)</f>
        <v>2016</v>
      </c>
      <c r="T151" s="14">
        <f>(((J151/60)/60)/24)+DATE(1970,1,1)</f>
        <v>42645.367442129631</v>
      </c>
      <c r="U151" s="15">
        <f>(((I151/60)/60)/24)+DATE(1970,1,1)</f>
        <v>42680.409108796302</v>
      </c>
    </row>
    <row r="152" spans="1:21" ht="29" x14ac:dyDescent="0.35">
      <c r="A152">
        <v>2378</v>
      </c>
      <c r="B152" s="3" t="s">
        <v>2379</v>
      </c>
      <c r="C152" s="3" t="s">
        <v>6488</v>
      </c>
      <c r="D152" s="6">
        <v>110000</v>
      </c>
      <c r="E152" s="8">
        <v>980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>ROUND((E152/D152)*100,0)</f>
        <v>1</v>
      </c>
      <c r="P152" s="8">
        <f>IFERROR(ROUND(E152/L152,2),0)</f>
        <v>0</v>
      </c>
      <c r="Q152" s="10" t="s">
        <v>8316</v>
      </c>
      <c r="R152" t="s">
        <v>8334</v>
      </c>
      <c r="S152">
        <f>YEAR(T152)</f>
        <v>2015</v>
      </c>
      <c r="T152" s="14">
        <f>(((J152/60)/60)/24)+DATE(1970,1,1)</f>
        <v>42213.013078703705</v>
      </c>
      <c r="U152" s="15">
        <f>(((I152/60)/60)/24)+DATE(1970,1,1)</f>
        <v>42242.013078703705</v>
      </c>
    </row>
    <row r="153" spans="1:21" ht="29" x14ac:dyDescent="0.35">
      <c r="A153">
        <v>2502</v>
      </c>
      <c r="B153" s="3" t="s">
        <v>2502</v>
      </c>
      <c r="C153" s="3" t="s">
        <v>6612</v>
      </c>
      <c r="D153" s="6">
        <v>110000</v>
      </c>
      <c r="E153" s="8">
        <v>727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>ROUND((E153/D153)*100,0)</f>
        <v>1</v>
      </c>
      <c r="P153" s="8">
        <f>IFERROR(ROUND(E153/L153,2),0)</f>
        <v>145.4</v>
      </c>
      <c r="Q153" s="10" t="s">
        <v>8321</v>
      </c>
      <c r="R153" t="s">
        <v>8356</v>
      </c>
      <c r="S153">
        <f>YEAR(T153)</f>
        <v>2014</v>
      </c>
      <c r="T153" s="14">
        <f>(((J153/60)/60)/24)+DATE(1970,1,1)</f>
        <v>41858.825439814813</v>
      </c>
      <c r="U153" s="15">
        <f>(((I153/60)/60)/24)+DATE(1970,1,1)</f>
        <v>41903.825439814813</v>
      </c>
    </row>
    <row r="154" spans="1:21" ht="29" x14ac:dyDescent="0.35">
      <c r="A154">
        <v>4092</v>
      </c>
      <c r="B154" s="3" t="s">
        <v>4088</v>
      </c>
      <c r="C154" s="3" t="s">
        <v>8195</v>
      </c>
      <c r="D154" s="6">
        <v>110000</v>
      </c>
      <c r="E154" s="8">
        <v>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>ROUND((E154/D154)*100,0)</f>
        <v>0</v>
      </c>
      <c r="P154" s="8">
        <f>IFERROR(ROUND(E154/L154,2),0)</f>
        <v>0</v>
      </c>
      <c r="Q154" s="10" t="s">
        <v>8339</v>
      </c>
      <c r="R154" t="s">
        <v>8340</v>
      </c>
      <c r="S154">
        <f>YEAR(T154)</f>
        <v>2015</v>
      </c>
      <c r="T154" s="14">
        <f>(((J154/60)/60)/24)+DATE(1970,1,1)</f>
        <v>42039.194988425923</v>
      </c>
      <c r="U154" s="15">
        <f>(((I154/60)/60)/24)+DATE(1970,1,1)</f>
        <v>42099.153321759266</v>
      </c>
    </row>
    <row r="155" spans="1:21" ht="29" x14ac:dyDescent="0.35">
      <c r="A155">
        <v>3113</v>
      </c>
      <c r="B155" s="3" t="s">
        <v>3113</v>
      </c>
      <c r="C155" s="3" t="s">
        <v>7223</v>
      </c>
      <c r="D155" s="6">
        <v>109225</v>
      </c>
      <c r="E155" s="8">
        <v>105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>ROUND((E155/D155)*100,0)</f>
        <v>0</v>
      </c>
      <c r="P155" s="8">
        <f>IFERROR(ROUND(E155/L155,2),0)</f>
        <v>2.84</v>
      </c>
      <c r="Q155" s="10" t="s">
        <v>8339</v>
      </c>
      <c r="R155" t="s">
        <v>8357</v>
      </c>
      <c r="S155">
        <f>YEAR(T155)</f>
        <v>2015</v>
      </c>
      <c r="T155" s="14">
        <f>(((J155/60)/60)/24)+DATE(1970,1,1)</f>
        <v>42081.731273148151</v>
      </c>
      <c r="U155" s="15">
        <f>(((I155/60)/60)/24)+DATE(1970,1,1)</f>
        <v>42111.731273148151</v>
      </c>
    </row>
    <row r="156" spans="1:21" ht="29" x14ac:dyDescent="0.35">
      <c r="A156">
        <v>983</v>
      </c>
      <c r="B156" s="3" t="s">
        <v>984</v>
      </c>
      <c r="C156" s="3" t="s">
        <v>5093</v>
      </c>
      <c r="D156" s="6">
        <v>104219</v>
      </c>
      <c r="E156" s="8">
        <v>6130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>ROUND((E156/D156)*100,0)</f>
        <v>6</v>
      </c>
      <c r="P156" s="8">
        <f>IFERROR(ROUND(E156/L156,2),0)</f>
        <v>34.25</v>
      </c>
      <c r="Q156" s="10" t="s">
        <v>8316</v>
      </c>
      <c r="R156" t="s">
        <v>8324</v>
      </c>
      <c r="S156">
        <f>YEAR(T156)</f>
        <v>2016</v>
      </c>
      <c r="T156" s="14">
        <f>(((J156/60)/60)/24)+DATE(1970,1,1)</f>
        <v>42574.667650462965</v>
      </c>
      <c r="U156" s="15">
        <f>(((I156/60)/60)/24)+DATE(1970,1,1)</f>
        <v>42605.870833333334</v>
      </c>
    </row>
    <row r="157" spans="1:21" x14ac:dyDescent="0.35">
      <c r="A157">
        <v>128</v>
      </c>
      <c r="B157" s="3" t="s">
        <v>130</v>
      </c>
      <c r="C157" s="3" t="s">
        <v>4239</v>
      </c>
      <c r="D157" s="6">
        <v>100000</v>
      </c>
      <c r="E157" s="8">
        <v>60180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>ROUND((E157/D157)*100,0)</f>
        <v>60</v>
      </c>
      <c r="P157" s="8">
        <f>IFERROR(ROUND(E157/L157,2),0)</f>
        <v>10030</v>
      </c>
      <c r="Q157" s="10" t="s">
        <v>8308</v>
      </c>
      <c r="R157" t="s">
        <v>8327</v>
      </c>
      <c r="S157">
        <f>YEAR(T157)</f>
        <v>2016</v>
      </c>
      <c r="T157" s="14">
        <f>(((J157/60)/60)/24)+DATE(1970,1,1)</f>
        <v>42628.22792824074</v>
      </c>
      <c r="U157" s="15">
        <f>(((I157/60)/60)/24)+DATE(1970,1,1)</f>
        <v>42663.22792824074</v>
      </c>
    </row>
    <row r="158" spans="1:21" x14ac:dyDescent="0.35">
      <c r="A158">
        <v>217</v>
      </c>
      <c r="B158" s="3" t="s">
        <v>219</v>
      </c>
      <c r="C158" s="3" t="s">
        <v>4327</v>
      </c>
      <c r="D158" s="6">
        <v>100000</v>
      </c>
      <c r="E158" s="8">
        <v>38500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>ROUND((E158/D158)*100,0)</f>
        <v>39</v>
      </c>
      <c r="P158" s="8">
        <f>IFERROR(ROUND(E158/L158,2),0)</f>
        <v>1013.16</v>
      </c>
      <c r="Q158" s="10" t="s">
        <v>8308</v>
      </c>
      <c r="R158" t="s">
        <v>8323</v>
      </c>
      <c r="S158">
        <f>YEAR(T158)</f>
        <v>2014</v>
      </c>
      <c r="T158" s="14">
        <f>(((J158/60)/60)/24)+DATE(1970,1,1)</f>
        <v>41970.64061342593</v>
      </c>
      <c r="U158" s="15">
        <f>(((I158/60)/60)/24)+DATE(1970,1,1)</f>
        <v>42001.64061342593</v>
      </c>
    </row>
    <row r="159" spans="1:21" ht="29" x14ac:dyDescent="0.35">
      <c r="A159">
        <v>269</v>
      </c>
      <c r="B159" s="3" t="s">
        <v>270</v>
      </c>
      <c r="C159" s="3" t="s">
        <v>4379</v>
      </c>
      <c r="D159" s="6">
        <v>100000</v>
      </c>
      <c r="E159" s="8">
        <v>30751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>ROUND((E159/D159)*100,0)</f>
        <v>31</v>
      </c>
      <c r="P159" s="8">
        <f>IFERROR(ROUND(E159/L159,2),0)</f>
        <v>19.27</v>
      </c>
      <c r="Q159" s="10" t="s">
        <v>8308</v>
      </c>
      <c r="R159" t="s">
        <v>8332</v>
      </c>
      <c r="S159">
        <f>YEAR(T159)</f>
        <v>2017</v>
      </c>
      <c r="T159" s="14">
        <f>(((J159/60)/60)/24)+DATE(1970,1,1)</f>
        <v>42758.197013888886</v>
      </c>
      <c r="U159" s="15">
        <f>(((I159/60)/60)/24)+DATE(1970,1,1)</f>
        <v>42788.197013888886</v>
      </c>
    </row>
    <row r="160" spans="1:21" ht="29" x14ac:dyDescent="0.35">
      <c r="A160">
        <v>332</v>
      </c>
      <c r="B160" s="3" t="s">
        <v>333</v>
      </c>
      <c r="C160" s="3" t="s">
        <v>4442</v>
      </c>
      <c r="D160" s="6">
        <v>100000</v>
      </c>
      <c r="E160" s="8">
        <v>25577.56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>ROUND((E160/D160)*100,0)</f>
        <v>26</v>
      </c>
      <c r="P160" s="8">
        <f>IFERROR(ROUND(E160/L160,2),0)</f>
        <v>46.09</v>
      </c>
      <c r="Q160" s="10" t="s">
        <v>8308</v>
      </c>
      <c r="R160" t="s">
        <v>8332</v>
      </c>
      <c r="S160">
        <f>YEAR(T160)</f>
        <v>2015</v>
      </c>
      <c r="T160" s="14">
        <f>(((J160/60)/60)/24)+DATE(1970,1,1)</f>
        <v>42263.680289351847</v>
      </c>
      <c r="U160" s="15">
        <f>(((I160/60)/60)/24)+DATE(1970,1,1)</f>
        <v>42305.333333333328</v>
      </c>
    </row>
    <row r="161" spans="1:21" ht="29" x14ac:dyDescent="0.35">
      <c r="A161">
        <v>462</v>
      </c>
      <c r="B161" s="3" t="s">
        <v>463</v>
      </c>
      <c r="C161" s="3" t="s">
        <v>4572</v>
      </c>
      <c r="D161" s="6">
        <v>100000</v>
      </c>
      <c r="E161" s="8">
        <v>17170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>ROUND((E161/D161)*100,0)</f>
        <v>17</v>
      </c>
      <c r="P161" s="8">
        <f>IFERROR(ROUND(E161/L161,2),0)</f>
        <v>0</v>
      </c>
      <c r="Q161" s="10" t="s">
        <v>8308</v>
      </c>
      <c r="R161" t="s">
        <v>8335</v>
      </c>
      <c r="S161">
        <f>YEAR(T161)</f>
        <v>2011</v>
      </c>
      <c r="T161" s="14">
        <f>(((J161/60)/60)/24)+DATE(1970,1,1)</f>
        <v>40705.126631944448</v>
      </c>
      <c r="U161" s="15">
        <f>(((I161/60)/60)/24)+DATE(1970,1,1)</f>
        <v>40765.126631944448</v>
      </c>
    </row>
    <row r="162" spans="1:21" ht="29" x14ac:dyDescent="0.35">
      <c r="A162">
        <v>560</v>
      </c>
      <c r="B162" s="3" t="s">
        <v>561</v>
      </c>
      <c r="C162" s="3" t="s">
        <v>4670</v>
      </c>
      <c r="D162" s="6">
        <v>100000</v>
      </c>
      <c r="E162" s="8">
        <v>13228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>ROUND((E162/D162)*100,0)</f>
        <v>13</v>
      </c>
      <c r="P162" s="8">
        <f>IFERROR(ROUND(E162/L162,2),0)</f>
        <v>4409.33</v>
      </c>
      <c r="Q162" s="10" t="s">
        <v>8316</v>
      </c>
      <c r="R162" t="s">
        <v>8334</v>
      </c>
      <c r="S162">
        <f>YEAR(T162)</f>
        <v>2014</v>
      </c>
      <c r="T162" s="14">
        <f>(((J162/60)/60)/24)+DATE(1970,1,1)</f>
        <v>41960.771354166667</v>
      </c>
      <c r="U162" s="15">
        <f>(((I162/60)/60)/24)+DATE(1970,1,1)</f>
        <v>41990.771354166667</v>
      </c>
    </row>
    <row r="163" spans="1:21" ht="29" x14ac:dyDescent="0.35">
      <c r="A163">
        <v>582</v>
      </c>
      <c r="B163" s="3" t="s">
        <v>583</v>
      </c>
      <c r="C163" s="3" t="s">
        <v>4692</v>
      </c>
      <c r="D163" s="6">
        <v>100000</v>
      </c>
      <c r="E163" s="8">
        <v>12521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>ROUND((E163/D163)*100,0)</f>
        <v>13</v>
      </c>
      <c r="P163" s="8">
        <f>IFERROR(ROUND(E163/L163,2),0)</f>
        <v>0</v>
      </c>
      <c r="Q163" s="10" t="s">
        <v>8316</v>
      </c>
      <c r="R163" t="s">
        <v>8334</v>
      </c>
      <c r="S163">
        <f>YEAR(T163)</f>
        <v>2015</v>
      </c>
      <c r="T163" s="14">
        <f>(((J163/60)/60)/24)+DATE(1970,1,1)</f>
        <v>42055.739803240736</v>
      </c>
      <c r="U163" s="15">
        <f>(((I163/60)/60)/24)+DATE(1970,1,1)</f>
        <v>42078.75</v>
      </c>
    </row>
    <row r="164" spans="1:21" ht="29" x14ac:dyDescent="0.35">
      <c r="A164">
        <v>591</v>
      </c>
      <c r="B164" s="3" t="s">
        <v>592</v>
      </c>
      <c r="C164" s="3" t="s">
        <v>4701</v>
      </c>
      <c r="D164" s="6">
        <v>100000</v>
      </c>
      <c r="E164" s="8">
        <v>12256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>ROUND((E164/D164)*100,0)</f>
        <v>12</v>
      </c>
      <c r="P164" s="8">
        <f>IFERROR(ROUND(E164/L164,2),0)</f>
        <v>6128</v>
      </c>
      <c r="Q164" s="10" t="s">
        <v>8316</v>
      </c>
      <c r="R164" t="s">
        <v>8334</v>
      </c>
      <c r="S164">
        <f>YEAR(T164)</f>
        <v>2015</v>
      </c>
      <c r="T164" s="14">
        <f>(((J164/60)/60)/24)+DATE(1970,1,1)</f>
        <v>42177.543171296296</v>
      </c>
      <c r="U164" s="15">
        <f>(((I164/60)/60)/24)+DATE(1970,1,1)</f>
        <v>42207.543171296296</v>
      </c>
    </row>
    <row r="165" spans="1:21" ht="29" x14ac:dyDescent="0.35">
      <c r="A165">
        <v>595</v>
      </c>
      <c r="B165" s="3" t="s">
        <v>596</v>
      </c>
      <c r="C165" s="3" t="s">
        <v>4705</v>
      </c>
      <c r="D165" s="6">
        <v>100000</v>
      </c>
      <c r="E165" s="8">
        <v>12165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>ROUND((E165/D165)*100,0)</f>
        <v>12</v>
      </c>
      <c r="P165" s="8">
        <f>IFERROR(ROUND(E165/L165,2),0)</f>
        <v>1520.63</v>
      </c>
      <c r="Q165" s="10" t="s">
        <v>8316</v>
      </c>
      <c r="R165" t="s">
        <v>8334</v>
      </c>
      <c r="S165">
        <f>YEAR(T165)</f>
        <v>2015</v>
      </c>
      <c r="T165" s="14">
        <f>(((J165/60)/60)/24)+DATE(1970,1,1)</f>
        <v>42083.069884259254</v>
      </c>
      <c r="U165" s="15">
        <f>(((I165/60)/60)/24)+DATE(1970,1,1)</f>
        <v>42128.069884259254</v>
      </c>
    </row>
    <row r="166" spans="1:21" ht="29" x14ac:dyDescent="0.35">
      <c r="A166">
        <v>637</v>
      </c>
      <c r="B166" s="3" t="s">
        <v>638</v>
      </c>
      <c r="C166" s="3" t="s">
        <v>4747</v>
      </c>
      <c r="D166" s="6">
        <v>100000</v>
      </c>
      <c r="E166" s="8">
        <v>11364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>ROUND((E166/D166)*100,0)</f>
        <v>11</v>
      </c>
      <c r="P166" s="8">
        <f>IFERROR(ROUND(E166/L166,2),0)</f>
        <v>0</v>
      </c>
      <c r="Q166" s="10" t="s">
        <v>8316</v>
      </c>
      <c r="R166" t="s">
        <v>8334</v>
      </c>
      <c r="S166">
        <f>YEAR(T166)</f>
        <v>2017</v>
      </c>
      <c r="T166" s="14">
        <f>(((J166/60)/60)/24)+DATE(1970,1,1)</f>
        <v>42762.962013888886</v>
      </c>
      <c r="U166" s="15">
        <f>(((I166/60)/60)/24)+DATE(1970,1,1)</f>
        <v>42791.961111111115</v>
      </c>
    </row>
    <row r="167" spans="1:21" ht="29" x14ac:dyDescent="0.35">
      <c r="A167">
        <v>673</v>
      </c>
      <c r="B167" s="3" t="s">
        <v>674</v>
      </c>
      <c r="C167" s="3" t="s">
        <v>4783</v>
      </c>
      <c r="D167" s="6">
        <v>100000</v>
      </c>
      <c r="E167" s="8">
        <v>10640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>ROUND((E167/D167)*100,0)</f>
        <v>11</v>
      </c>
      <c r="P167" s="8">
        <f>IFERROR(ROUND(E167/L167,2),0)</f>
        <v>3546.67</v>
      </c>
      <c r="Q167" s="10" t="s">
        <v>8316</v>
      </c>
      <c r="R167" t="s">
        <v>8324</v>
      </c>
      <c r="S167">
        <f>YEAR(T167)</f>
        <v>2014</v>
      </c>
      <c r="T167" s="14">
        <f>(((J167/60)/60)/24)+DATE(1970,1,1)</f>
        <v>41838.840474537035</v>
      </c>
      <c r="U167" s="15">
        <f>(((I167/60)/60)/24)+DATE(1970,1,1)</f>
        <v>41883.840474537035</v>
      </c>
    </row>
    <row r="168" spans="1:21" ht="29" x14ac:dyDescent="0.35">
      <c r="A168">
        <v>676</v>
      </c>
      <c r="B168" s="3" t="s">
        <v>677</v>
      </c>
      <c r="C168" s="3" t="s">
        <v>4786</v>
      </c>
      <c r="D168" s="6">
        <v>100000</v>
      </c>
      <c r="E168" s="8">
        <v>10556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>ROUND((E168/D168)*100,0)</f>
        <v>11</v>
      </c>
      <c r="P168" s="8">
        <f>IFERROR(ROUND(E168/L168,2),0)</f>
        <v>439.83</v>
      </c>
      <c r="Q168" s="10" t="s">
        <v>8316</v>
      </c>
      <c r="R168" t="s">
        <v>8324</v>
      </c>
      <c r="S168">
        <f>YEAR(T168)</f>
        <v>2015</v>
      </c>
      <c r="T168" s="14">
        <f>(((J168/60)/60)/24)+DATE(1970,1,1)</f>
        <v>42012.768298611118</v>
      </c>
      <c r="U168" s="15">
        <f>(((I168/60)/60)/24)+DATE(1970,1,1)</f>
        <v>42042.768298611118</v>
      </c>
    </row>
    <row r="169" spans="1:21" ht="29" x14ac:dyDescent="0.35">
      <c r="A169">
        <v>687</v>
      </c>
      <c r="B169" s="3" t="s">
        <v>688</v>
      </c>
      <c r="C169" s="3" t="s">
        <v>4797</v>
      </c>
      <c r="D169" s="6">
        <v>100000</v>
      </c>
      <c r="E169" s="8">
        <v>10390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>ROUND((E169/D169)*100,0)</f>
        <v>10</v>
      </c>
      <c r="P169" s="8">
        <f>IFERROR(ROUND(E169/L169,2),0)</f>
        <v>1731.67</v>
      </c>
      <c r="Q169" s="10" t="s">
        <v>8316</v>
      </c>
      <c r="R169" t="s">
        <v>8324</v>
      </c>
      <c r="S169">
        <f>YEAR(T169)</f>
        <v>2016</v>
      </c>
      <c r="T169" s="14">
        <f>(((J169/60)/60)/24)+DATE(1970,1,1)</f>
        <v>42711.750613425931</v>
      </c>
      <c r="U169" s="15">
        <f>(((I169/60)/60)/24)+DATE(1970,1,1)</f>
        <v>42771.750613425931</v>
      </c>
    </row>
    <row r="170" spans="1:21" ht="29" x14ac:dyDescent="0.35">
      <c r="A170">
        <v>693</v>
      </c>
      <c r="B170" s="3" t="s">
        <v>694</v>
      </c>
      <c r="C170" s="3" t="s">
        <v>4803</v>
      </c>
      <c r="D170" s="6">
        <v>100000</v>
      </c>
      <c r="E170" s="8">
        <v>10300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>ROUND((E170/D170)*100,0)</f>
        <v>10</v>
      </c>
      <c r="P170" s="8">
        <f>IFERROR(ROUND(E170/L170,2),0)</f>
        <v>34.799999999999997</v>
      </c>
      <c r="Q170" s="10" t="s">
        <v>8316</v>
      </c>
      <c r="R170" t="s">
        <v>8324</v>
      </c>
      <c r="S170">
        <f>YEAR(T170)</f>
        <v>2015</v>
      </c>
      <c r="T170" s="14">
        <f>(((J170/60)/60)/24)+DATE(1970,1,1)</f>
        <v>42094.808182870373</v>
      </c>
      <c r="U170" s="15">
        <f>(((I170/60)/60)/24)+DATE(1970,1,1)</f>
        <v>42124.808182870373</v>
      </c>
    </row>
    <row r="171" spans="1:21" ht="29" x14ac:dyDescent="0.35">
      <c r="A171">
        <v>698</v>
      </c>
      <c r="B171" s="3" t="s">
        <v>699</v>
      </c>
      <c r="C171" s="3" t="s">
        <v>4808</v>
      </c>
      <c r="D171" s="6">
        <v>100000</v>
      </c>
      <c r="E171" s="8">
        <v>10235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>ROUND((E171/D171)*100,0)</f>
        <v>10</v>
      </c>
      <c r="P171" s="8">
        <f>IFERROR(ROUND(E171/L171,2),0)</f>
        <v>352.93</v>
      </c>
      <c r="Q171" s="10" t="s">
        <v>8316</v>
      </c>
      <c r="R171" t="s">
        <v>8324</v>
      </c>
      <c r="S171">
        <f>YEAR(T171)</f>
        <v>2014</v>
      </c>
      <c r="T171" s="14">
        <f>(((J171/60)/60)/24)+DATE(1970,1,1)</f>
        <v>41866.931076388886</v>
      </c>
      <c r="U171" s="15">
        <f>(((I171/60)/60)/24)+DATE(1970,1,1)</f>
        <v>41900.083333333336</v>
      </c>
    </row>
    <row r="172" spans="1:21" x14ac:dyDescent="0.35">
      <c r="A172">
        <v>705</v>
      </c>
      <c r="B172" s="3" t="s">
        <v>706</v>
      </c>
      <c r="C172" s="3" t="s">
        <v>4815</v>
      </c>
      <c r="D172" s="6">
        <v>100000</v>
      </c>
      <c r="E172" s="8">
        <v>10156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>ROUND((E172/D172)*100,0)</f>
        <v>10</v>
      </c>
      <c r="P172" s="8">
        <f>IFERROR(ROUND(E172/L172,2),0)</f>
        <v>2031.2</v>
      </c>
      <c r="Q172" s="10" t="s">
        <v>8316</v>
      </c>
      <c r="R172" t="s">
        <v>8324</v>
      </c>
      <c r="S172">
        <f>YEAR(T172)</f>
        <v>2016</v>
      </c>
      <c r="T172" s="14">
        <f>(((J172/60)/60)/24)+DATE(1970,1,1)</f>
        <v>42726.491643518515</v>
      </c>
      <c r="U172" s="15">
        <f>(((I172/60)/60)/24)+DATE(1970,1,1)</f>
        <v>42756.491643518515</v>
      </c>
    </row>
    <row r="173" spans="1:21" ht="29" x14ac:dyDescent="0.35">
      <c r="A173">
        <v>706</v>
      </c>
      <c r="B173" s="3" t="s">
        <v>707</v>
      </c>
      <c r="C173" s="3" t="s">
        <v>4816</v>
      </c>
      <c r="D173" s="6">
        <v>100000</v>
      </c>
      <c r="E173" s="8">
        <v>10135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>ROUND((E173/D173)*100,0)</f>
        <v>10</v>
      </c>
      <c r="P173" s="8">
        <f>IFERROR(ROUND(E173/L173,2),0)</f>
        <v>0</v>
      </c>
      <c r="Q173" s="10" t="s">
        <v>8316</v>
      </c>
      <c r="R173" t="s">
        <v>8324</v>
      </c>
      <c r="S173">
        <f>YEAR(T173)</f>
        <v>2016</v>
      </c>
      <c r="T173" s="14">
        <f>(((J173/60)/60)/24)+DATE(1970,1,1)</f>
        <v>42676.995173611111</v>
      </c>
      <c r="U173" s="15">
        <f>(((I173/60)/60)/24)+DATE(1970,1,1)</f>
        <v>42718.777083333334</v>
      </c>
    </row>
    <row r="174" spans="1:21" ht="29" x14ac:dyDescent="0.35">
      <c r="A174">
        <v>711</v>
      </c>
      <c r="B174" s="3" t="s">
        <v>712</v>
      </c>
      <c r="C174" s="3" t="s">
        <v>4821</v>
      </c>
      <c r="D174" s="6">
        <v>100000</v>
      </c>
      <c r="E174" s="8">
        <v>10092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>ROUND((E174/D174)*100,0)</f>
        <v>10</v>
      </c>
      <c r="P174" s="8">
        <f>IFERROR(ROUND(E174/L174,2),0)</f>
        <v>29.86</v>
      </c>
      <c r="Q174" s="10" t="s">
        <v>8316</v>
      </c>
      <c r="R174" t="s">
        <v>8324</v>
      </c>
      <c r="S174">
        <f>YEAR(T174)</f>
        <v>2016</v>
      </c>
      <c r="T174" s="14">
        <f>(((J174/60)/60)/24)+DATE(1970,1,1)</f>
        <v>42678.459120370375</v>
      </c>
      <c r="U174" s="15">
        <f>(((I174/60)/60)/24)+DATE(1970,1,1)</f>
        <v>42718.500787037032</v>
      </c>
    </row>
    <row r="175" spans="1:21" x14ac:dyDescent="0.35">
      <c r="A175">
        <v>717</v>
      </c>
      <c r="B175" s="3" t="s">
        <v>718</v>
      </c>
      <c r="C175" s="3" t="s">
        <v>4827</v>
      </c>
      <c r="D175" s="6">
        <v>100000</v>
      </c>
      <c r="E175" s="8">
        <v>10067.5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>ROUND((E175/D175)*100,0)</f>
        <v>10</v>
      </c>
      <c r="P175" s="8">
        <f>IFERROR(ROUND(E175/L175,2),0)</f>
        <v>2516.88</v>
      </c>
      <c r="Q175" s="10" t="s">
        <v>8316</v>
      </c>
      <c r="R175" t="s">
        <v>8324</v>
      </c>
      <c r="S175">
        <f>YEAR(T175)</f>
        <v>2014</v>
      </c>
      <c r="T175" s="14">
        <f>(((J175/60)/60)/24)+DATE(1970,1,1)</f>
        <v>41857.854189814818</v>
      </c>
      <c r="U175" s="15">
        <f>(((I175/60)/60)/24)+DATE(1970,1,1)</f>
        <v>41887.854189814818</v>
      </c>
    </row>
    <row r="176" spans="1:21" ht="29" x14ac:dyDescent="0.35">
      <c r="A176">
        <v>911</v>
      </c>
      <c r="B176" s="3" t="s">
        <v>912</v>
      </c>
      <c r="C176" s="3" t="s">
        <v>5021</v>
      </c>
      <c r="D176" s="6">
        <v>100000</v>
      </c>
      <c r="E176" s="8">
        <v>7140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>ROUND((E176/D176)*100,0)</f>
        <v>7</v>
      </c>
      <c r="P176" s="8">
        <f>IFERROR(ROUND(E176/L176,2),0)</f>
        <v>0</v>
      </c>
      <c r="Q176" s="10" t="s">
        <v>8313</v>
      </c>
      <c r="R176" t="s">
        <v>8344</v>
      </c>
      <c r="S176">
        <f>YEAR(T176)</f>
        <v>2014</v>
      </c>
      <c r="T176" s="14">
        <f>(((J176/60)/60)/24)+DATE(1970,1,1)</f>
        <v>41642.005150462966</v>
      </c>
      <c r="U176" s="15">
        <f>(((I176/60)/60)/24)+DATE(1970,1,1)</f>
        <v>41663.005150462966</v>
      </c>
    </row>
    <row r="177" spans="1:21" ht="29" x14ac:dyDescent="0.35">
      <c r="A177">
        <v>945</v>
      </c>
      <c r="B177" s="3" t="s">
        <v>946</v>
      </c>
      <c r="C177" s="3" t="s">
        <v>5055</v>
      </c>
      <c r="D177" s="6">
        <v>100000</v>
      </c>
      <c r="E177" s="8">
        <v>6555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>ROUND((E177/D177)*100,0)</f>
        <v>7</v>
      </c>
      <c r="P177" s="8">
        <f>IFERROR(ROUND(E177/L177,2),0)</f>
        <v>409.69</v>
      </c>
      <c r="Q177" s="10" t="s">
        <v>8316</v>
      </c>
      <c r="R177" t="s">
        <v>8324</v>
      </c>
      <c r="S177">
        <f>YEAR(T177)</f>
        <v>2016</v>
      </c>
      <c r="T177" s="14">
        <f>(((J177/60)/60)/24)+DATE(1970,1,1)</f>
        <v>42732.872986111113</v>
      </c>
      <c r="U177" s="15">
        <f>(((I177/60)/60)/24)+DATE(1970,1,1)</f>
        <v>42784.999305555553</v>
      </c>
    </row>
    <row r="178" spans="1:21" ht="29" x14ac:dyDescent="0.35">
      <c r="A178">
        <v>971</v>
      </c>
      <c r="B178" s="3" t="s">
        <v>972</v>
      </c>
      <c r="C178" s="3" t="s">
        <v>5081</v>
      </c>
      <c r="D178" s="6">
        <v>100000</v>
      </c>
      <c r="E178" s="8">
        <v>6240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>ROUND((E178/D178)*100,0)</f>
        <v>6</v>
      </c>
      <c r="P178" s="8">
        <f>IFERROR(ROUND(E178/L178,2),0)</f>
        <v>1248</v>
      </c>
      <c r="Q178" s="10" t="s">
        <v>8316</v>
      </c>
      <c r="R178" t="s">
        <v>8324</v>
      </c>
      <c r="S178">
        <f>YEAR(T178)</f>
        <v>2015</v>
      </c>
      <c r="T178" s="14">
        <f>(((J178/60)/60)/24)+DATE(1970,1,1)</f>
        <v>42111.709027777775</v>
      </c>
      <c r="U178" s="15">
        <f>(((I178/60)/60)/24)+DATE(1970,1,1)</f>
        <v>42156.709027777775</v>
      </c>
    </row>
    <row r="179" spans="1:21" ht="29" x14ac:dyDescent="0.35">
      <c r="A179">
        <v>975</v>
      </c>
      <c r="B179" s="3" t="s">
        <v>976</v>
      </c>
      <c r="C179" s="3" t="s">
        <v>5085</v>
      </c>
      <c r="D179" s="6">
        <v>100000</v>
      </c>
      <c r="E179" s="8">
        <v>6215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>ROUND((E179/D179)*100,0)</f>
        <v>6</v>
      </c>
      <c r="P179" s="8">
        <f>IFERROR(ROUND(E179/L179,2),0)</f>
        <v>258.95999999999998</v>
      </c>
      <c r="Q179" s="10" t="s">
        <v>8316</v>
      </c>
      <c r="R179" t="s">
        <v>8324</v>
      </c>
      <c r="S179">
        <f>YEAR(T179)</f>
        <v>2016</v>
      </c>
      <c r="T179" s="14">
        <f>(((J179/60)/60)/24)+DATE(1970,1,1)</f>
        <v>42489.696585648147</v>
      </c>
      <c r="U179" s="15">
        <f>(((I179/60)/60)/24)+DATE(1970,1,1)</f>
        <v>42549.696585648147</v>
      </c>
    </row>
    <row r="180" spans="1:21" ht="29" x14ac:dyDescent="0.35">
      <c r="A180">
        <v>992</v>
      </c>
      <c r="B180" s="3" t="s">
        <v>993</v>
      </c>
      <c r="C180" s="3" t="s">
        <v>5102</v>
      </c>
      <c r="D180" s="6">
        <v>100000</v>
      </c>
      <c r="E180" s="8">
        <v>6080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>ROUND((E180/D180)*100,0)</f>
        <v>6</v>
      </c>
      <c r="P180" s="8">
        <f>IFERROR(ROUND(E180/L180,2),0)</f>
        <v>1520</v>
      </c>
      <c r="Q180" s="10" t="s">
        <v>8316</v>
      </c>
      <c r="R180" t="s">
        <v>8324</v>
      </c>
      <c r="S180">
        <f>YEAR(T180)</f>
        <v>2016</v>
      </c>
      <c r="T180" s="14">
        <f>(((J180/60)/60)/24)+DATE(1970,1,1)</f>
        <v>42437.924988425926</v>
      </c>
      <c r="U180" s="15">
        <f>(((I180/60)/60)/24)+DATE(1970,1,1)</f>
        <v>42497.883321759262</v>
      </c>
    </row>
    <row r="181" spans="1:21" ht="29" x14ac:dyDescent="0.35">
      <c r="A181">
        <v>1016</v>
      </c>
      <c r="B181" s="3" t="s">
        <v>1017</v>
      </c>
      <c r="C181" s="3" t="s">
        <v>5126</v>
      </c>
      <c r="D181" s="6">
        <v>100000</v>
      </c>
      <c r="E181" s="8">
        <v>6000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>ROUND((E181/D181)*100,0)</f>
        <v>6</v>
      </c>
      <c r="P181" s="8">
        <f>IFERROR(ROUND(E181/L181,2),0)</f>
        <v>157.88999999999999</v>
      </c>
      <c r="Q181" s="10" t="s">
        <v>8316</v>
      </c>
      <c r="R181" t="s">
        <v>8324</v>
      </c>
      <c r="S181">
        <f>YEAR(T181)</f>
        <v>2016</v>
      </c>
      <c r="T181" s="14">
        <f>(((J181/60)/60)/24)+DATE(1970,1,1)</f>
        <v>42422.107129629629</v>
      </c>
      <c r="U181" s="15">
        <f>(((I181/60)/60)/24)+DATE(1970,1,1)</f>
        <v>42467.065462962957</v>
      </c>
    </row>
    <row r="182" spans="1:21" ht="29" x14ac:dyDescent="0.35">
      <c r="A182">
        <v>1043</v>
      </c>
      <c r="B182" s="3" t="s">
        <v>1044</v>
      </c>
      <c r="C182" s="3" t="s">
        <v>5153</v>
      </c>
      <c r="D182" s="6">
        <v>100000</v>
      </c>
      <c r="E182" s="8">
        <v>5673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>ROUND((E182/D182)*100,0)</f>
        <v>6</v>
      </c>
      <c r="P182" s="8">
        <f>IFERROR(ROUND(E182/L182,2),0)</f>
        <v>19.43</v>
      </c>
      <c r="Q182" s="10" t="s">
        <v>8329</v>
      </c>
      <c r="R182" t="s">
        <v>8330</v>
      </c>
      <c r="S182">
        <f>YEAR(T182)</f>
        <v>2015</v>
      </c>
      <c r="T182" s="14">
        <f>(((J182/60)/60)/24)+DATE(1970,1,1)</f>
        <v>42114.252951388888</v>
      </c>
      <c r="U182" s="15">
        <f>(((I182/60)/60)/24)+DATE(1970,1,1)</f>
        <v>42144.252951388888</v>
      </c>
    </row>
    <row r="183" spans="1:21" ht="29" x14ac:dyDescent="0.35">
      <c r="A183">
        <v>1097</v>
      </c>
      <c r="B183" s="3" t="s">
        <v>1098</v>
      </c>
      <c r="C183" s="3" t="s">
        <v>5207</v>
      </c>
      <c r="D183" s="6">
        <v>100000</v>
      </c>
      <c r="E183" s="8">
        <v>5380.55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>ROUND((E183/D183)*100,0)</f>
        <v>5</v>
      </c>
      <c r="P183" s="8">
        <f>IFERROR(ROUND(E183/L183,2),0)</f>
        <v>768.65</v>
      </c>
      <c r="Q183" s="10" t="s">
        <v>8311</v>
      </c>
      <c r="R183" t="s">
        <v>8333</v>
      </c>
      <c r="S183">
        <f>YEAR(T183)</f>
        <v>2014</v>
      </c>
      <c r="T183" s="14">
        <f>(((J183/60)/60)/24)+DATE(1970,1,1)</f>
        <v>41660.792557870373</v>
      </c>
      <c r="U183" s="15">
        <f>(((I183/60)/60)/24)+DATE(1970,1,1)</f>
        <v>41700.792557870373</v>
      </c>
    </row>
    <row r="184" spans="1:21" ht="29" x14ac:dyDescent="0.35">
      <c r="A184">
        <v>1101</v>
      </c>
      <c r="B184" s="3" t="s">
        <v>1102</v>
      </c>
      <c r="C184" s="3" t="s">
        <v>5211</v>
      </c>
      <c r="D184" s="6">
        <v>100000</v>
      </c>
      <c r="E184" s="8">
        <v>5360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>ROUND((E184/D184)*100,0)</f>
        <v>5</v>
      </c>
      <c r="P184" s="8">
        <f>IFERROR(ROUND(E184/L184,2),0)</f>
        <v>893.33</v>
      </c>
      <c r="Q184" s="10" t="s">
        <v>8311</v>
      </c>
      <c r="R184" t="s">
        <v>8333</v>
      </c>
      <c r="S184">
        <f>YEAR(T184)</f>
        <v>2016</v>
      </c>
      <c r="T184" s="14">
        <f>(((J184/60)/60)/24)+DATE(1970,1,1)</f>
        <v>42538.77243055556</v>
      </c>
      <c r="U184" s="15">
        <f>(((I184/60)/60)/24)+DATE(1970,1,1)</f>
        <v>42565.758333333331</v>
      </c>
    </row>
    <row r="185" spans="1:21" ht="29" x14ac:dyDescent="0.35">
      <c r="A185">
        <v>1315</v>
      </c>
      <c r="B185" s="3" t="s">
        <v>1316</v>
      </c>
      <c r="C185" s="3" t="s">
        <v>5425</v>
      </c>
      <c r="D185" s="6">
        <v>100000</v>
      </c>
      <c r="E185" s="8">
        <v>4037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>ROUND((E185/D185)*100,0)</f>
        <v>4</v>
      </c>
      <c r="P185" s="8">
        <f>IFERROR(ROUND(E185/L185,2),0)</f>
        <v>16.28</v>
      </c>
      <c r="Q185" s="10" t="s">
        <v>8316</v>
      </c>
      <c r="R185" t="s">
        <v>8324</v>
      </c>
      <c r="S185">
        <f>YEAR(T185)</f>
        <v>2015</v>
      </c>
      <c r="T185" s="14">
        <f>(((J185/60)/60)/24)+DATE(1970,1,1)</f>
        <v>42278.498240740737</v>
      </c>
      <c r="U185" s="15">
        <f>(((I185/60)/60)/24)+DATE(1970,1,1)</f>
        <v>42314.041666666672</v>
      </c>
    </row>
    <row r="186" spans="1:21" ht="29" x14ac:dyDescent="0.35">
      <c r="A186">
        <v>1320</v>
      </c>
      <c r="B186" s="3" t="s">
        <v>1321</v>
      </c>
      <c r="C186" s="3" t="s">
        <v>5430</v>
      </c>
      <c r="D186" s="6">
        <v>100000</v>
      </c>
      <c r="E186" s="8">
        <v>4021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>ROUND((E186/D186)*100,0)</f>
        <v>4</v>
      </c>
      <c r="P186" s="8">
        <f>IFERROR(ROUND(E186/L186,2),0)</f>
        <v>1340.33</v>
      </c>
      <c r="Q186" s="10" t="s">
        <v>8316</v>
      </c>
      <c r="R186" t="s">
        <v>8324</v>
      </c>
      <c r="S186">
        <f>YEAR(T186)</f>
        <v>2016</v>
      </c>
      <c r="T186" s="14">
        <f>(((J186/60)/60)/24)+DATE(1970,1,1)</f>
        <v>42705.690347222218</v>
      </c>
      <c r="U186" s="15">
        <f>(((I186/60)/60)/24)+DATE(1970,1,1)</f>
        <v>42734.958333333328</v>
      </c>
    </row>
    <row r="187" spans="1:21" ht="29" x14ac:dyDescent="0.35">
      <c r="A187">
        <v>1326</v>
      </c>
      <c r="B187" s="3" t="s">
        <v>1327</v>
      </c>
      <c r="C187" s="3" t="s">
        <v>5436</v>
      </c>
      <c r="D187" s="6">
        <v>100000</v>
      </c>
      <c r="E187" s="8">
        <v>4002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>ROUND((E187/D187)*100,0)</f>
        <v>4</v>
      </c>
      <c r="P187" s="8">
        <f>IFERROR(ROUND(E187/L187,2),0)</f>
        <v>363.82</v>
      </c>
      <c r="Q187" s="10" t="s">
        <v>8316</v>
      </c>
      <c r="R187" t="s">
        <v>8324</v>
      </c>
      <c r="S187">
        <f>YEAR(T187)</f>
        <v>2014</v>
      </c>
      <c r="T187" s="14">
        <f>(((J187/60)/60)/24)+DATE(1970,1,1)</f>
        <v>41974.791990740734</v>
      </c>
      <c r="U187" s="15">
        <f>(((I187/60)/60)/24)+DATE(1970,1,1)</f>
        <v>42019.791990740734</v>
      </c>
    </row>
    <row r="188" spans="1:21" ht="29" x14ac:dyDescent="0.35">
      <c r="A188">
        <v>1336</v>
      </c>
      <c r="B188" s="3" t="s">
        <v>1337</v>
      </c>
      <c r="C188" s="3" t="s">
        <v>5446</v>
      </c>
      <c r="D188" s="6">
        <v>100000</v>
      </c>
      <c r="E188" s="8">
        <v>3971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>ROUND((E188/D188)*100,0)</f>
        <v>4</v>
      </c>
      <c r="P188" s="8">
        <f>IFERROR(ROUND(E188/L188,2),0)</f>
        <v>17.73</v>
      </c>
      <c r="Q188" s="10" t="s">
        <v>8316</v>
      </c>
      <c r="R188" t="s">
        <v>8324</v>
      </c>
      <c r="S188">
        <f>YEAR(T188)</f>
        <v>2014</v>
      </c>
      <c r="T188" s="14">
        <f>(((J188/60)/60)/24)+DATE(1970,1,1)</f>
        <v>41955.863750000004</v>
      </c>
      <c r="U188" s="15">
        <f>(((I188/60)/60)/24)+DATE(1970,1,1)</f>
        <v>41990.863750000004</v>
      </c>
    </row>
    <row r="189" spans="1:21" ht="29" x14ac:dyDescent="0.35">
      <c r="A189">
        <v>1450</v>
      </c>
      <c r="B189" s="3" t="s">
        <v>1451</v>
      </c>
      <c r="C189" s="3" t="s">
        <v>5560</v>
      </c>
      <c r="D189" s="6">
        <v>100000</v>
      </c>
      <c r="E189" s="8">
        <v>3319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>ROUND((E189/D189)*100,0)</f>
        <v>3</v>
      </c>
      <c r="P189" s="8">
        <f>IFERROR(ROUND(E189/L189,2),0)</f>
        <v>3319</v>
      </c>
      <c r="Q189" s="10" t="s">
        <v>8318</v>
      </c>
      <c r="R189" t="s">
        <v>8338</v>
      </c>
      <c r="S189">
        <f>YEAR(T189)</f>
        <v>2016</v>
      </c>
      <c r="T189" s="14">
        <f>(((J189/60)/60)/24)+DATE(1970,1,1)</f>
        <v>42390.171261574069</v>
      </c>
      <c r="U189" s="15">
        <f>(((I189/60)/60)/24)+DATE(1970,1,1)</f>
        <v>42420.171261574069</v>
      </c>
    </row>
    <row r="190" spans="1:21" ht="29" x14ac:dyDescent="0.35">
      <c r="A190">
        <v>1595</v>
      </c>
      <c r="B190" s="3" t="s">
        <v>1596</v>
      </c>
      <c r="C190" s="3" t="s">
        <v>5705</v>
      </c>
      <c r="D190" s="6">
        <v>100000</v>
      </c>
      <c r="E190" s="8">
        <v>2841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>ROUND((E190/D190)*100,0)</f>
        <v>3</v>
      </c>
      <c r="P190" s="8">
        <f>IFERROR(ROUND(E190/L190,2),0)</f>
        <v>405.86</v>
      </c>
      <c r="Q190" s="10" t="s">
        <v>8325</v>
      </c>
      <c r="R190" t="s">
        <v>8328</v>
      </c>
      <c r="S190">
        <f>YEAR(T190)</f>
        <v>2014</v>
      </c>
      <c r="T190" s="14">
        <f>(((J190/60)/60)/24)+DATE(1970,1,1)</f>
        <v>41780.050092592595</v>
      </c>
      <c r="U190" s="15">
        <f>(((I190/60)/60)/24)+DATE(1970,1,1)</f>
        <v>41808.842361111114</v>
      </c>
    </row>
    <row r="191" spans="1:21" ht="29" x14ac:dyDescent="0.35">
      <c r="A191">
        <v>1945</v>
      </c>
      <c r="B191" s="3" t="s">
        <v>1946</v>
      </c>
      <c r="C191" s="3" t="s">
        <v>6055</v>
      </c>
      <c r="D191" s="6">
        <v>100000</v>
      </c>
      <c r="E191" s="8">
        <v>1870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>ROUND((E191/D191)*100,0)</f>
        <v>2</v>
      </c>
      <c r="P191" s="8">
        <f>IFERROR(ROUND(E191/L191,2),0)</f>
        <v>2.75</v>
      </c>
      <c r="Q191" s="10" t="s">
        <v>8316</v>
      </c>
      <c r="R191" t="s">
        <v>8317</v>
      </c>
      <c r="S191">
        <f>YEAR(T191)</f>
        <v>2015</v>
      </c>
      <c r="T191" s="14">
        <f>(((J191/60)/60)/24)+DATE(1970,1,1)</f>
        <v>42157.251828703709</v>
      </c>
      <c r="U191" s="15">
        <f>(((I191/60)/60)/24)+DATE(1970,1,1)</f>
        <v>42197.251828703709</v>
      </c>
    </row>
    <row r="192" spans="1:21" ht="29" x14ac:dyDescent="0.35">
      <c r="A192">
        <v>1948</v>
      </c>
      <c r="B192" s="3" t="s">
        <v>1949</v>
      </c>
      <c r="C192" s="3" t="s">
        <v>6058</v>
      </c>
      <c r="D192" s="6">
        <v>100000</v>
      </c>
      <c r="E192" s="8">
        <v>1864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>ROUND((E192/D192)*100,0)</f>
        <v>2</v>
      </c>
      <c r="P192" s="8">
        <f>IFERROR(ROUND(E192/L192,2),0)</f>
        <v>0.44</v>
      </c>
      <c r="Q192" s="10" t="s">
        <v>8316</v>
      </c>
      <c r="R192" t="s">
        <v>8317</v>
      </c>
      <c r="S192">
        <f>YEAR(T192)</f>
        <v>2016</v>
      </c>
      <c r="T192" s="14">
        <f>(((J192/60)/60)/24)+DATE(1970,1,1)</f>
        <v>42473.604270833333</v>
      </c>
      <c r="U192" s="15">
        <f>(((I192/60)/60)/24)+DATE(1970,1,1)</f>
        <v>42527.709722222222</v>
      </c>
    </row>
    <row r="193" spans="1:21" ht="29" x14ac:dyDescent="0.35">
      <c r="A193">
        <v>1966</v>
      </c>
      <c r="B193" s="3" t="s">
        <v>1967</v>
      </c>
      <c r="C193" s="3" t="s">
        <v>6076</v>
      </c>
      <c r="D193" s="6">
        <v>100000</v>
      </c>
      <c r="E193" s="8">
        <v>1803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>ROUND((E193/D193)*100,0)</f>
        <v>2</v>
      </c>
      <c r="P193" s="8">
        <f>IFERROR(ROUND(E193/L193,2),0)</f>
        <v>1.19</v>
      </c>
      <c r="Q193" s="10" t="s">
        <v>8316</v>
      </c>
      <c r="R193" t="s">
        <v>8317</v>
      </c>
      <c r="S193">
        <f>YEAR(T193)</f>
        <v>2014</v>
      </c>
      <c r="T193" s="14">
        <f>(((J193/60)/60)/24)+DATE(1970,1,1)</f>
        <v>41835.540486111109</v>
      </c>
      <c r="U193" s="15">
        <f>(((I193/60)/60)/24)+DATE(1970,1,1)</f>
        <v>41865.540486111109</v>
      </c>
    </row>
    <row r="194" spans="1:21" ht="29" x14ac:dyDescent="0.35">
      <c r="A194">
        <v>2022</v>
      </c>
      <c r="B194" s="3" t="s">
        <v>2023</v>
      </c>
      <c r="C194" s="3" t="s">
        <v>6132</v>
      </c>
      <c r="D194" s="6">
        <v>100000</v>
      </c>
      <c r="E194" s="8">
        <v>1650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>ROUND((E194/D194)*100,0)</f>
        <v>2</v>
      </c>
      <c r="P194" s="8">
        <f>IFERROR(ROUND(E194/L194,2),0)</f>
        <v>5.08</v>
      </c>
      <c r="Q194" s="10" t="s">
        <v>8316</v>
      </c>
      <c r="R194" t="s">
        <v>8317</v>
      </c>
      <c r="S194">
        <f>YEAR(T194)</f>
        <v>2016</v>
      </c>
      <c r="T194" s="14">
        <f>(((J194/60)/60)/24)+DATE(1970,1,1)</f>
        <v>42502.569120370375</v>
      </c>
      <c r="U194" s="15">
        <f>(((I194/60)/60)/24)+DATE(1970,1,1)</f>
        <v>42532.569120370375</v>
      </c>
    </row>
    <row r="195" spans="1:21" ht="29" x14ac:dyDescent="0.35">
      <c r="A195">
        <v>2023</v>
      </c>
      <c r="B195" s="3" t="s">
        <v>2024</v>
      </c>
      <c r="C195" s="3" t="s">
        <v>6133</v>
      </c>
      <c r="D195" s="6">
        <v>100000</v>
      </c>
      <c r="E195" s="8">
        <v>1647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>ROUND((E195/D195)*100,0)</f>
        <v>2</v>
      </c>
      <c r="P195" s="8">
        <f>IFERROR(ROUND(E195/L195,2),0)</f>
        <v>4.67</v>
      </c>
      <c r="Q195" s="10" t="s">
        <v>8316</v>
      </c>
      <c r="R195" t="s">
        <v>8317</v>
      </c>
      <c r="S195">
        <f>YEAR(T195)</f>
        <v>2015</v>
      </c>
      <c r="T195" s="14">
        <f>(((J195/60)/60)/24)+DATE(1970,1,1)</f>
        <v>42136.420752314814</v>
      </c>
      <c r="U195" s="15">
        <f>(((I195/60)/60)/24)+DATE(1970,1,1)</f>
        <v>42166.420752314814</v>
      </c>
    </row>
    <row r="196" spans="1:21" ht="29" x14ac:dyDescent="0.35">
      <c r="A196">
        <v>2027</v>
      </c>
      <c r="B196" s="3" t="s">
        <v>2028</v>
      </c>
      <c r="C196" s="3" t="s">
        <v>6137</v>
      </c>
      <c r="D196" s="6">
        <v>100000</v>
      </c>
      <c r="E196" s="8">
        <v>1625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>ROUND((E196/D196)*100,0)</f>
        <v>2</v>
      </c>
      <c r="P196" s="8">
        <f>IFERROR(ROUND(E196/L196,2),0)</f>
        <v>3.01</v>
      </c>
      <c r="Q196" s="10" t="s">
        <v>8316</v>
      </c>
      <c r="R196" t="s">
        <v>8317</v>
      </c>
      <c r="S196">
        <f>YEAR(T196)</f>
        <v>2015</v>
      </c>
      <c r="T196" s="14">
        <f>(((J196/60)/60)/24)+DATE(1970,1,1)</f>
        <v>42048.813877314817</v>
      </c>
      <c r="U196" s="15">
        <f>(((I196/60)/60)/24)+DATE(1970,1,1)</f>
        <v>42093.772210648152</v>
      </c>
    </row>
    <row r="197" spans="1:21" ht="29" x14ac:dyDescent="0.35">
      <c r="A197">
        <v>2062</v>
      </c>
      <c r="B197" s="3" t="s">
        <v>2063</v>
      </c>
      <c r="C197" s="3" t="s">
        <v>6172</v>
      </c>
      <c r="D197" s="6">
        <v>100000</v>
      </c>
      <c r="E197" s="8">
        <v>1553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>ROUND((E197/D197)*100,0)</f>
        <v>2</v>
      </c>
      <c r="P197" s="8">
        <f>IFERROR(ROUND(E197/L197,2),0)</f>
        <v>7.65</v>
      </c>
      <c r="Q197" s="10" t="s">
        <v>8316</v>
      </c>
      <c r="R197" t="s">
        <v>8317</v>
      </c>
      <c r="S197">
        <f>YEAR(T197)</f>
        <v>2016</v>
      </c>
      <c r="T197" s="14">
        <f>(((J197/60)/60)/24)+DATE(1970,1,1)</f>
        <v>42423.3830787037</v>
      </c>
      <c r="U197" s="15">
        <f>(((I197/60)/60)/24)+DATE(1970,1,1)</f>
        <v>42453.341412037036</v>
      </c>
    </row>
    <row r="198" spans="1:21" ht="29" x14ac:dyDescent="0.35">
      <c r="A198">
        <v>2073</v>
      </c>
      <c r="B198" s="3" t="s">
        <v>2074</v>
      </c>
      <c r="C198" s="3" t="s">
        <v>6183</v>
      </c>
      <c r="D198" s="6">
        <v>100000</v>
      </c>
      <c r="E198" s="8">
        <v>1533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>ROUND((E198/D198)*100,0)</f>
        <v>2</v>
      </c>
      <c r="P198" s="8">
        <f>IFERROR(ROUND(E198/L198,2),0)</f>
        <v>3.26</v>
      </c>
      <c r="Q198" s="10" t="s">
        <v>8316</v>
      </c>
      <c r="R198" t="s">
        <v>8317</v>
      </c>
      <c r="S198">
        <f>YEAR(T198)</f>
        <v>2015</v>
      </c>
      <c r="T198" s="14">
        <f>(((J198/60)/60)/24)+DATE(1970,1,1)</f>
        <v>42087.668032407411</v>
      </c>
      <c r="U198" s="15">
        <f>(((I198/60)/60)/24)+DATE(1970,1,1)</f>
        <v>42132.668032407411</v>
      </c>
    </row>
    <row r="199" spans="1:21" ht="29" x14ac:dyDescent="0.35">
      <c r="A199">
        <v>2132</v>
      </c>
      <c r="B199" s="3" t="s">
        <v>2133</v>
      </c>
      <c r="C199" s="3" t="s">
        <v>6242</v>
      </c>
      <c r="D199" s="6">
        <v>100000</v>
      </c>
      <c r="E199" s="8">
        <v>1398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>ROUND((E199/D199)*100,0)</f>
        <v>1</v>
      </c>
      <c r="P199" s="8">
        <f>IFERROR(ROUND(E199/L199,2),0)</f>
        <v>14.12</v>
      </c>
      <c r="Q199" s="10" t="s">
        <v>8311</v>
      </c>
      <c r="R199" t="s">
        <v>8333</v>
      </c>
      <c r="S199">
        <f>YEAR(T199)</f>
        <v>2014</v>
      </c>
      <c r="T199" s="14">
        <f>(((J199/60)/60)/24)+DATE(1970,1,1)</f>
        <v>41643.487175925926</v>
      </c>
      <c r="U199" s="15">
        <f>(((I199/60)/60)/24)+DATE(1970,1,1)</f>
        <v>41673.487175925926</v>
      </c>
    </row>
    <row r="200" spans="1:21" ht="29" x14ac:dyDescent="0.35">
      <c r="A200">
        <v>2393</v>
      </c>
      <c r="B200" s="3" t="s">
        <v>2394</v>
      </c>
      <c r="C200" s="3" t="s">
        <v>6503</v>
      </c>
      <c r="D200" s="6">
        <v>100000</v>
      </c>
      <c r="E200" s="8">
        <v>911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>ROUND((E200/D200)*100,0)</f>
        <v>1</v>
      </c>
      <c r="P200" s="8">
        <f>IFERROR(ROUND(E200/L200,2),0)</f>
        <v>911</v>
      </c>
      <c r="Q200" s="10" t="s">
        <v>8316</v>
      </c>
      <c r="R200" t="s">
        <v>8334</v>
      </c>
      <c r="S200">
        <f>YEAR(T200)</f>
        <v>2015</v>
      </c>
      <c r="T200" s="14">
        <f>(((J200/60)/60)/24)+DATE(1970,1,1)</f>
        <v>42194.648344907408</v>
      </c>
      <c r="U200" s="15">
        <f>(((I200/60)/60)/24)+DATE(1970,1,1)</f>
        <v>42224.648344907408</v>
      </c>
    </row>
    <row r="201" spans="1:21" x14ac:dyDescent="0.35">
      <c r="A201">
        <v>2431</v>
      </c>
      <c r="B201" s="3" t="s">
        <v>2432</v>
      </c>
      <c r="C201" s="3" t="s">
        <v>6541</v>
      </c>
      <c r="D201" s="6">
        <v>100000</v>
      </c>
      <c r="E201" s="8">
        <v>852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>ROUND((E201/D201)*100,0)</f>
        <v>1</v>
      </c>
      <c r="P201" s="8">
        <f>IFERROR(ROUND(E201/L201,2),0)</f>
        <v>426</v>
      </c>
      <c r="Q201" s="10" t="s">
        <v>8321</v>
      </c>
      <c r="R201" t="s">
        <v>8322</v>
      </c>
      <c r="S201">
        <f>YEAR(T201)</f>
        <v>2016</v>
      </c>
      <c r="T201" s="14">
        <f>(((J201/60)/60)/24)+DATE(1970,1,1)</f>
        <v>42489.099687499998</v>
      </c>
      <c r="U201" s="15">
        <f>(((I201/60)/60)/24)+DATE(1970,1,1)</f>
        <v>42549.099687499998</v>
      </c>
    </row>
    <row r="202" spans="1:21" ht="29" x14ac:dyDescent="0.35">
      <c r="A202">
        <v>2511</v>
      </c>
      <c r="B202" s="3" t="s">
        <v>2511</v>
      </c>
      <c r="C202" s="3" t="s">
        <v>6621</v>
      </c>
      <c r="D202" s="6">
        <v>100000</v>
      </c>
      <c r="E202" s="8">
        <v>715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>ROUND((E202/D202)*100,0)</f>
        <v>1</v>
      </c>
      <c r="P202" s="8">
        <f>IFERROR(ROUND(E202/L202,2),0)</f>
        <v>0</v>
      </c>
      <c r="Q202" s="10" t="s">
        <v>8321</v>
      </c>
      <c r="R202" t="s">
        <v>8356</v>
      </c>
      <c r="S202">
        <f>YEAR(T202)</f>
        <v>2016</v>
      </c>
      <c r="T202" s="14">
        <f>(((J202/60)/60)/24)+DATE(1970,1,1)</f>
        <v>42371.446909722217</v>
      </c>
      <c r="U202" s="15">
        <f>(((I202/60)/60)/24)+DATE(1970,1,1)</f>
        <v>42401.446909722217</v>
      </c>
    </row>
    <row r="203" spans="1:21" ht="29" x14ac:dyDescent="0.35">
      <c r="A203">
        <v>2520</v>
      </c>
      <c r="B203" s="3" t="s">
        <v>2520</v>
      </c>
      <c r="C203" s="3" t="s">
        <v>6630</v>
      </c>
      <c r="D203" s="6">
        <v>100000</v>
      </c>
      <c r="E203" s="8">
        <v>700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>ROUND((E203/D203)*100,0)</f>
        <v>1</v>
      </c>
      <c r="P203" s="8">
        <f>IFERROR(ROUND(E203/L203,2),0)</f>
        <v>0</v>
      </c>
      <c r="Q203" s="10" t="s">
        <v>8321</v>
      </c>
      <c r="R203" t="s">
        <v>8356</v>
      </c>
      <c r="S203">
        <f>YEAR(T203)</f>
        <v>2016</v>
      </c>
      <c r="T203" s="14">
        <f>(((J203/60)/60)/24)+DATE(1970,1,1)</f>
        <v>42612.600520833337</v>
      </c>
      <c r="U203" s="15">
        <f>(((I203/60)/60)/24)+DATE(1970,1,1)</f>
        <v>42658.806249999994</v>
      </c>
    </row>
    <row r="204" spans="1:21" ht="29" x14ac:dyDescent="0.35">
      <c r="A204">
        <v>2561</v>
      </c>
      <c r="B204" s="3" t="s">
        <v>2561</v>
      </c>
      <c r="C204" s="3" t="s">
        <v>6671</v>
      </c>
      <c r="D204" s="6">
        <v>100000</v>
      </c>
      <c r="E204" s="8">
        <v>637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>ROUND((E204/D204)*100,0)</f>
        <v>1</v>
      </c>
      <c r="P204" s="8">
        <f>IFERROR(ROUND(E204/L204,2),0)</f>
        <v>0</v>
      </c>
      <c r="Q204" s="10" t="s">
        <v>8321</v>
      </c>
      <c r="R204" t="s">
        <v>8322</v>
      </c>
      <c r="S204">
        <f>YEAR(T204)</f>
        <v>2015</v>
      </c>
      <c r="T204" s="14">
        <f>(((J204/60)/60)/24)+DATE(1970,1,1)</f>
        <v>42260.528807870374</v>
      </c>
      <c r="U204" s="15">
        <f>(((I204/60)/60)/24)+DATE(1970,1,1)</f>
        <v>42290.528807870374</v>
      </c>
    </row>
    <row r="205" spans="1:21" ht="29" x14ac:dyDescent="0.35">
      <c r="A205">
        <v>2571</v>
      </c>
      <c r="B205" s="3" t="s">
        <v>2571</v>
      </c>
      <c r="C205" s="3" t="s">
        <v>6681</v>
      </c>
      <c r="D205" s="6">
        <v>100000</v>
      </c>
      <c r="E205" s="8">
        <v>629.99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>ROUND((E205/D205)*100,0)</f>
        <v>1</v>
      </c>
      <c r="P205" s="8">
        <f>IFERROR(ROUND(E205/L205,2),0)</f>
        <v>157.5</v>
      </c>
      <c r="Q205" s="10" t="s">
        <v>8321</v>
      </c>
      <c r="R205" t="s">
        <v>8322</v>
      </c>
      <c r="S205">
        <f>YEAR(T205)</f>
        <v>2016</v>
      </c>
      <c r="T205" s="14">
        <f>(((J205/60)/60)/24)+DATE(1970,1,1)</f>
        <v>42449.341678240744</v>
      </c>
      <c r="U205" s="15">
        <f>(((I205/60)/60)/24)+DATE(1970,1,1)</f>
        <v>42509.341678240744</v>
      </c>
    </row>
    <row r="206" spans="1:21" ht="29" x14ac:dyDescent="0.35">
      <c r="A206">
        <v>2605</v>
      </c>
      <c r="B206" s="3" t="s">
        <v>2605</v>
      </c>
      <c r="C206" s="3" t="s">
        <v>6715</v>
      </c>
      <c r="D206" s="6">
        <v>100000</v>
      </c>
      <c r="E206" s="8">
        <v>590.02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>ROUND((E206/D206)*100,0)</f>
        <v>1</v>
      </c>
      <c r="P206" s="8">
        <f>IFERROR(ROUND(E206/L206,2),0)</f>
        <v>0.33</v>
      </c>
      <c r="Q206" s="10" t="s">
        <v>8316</v>
      </c>
      <c r="R206" t="s">
        <v>8350</v>
      </c>
      <c r="S206">
        <f>YEAR(T206)</f>
        <v>2016</v>
      </c>
      <c r="T206" s="14">
        <f>(((J206/60)/60)/24)+DATE(1970,1,1)</f>
        <v>42508.541550925926</v>
      </c>
      <c r="U206" s="15">
        <f>(((I206/60)/60)/24)+DATE(1970,1,1)</f>
        <v>42538.541550925926</v>
      </c>
    </row>
    <row r="207" spans="1:21" ht="29" x14ac:dyDescent="0.35">
      <c r="A207">
        <v>2644</v>
      </c>
      <c r="B207" s="3" t="s">
        <v>2644</v>
      </c>
      <c r="C207" s="3" t="s">
        <v>6754</v>
      </c>
      <c r="D207" s="6">
        <v>100000</v>
      </c>
      <c r="E207" s="8">
        <v>540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>ROUND((E207/D207)*100,0)</f>
        <v>1</v>
      </c>
      <c r="P207" s="8">
        <f>IFERROR(ROUND(E207/L207,2),0)</f>
        <v>10.38</v>
      </c>
      <c r="Q207" s="10" t="s">
        <v>8316</v>
      </c>
      <c r="R207" t="s">
        <v>8350</v>
      </c>
      <c r="S207">
        <f>YEAR(T207)</f>
        <v>2017</v>
      </c>
      <c r="T207" s="14">
        <f>(((J207/60)/60)/24)+DATE(1970,1,1)</f>
        <v>42774.792071759264</v>
      </c>
      <c r="U207" s="15">
        <f>(((I207/60)/60)/24)+DATE(1970,1,1)</f>
        <v>42804.792071759264</v>
      </c>
    </row>
    <row r="208" spans="1:21" ht="29" x14ac:dyDescent="0.35">
      <c r="A208">
        <v>2652</v>
      </c>
      <c r="B208" s="3" t="s">
        <v>2652</v>
      </c>
      <c r="C208" s="3" t="s">
        <v>6762</v>
      </c>
      <c r="D208" s="6">
        <v>100000</v>
      </c>
      <c r="E208" s="8">
        <v>527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>ROUND((E208/D208)*100,0)</f>
        <v>1</v>
      </c>
      <c r="P208" s="8">
        <f>IFERROR(ROUND(E208/L208,2),0)</f>
        <v>47.91</v>
      </c>
      <c r="Q208" s="10" t="s">
        <v>8316</v>
      </c>
      <c r="R208" t="s">
        <v>8350</v>
      </c>
      <c r="S208">
        <f>YEAR(T208)</f>
        <v>2014</v>
      </c>
      <c r="T208" s="14">
        <f>(((J208/60)/60)/24)+DATE(1970,1,1)</f>
        <v>41953.158854166672</v>
      </c>
      <c r="U208" s="15">
        <f>(((I208/60)/60)/24)+DATE(1970,1,1)</f>
        <v>41983.158854166672</v>
      </c>
    </row>
    <row r="209" spans="1:21" ht="29" x14ac:dyDescent="0.35">
      <c r="A209">
        <v>2654</v>
      </c>
      <c r="B209" s="3" t="s">
        <v>2654</v>
      </c>
      <c r="C209" s="3" t="s">
        <v>6764</v>
      </c>
      <c r="D209" s="6">
        <v>100000</v>
      </c>
      <c r="E209" s="8">
        <v>525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>ROUND((E209/D209)*100,0)</f>
        <v>1</v>
      </c>
      <c r="P209" s="8">
        <f>IFERROR(ROUND(E209/L209,2),0)</f>
        <v>87.5</v>
      </c>
      <c r="Q209" s="10" t="s">
        <v>8316</v>
      </c>
      <c r="R209" t="s">
        <v>8350</v>
      </c>
      <c r="S209">
        <f>YEAR(T209)</f>
        <v>2015</v>
      </c>
      <c r="T209" s="14">
        <f>(((J209/60)/60)/24)+DATE(1970,1,1)</f>
        <v>42055.600995370376</v>
      </c>
      <c r="U209" s="15">
        <f>(((I209/60)/60)/24)+DATE(1970,1,1)</f>
        <v>42115.559328703705</v>
      </c>
    </row>
    <row r="210" spans="1:21" x14ac:dyDescent="0.35">
      <c r="A210">
        <v>2726</v>
      </c>
      <c r="B210" s="3" t="s">
        <v>2726</v>
      </c>
      <c r="C210" s="3" t="s">
        <v>6836</v>
      </c>
      <c r="D210" s="6">
        <v>100000</v>
      </c>
      <c r="E210" s="8">
        <v>433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>ROUND((E210/D210)*100,0)</f>
        <v>0</v>
      </c>
      <c r="P210" s="8">
        <f>IFERROR(ROUND(E210/L210,2),0)</f>
        <v>1.07</v>
      </c>
      <c r="Q210" s="10" t="s">
        <v>8316</v>
      </c>
      <c r="R210" t="s">
        <v>8317</v>
      </c>
      <c r="S210">
        <f>YEAR(T210)</f>
        <v>2016</v>
      </c>
      <c r="T210" s="14">
        <f>(((J210/60)/60)/24)+DATE(1970,1,1)</f>
        <v>42452.579988425925</v>
      </c>
      <c r="U210" s="15">
        <f>(((I210/60)/60)/24)+DATE(1970,1,1)</f>
        <v>42482.579988425925</v>
      </c>
    </row>
    <row r="211" spans="1:21" ht="29" x14ac:dyDescent="0.35">
      <c r="A211">
        <v>2780</v>
      </c>
      <c r="B211" s="3" t="s">
        <v>2780</v>
      </c>
      <c r="C211" s="3" t="s">
        <v>6890</v>
      </c>
      <c r="D211" s="6">
        <v>100000</v>
      </c>
      <c r="E211" s="8">
        <v>375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>ROUND((E211/D211)*100,0)</f>
        <v>0</v>
      </c>
      <c r="P211" s="8">
        <f>IFERROR(ROUND(E211/L211,2),0)</f>
        <v>0</v>
      </c>
      <c r="Q211" s="10" t="s">
        <v>8318</v>
      </c>
      <c r="R211" t="s">
        <v>8354</v>
      </c>
      <c r="S211">
        <f>YEAR(T211)</f>
        <v>2017</v>
      </c>
      <c r="T211" s="14">
        <f>(((J211/60)/60)/24)+DATE(1970,1,1)</f>
        <v>42774.447777777779</v>
      </c>
      <c r="U211" s="15">
        <f>(((I211/60)/60)/24)+DATE(1970,1,1)</f>
        <v>42804.447777777779</v>
      </c>
    </row>
    <row r="212" spans="1:21" ht="58" x14ac:dyDescent="0.35">
      <c r="A212">
        <v>3034</v>
      </c>
      <c r="B212" s="3" t="s">
        <v>3034</v>
      </c>
      <c r="C212" s="3" t="s">
        <v>7144</v>
      </c>
      <c r="D212" s="6">
        <v>100000</v>
      </c>
      <c r="E212" s="8">
        <v>145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>ROUND((E212/D212)*100,0)</f>
        <v>0</v>
      </c>
      <c r="P212" s="8">
        <f>IFERROR(ROUND(E212/L212,2),0)</f>
        <v>0.12</v>
      </c>
      <c r="Q212" s="10" t="s">
        <v>8339</v>
      </c>
      <c r="R212" t="s">
        <v>8357</v>
      </c>
      <c r="S212">
        <f>YEAR(T212)</f>
        <v>2016</v>
      </c>
      <c r="T212" s="14">
        <f>(((J212/60)/60)/24)+DATE(1970,1,1)</f>
        <v>42644.535358796296</v>
      </c>
      <c r="U212" s="15">
        <f>(((I212/60)/60)/24)+DATE(1970,1,1)</f>
        <v>42675.165972222225</v>
      </c>
    </row>
    <row r="213" spans="1:21" ht="29" x14ac:dyDescent="0.35">
      <c r="A213">
        <v>3092</v>
      </c>
      <c r="B213" s="3" t="s">
        <v>3092</v>
      </c>
      <c r="C213" s="3" t="s">
        <v>7202</v>
      </c>
      <c r="D213" s="6">
        <v>100000</v>
      </c>
      <c r="E213" s="8">
        <v>115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>ROUND((E213/D213)*100,0)</f>
        <v>0</v>
      </c>
      <c r="P213" s="8">
        <f>IFERROR(ROUND(E213/L213,2),0)</f>
        <v>5.48</v>
      </c>
      <c r="Q213" s="10" t="s">
        <v>8339</v>
      </c>
      <c r="R213" t="s">
        <v>8357</v>
      </c>
      <c r="S213">
        <f>YEAR(T213)</f>
        <v>2015</v>
      </c>
      <c r="T213" s="14">
        <f>(((J213/60)/60)/24)+DATE(1970,1,1)</f>
        <v>42255.619351851856</v>
      </c>
      <c r="U213" s="15">
        <f>(((I213/60)/60)/24)+DATE(1970,1,1)</f>
        <v>42292.916666666672</v>
      </c>
    </row>
    <row r="214" spans="1:21" ht="29" x14ac:dyDescent="0.35">
      <c r="A214">
        <v>3094</v>
      </c>
      <c r="B214" s="3" t="s">
        <v>3094</v>
      </c>
      <c r="C214" s="3" t="s">
        <v>7204</v>
      </c>
      <c r="D214" s="6">
        <v>100000</v>
      </c>
      <c r="E214" s="8">
        <v>113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>ROUND((E214/D214)*100,0)</f>
        <v>0</v>
      </c>
      <c r="P214" s="8">
        <f>IFERROR(ROUND(E214/L214,2),0)</f>
        <v>113</v>
      </c>
      <c r="Q214" s="10" t="s">
        <v>8339</v>
      </c>
      <c r="R214" t="s">
        <v>8357</v>
      </c>
      <c r="S214">
        <f>YEAR(T214)</f>
        <v>2015</v>
      </c>
      <c r="T214" s="14">
        <f>(((J214/60)/60)/24)+DATE(1970,1,1)</f>
        <v>42207.795787037037</v>
      </c>
      <c r="U214" s="15">
        <f>(((I214/60)/60)/24)+DATE(1970,1,1)</f>
        <v>42267.795787037037</v>
      </c>
    </row>
    <row r="215" spans="1:21" ht="29" x14ac:dyDescent="0.35">
      <c r="A215">
        <v>3127</v>
      </c>
      <c r="B215" s="3" t="s">
        <v>3127</v>
      </c>
      <c r="C215" s="3" t="s">
        <v>7237</v>
      </c>
      <c r="D215" s="6">
        <v>100000</v>
      </c>
      <c r="E215" s="8">
        <v>100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>ROUND((E215/D215)*100,0)</f>
        <v>0</v>
      </c>
      <c r="P215" s="8">
        <f>IFERROR(ROUND(E215/L215,2),0)</f>
        <v>0</v>
      </c>
      <c r="Q215" s="10" t="s">
        <v>8339</v>
      </c>
      <c r="R215" t="s">
        <v>8357</v>
      </c>
      <c r="S215">
        <f>YEAR(T215)</f>
        <v>2015</v>
      </c>
      <c r="T215" s="14">
        <f>(((J215/60)/60)/24)+DATE(1970,1,1)</f>
        <v>42034.856817129628</v>
      </c>
      <c r="U215" s="15">
        <f>(((I215/60)/60)/24)+DATE(1970,1,1)</f>
        <v>42064.856817129628</v>
      </c>
    </row>
    <row r="216" spans="1:21" ht="29" x14ac:dyDescent="0.35">
      <c r="A216">
        <v>3557</v>
      </c>
      <c r="B216" s="3" t="s">
        <v>3556</v>
      </c>
      <c r="C216" s="3" t="s">
        <v>7667</v>
      </c>
      <c r="D216" s="6">
        <v>100000</v>
      </c>
      <c r="E216" s="8">
        <v>8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>ROUND((E216/D216)*100,0)</f>
        <v>0</v>
      </c>
      <c r="P216" s="8">
        <f>IFERROR(ROUND(E216/L216,2),0)</f>
        <v>0.01</v>
      </c>
      <c r="Q216" s="10" t="s">
        <v>8339</v>
      </c>
      <c r="R216" t="s">
        <v>8340</v>
      </c>
      <c r="S216">
        <f>YEAR(T216)</f>
        <v>2014</v>
      </c>
      <c r="T216" s="14">
        <f>(((J216/60)/60)/24)+DATE(1970,1,1)</f>
        <v>41730.276747685188</v>
      </c>
      <c r="U216" s="15">
        <f>(((I216/60)/60)/24)+DATE(1970,1,1)</f>
        <v>41764.276747685188</v>
      </c>
    </row>
    <row r="217" spans="1:21" ht="29" x14ac:dyDescent="0.35">
      <c r="A217">
        <v>3628</v>
      </c>
      <c r="B217" s="3" t="s">
        <v>3626</v>
      </c>
      <c r="C217" s="3" t="s">
        <v>7738</v>
      </c>
      <c r="D217" s="6">
        <v>100000</v>
      </c>
      <c r="E217" s="8">
        <v>2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>ROUND((E217/D217)*100,0)</f>
        <v>0</v>
      </c>
      <c r="P217" s="8">
        <f>IFERROR(ROUND(E217/L217,2),0)</f>
        <v>0</v>
      </c>
      <c r="Q217" s="10" t="s">
        <v>8339</v>
      </c>
      <c r="R217" t="s">
        <v>8351</v>
      </c>
      <c r="S217">
        <f>YEAR(T217)</f>
        <v>2015</v>
      </c>
      <c r="T217" s="14">
        <f>(((J217/60)/60)/24)+DATE(1970,1,1)</f>
        <v>42291.833287037036</v>
      </c>
      <c r="U217" s="15">
        <f>(((I217/60)/60)/24)+DATE(1970,1,1)</f>
        <v>42351.874953703707</v>
      </c>
    </row>
    <row r="218" spans="1:21" ht="43.5" x14ac:dyDescent="0.35">
      <c r="A218">
        <v>3838</v>
      </c>
      <c r="B218" s="3" t="s">
        <v>3835</v>
      </c>
      <c r="C218" s="3" t="s">
        <v>7947</v>
      </c>
      <c r="D218" s="6">
        <v>100000</v>
      </c>
      <c r="E218" s="8">
        <v>0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>ROUND((E218/D218)*100,0)</f>
        <v>0</v>
      </c>
      <c r="P218" s="8">
        <f>IFERROR(ROUND(E218/L218,2),0)</f>
        <v>0</v>
      </c>
      <c r="Q218" s="10" t="s">
        <v>8339</v>
      </c>
      <c r="R218" t="s">
        <v>8340</v>
      </c>
      <c r="S218">
        <f>YEAR(T218)</f>
        <v>2015</v>
      </c>
      <c r="T218" s="14">
        <f>(((J218/60)/60)/24)+DATE(1970,1,1)</f>
        <v>42116.710752314815</v>
      </c>
      <c r="U218" s="15">
        <f>(((I218/60)/60)/24)+DATE(1970,1,1)</f>
        <v>42146.710752314815</v>
      </c>
    </row>
    <row r="219" spans="1:21" ht="29" x14ac:dyDescent="0.35">
      <c r="A219">
        <v>3853</v>
      </c>
      <c r="B219" s="3" t="s">
        <v>3850</v>
      </c>
      <c r="C219" s="3" t="s">
        <v>7962</v>
      </c>
      <c r="D219" s="6">
        <v>100000</v>
      </c>
      <c r="E219" s="8">
        <v>0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>ROUND((E219/D219)*100,0)</f>
        <v>0</v>
      </c>
      <c r="P219" s="8">
        <f>IFERROR(ROUND(E219/L219,2),0)</f>
        <v>0</v>
      </c>
      <c r="Q219" s="10" t="s">
        <v>8339</v>
      </c>
      <c r="R219" t="s">
        <v>8340</v>
      </c>
      <c r="S219">
        <f>YEAR(T219)</f>
        <v>2014</v>
      </c>
      <c r="T219" s="14">
        <f>(((J219/60)/60)/24)+DATE(1970,1,1)</f>
        <v>41848.84002314815</v>
      </c>
      <c r="U219" s="15">
        <f>(((I219/60)/60)/24)+DATE(1970,1,1)</f>
        <v>41883.84002314815</v>
      </c>
    </row>
    <row r="220" spans="1:21" ht="29" x14ac:dyDescent="0.35">
      <c r="A220">
        <v>1901</v>
      </c>
      <c r="B220" s="3" t="s">
        <v>1902</v>
      </c>
      <c r="C220" s="3" t="s">
        <v>6011</v>
      </c>
      <c r="D220" s="6">
        <v>99000</v>
      </c>
      <c r="E220" s="8">
        <v>2004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>ROUND((E220/D220)*100,0)</f>
        <v>2</v>
      </c>
      <c r="P220" s="8">
        <f>IFERROR(ROUND(E220/L220,2),0)</f>
        <v>80.16</v>
      </c>
      <c r="Q220" s="10" t="s">
        <v>8316</v>
      </c>
      <c r="R220" t="s">
        <v>8349</v>
      </c>
      <c r="S220">
        <f>YEAR(T220)</f>
        <v>2015</v>
      </c>
      <c r="T220" s="14">
        <f>(((J220/60)/60)/24)+DATE(1970,1,1)</f>
        <v>42116.54315972222</v>
      </c>
      <c r="U220" s="15">
        <f>(((I220/60)/60)/24)+DATE(1970,1,1)</f>
        <v>42146.541666666672</v>
      </c>
    </row>
    <row r="221" spans="1:21" ht="29" x14ac:dyDescent="0.35">
      <c r="A221">
        <v>2047</v>
      </c>
      <c r="B221" s="3" t="s">
        <v>2048</v>
      </c>
      <c r="C221" s="3" t="s">
        <v>6157</v>
      </c>
      <c r="D221" s="6">
        <v>98000</v>
      </c>
      <c r="E221" s="8">
        <v>1575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>ROUND((E221/D221)*100,0)</f>
        <v>2</v>
      </c>
      <c r="P221" s="8">
        <f>IFERROR(ROUND(E221/L221,2),0)</f>
        <v>3.56</v>
      </c>
      <c r="Q221" s="10" t="s">
        <v>8316</v>
      </c>
      <c r="R221" t="s">
        <v>8317</v>
      </c>
      <c r="S221">
        <f>YEAR(T221)</f>
        <v>2015</v>
      </c>
      <c r="T221" s="14">
        <f>(((J221/60)/60)/24)+DATE(1970,1,1)</f>
        <v>42081.903587962966</v>
      </c>
      <c r="U221" s="15">
        <f>(((I221/60)/60)/24)+DATE(1970,1,1)</f>
        <v>42111</v>
      </c>
    </row>
    <row r="222" spans="1:21" ht="29" x14ac:dyDescent="0.35">
      <c r="A222">
        <v>2658</v>
      </c>
      <c r="B222" s="3" t="s">
        <v>2658</v>
      </c>
      <c r="C222" s="3" t="s">
        <v>6768</v>
      </c>
      <c r="D222" s="6">
        <v>98000</v>
      </c>
      <c r="E222" s="8">
        <v>520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>ROUND((E222/D222)*100,0)</f>
        <v>1</v>
      </c>
      <c r="P222" s="8">
        <f>IFERROR(ROUND(E222/L222,2),0)</f>
        <v>130</v>
      </c>
      <c r="Q222" s="10" t="s">
        <v>8316</v>
      </c>
      <c r="R222" t="s">
        <v>8350</v>
      </c>
      <c r="S222">
        <f>YEAR(T222)</f>
        <v>2016</v>
      </c>
      <c r="T222" s="14">
        <f>(((J222/60)/60)/24)+DATE(1970,1,1)</f>
        <v>42551.884189814817</v>
      </c>
      <c r="U222" s="15">
        <f>(((I222/60)/60)/24)+DATE(1970,1,1)</f>
        <v>42581.884189814817</v>
      </c>
    </row>
    <row r="223" spans="1:21" ht="29" x14ac:dyDescent="0.35">
      <c r="A223">
        <v>515</v>
      </c>
      <c r="B223" s="3" t="s">
        <v>516</v>
      </c>
      <c r="C223" s="3" t="s">
        <v>4625</v>
      </c>
      <c r="D223" s="6">
        <v>97000</v>
      </c>
      <c r="E223" s="8">
        <v>15285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>ROUND((E223/D223)*100,0)</f>
        <v>16</v>
      </c>
      <c r="P223" s="8">
        <f>IFERROR(ROUND(E223/L223,2),0)</f>
        <v>449.56</v>
      </c>
      <c r="Q223" s="10" t="s">
        <v>8308</v>
      </c>
      <c r="R223" t="s">
        <v>8335</v>
      </c>
      <c r="S223">
        <f>YEAR(T223)</f>
        <v>2015</v>
      </c>
      <c r="T223" s="14">
        <f>(((J223/60)/60)/24)+DATE(1970,1,1)</f>
        <v>42327.490752314814</v>
      </c>
      <c r="U223" s="15">
        <f>(((I223/60)/60)/24)+DATE(1970,1,1)</f>
        <v>42367.490752314814</v>
      </c>
    </row>
    <row r="224" spans="1:21" ht="29" x14ac:dyDescent="0.35">
      <c r="A224">
        <v>172</v>
      </c>
      <c r="B224" s="3" t="s">
        <v>174</v>
      </c>
      <c r="C224" s="3" t="s">
        <v>4282</v>
      </c>
      <c r="D224" s="6">
        <v>95000</v>
      </c>
      <c r="E224" s="8">
        <v>47189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>ROUND((E224/D224)*100,0)</f>
        <v>50</v>
      </c>
      <c r="P224" s="8">
        <f>IFERROR(ROUND(E224/L224,2),0)</f>
        <v>0</v>
      </c>
      <c r="Q224" s="10" t="s">
        <v>8308</v>
      </c>
      <c r="R224" t="s">
        <v>8323</v>
      </c>
      <c r="S224">
        <f>YEAR(T224)</f>
        <v>2015</v>
      </c>
      <c r="T224" s="14">
        <f>(((J224/60)/60)/24)+DATE(1970,1,1)</f>
        <v>42047.394942129627</v>
      </c>
      <c r="U224" s="15">
        <f>(((I224/60)/60)/24)+DATE(1970,1,1)</f>
        <v>42082.353275462956</v>
      </c>
    </row>
    <row r="225" spans="1:21" ht="29" x14ac:dyDescent="0.35">
      <c r="A225">
        <v>961</v>
      </c>
      <c r="B225" s="3" t="s">
        <v>962</v>
      </c>
      <c r="C225" s="3" t="s">
        <v>5071</v>
      </c>
      <c r="D225" s="6">
        <v>95000</v>
      </c>
      <c r="E225" s="8">
        <v>6373.27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>ROUND((E225/D225)*100,0)</f>
        <v>7</v>
      </c>
      <c r="P225" s="8">
        <f>IFERROR(ROUND(E225/L225,2),0)</f>
        <v>57.94</v>
      </c>
      <c r="Q225" s="10" t="s">
        <v>8316</v>
      </c>
      <c r="R225" t="s">
        <v>8324</v>
      </c>
      <c r="S225">
        <f>YEAR(T225)</f>
        <v>2017</v>
      </c>
      <c r="T225" s="14">
        <f>(((J225/60)/60)/24)+DATE(1970,1,1)</f>
        <v>42740.693692129629</v>
      </c>
      <c r="U225" s="15">
        <f>(((I225/60)/60)/24)+DATE(1970,1,1)</f>
        <v>42786.791666666672</v>
      </c>
    </row>
    <row r="226" spans="1:21" ht="29" x14ac:dyDescent="0.35">
      <c r="A226">
        <v>2509</v>
      </c>
      <c r="B226" s="3" t="s">
        <v>2509</v>
      </c>
      <c r="C226" s="3" t="s">
        <v>6619</v>
      </c>
      <c r="D226" s="6">
        <v>95000</v>
      </c>
      <c r="E226" s="8">
        <v>715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>ROUND((E226/D226)*100,0)</f>
        <v>1</v>
      </c>
      <c r="P226" s="8">
        <f>IFERROR(ROUND(E226/L226,2),0)</f>
        <v>25.54</v>
      </c>
      <c r="Q226" s="10" t="s">
        <v>8321</v>
      </c>
      <c r="R226" t="s">
        <v>8356</v>
      </c>
      <c r="S226">
        <f>YEAR(T226)</f>
        <v>2015</v>
      </c>
      <c r="T226" s="14">
        <f>(((J226/60)/60)/24)+DATE(1970,1,1)</f>
        <v>42058.809594907405</v>
      </c>
      <c r="U226" s="15">
        <f>(((I226/60)/60)/24)+DATE(1970,1,1)</f>
        <v>42114.767928240741</v>
      </c>
    </row>
    <row r="227" spans="1:21" ht="29" x14ac:dyDescent="0.35">
      <c r="A227">
        <v>453</v>
      </c>
      <c r="B227" s="3" t="s">
        <v>454</v>
      </c>
      <c r="C227" s="3" t="s">
        <v>4563</v>
      </c>
      <c r="D227" s="6">
        <v>94875</v>
      </c>
      <c r="E227" s="8">
        <v>17482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>ROUND((E227/D227)*100,0)</f>
        <v>18</v>
      </c>
      <c r="P227" s="8">
        <f>IFERROR(ROUND(E227/L227,2),0)</f>
        <v>8741</v>
      </c>
      <c r="Q227" s="10" t="s">
        <v>8308</v>
      </c>
      <c r="R227" t="s">
        <v>8335</v>
      </c>
      <c r="S227">
        <f>YEAR(T227)</f>
        <v>2015</v>
      </c>
      <c r="T227" s="14">
        <f>(((J227/60)/60)/24)+DATE(1970,1,1)</f>
        <v>42038.824988425928</v>
      </c>
      <c r="U227" s="15">
        <f>(((I227/60)/60)/24)+DATE(1970,1,1)</f>
        <v>42054.824988425928</v>
      </c>
    </row>
    <row r="228" spans="1:21" ht="29" x14ac:dyDescent="0.35">
      <c r="A228">
        <v>1008</v>
      </c>
      <c r="B228" s="3" t="s">
        <v>1009</v>
      </c>
      <c r="C228" s="3" t="s">
        <v>5118</v>
      </c>
      <c r="D228" s="6">
        <v>93500</v>
      </c>
      <c r="E228" s="8">
        <v>6020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>ROUND((E228/D228)*100,0)</f>
        <v>6</v>
      </c>
      <c r="P228" s="8">
        <f>IFERROR(ROUND(E228/L228,2),0)</f>
        <v>6020</v>
      </c>
      <c r="Q228" s="10" t="s">
        <v>8316</v>
      </c>
      <c r="R228" t="s">
        <v>8324</v>
      </c>
      <c r="S228">
        <f>YEAR(T228)</f>
        <v>2016</v>
      </c>
      <c r="T228" s="14">
        <f>(((J228/60)/60)/24)+DATE(1970,1,1)</f>
        <v>42702.809201388889</v>
      </c>
      <c r="U228" s="15">
        <f>(((I228/60)/60)/24)+DATE(1970,1,1)</f>
        <v>42732.809201388889</v>
      </c>
    </row>
    <row r="229" spans="1:21" ht="29" x14ac:dyDescent="0.35">
      <c r="A229">
        <v>670</v>
      </c>
      <c r="B229" s="3" t="s">
        <v>671</v>
      </c>
      <c r="C229" s="3" t="s">
        <v>4780</v>
      </c>
      <c r="D229" s="6">
        <v>90000</v>
      </c>
      <c r="E229" s="8">
        <v>10680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>ROUND((E229/D229)*100,0)</f>
        <v>12</v>
      </c>
      <c r="P229" s="8">
        <f>IFERROR(ROUND(E229/L229,2),0)</f>
        <v>34.450000000000003</v>
      </c>
      <c r="Q229" s="10" t="s">
        <v>8316</v>
      </c>
      <c r="R229" t="s">
        <v>8324</v>
      </c>
      <c r="S229">
        <f>YEAR(T229)</f>
        <v>2016</v>
      </c>
      <c r="T229" s="14">
        <f>(((J229/60)/60)/24)+DATE(1970,1,1)</f>
        <v>42506.709722222222</v>
      </c>
      <c r="U229" s="15">
        <f>(((I229/60)/60)/24)+DATE(1970,1,1)</f>
        <v>42540.340277777781</v>
      </c>
    </row>
    <row r="230" spans="1:21" ht="29" x14ac:dyDescent="0.35">
      <c r="A230">
        <v>1064</v>
      </c>
      <c r="B230" s="3" t="s">
        <v>1065</v>
      </c>
      <c r="C230" s="3" t="s">
        <v>5174</v>
      </c>
      <c r="D230" s="6">
        <v>90000</v>
      </c>
      <c r="E230" s="8">
        <v>5555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>ROUND((E230/D230)*100,0)</f>
        <v>6</v>
      </c>
      <c r="P230" s="8">
        <f>IFERROR(ROUND(E230/L230,2),0)</f>
        <v>45.16</v>
      </c>
      <c r="Q230" s="10" t="s">
        <v>8311</v>
      </c>
      <c r="R230" t="s">
        <v>8333</v>
      </c>
      <c r="S230">
        <f>YEAR(T230)</f>
        <v>2013</v>
      </c>
      <c r="T230" s="14">
        <f>(((J230/60)/60)/24)+DATE(1970,1,1)</f>
        <v>41417.228043981479</v>
      </c>
      <c r="U230" s="15">
        <f>(((I230/60)/60)/24)+DATE(1970,1,1)</f>
        <v>41462.228043981479</v>
      </c>
    </row>
    <row r="231" spans="1:21" ht="29" x14ac:dyDescent="0.35">
      <c r="A231">
        <v>1124</v>
      </c>
      <c r="B231" s="3" t="s">
        <v>1125</v>
      </c>
      <c r="C231" s="3" t="s">
        <v>5234</v>
      </c>
      <c r="D231" s="6">
        <v>90000</v>
      </c>
      <c r="E231" s="8">
        <v>5240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>ROUND((E231/D231)*100,0)</f>
        <v>6</v>
      </c>
      <c r="P231" s="8">
        <f>IFERROR(ROUND(E231/L231,2),0)</f>
        <v>748.57</v>
      </c>
      <c r="Q231" s="10" t="s">
        <v>8311</v>
      </c>
      <c r="R231" t="s">
        <v>8336</v>
      </c>
      <c r="S231">
        <f>YEAR(T231)</f>
        <v>2015</v>
      </c>
      <c r="T231" s="14">
        <f>(((J231/60)/60)/24)+DATE(1970,1,1)</f>
        <v>42094.667256944449</v>
      </c>
      <c r="U231" s="15">
        <f>(((I231/60)/60)/24)+DATE(1970,1,1)</f>
        <v>42124.667256944449</v>
      </c>
    </row>
    <row r="232" spans="1:21" x14ac:dyDescent="0.35">
      <c r="A232">
        <v>2582</v>
      </c>
      <c r="B232" s="3" t="s">
        <v>2582</v>
      </c>
      <c r="C232" s="3" t="s">
        <v>6692</v>
      </c>
      <c r="D232" s="6">
        <v>90000</v>
      </c>
      <c r="E232" s="8">
        <v>615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>ROUND((E232/D232)*100,0)</f>
        <v>1</v>
      </c>
      <c r="P232" s="8">
        <f>IFERROR(ROUND(E232/L232,2),0)</f>
        <v>615</v>
      </c>
      <c r="Q232" s="10" t="s">
        <v>8321</v>
      </c>
      <c r="R232" t="s">
        <v>8322</v>
      </c>
      <c r="S232">
        <f>YEAR(T232)</f>
        <v>2016</v>
      </c>
      <c r="T232" s="14">
        <f>(((J232/60)/60)/24)+DATE(1970,1,1)</f>
        <v>42642.988819444443</v>
      </c>
      <c r="U232" s="15">
        <f>(((I232/60)/60)/24)+DATE(1970,1,1)</f>
        <v>42672.988819444443</v>
      </c>
    </row>
    <row r="233" spans="1:21" ht="29" x14ac:dyDescent="0.35">
      <c r="A233">
        <v>3977</v>
      </c>
      <c r="B233" s="3" t="s">
        <v>3974</v>
      </c>
      <c r="C233" s="3" t="s">
        <v>8084</v>
      </c>
      <c r="D233" s="6">
        <v>90000</v>
      </c>
      <c r="E233" s="8">
        <v>0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>ROUND((E233/D233)*100,0)</f>
        <v>0</v>
      </c>
      <c r="P233" s="8">
        <f>IFERROR(ROUND(E233/L233,2),0)</f>
        <v>0</v>
      </c>
      <c r="Q233" s="10" t="s">
        <v>8339</v>
      </c>
      <c r="R233" t="s">
        <v>8340</v>
      </c>
      <c r="S233">
        <f>YEAR(T233)</f>
        <v>2016</v>
      </c>
      <c r="T233" s="14">
        <f>(((J233/60)/60)/24)+DATE(1970,1,1)</f>
        <v>42543.788564814815</v>
      </c>
      <c r="U233" s="15">
        <f>(((I233/60)/60)/24)+DATE(1970,1,1)</f>
        <v>42573.788564814815</v>
      </c>
    </row>
    <row r="234" spans="1:21" ht="29" x14ac:dyDescent="0.35">
      <c r="A234">
        <v>1964</v>
      </c>
      <c r="B234" s="3" t="s">
        <v>1965</v>
      </c>
      <c r="C234" s="3" t="s">
        <v>6074</v>
      </c>
      <c r="D234" s="6">
        <v>89200</v>
      </c>
      <c r="E234" s="8">
        <v>1807.74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>ROUND((E234/D234)*100,0)</f>
        <v>2</v>
      </c>
      <c r="P234" s="8">
        <f>IFERROR(ROUND(E234/L234,2),0)</f>
        <v>1.41</v>
      </c>
      <c r="Q234" s="10" t="s">
        <v>8316</v>
      </c>
      <c r="R234" t="s">
        <v>8317</v>
      </c>
      <c r="S234">
        <f>YEAR(T234)</f>
        <v>2016</v>
      </c>
      <c r="T234" s="14">
        <f>(((J234/60)/60)/24)+DATE(1970,1,1)</f>
        <v>42452.272824074069</v>
      </c>
      <c r="U234" s="15">
        <f>(((I234/60)/60)/24)+DATE(1970,1,1)</f>
        <v>42482.272824074069</v>
      </c>
    </row>
    <row r="235" spans="1:21" ht="29" x14ac:dyDescent="0.35">
      <c r="A235">
        <v>573</v>
      </c>
      <c r="B235" s="3" t="s">
        <v>574</v>
      </c>
      <c r="C235" s="3" t="s">
        <v>4683</v>
      </c>
      <c r="D235" s="6">
        <v>88888</v>
      </c>
      <c r="E235" s="8">
        <v>12800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>ROUND((E235/D235)*100,0)</f>
        <v>14</v>
      </c>
      <c r="P235" s="8">
        <f>IFERROR(ROUND(E235/L235,2),0)</f>
        <v>1422.22</v>
      </c>
      <c r="Q235" s="10" t="s">
        <v>8316</v>
      </c>
      <c r="R235" t="s">
        <v>8334</v>
      </c>
      <c r="S235">
        <f>YEAR(T235)</f>
        <v>2014</v>
      </c>
      <c r="T235" s="14">
        <f>(((J235/60)/60)/24)+DATE(1970,1,1)</f>
        <v>41963.050127314811</v>
      </c>
      <c r="U235" s="15">
        <f>(((I235/60)/60)/24)+DATE(1970,1,1)</f>
        <v>42022.05</v>
      </c>
    </row>
    <row r="236" spans="1:21" ht="29" x14ac:dyDescent="0.35">
      <c r="A236">
        <v>981</v>
      </c>
      <c r="B236" s="3" t="s">
        <v>982</v>
      </c>
      <c r="C236" s="3" t="s">
        <v>5091</v>
      </c>
      <c r="D236" s="6">
        <v>88888</v>
      </c>
      <c r="E236" s="8">
        <v>6146.27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>ROUND((E236/D236)*100,0)</f>
        <v>7</v>
      </c>
      <c r="P236" s="8">
        <f>IFERROR(ROUND(E236/L236,2),0)</f>
        <v>1536.57</v>
      </c>
      <c r="Q236" s="10" t="s">
        <v>8316</v>
      </c>
      <c r="R236" t="s">
        <v>8324</v>
      </c>
      <c r="S236">
        <f>YEAR(T236)</f>
        <v>2014</v>
      </c>
      <c r="T236" s="14">
        <f>(((J236/60)/60)/24)+DATE(1970,1,1)</f>
        <v>41830.947013888886</v>
      </c>
      <c r="U236" s="15">
        <f>(((I236/60)/60)/24)+DATE(1970,1,1)</f>
        <v>41860.947013888886</v>
      </c>
    </row>
    <row r="237" spans="1:21" ht="29" x14ac:dyDescent="0.35">
      <c r="A237">
        <v>1112</v>
      </c>
      <c r="B237" s="3" t="s">
        <v>1113</v>
      </c>
      <c r="C237" s="3" t="s">
        <v>5222</v>
      </c>
      <c r="D237" s="6">
        <v>88000</v>
      </c>
      <c r="E237" s="8">
        <v>5300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>ROUND((E237/D237)*100,0)</f>
        <v>6</v>
      </c>
      <c r="P237" s="8">
        <f>IFERROR(ROUND(E237/L237,2),0)</f>
        <v>16.989999999999998</v>
      </c>
      <c r="Q237" s="10" t="s">
        <v>8311</v>
      </c>
      <c r="R237" t="s">
        <v>8333</v>
      </c>
      <c r="S237">
        <f>YEAR(T237)</f>
        <v>2014</v>
      </c>
      <c r="T237" s="14">
        <f>(((J237/60)/60)/24)+DATE(1970,1,1)</f>
        <v>41963.759386574078</v>
      </c>
      <c r="U237" s="15">
        <f>(((I237/60)/60)/24)+DATE(1970,1,1)</f>
        <v>42023.354166666672</v>
      </c>
    </row>
    <row r="238" spans="1:21" ht="29" x14ac:dyDescent="0.35">
      <c r="A238">
        <v>2381</v>
      </c>
      <c r="B238" s="3" t="s">
        <v>2382</v>
      </c>
      <c r="C238" s="3" t="s">
        <v>6491</v>
      </c>
      <c r="D238" s="6">
        <v>86350</v>
      </c>
      <c r="E238" s="8">
        <v>971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>ROUND((E238/D238)*100,0)</f>
        <v>1</v>
      </c>
      <c r="P238" s="8">
        <f>IFERROR(ROUND(E238/L238,2),0)</f>
        <v>138.71</v>
      </c>
      <c r="Q238" s="10" t="s">
        <v>8316</v>
      </c>
      <c r="R238" t="s">
        <v>8334</v>
      </c>
      <c r="S238">
        <f>YEAR(T238)</f>
        <v>2015</v>
      </c>
      <c r="T238" s="14">
        <f>(((J238/60)/60)/24)+DATE(1970,1,1)</f>
        <v>42074.935740740737</v>
      </c>
      <c r="U238" s="15">
        <f>(((I238/60)/60)/24)+DATE(1970,1,1)</f>
        <v>42104.935740740737</v>
      </c>
    </row>
    <row r="239" spans="1:21" ht="29" x14ac:dyDescent="0.35">
      <c r="A239">
        <v>248</v>
      </c>
      <c r="B239" s="3" t="s">
        <v>249</v>
      </c>
      <c r="C239" s="3" t="s">
        <v>4358</v>
      </c>
      <c r="D239" s="6">
        <v>85000</v>
      </c>
      <c r="E239" s="8">
        <v>32865.300000000003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>ROUND((E239/D239)*100,0)</f>
        <v>39</v>
      </c>
      <c r="P239" s="8">
        <f>IFERROR(ROUND(E239/L239,2),0)</f>
        <v>225.1</v>
      </c>
      <c r="Q239" s="10" t="s">
        <v>8308</v>
      </c>
      <c r="R239" t="s">
        <v>8332</v>
      </c>
      <c r="S239">
        <f>YEAR(T239)</f>
        <v>2011</v>
      </c>
      <c r="T239" s="14">
        <f>(((J239/60)/60)/24)+DATE(1970,1,1)</f>
        <v>40870.774409722224</v>
      </c>
      <c r="U239" s="15">
        <f>(((I239/60)/60)/24)+DATE(1970,1,1)</f>
        <v>40915.774409722224</v>
      </c>
    </row>
    <row r="240" spans="1:21" x14ac:dyDescent="0.35">
      <c r="A240">
        <v>570</v>
      </c>
      <c r="B240" s="3" t="s">
        <v>571</v>
      </c>
      <c r="C240" s="3" t="s">
        <v>4680</v>
      </c>
      <c r="D240" s="6">
        <v>85000</v>
      </c>
      <c r="E240" s="8">
        <v>12870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>ROUND((E240/D240)*100,0)</f>
        <v>15</v>
      </c>
      <c r="P240" s="8">
        <f>IFERROR(ROUND(E240/L240,2),0)</f>
        <v>12870</v>
      </c>
      <c r="Q240" s="10" t="s">
        <v>8316</v>
      </c>
      <c r="R240" t="s">
        <v>8334</v>
      </c>
      <c r="S240">
        <f>YEAR(T240)</f>
        <v>2016</v>
      </c>
      <c r="T240" s="14">
        <f>(((J240/60)/60)/24)+DATE(1970,1,1)</f>
        <v>42388.798252314817</v>
      </c>
      <c r="U240" s="15">
        <f>(((I240/60)/60)/24)+DATE(1970,1,1)</f>
        <v>42418.798252314817</v>
      </c>
    </row>
    <row r="241" spans="1:21" ht="29" x14ac:dyDescent="0.35">
      <c r="A241">
        <v>1040</v>
      </c>
      <c r="B241" s="3" t="s">
        <v>1041</v>
      </c>
      <c r="C241" s="3" t="s">
        <v>5150</v>
      </c>
      <c r="D241" s="6">
        <v>85000</v>
      </c>
      <c r="E241" s="8">
        <v>5700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>ROUND((E241/D241)*100,0)</f>
        <v>7</v>
      </c>
      <c r="P241" s="8">
        <f>IFERROR(ROUND(E241/L241,2),0)</f>
        <v>5700</v>
      </c>
      <c r="Q241" s="10" t="s">
        <v>8329</v>
      </c>
      <c r="R241" t="s">
        <v>8330</v>
      </c>
      <c r="S241">
        <f>YEAR(T241)</f>
        <v>2016</v>
      </c>
      <c r="T241" s="14">
        <f>(((J241/60)/60)/24)+DATE(1970,1,1)</f>
        <v>42579.708437499998</v>
      </c>
      <c r="U241" s="15">
        <f>(((I241/60)/60)/24)+DATE(1970,1,1)</f>
        <v>42609.708437499998</v>
      </c>
    </row>
    <row r="242" spans="1:21" ht="29" x14ac:dyDescent="0.35">
      <c r="A242">
        <v>1910</v>
      </c>
      <c r="B242" s="3" t="s">
        <v>1911</v>
      </c>
      <c r="C242" s="3" t="s">
        <v>6020</v>
      </c>
      <c r="D242" s="6">
        <v>85000</v>
      </c>
      <c r="E242" s="8">
        <v>2000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>ROUND((E242/D242)*100,0)</f>
        <v>2</v>
      </c>
      <c r="P242" s="8">
        <f>IFERROR(ROUND(E242/L242,2),0)</f>
        <v>7.02</v>
      </c>
      <c r="Q242" s="10" t="s">
        <v>8316</v>
      </c>
      <c r="R242" t="s">
        <v>8349</v>
      </c>
      <c r="S242">
        <f>YEAR(T242)</f>
        <v>2015</v>
      </c>
      <c r="T242" s="14">
        <f>(((J242/60)/60)/24)+DATE(1970,1,1)</f>
        <v>42264.963159722218</v>
      </c>
      <c r="U242" s="15">
        <f>(((I242/60)/60)/24)+DATE(1970,1,1)</f>
        <v>42308.947916666672</v>
      </c>
    </row>
    <row r="243" spans="1:21" ht="29" x14ac:dyDescent="0.35">
      <c r="A243">
        <v>2048</v>
      </c>
      <c r="B243" s="3" t="s">
        <v>2049</v>
      </c>
      <c r="C243" s="3" t="s">
        <v>6158</v>
      </c>
      <c r="D243" s="6">
        <v>85000</v>
      </c>
      <c r="E243" s="8">
        <v>1575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>ROUND((E243/D243)*100,0)</f>
        <v>2</v>
      </c>
      <c r="P243" s="8">
        <f>IFERROR(ROUND(E243/L243,2),0)</f>
        <v>1.1499999999999999</v>
      </c>
      <c r="Q243" s="10" t="s">
        <v>8316</v>
      </c>
      <c r="R243" t="s">
        <v>8317</v>
      </c>
      <c r="S243">
        <f>YEAR(T243)</f>
        <v>2013</v>
      </c>
      <c r="T243" s="14">
        <f>(((J243/60)/60)/24)+DATE(1970,1,1)</f>
        <v>41387.651516203703</v>
      </c>
      <c r="U243" s="15">
        <f>(((I243/60)/60)/24)+DATE(1970,1,1)</f>
        <v>41417.651516203703</v>
      </c>
    </row>
    <row r="244" spans="1:21" ht="29" x14ac:dyDescent="0.35">
      <c r="A244">
        <v>2575</v>
      </c>
      <c r="B244" s="3" t="s">
        <v>2575</v>
      </c>
      <c r="C244" s="3" t="s">
        <v>6685</v>
      </c>
      <c r="D244" s="6">
        <v>85000</v>
      </c>
      <c r="E244" s="8">
        <v>622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>ROUND((E244/D244)*100,0)</f>
        <v>1</v>
      </c>
      <c r="P244" s="8">
        <f>IFERROR(ROUND(E244/L244,2),0)</f>
        <v>0</v>
      </c>
      <c r="Q244" s="10" t="s">
        <v>8321</v>
      </c>
      <c r="R244" t="s">
        <v>8322</v>
      </c>
      <c r="S244">
        <f>YEAR(T244)</f>
        <v>2014</v>
      </c>
      <c r="T244" s="14">
        <f>(((J244/60)/60)/24)+DATE(1970,1,1)</f>
        <v>41986.108726851846</v>
      </c>
      <c r="U244" s="15">
        <f>(((I244/60)/60)/24)+DATE(1970,1,1)</f>
        <v>42016.108726851846</v>
      </c>
    </row>
    <row r="245" spans="1:21" ht="29" x14ac:dyDescent="0.35">
      <c r="A245">
        <v>1434</v>
      </c>
      <c r="B245" s="3" t="s">
        <v>1435</v>
      </c>
      <c r="C245" s="3" t="s">
        <v>5544</v>
      </c>
      <c r="D245" s="6">
        <v>82000</v>
      </c>
      <c r="E245" s="8">
        <v>3385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>ROUND((E245/D245)*100,0)</f>
        <v>4</v>
      </c>
      <c r="P245" s="8">
        <f>IFERROR(ROUND(E245/L245,2),0)</f>
        <v>307.73</v>
      </c>
      <c r="Q245" s="10" t="s">
        <v>8318</v>
      </c>
      <c r="R245" t="s">
        <v>8338</v>
      </c>
      <c r="S245">
        <f>YEAR(T245)</f>
        <v>2015</v>
      </c>
      <c r="T245" s="14">
        <f>(((J245/60)/60)/24)+DATE(1970,1,1)</f>
        <v>42142.767106481479</v>
      </c>
      <c r="U245" s="15">
        <f>(((I245/60)/60)/24)+DATE(1970,1,1)</f>
        <v>42163.625</v>
      </c>
    </row>
    <row r="246" spans="1:21" ht="29" x14ac:dyDescent="0.35">
      <c r="A246">
        <v>132</v>
      </c>
      <c r="B246" s="3" t="s">
        <v>134</v>
      </c>
      <c r="C246" s="3" t="s">
        <v>4243</v>
      </c>
      <c r="D246" s="6">
        <v>80000</v>
      </c>
      <c r="E246" s="8">
        <v>58520.2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>ROUND((E246/D246)*100,0)</f>
        <v>73</v>
      </c>
      <c r="P246" s="8">
        <f>IFERROR(ROUND(E246/L246,2),0)</f>
        <v>722.47</v>
      </c>
      <c r="Q246" s="10" t="s">
        <v>8308</v>
      </c>
      <c r="R246" t="s">
        <v>8327</v>
      </c>
      <c r="S246">
        <f>YEAR(T246)</f>
        <v>2014</v>
      </c>
      <c r="T246" s="14">
        <f>(((J246/60)/60)/24)+DATE(1970,1,1)</f>
        <v>41905.812581018516</v>
      </c>
      <c r="U246" s="15">
        <f>(((I246/60)/60)/24)+DATE(1970,1,1)</f>
        <v>41950.854247685187</v>
      </c>
    </row>
    <row r="247" spans="1:21" ht="29" x14ac:dyDescent="0.35">
      <c r="A247">
        <v>484</v>
      </c>
      <c r="B247" s="3" t="s">
        <v>485</v>
      </c>
      <c r="C247" s="3" t="s">
        <v>4594</v>
      </c>
      <c r="D247" s="6">
        <v>80000</v>
      </c>
      <c r="E247" s="8">
        <v>15929.51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>ROUND((E247/D247)*100,0)</f>
        <v>20</v>
      </c>
      <c r="P247" s="8">
        <f>IFERROR(ROUND(E247/L247,2),0)</f>
        <v>1448.14</v>
      </c>
      <c r="Q247" s="10" t="s">
        <v>8308</v>
      </c>
      <c r="R247" t="s">
        <v>8335</v>
      </c>
      <c r="S247">
        <f>YEAR(T247)</f>
        <v>2015</v>
      </c>
      <c r="T247" s="14">
        <f>(((J247/60)/60)/24)+DATE(1970,1,1)</f>
        <v>42272.93949074074</v>
      </c>
      <c r="U247" s="15">
        <f>(((I247/60)/60)/24)+DATE(1970,1,1)</f>
        <v>42313.981157407412</v>
      </c>
    </row>
    <row r="248" spans="1:21" ht="29" x14ac:dyDescent="0.35">
      <c r="A248">
        <v>576</v>
      </c>
      <c r="B248" s="3" t="s">
        <v>577</v>
      </c>
      <c r="C248" s="3" t="s">
        <v>4686</v>
      </c>
      <c r="D248" s="6">
        <v>80000</v>
      </c>
      <c r="E248" s="8">
        <v>12772.6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>ROUND((E248/D248)*100,0)</f>
        <v>16</v>
      </c>
      <c r="P248" s="8">
        <f>IFERROR(ROUND(E248/L248,2),0)</f>
        <v>12772.6</v>
      </c>
      <c r="Q248" s="10" t="s">
        <v>8316</v>
      </c>
      <c r="R248" t="s">
        <v>8334</v>
      </c>
      <c r="S248">
        <f>YEAR(T248)</f>
        <v>2015</v>
      </c>
      <c r="T248" s="14">
        <f>(((J248/60)/60)/24)+DATE(1970,1,1)</f>
        <v>42031.471666666665</v>
      </c>
      <c r="U248" s="15">
        <f>(((I248/60)/60)/24)+DATE(1970,1,1)</f>
        <v>42091.43</v>
      </c>
    </row>
    <row r="249" spans="1:21" ht="29" x14ac:dyDescent="0.35">
      <c r="A249">
        <v>611</v>
      </c>
      <c r="B249" s="3" t="s">
        <v>612</v>
      </c>
      <c r="C249" s="3" t="s">
        <v>4721</v>
      </c>
      <c r="D249" s="6">
        <v>80000</v>
      </c>
      <c r="E249" s="8">
        <v>11923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>ROUND((E249/D249)*100,0)</f>
        <v>15</v>
      </c>
      <c r="P249" s="8">
        <f>IFERROR(ROUND(E249/L249,2),0)</f>
        <v>0</v>
      </c>
      <c r="Q249" s="10" t="s">
        <v>8316</v>
      </c>
      <c r="R249" t="s">
        <v>8334</v>
      </c>
      <c r="S249">
        <f>YEAR(T249)</f>
        <v>2015</v>
      </c>
      <c r="T249" s="14">
        <f>(((J249/60)/60)/24)+DATE(1970,1,1)</f>
        <v>42328.560613425929</v>
      </c>
      <c r="U249" s="15">
        <f>(((I249/60)/60)/24)+DATE(1970,1,1)</f>
        <v>42388.560613425929</v>
      </c>
    </row>
    <row r="250" spans="1:21" ht="29" x14ac:dyDescent="0.35">
      <c r="A250">
        <v>1145</v>
      </c>
      <c r="B250" s="3" t="s">
        <v>1146</v>
      </c>
      <c r="C250" s="3" t="s">
        <v>5255</v>
      </c>
      <c r="D250" s="6">
        <v>80000</v>
      </c>
      <c r="E250" s="8">
        <v>5145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>ROUND((E250/D250)*100,0)</f>
        <v>6</v>
      </c>
      <c r="P250" s="8">
        <f>IFERROR(ROUND(E250/L250,2),0)</f>
        <v>5145</v>
      </c>
      <c r="Q250" s="10" t="s">
        <v>8321</v>
      </c>
      <c r="R250" t="s">
        <v>8322</v>
      </c>
      <c r="S250">
        <f>YEAR(T250)</f>
        <v>2014</v>
      </c>
      <c r="T250" s="14">
        <f>(((J250/60)/60)/24)+DATE(1970,1,1)</f>
        <v>41854.747592592597</v>
      </c>
      <c r="U250" s="15">
        <f>(((I250/60)/60)/24)+DATE(1970,1,1)</f>
        <v>41914.747592592597</v>
      </c>
    </row>
    <row r="251" spans="1:21" ht="29" x14ac:dyDescent="0.35">
      <c r="A251">
        <v>2025</v>
      </c>
      <c r="B251" s="3" t="s">
        <v>2026</v>
      </c>
      <c r="C251" s="3" t="s">
        <v>6135</v>
      </c>
      <c r="D251" s="6">
        <v>80000</v>
      </c>
      <c r="E251" s="8">
        <v>1635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>ROUND((E251/D251)*100,0)</f>
        <v>2</v>
      </c>
      <c r="P251" s="8">
        <f>IFERROR(ROUND(E251/L251,2),0)</f>
        <v>2.2400000000000002</v>
      </c>
      <c r="Q251" s="10" t="s">
        <v>8316</v>
      </c>
      <c r="R251" t="s">
        <v>8317</v>
      </c>
      <c r="S251">
        <f>YEAR(T251)</f>
        <v>2015</v>
      </c>
      <c r="T251" s="14">
        <f>(((J251/60)/60)/24)+DATE(1970,1,1)</f>
        <v>42136.184560185182</v>
      </c>
      <c r="U251" s="15">
        <f>(((I251/60)/60)/24)+DATE(1970,1,1)</f>
        <v>42166.184560185182</v>
      </c>
    </row>
    <row r="252" spans="1:21" ht="29" x14ac:dyDescent="0.35">
      <c r="A252">
        <v>2035</v>
      </c>
      <c r="B252" s="3" t="s">
        <v>2036</v>
      </c>
      <c r="C252" s="3" t="s">
        <v>6145</v>
      </c>
      <c r="D252" s="6">
        <v>80000</v>
      </c>
      <c r="E252" s="8">
        <v>1610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>ROUND((E252/D252)*100,0)</f>
        <v>2</v>
      </c>
      <c r="P252" s="8">
        <f>IFERROR(ROUND(E252/L252,2),0)</f>
        <v>2.5</v>
      </c>
      <c r="Q252" s="10" t="s">
        <v>8316</v>
      </c>
      <c r="R252" t="s">
        <v>8317</v>
      </c>
      <c r="S252">
        <f>YEAR(T252)</f>
        <v>2015</v>
      </c>
      <c r="T252" s="14">
        <f>(((J252/60)/60)/24)+DATE(1970,1,1)</f>
        <v>42311.625081018516</v>
      </c>
      <c r="U252" s="15">
        <f>(((I252/60)/60)/24)+DATE(1970,1,1)</f>
        <v>42357.041666666672</v>
      </c>
    </row>
    <row r="253" spans="1:21" ht="29" x14ac:dyDescent="0.35">
      <c r="A253">
        <v>2122</v>
      </c>
      <c r="B253" s="3" t="s">
        <v>2123</v>
      </c>
      <c r="C253" s="3" t="s">
        <v>6232</v>
      </c>
      <c r="D253" s="6">
        <v>80000</v>
      </c>
      <c r="E253" s="8">
        <v>1431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>ROUND((E253/D253)*100,0)</f>
        <v>2</v>
      </c>
      <c r="P253" s="8">
        <f>IFERROR(ROUND(E253/L253,2),0)</f>
        <v>477</v>
      </c>
      <c r="Q253" s="10" t="s">
        <v>8311</v>
      </c>
      <c r="R253" t="s">
        <v>8333</v>
      </c>
      <c r="S253">
        <f>YEAR(T253)</f>
        <v>2016</v>
      </c>
      <c r="T253" s="14">
        <f>(((J253/60)/60)/24)+DATE(1970,1,1)</f>
        <v>42712.300567129627</v>
      </c>
      <c r="U253" s="15">
        <f>(((I253/60)/60)/24)+DATE(1970,1,1)</f>
        <v>42742.300567129627</v>
      </c>
    </row>
    <row r="254" spans="1:21" ht="29" x14ac:dyDescent="0.35">
      <c r="A254">
        <v>2136</v>
      </c>
      <c r="B254" s="3" t="s">
        <v>2137</v>
      </c>
      <c r="C254" s="3" t="s">
        <v>6246</v>
      </c>
      <c r="D254" s="6">
        <v>80000</v>
      </c>
      <c r="E254" s="8">
        <v>1390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>ROUND((E254/D254)*100,0)</f>
        <v>2</v>
      </c>
      <c r="P254" s="8">
        <f>IFERROR(ROUND(E254/L254,2),0)</f>
        <v>347.5</v>
      </c>
      <c r="Q254" s="10" t="s">
        <v>8311</v>
      </c>
      <c r="R254" t="s">
        <v>8333</v>
      </c>
      <c r="S254">
        <f>YEAR(T254)</f>
        <v>2013</v>
      </c>
      <c r="T254" s="14">
        <f>(((J254/60)/60)/24)+DATE(1970,1,1)</f>
        <v>41536.509097222224</v>
      </c>
      <c r="U254" s="15">
        <f>(((I254/60)/60)/24)+DATE(1970,1,1)</f>
        <v>41566.509097222224</v>
      </c>
    </row>
    <row r="255" spans="1:21" ht="29" x14ac:dyDescent="0.35">
      <c r="A255">
        <v>2594</v>
      </c>
      <c r="B255" s="3" t="s">
        <v>2594</v>
      </c>
      <c r="C255" s="3" t="s">
        <v>6704</v>
      </c>
      <c r="D255" s="6">
        <v>80000</v>
      </c>
      <c r="E255" s="8">
        <v>601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>ROUND((E255/D255)*100,0)</f>
        <v>1</v>
      </c>
      <c r="P255" s="8">
        <f>IFERROR(ROUND(E255/L255,2),0)</f>
        <v>601</v>
      </c>
      <c r="Q255" s="10" t="s">
        <v>8321</v>
      </c>
      <c r="R255" t="s">
        <v>8322</v>
      </c>
      <c r="S255">
        <f>YEAR(T255)</f>
        <v>2014</v>
      </c>
      <c r="T255" s="14">
        <f>(((J255/60)/60)/24)+DATE(1970,1,1)</f>
        <v>41828.967916666668</v>
      </c>
      <c r="U255" s="15">
        <f>(((I255/60)/60)/24)+DATE(1970,1,1)</f>
        <v>41858.967916666668</v>
      </c>
    </row>
    <row r="256" spans="1:21" ht="29" x14ac:dyDescent="0.35">
      <c r="A256">
        <v>2690</v>
      </c>
      <c r="B256" s="3" t="s">
        <v>2690</v>
      </c>
      <c r="C256" s="3" t="s">
        <v>6800</v>
      </c>
      <c r="D256" s="6">
        <v>80000</v>
      </c>
      <c r="E256" s="8">
        <v>487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>ROUND((E256/D256)*100,0)</f>
        <v>1</v>
      </c>
      <c r="P256" s="8">
        <f>IFERROR(ROUND(E256/L256,2),0)</f>
        <v>4.13</v>
      </c>
      <c r="Q256" s="10" t="s">
        <v>8321</v>
      </c>
      <c r="R256" t="s">
        <v>8322</v>
      </c>
      <c r="S256">
        <f>YEAR(T256)</f>
        <v>2015</v>
      </c>
      <c r="T256" s="14">
        <f>(((J256/60)/60)/24)+DATE(1970,1,1)</f>
        <v>42113.105046296296</v>
      </c>
      <c r="U256" s="15">
        <f>(((I256/60)/60)/24)+DATE(1970,1,1)</f>
        <v>42158.105046296296</v>
      </c>
    </row>
    <row r="257" spans="1:21" ht="29" x14ac:dyDescent="0.35">
      <c r="A257">
        <v>2958</v>
      </c>
      <c r="B257" s="3" t="s">
        <v>2958</v>
      </c>
      <c r="C257" s="3" t="s">
        <v>7068</v>
      </c>
      <c r="D257" s="6">
        <v>80000</v>
      </c>
      <c r="E257" s="8">
        <v>205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>ROUND((E257/D257)*100,0)</f>
        <v>0</v>
      </c>
      <c r="P257" s="8">
        <f>IFERROR(ROUND(E257/L257,2),0)</f>
        <v>0</v>
      </c>
      <c r="Q257" s="10" t="s">
        <v>8339</v>
      </c>
      <c r="R257" t="s">
        <v>8357</v>
      </c>
      <c r="S257">
        <f>YEAR(T257)</f>
        <v>2016</v>
      </c>
      <c r="T257" s="14">
        <f>(((J257/60)/60)/24)+DATE(1970,1,1)</f>
        <v>42438.779131944444</v>
      </c>
      <c r="U257" s="15">
        <f>(((I257/60)/60)/24)+DATE(1970,1,1)</f>
        <v>42498.73746527778</v>
      </c>
    </row>
    <row r="258" spans="1:21" ht="29" x14ac:dyDescent="0.35">
      <c r="A258">
        <v>2034</v>
      </c>
      <c r="B258" s="3" t="s">
        <v>2035</v>
      </c>
      <c r="C258" s="3" t="s">
        <v>6144</v>
      </c>
      <c r="D258" s="6">
        <v>78000</v>
      </c>
      <c r="E258" s="8">
        <v>1611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>ROUND((E258/D258)*100,0)</f>
        <v>2</v>
      </c>
      <c r="P258" s="8">
        <f>IFERROR(ROUND(E258/L258,2),0)</f>
        <v>3.17</v>
      </c>
      <c r="Q258" s="10" t="s">
        <v>8316</v>
      </c>
      <c r="R258" t="s">
        <v>8317</v>
      </c>
      <c r="S258">
        <f>YEAR(T258)</f>
        <v>2015</v>
      </c>
      <c r="T258" s="14">
        <f>(((J258/60)/60)/24)+DATE(1970,1,1)</f>
        <v>42076.130011574074</v>
      </c>
      <c r="U258" s="15">
        <f>(((I258/60)/60)/24)+DATE(1970,1,1)</f>
        <v>42131.290277777778</v>
      </c>
    </row>
    <row r="259" spans="1:21" ht="29" x14ac:dyDescent="0.35">
      <c r="A259">
        <v>259</v>
      </c>
      <c r="B259" s="3" t="s">
        <v>260</v>
      </c>
      <c r="C259" s="3" t="s">
        <v>4369</v>
      </c>
      <c r="D259" s="6">
        <v>75000</v>
      </c>
      <c r="E259" s="8">
        <v>31675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>ROUND((E259/D259)*100,0)</f>
        <v>42</v>
      </c>
      <c r="P259" s="8">
        <f>IFERROR(ROUND(E259/L259,2),0)</f>
        <v>33.630000000000003</v>
      </c>
      <c r="Q259" s="10" t="s">
        <v>8308</v>
      </c>
      <c r="R259" t="s">
        <v>8332</v>
      </c>
      <c r="S259">
        <f>YEAR(T259)</f>
        <v>2015</v>
      </c>
      <c r="T259" s="14">
        <f>(((J259/60)/60)/24)+DATE(1970,1,1)</f>
        <v>42072.738067129627</v>
      </c>
      <c r="U259" s="15">
        <f>(((I259/60)/60)/24)+DATE(1970,1,1)</f>
        <v>42102.738067129627</v>
      </c>
    </row>
    <row r="260" spans="1:21" ht="29" x14ac:dyDescent="0.35">
      <c r="A260">
        <v>280</v>
      </c>
      <c r="B260" s="3" t="s">
        <v>281</v>
      </c>
      <c r="C260" s="3" t="s">
        <v>4390</v>
      </c>
      <c r="D260" s="6">
        <v>75000</v>
      </c>
      <c r="E260" s="8">
        <v>30226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>ROUND((E260/D260)*100,0)</f>
        <v>40</v>
      </c>
      <c r="P260" s="8">
        <f>IFERROR(ROUND(E260/L260,2),0)</f>
        <v>14.13</v>
      </c>
      <c r="Q260" s="10" t="s">
        <v>8308</v>
      </c>
      <c r="R260" t="s">
        <v>8332</v>
      </c>
      <c r="S260">
        <f>YEAR(T260)</f>
        <v>2014</v>
      </c>
      <c r="T260" s="14">
        <f>(((J260/60)/60)/24)+DATE(1970,1,1)</f>
        <v>41744.590682870366</v>
      </c>
      <c r="U260" s="15">
        <f>(((I260/60)/60)/24)+DATE(1970,1,1)</f>
        <v>41789.590682870366</v>
      </c>
    </row>
    <row r="261" spans="1:21" ht="29" x14ac:dyDescent="0.35">
      <c r="A261">
        <v>292</v>
      </c>
      <c r="B261" s="3" t="s">
        <v>293</v>
      </c>
      <c r="C261" s="3" t="s">
        <v>4402</v>
      </c>
      <c r="D261" s="6">
        <v>75000</v>
      </c>
      <c r="E261" s="8">
        <v>28986.16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>ROUND((E261/D261)*100,0)</f>
        <v>39</v>
      </c>
      <c r="P261" s="8">
        <f>IFERROR(ROUND(E261/L261,2),0)</f>
        <v>58.8</v>
      </c>
      <c r="Q261" s="10" t="s">
        <v>8308</v>
      </c>
      <c r="R261" t="s">
        <v>8332</v>
      </c>
      <c r="S261">
        <f>YEAR(T261)</f>
        <v>2011</v>
      </c>
      <c r="T261" s="14">
        <f>(((J261/60)/60)/24)+DATE(1970,1,1)</f>
        <v>40812.803229166668</v>
      </c>
      <c r="U261" s="15">
        <f>(((I261/60)/60)/24)+DATE(1970,1,1)</f>
        <v>40845.165972222225</v>
      </c>
    </row>
    <row r="262" spans="1:21" ht="29" x14ac:dyDescent="0.35">
      <c r="A262">
        <v>328</v>
      </c>
      <c r="B262" s="3" t="s">
        <v>329</v>
      </c>
      <c r="C262" s="3" t="s">
        <v>4438</v>
      </c>
      <c r="D262" s="6">
        <v>75000</v>
      </c>
      <c r="E262" s="8">
        <v>25800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>ROUND((E262/D262)*100,0)</f>
        <v>34</v>
      </c>
      <c r="P262" s="8">
        <f>IFERROR(ROUND(E262/L262,2),0)</f>
        <v>51.81</v>
      </c>
      <c r="Q262" s="10" t="s">
        <v>8308</v>
      </c>
      <c r="R262" t="s">
        <v>8332</v>
      </c>
      <c r="S262">
        <f>YEAR(T262)</f>
        <v>2015</v>
      </c>
      <c r="T262" s="14">
        <f>(((J262/60)/60)/24)+DATE(1970,1,1)</f>
        <v>42278.946620370371</v>
      </c>
      <c r="U262" s="15">
        <f>(((I262/60)/60)/24)+DATE(1970,1,1)</f>
        <v>42309.166666666672</v>
      </c>
    </row>
    <row r="263" spans="1:21" ht="29" x14ac:dyDescent="0.35">
      <c r="A263">
        <v>551</v>
      </c>
      <c r="B263" s="3" t="s">
        <v>552</v>
      </c>
      <c r="C263" s="3" t="s">
        <v>4661</v>
      </c>
      <c r="D263" s="6">
        <v>75000</v>
      </c>
      <c r="E263" s="8">
        <v>13534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>ROUND((E263/D263)*100,0)</f>
        <v>18</v>
      </c>
      <c r="P263" s="8">
        <f>IFERROR(ROUND(E263/L263,2),0)</f>
        <v>483.36</v>
      </c>
      <c r="Q263" s="10" t="s">
        <v>8316</v>
      </c>
      <c r="R263" t="s">
        <v>8334</v>
      </c>
      <c r="S263">
        <f>YEAR(T263)</f>
        <v>2015</v>
      </c>
      <c r="T263" s="14">
        <f>(((J263/60)/60)/24)+DATE(1970,1,1)</f>
        <v>42173.275740740741</v>
      </c>
      <c r="U263" s="15">
        <f>(((I263/60)/60)/24)+DATE(1970,1,1)</f>
        <v>42217.745138888888</v>
      </c>
    </row>
    <row r="264" spans="1:21" ht="29" x14ac:dyDescent="0.35">
      <c r="A264">
        <v>563</v>
      </c>
      <c r="B264" s="3" t="s">
        <v>564</v>
      </c>
      <c r="C264" s="3" t="s">
        <v>4673</v>
      </c>
      <c r="D264" s="6">
        <v>75000</v>
      </c>
      <c r="E264" s="8">
        <v>13121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>ROUND((E264/D264)*100,0)</f>
        <v>17</v>
      </c>
      <c r="P264" s="8">
        <f>IFERROR(ROUND(E264/L264,2),0)</f>
        <v>6560.5</v>
      </c>
      <c r="Q264" s="10" t="s">
        <v>8316</v>
      </c>
      <c r="R264" t="s">
        <v>8334</v>
      </c>
      <c r="S264">
        <f>YEAR(T264)</f>
        <v>2015</v>
      </c>
      <c r="T264" s="14">
        <f>(((J264/60)/60)/24)+DATE(1970,1,1)</f>
        <v>42022.069988425923</v>
      </c>
      <c r="U264" s="15">
        <f>(((I264/60)/60)/24)+DATE(1970,1,1)</f>
        <v>42052.069988425923</v>
      </c>
    </row>
    <row r="265" spans="1:21" ht="29" x14ac:dyDescent="0.35">
      <c r="A265">
        <v>623</v>
      </c>
      <c r="B265" s="3" t="s">
        <v>624</v>
      </c>
      <c r="C265" s="3" t="s">
        <v>4733</v>
      </c>
      <c r="D265" s="6">
        <v>75000</v>
      </c>
      <c r="E265" s="8">
        <v>11633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>ROUND((E265/D265)*100,0)</f>
        <v>16</v>
      </c>
      <c r="P265" s="8">
        <f>IFERROR(ROUND(E265/L265,2),0)</f>
        <v>0</v>
      </c>
      <c r="Q265" s="10" t="s">
        <v>8316</v>
      </c>
      <c r="R265" t="s">
        <v>8334</v>
      </c>
      <c r="S265">
        <f>YEAR(T265)</f>
        <v>2015</v>
      </c>
      <c r="T265" s="14">
        <f>(((J265/60)/60)/24)+DATE(1970,1,1)</f>
        <v>42122.009224537032</v>
      </c>
      <c r="U265" s="15">
        <f>(((I265/60)/60)/24)+DATE(1970,1,1)</f>
        <v>42152.009224537032</v>
      </c>
    </row>
    <row r="266" spans="1:21" ht="29" x14ac:dyDescent="0.35">
      <c r="A266">
        <v>653</v>
      </c>
      <c r="B266" s="3" t="s">
        <v>654</v>
      </c>
      <c r="C266" s="3" t="s">
        <v>4763</v>
      </c>
      <c r="D266" s="6">
        <v>75000</v>
      </c>
      <c r="E266" s="8">
        <v>11070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>ROUND((E266/D266)*100,0)</f>
        <v>15</v>
      </c>
      <c r="P266" s="8">
        <f>IFERROR(ROUND(E266/L266,2),0)</f>
        <v>10</v>
      </c>
      <c r="Q266" s="10" t="s">
        <v>8316</v>
      </c>
      <c r="R266" t="s">
        <v>8324</v>
      </c>
      <c r="S266">
        <f>YEAR(T266)</f>
        <v>2015</v>
      </c>
      <c r="T266" s="14">
        <f>(((J266/60)/60)/24)+DATE(1970,1,1)</f>
        <v>42199.618518518517</v>
      </c>
      <c r="U266" s="15">
        <f>(((I266/60)/60)/24)+DATE(1970,1,1)</f>
        <v>42236.618518518517</v>
      </c>
    </row>
    <row r="267" spans="1:21" ht="29" x14ac:dyDescent="0.35">
      <c r="A267">
        <v>680</v>
      </c>
      <c r="B267" s="3" t="s">
        <v>681</v>
      </c>
      <c r="C267" s="3" t="s">
        <v>4790</v>
      </c>
      <c r="D267" s="6">
        <v>75000</v>
      </c>
      <c r="E267" s="8">
        <v>10550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>ROUND((E267/D267)*100,0)</f>
        <v>14</v>
      </c>
      <c r="P267" s="8">
        <f>IFERROR(ROUND(E267/L267,2),0)</f>
        <v>81.78</v>
      </c>
      <c r="Q267" s="10" t="s">
        <v>8316</v>
      </c>
      <c r="R267" t="s">
        <v>8324</v>
      </c>
      <c r="S267">
        <f>YEAR(T267)</f>
        <v>2014</v>
      </c>
      <c r="T267" s="14">
        <f>(((J267/60)/60)/24)+DATE(1970,1,1)</f>
        <v>41864.501516203702</v>
      </c>
      <c r="U267" s="15">
        <f>(((I267/60)/60)/24)+DATE(1970,1,1)</f>
        <v>41899.501516203702</v>
      </c>
    </row>
    <row r="268" spans="1:21" ht="29" x14ac:dyDescent="0.35">
      <c r="A268">
        <v>1072</v>
      </c>
      <c r="B268" s="3" t="s">
        <v>1073</v>
      </c>
      <c r="C268" s="3" t="s">
        <v>5182</v>
      </c>
      <c r="D268" s="6">
        <v>75000</v>
      </c>
      <c r="E268" s="8">
        <v>5509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>ROUND((E268/D268)*100,0)</f>
        <v>7</v>
      </c>
      <c r="P268" s="8">
        <f>IFERROR(ROUND(E268/L268,2),0)</f>
        <v>1377.25</v>
      </c>
      <c r="Q268" s="10" t="s">
        <v>8311</v>
      </c>
      <c r="R268" t="s">
        <v>8333</v>
      </c>
      <c r="S268">
        <f>YEAR(T268)</f>
        <v>2014</v>
      </c>
      <c r="T268" s="14">
        <f>(((J268/60)/60)/24)+DATE(1970,1,1)</f>
        <v>41645.832141203704</v>
      </c>
      <c r="U268" s="15">
        <f>(((I268/60)/60)/24)+DATE(1970,1,1)</f>
        <v>41675.832141203704</v>
      </c>
    </row>
    <row r="269" spans="1:21" ht="29" x14ac:dyDescent="0.35">
      <c r="A269">
        <v>1076</v>
      </c>
      <c r="B269" s="3" t="s">
        <v>1077</v>
      </c>
      <c r="C269" s="3" t="s">
        <v>5186</v>
      </c>
      <c r="D269" s="6">
        <v>75000</v>
      </c>
      <c r="E269" s="8">
        <v>5496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>ROUND((E269/D269)*100,0)</f>
        <v>7</v>
      </c>
      <c r="P269" s="8">
        <f>IFERROR(ROUND(E269/L269,2),0)</f>
        <v>5.64</v>
      </c>
      <c r="Q269" s="10" t="s">
        <v>8311</v>
      </c>
      <c r="R269" t="s">
        <v>8333</v>
      </c>
      <c r="S269">
        <f>YEAR(T269)</f>
        <v>2014</v>
      </c>
      <c r="T269" s="14">
        <f>(((J269/60)/60)/24)+DATE(1970,1,1)</f>
        <v>41838.377893518518</v>
      </c>
      <c r="U269" s="15">
        <f>(((I269/60)/60)/24)+DATE(1970,1,1)</f>
        <v>41893.377893518518</v>
      </c>
    </row>
    <row r="270" spans="1:21" ht="29" x14ac:dyDescent="0.35">
      <c r="A270">
        <v>1178</v>
      </c>
      <c r="B270" s="3" t="s">
        <v>1179</v>
      </c>
      <c r="C270" s="3" t="s">
        <v>5288</v>
      </c>
      <c r="D270" s="6">
        <v>75000</v>
      </c>
      <c r="E270" s="8">
        <v>5003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>ROUND((E270/D270)*100,0)</f>
        <v>7</v>
      </c>
      <c r="P270" s="8">
        <f>IFERROR(ROUND(E270/L270,2),0)</f>
        <v>5003</v>
      </c>
      <c r="Q270" s="10" t="s">
        <v>8321</v>
      </c>
      <c r="R270" t="s">
        <v>8322</v>
      </c>
      <c r="S270">
        <f>YEAR(T270)</f>
        <v>2014</v>
      </c>
      <c r="T270" s="14">
        <f>(((J270/60)/60)/24)+DATE(1970,1,1)</f>
        <v>41837.905694444446</v>
      </c>
      <c r="U270" s="15">
        <f>(((I270/60)/60)/24)+DATE(1970,1,1)</f>
        <v>41867.905694444446</v>
      </c>
    </row>
    <row r="271" spans="1:21" ht="29" x14ac:dyDescent="0.35">
      <c r="A271">
        <v>1316</v>
      </c>
      <c r="B271" s="3" t="s">
        <v>1317</v>
      </c>
      <c r="C271" s="3" t="s">
        <v>5426</v>
      </c>
      <c r="D271" s="6">
        <v>75000</v>
      </c>
      <c r="E271" s="8">
        <v>4035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>ROUND((E271/D271)*100,0)</f>
        <v>5</v>
      </c>
      <c r="P271" s="8">
        <f>IFERROR(ROUND(E271/L271,2),0)</f>
        <v>4035</v>
      </c>
      <c r="Q271" s="10" t="s">
        <v>8316</v>
      </c>
      <c r="R271" t="s">
        <v>8324</v>
      </c>
      <c r="S271">
        <f>YEAR(T271)</f>
        <v>2016</v>
      </c>
      <c r="T271" s="14">
        <f>(((J271/60)/60)/24)+DATE(1970,1,1)</f>
        <v>42393.961909722217</v>
      </c>
      <c r="U271" s="15">
        <f>(((I271/60)/60)/24)+DATE(1970,1,1)</f>
        <v>42428.961909722217</v>
      </c>
    </row>
    <row r="272" spans="1:21" ht="29" x14ac:dyDescent="0.35">
      <c r="A272">
        <v>1328</v>
      </c>
      <c r="B272" s="3" t="s">
        <v>1329</v>
      </c>
      <c r="C272" s="3" t="s">
        <v>5438</v>
      </c>
      <c r="D272" s="6">
        <v>75000</v>
      </c>
      <c r="E272" s="8">
        <v>4000.22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>ROUND((E272/D272)*100,0)</f>
        <v>5</v>
      </c>
      <c r="P272" s="8">
        <f>IFERROR(ROUND(E272/L272,2),0)</f>
        <v>266.68</v>
      </c>
      <c r="Q272" s="10" t="s">
        <v>8316</v>
      </c>
      <c r="R272" t="s">
        <v>8324</v>
      </c>
      <c r="S272">
        <f>YEAR(T272)</f>
        <v>2016</v>
      </c>
      <c r="T272" s="14">
        <f>(((J272/60)/60)/24)+DATE(1970,1,1)</f>
        <v>42612.642754629633</v>
      </c>
      <c r="U272" s="15">
        <f>(((I272/60)/60)/24)+DATE(1970,1,1)</f>
        <v>42657.642754629633</v>
      </c>
    </row>
    <row r="273" spans="1:21" x14ac:dyDescent="0.35">
      <c r="A273">
        <v>2157</v>
      </c>
      <c r="B273" s="3" t="s">
        <v>2158</v>
      </c>
      <c r="C273" s="3" t="s">
        <v>6267</v>
      </c>
      <c r="D273" s="6">
        <v>75000</v>
      </c>
      <c r="E273" s="8">
        <v>1346.11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>ROUND((E273/D273)*100,0)</f>
        <v>2</v>
      </c>
      <c r="P273" s="8">
        <f>IFERROR(ROUND(E273/L273,2),0)</f>
        <v>23.62</v>
      </c>
      <c r="Q273" s="10" t="s">
        <v>8311</v>
      </c>
      <c r="R273" t="s">
        <v>8333</v>
      </c>
      <c r="S273">
        <f>YEAR(T273)</f>
        <v>2016</v>
      </c>
      <c r="T273" s="14">
        <f>(((J273/60)/60)/24)+DATE(1970,1,1)</f>
        <v>42694.98128472222</v>
      </c>
      <c r="U273" s="15">
        <f>(((I273/60)/60)/24)+DATE(1970,1,1)</f>
        <v>42727.332638888889</v>
      </c>
    </row>
    <row r="274" spans="1:21" x14ac:dyDescent="0.35">
      <c r="A274">
        <v>3064</v>
      </c>
      <c r="B274" s="3" t="s">
        <v>3064</v>
      </c>
      <c r="C274" s="3" t="s">
        <v>7174</v>
      </c>
      <c r="D274" s="6">
        <v>75000</v>
      </c>
      <c r="E274" s="8">
        <v>126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>ROUND((E274/D274)*100,0)</f>
        <v>0</v>
      </c>
      <c r="P274" s="8">
        <f>IFERROR(ROUND(E274/L274,2),0)</f>
        <v>1.75</v>
      </c>
      <c r="Q274" s="10" t="s">
        <v>8339</v>
      </c>
      <c r="R274" t="s">
        <v>8357</v>
      </c>
      <c r="S274">
        <f>YEAR(T274)</f>
        <v>2015</v>
      </c>
      <c r="T274" s="14">
        <f>(((J274/60)/60)/24)+DATE(1970,1,1)</f>
        <v>42299.130162037036</v>
      </c>
      <c r="U274" s="15">
        <f>(((I274/60)/60)/24)+DATE(1970,1,1)</f>
        <v>42330.290972222225</v>
      </c>
    </row>
    <row r="275" spans="1:21" ht="29" x14ac:dyDescent="0.35">
      <c r="A275">
        <v>3114</v>
      </c>
      <c r="B275" s="3" t="s">
        <v>3114</v>
      </c>
      <c r="C275" s="3" t="s">
        <v>7224</v>
      </c>
      <c r="D275" s="6">
        <v>75000</v>
      </c>
      <c r="E275" s="8">
        <v>105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>ROUND((E275/D275)*100,0)</f>
        <v>0</v>
      </c>
      <c r="P275" s="8">
        <f>IFERROR(ROUND(E275/L275,2),0)</f>
        <v>0</v>
      </c>
      <c r="Q275" s="10" t="s">
        <v>8339</v>
      </c>
      <c r="R275" t="s">
        <v>8357</v>
      </c>
      <c r="S275">
        <f>YEAR(T275)</f>
        <v>2014</v>
      </c>
      <c r="T275" s="14">
        <f>(((J275/60)/60)/24)+DATE(1970,1,1)</f>
        <v>41843.632523148146</v>
      </c>
      <c r="U275" s="15">
        <f>(((I275/60)/60)/24)+DATE(1970,1,1)</f>
        <v>41903.632523148146</v>
      </c>
    </row>
    <row r="276" spans="1:21" ht="29" x14ac:dyDescent="0.35">
      <c r="A276">
        <v>3634</v>
      </c>
      <c r="B276" s="3" t="s">
        <v>3632</v>
      </c>
      <c r="C276" s="3" t="s">
        <v>7744</v>
      </c>
      <c r="D276" s="6">
        <v>75000</v>
      </c>
      <c r="E276" s="8">
        <v>1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>ROUND((E276/D276)*100,0)</f>
        <v>0</v>
      </c>
      <c r="P276" s="8">
        <f>IFERROR(ROUND(E276/L276,2),0)</f>
        <v>0.06</v>
      </c>
      <c r="Q276" s="10" t="s">
        <v>8339</v>
      </c>
      <c r="R276" t="s">
        <v>8351</v>
      </c>
      <c r="S276">
        <f>YEAR(T276)</f>
        <v>2016</v>
      </c>
      <c r="T276" s="14">
        <f>(((J276/60)/60)/24)+DATE(1970,1,1)</f>
        <v>42701.166365740741</v>
      </c>
      <c r="U276" s="15">
        <f>(((I276/60)/60)/24)+DATE(1970,1,1)</f>
        <v>42749.165972222225</v>
      </c>
    </row>
    <row r="277" spans="1:21" ht="58" x14ac:dyDescent="0.35">
      <c r="A277">
        <v>3788</v>
      </c>
      <c r="B277" s="3" t="s">
        <v>3785</v>
      </c>
      <c r="C277" s="3" t="s">
        <v>7898</v>
      </c>
      <c r="D277" s="6">
        <v>75000</v>
      </c>
      <c r="E277" s="8">
        <v>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>ROUND((E277/D277)*100,0)</f>
        <v>0</v>
      </c>
      <c r="P277" s="8">
        <f>IFERROR(ROUND(E277/L277,2),0)</f>
        <v>0</v>
      </c>
      <c r="Q277" s="10" t="s">
        <v>8339</v>
      </c>
      <c r="R277" t="s">
        <v>8351</v>
      </c>
      <c r="S277">
        <f>YEAR(T277)</f>
        <v>2015</v>
      </c>
      <c r="T277" s="14">
        <f>(((J277/60)/60)/24)+DATE(1970,1,1)</f>
        <v>42333.695821759262</v>
      </c>
      <c r="U277" s="15">
        <f>(((I277/60)/60)/24)+DATE(1970,1,1)</f>
        <v>42361.679166666669</v>
      </c>
    </row>
    <row r="278" spans="1:21" ht="29" x14ac:dyDescent="0.3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>ROUND((E278/D278)*100,0)</f>
        <v>0</v>
      </c>
      <c r="P278" s="8">
        <f>IFERROR(ROUND(E278/L278,2),0)</f>
        <v>0</v>
      </c>
      <c r="Q278" s="10" t="s">
        <v>8339</v>
      </c>
      <c r="R278" t="s">
        <v>8340</v>
      </c>
      <c r="S278">
        <f>YEAR(T278)</f>
        <v>2016</v>
      </c>
      <c r="T278" s="14">
        <f>(((J278/60)/60)/24)+DATE(1970,1,1)</f>
        <v>42495.722187499996</v>
      </c>
      <c r="U278" s="15">
        <f>(((I278/60)/60)/24)+DATE(1970,1,1)</f>
        <v>42525.722187499996</v>
      </c>
    </row>
    <row r="279" spans="1:21" ht="29" x14ac:dyDescent="0.35">
      <c r="A279">
        <v>489</v>
      </c>
      <c r="B279" s="3" t="s">
        <v>490</v>
      </c>
      <c r="C279" s="3" t="s">
        <v>4599</v>
      </c>
      <c r="D279" s="6">
        <v>74997</v>
      </c>
      <c r="E279" s="8">
        <v>15744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>ROUND((E279/D279)*100,0)</f>
        <v>21</v>
      </c>
      <c r="P279" s="8">
        <f>IFERROR(ROUND(E279/L279,2),0)</f>
        <v>5248</v>
      </c>
      <c r="Q279" s="10" t="s">
        <v>8308</v>
      </c>
      <c r="R279" t="s">
        <v>8335</v>
      </c>
      <c r="S279">
        <f>YEAR(T279)</f>
        <v>2011</v>
      </c>
      <c r="T279" s="14">
        <f>(((J279/60)/60)/24)+DATE(1970,1,1)</f>
        <v>40882.481666666667</v>
      </c>
      <c r="U279" s="15">
        <f>(((I279/60)/60)/24)+DATE(1970,1,1)</f>
        <v>40913.481249999997</v>
      </c>
    </row>
    <row r="280" spans="1:21" ht="29" x14ac:dyDescent="0.35">
      <c r="A280">
        <v>133</v>
      </c>
      <c r="B280" s="3" t="s">
        <v>135</v>
      </c>
      <c r="C280" s="3" t="s">
        <v>4244</v>
      </c>
      <c r="D280" s="6">
        <v>71764</v>
      </c>
      <c r="E280" s="8">
        <v>57817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>ROUND((E280/D280)*100,0)</f>
        <v>81</v>
      </c>
      <c r="P280" s="8">
        <f>IFERROR(ROUND(E280/L280,2),0)</f>
        <v>0</v>
      </c>
      <c r="Q280" s="10" t="s">
        <v>8308</v>
      </c>
      <c r="R280" t="s">
        <v>8327</v>
      </c>
      <c r="S280">
        <f>YEAR(T280)</f>
        <v>2016</v>
      </c>
      <c r="T280" s="14">
        <f>(((J280/60)/60)/24)+DATE(1970,1,1)</f>
        <v>42491.80768518518</v>
      </c>
      <c r="U280" s="15">
        <f>(((I280/60)/60)/24)+DATE(1970,1,1)</f>
        <v>42521.729861111111</v>
      </c>
    </row>
    <row r="281" spans="1:21" ht="29" x14ac:dyDescent="0.35">
      <c r="A281">
        <v>2072</v>
      </c>
      <c r="B281" s="3" t="s">
        <v>2073</v>
      </c>
      <c r="C281" s="3" t="s">
        <v>6182</v>
      </c>
      <c r="D281" s="6">
        <v>71500</v>
      </c>
      <c r="E281" s="8">
        <v>1534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>ROUND((E281/D281)*100,0)</f>
        <v>2</v>
      </c>
      <c r="P281" s="8">
        <f>IFERROR(ROUND(E281/L281,2),0)</f>
        <v>4.38</v>
      </c>
      <c r="Q281" s="10" t="s">
        <v>8316</v>
      </c>
      <c r="R281" t="s">
        <v>8317</v>
      </c>
      <c r="S281">
        <f>YEAR(T281)</f>
        <v>2016</v>
      </c>
      <c r="T281" s="14">
        <f>(((J281/60)/60)/24)+DATE(1970,1,1)</f>
        <v>42467.581388888888</v>
      </c>
      <c r="U281" s="15">
        <f>(((I281/60)/60)/24)+DATE(1970,1,1)</f>
        <v>42497.581388888888</v>
      </c>
    </row>
    <row r="282" spans="1:21" ht="29" x14ac:dyDescent="0.35">
      <c r="A282">
        <v>120</v>
      </c>
      <c r="B282" s="3" t="s">
        <v>122</v>
      </c>
      <c r="C282" s="3" t="s">
        <v>4231</v>
      </c>
      <c r="D282" s="6">
        <v>70000</v>
      </c>
      <c r="E282" s="8">
        <v>66458.23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>ROUND((E282/D282)*100,0)</f>
        <v>95</v>
      </c>
      <c r="P282" s="8">
        <f>IFERROR(ROUND(E282/L282,2),0)</f>
        <v>66458.23</v>
      </c>
      <c r="Q282" s="10" t="s">
        <v>8308</v>
      </c>
      <c r="R282" t="s">
        <v>8327</v>
      </c>
      <c r="S282">
        <f>YEAR(T282)</f>
        <v>2016</v>
      </c>
      <c r="T282" s="14">
        <f>(((J282/60)/60)/24)+DATE(1970,1,1)</f>
        <v>42616.049849537041</v>
      </c>
      <c r="U282" s="15">
        <f>(((I282/60)/60)/24)+DATE(1970,1,1)</f>
        <v>42646.049849537041</v>
      </c>
    </row>
    <row r="283" spans="1:21" ht="29" x14ac:dyDescent="0.35">
      <c r="A283">
        <v>602</v>
      </c>
      <c r="B283" s="3" t="s">
        <v>603</v>
      </c>
      <c r="C283" s="3" t="s">
        <v>4712</v>
      </c>
      <c r="D283" s="6">
        <v>70000</v>
      </c>
      <c r="E283" s="8">
        <v>12029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>ROUND((E283/D283)*100,0)</f>
        <v>17</v>
      </c>
      <c r="P283" s="8">
        <f>IFERROR(ROUND(E283/L283,2),0)</f>
        <v>0</v>
      </c>
      <c r="Q283" s="10" t="s">
        <v>8316</v>
      </c>
      <c r="R283" t="s">
        <v>8334</v>
      </c>
      <c r="S283">
        <f>YEAR(T283)</f>
        <v>2015</v>
      </c>
      <c r="T283" s="14">
        <f>(((J283/60)/60)/24)+DATE(1970,1,1)</f>
        <v>42143.79415509259</v>
      </c>
      <c r="U283" s="15">
        <f>(((I283/60)/60)/24)+DATE(1970,1,1)</f>
        <v>42173.79415509259</v>
      </c>
    </row>
    <row r="284" spans="1:21" ht="29" x14ac:dyDescent="0.35">
      <c r="A284">
        <v>993</v>
      </c>
      <c r="B284" s="3" t="s">
        <v>994</v>
      </c>
      <c r="C284" s="3" t="s">
        <v>5103</v>
      </c>
      <c r="D284" s="6">
        <v>70000</v>
      </c>
      <c r="E284" s="8">
        <v>6077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>ROUND((E284/D284)*100,0)</f>
        <v>9</v>
      </c>
      <c r="P284" s="8">
        <f>IFERROR(ROUND(E284/L284,2),0)</f>
        <v>31.01</v>
      </c>
      <c r="Q284" s="10" t="s">
        <v>8316</v>
      </c>
      <c r="R284" t="s">
        <v>8324</v>
      </c>
      <c r="S284">
        <f>YEAR(T284)</f>
        <v>2016</v>
      </c>
      <c r="T284" s="14">
        <f>(((J284/60)/60)/24)+DATE(1970,1,1)</f>
        <v>42652.964907407411</v>
      </c>
      <c r="U284" s="15">
        <f>(((I284/60)/60)/24)+DATE(1970,1,1)</f>
        <v>42686.208333333328</v>
      </c>
    </row>
    <row r="285" spans="1:21" ht="29" x14ac:dyDescent="0.35">
      <c r="A285">
        <v>1025</v>
      </c>
      <c r="B285" s="3" t="s">
        <v>1026</v>
      </c>
      <c r="C285" s="3" t="s">
        <v>5135</v>
      </c>
      <c r="D285" s="6">
        <v>70000</v>
      </c>
      <c r="E285" s="8">
        <v>5902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>ROUND((E285/D285)*100,0)</f>
        <v>8</v>
      </c>
      <c r="P285" s="8">
        <f>IFERROR(ROUND(E285/L285,2),0)</f>
        <v>5.51</v>
      </c>
      <c r="Q285" s="10" t="s">
        <v>8313</v>
      </c>
      <c r="R285" t="s">
        <v>8320</v>
      </c>
      <c r="S285">
        <f>YEAR(T285)</f>
        <v>2015</v>
      </c>
      <c r="T285" s="14">
        <f>(((J285/60)/60)/24)+DATE(1970,1,1)</f>
        <v>42049.833761574075</v>
      </c>
      <c r="U285" s="15">
        <f>(((I285/60)/60)/24)+DATE(1970,1,1)</f>
        <v>42079.792094907403</v>
      </c>
    </row>
    <row r="286" spans="1:21" ht="29" x14ac:dyDescent="0.35">
      <c r="A286">
        <v>1960</v>
      </c>
      <c r="B286" s="3" t="s">
        <v>1961</v>
      </c>
      <c r="C286" s="3" t="s">
        <v>6070</v>
      </c>
      <c r="D286" s="6">
        <v>70000</v>
      </c>
      <c r="E286" s="8">
        <v>1826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>ROUND((E286/D286)*100,0)</f>
        <v>3</v>
      </c>
      <c r="P286" s="8">
        <f>IFERROR(ROUND(E286/L286,2),0)</f>
        <v>55.33</v>
      </c>
      <c r="Q286" s="10" t="s">
        <v>8316</v>
      </c>
      <c r="R286" t="s">
        <v>8317</v>
      </c>
      <c r="S286">
        <f>YEAR(T286)</f>
        <v>2014</v>
      </c>
      <c r="T286" s="14">
        <f>(((J286/60)/60)/24)+DATE(1970,1,1)</f>
        <v>41964.362743055557</v>
      </c>
      <c r="U286" s="15">
        <f>(((I286/60)/60)/24)+DATE(1970,1,1)</f>
        <v>41994.362743055557</v>
      </c>
    </row>
    <row r="287" spans="1:21" ht="29" x14ac:dyDescent="0.35">
      <c r="A287">
        <v>2348</v>
      </c>
      <c r="B287" s="3" t="s">
        <v>2349</v>
      </c>
      <c r="C287" s="3" t="s">
        <v>6458</v>
      </c>
      <c r="D287" s="6">
        <v>70000</v>
      </c>
      <c r="E287" s="8">
        <v>1005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>ROUND((E287/D287)*100,0)</f>
        <v>1</v>
      </c>
      <c r="P287" s="8">
        <f>IFERROR(ROUND(E287/L287,2),0)</f>
        <v>201</v>
      </c>
      <c r="Q287" s="10" t="s">
        <v>8316</v>
      </c>
      <c r="R287" t="s">
        <v>8334</v>
      </c>
      <c r="S287">
        <f>YEAR(T287)</f>
        <v>2015</v>
      </c>
      <c r="T287" s="14">
        <f>(((J287/60)/60)/24)+DATE(1970,1,1)</f>
        <v>42360.932152777779</v>
      </c>
      <c r="U287" s="15">
        <f>(((I287/60)/60)/24)+DATE(1970,1,1)</f>
        <v>42420.932152777779</v>
      </c>
    </row>
    <row r="288" spans="1:21" ht="29" x14ac:dyDescent="0.35">
      <c r="A288">
        <v>2684</v>
      </c>
      <c r="B288" s="3" t="s">
        <v>2684</v>
      </c>
      <c r="C288" s="3" t="s">
        <v>6794</v>
      </c>
      <c r="D288" s="6">
        <v>70000</v>
      </c>
      <c r="E288" s="8">
        <v>500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>ROUND((E288/D288)*100,0)</f>
        <v>1</v>
      </c>
      <c r="P288" s="8">
        <f>IFERROR(ROUND(E288/L288,2),0)</f>
        <v>125</v>
      </c>
      <c r="Q288" s="10" t="s">
        <v>8321</v>
      </c>
      <c r="R288" t="s">
        <v>8322</v>
      </c>
      <c r="S288">
        <f>YEAR(T288)</f>
        <v>2014</v>
      </c>
      <c r="T288" s="14">
        <f>(((J288/60)/60)/24)+DATE(1970,1,1)</f>
        <v>41820.914641203701</v>
      </c>
      <c r="U288" s="15">
        <f>(((I288/60)/60)/24)+DATE(1970,1,1)</f>
        <v>41860.914641203701</v>
      </c>
    </row>
    <row r="289" spans="1:21" ht="29" x14ac:dyDescent="0.35">
      <c r="A289">
        <v>3798</v>
      </c>
      <c r="B289" s="3" t="s">
        <v>3795</v>
      </c>
      <c r="C289" s="3" t="s">
        <v>7908</v>
      </c>
      <c r="D289" s="6">
        <v>70000</v>
      </c>
      <c r="E289" s="8">
        <v>0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>ROUND((E289/D289)*100,0)</f>
        <v>0</v>
      </c>
      <c r="P289" s="8">
        <f>IFERROR(ROUND(E289/L289,2),0)</f>
        <v>0</v>
      </c>
      <c r="Q289" s="10" t="s">
        <v>8339</v>
      </c>
      <c r="R289" t="s">
        <v>8351</v>
      </c>
      <c r="S289">
        <f>YEAR(T289)</f>
        <v>2014</v>
      </c>
      <c r="T289" s="14">
        <f>(((J289/60)/60)/24)+DATE(1970,1,1)</f>
        <v>41831.722777777781</v>
      </c>
      <c r="U289" s="15">
        <f>(((I289/60)/60)/24)+DATE(1970,1,1)</f>
        <v>41861.722777777781</v>
      </c>
    </row>
    <row r="290" spans="1:21" ht="29" x14ac:dyDescent="0.35">
      <c r="A290">
        <v>389</v>
      </c>
      <c r="B290" s="3" t="s">
        <v>390</v>
      </c>
      <c r="C290" s="3" t="s">
        <v>4499</v>
      </c>
      <c r="D290" s="6">
        <v>68000</v>
      </c>
      <c r="E290" s="8">
        <v>21360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>ROUND((E290/D290)*100,0)</f>
        <v>31</v>
      </c>
      <c r="P290" s="8">
        <f>IFERROR(ROUND(E290/L290,2),0)</f>
        <v>14.15</v>
      </c>
      <c r="Q290" s="10" t="s">
        <v>8308</v>
      </c>
      <c r="R290" t="s">
        <v>8332</v>
      </c>
      <c r="S290">
        <f>YEAR(T290)</f>
        <v>2014</v>
      </c>
      <c r="T290" s="14">
        <f>(((J290/60)/60)/24)+DATE(1970,1,1)</f>
        <v>41674.063078703701</v>
      </c>
      <c r="U290" s="15">
        <f>(((I290/60)/60)/24)+DATE(1970,1,1)</f>
        <v>41705.957638888889</v>
      </c>
    </row>
    <row r="291" spans="1:21" ht="29" x14ac:dyDescent="0.35">
      <c r="A291">
        <v>707</v>
      </c>
      <c r="B291" s="3" t="s">
        <v>708</v>
      </c>
      <c r="C291" s="3" t="s">
        <v>4817</v>
      </c>
      <c r="D291" s="6">
        <v>68000</v>
      </c>
      <c r="E291" s="8">
        <v>10133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>ROUND((E291/D291)*100,0)</f>
        <v>15</v>
      </c>
      <c r="P291" s="8">
        <f>IFERROR(ROUND(E291/L291,2),0)</f>
        <v>22.22</v>
      </c>
      <c r="Q291" s="10" t="s">
        <v>8316</v>
      </c>
      <c r="R291" t="s">
        <v>8324</v>
      </c>
      <c r="S291">
        <f>YEAR(T291)</f>
        <v>2016</v>
      </c>
      <c r="T291" s="14">
        <f>(((J291/60)/60)/24)+DATE(1970,1,1)</f>
        <v>42696.663506944446</v>
      </c>
      <c r="U291" s="15">
        <f>(((I291/60)/60)/24)+DATE(1970,1,1)</f>
        <v>42736.663506944446</v>
      </c>
    </row>
    <row r="292" spans="1:21" ht="29" x14ac:dyDescent="0.35">
      <c r="A292">
        <v>1081</v>
      </c>
      <c r="B292" s="3" t="s">
        <v>1082</v>
      </c>
      <c r="C292" s="3" t="s">
        <v>5191</v>
      </c>
      <c r="D292" s="6">
        <v>68000</v>
      </c>
      <c r="E292" s="8">
        <v>5462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>ROUND((E292/D292)*100,0)</f>
        <v>8</v>
      </c>
      <c r="P292" s="8">
        <f>IFERROR(ROUND(E292/L292,2),0)</f>
        <v>1365.5</v>
      </c>
      <c r="Q292" s="10" t="s">
        <v>8311</v>
      </c>
      <c r="R292" t="s">
        <v>8333</v>
      </c>
      <c r="S292">
        <f>YEAR(T292)</f>
        <v>2014</v>
      </c>
      <c r="T292" s="14">
        <f>(((J292/60)/60)/24)+DATE(1970,1,1)</f>
        <v>42002.926990740743</v>
      </c>
      <c r="U292" s="15">
        <f>(((I292/60)/60)/24)+DATE(1970,1,1)</f>
        <v>42032.926990740743</v>
      </c>
    </row>
    <row r="293" spans="1:21" ht="29" x14ac:dyDescent="0.35">
      <c r="A293">
        <v>498</v>
      </c>
      <c r="B293" s="3" t="s">
        <v>499</v>
      </c>
      <c r="C293" s="3" t="s">
        <v>4608</v>
      </c>
      <c r="D293" s="6">
        <v>65108</v>
      </c>
      <c r="E293" s="8">
        <v>15650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>ROUND((E293/D293)*100,0)</f>
        <v>24</v>
      </c>
      <c r="P293" s="8">
        <f>IFERROR(ROUND(E293/L293,2),0)</f>
        <v>711.36</v>
      </c>
      <c r="Q293" s="10" t="s">
        <v>8308</v>
      </c>
      <c r="R293" t="s">
        <v>8335</v>
      </c>
      <c r="S293">
        <f>YEAR(T293)</f>
        <v>2011</v>
      </c>
      <c r="T293" s="14">
        <f>(((J293/60)/60)/24)+DATE(1970,1,1)</f>
        <v>40858.762141203704</v>
      </c>
      <c r="U293" s="15">
        <f>(((I293/60)/60)/24)+DATE(1970,1,1)</f>
        <v>40900.762141203704</v>
      </c>
    </row>
    <row r="294" spans="1:21" ht="29" x14ac:dyDescent="0.35">
      <c r="A294">
        <v>277</v>
      </c>
      <c r="B294" s="3" t="s">
        <v>278</v>
      </c>
      <c r="C294" s="3" t="s">
        <v>4387</v>
      </c>
      <c r="D294" s="6">
        <v>65000</v>
      </c>
      <c r="E294" s="8">
        <v>30303.24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>ROUND((E294/D294)*100,0)</f>
        <v>47</v>
      </c>
      <c r="P294" s="8">
        <f>IFERROR(ROUND(E294/L294,2),0)</f>
        <v>31.86</v>
      </c>
      <c r="Q294" s="10" t="s">
        <v>8308</v>
      </c>
      <c r="R294" t="s">
        <v>8332</v>
      </c>
      <c r="S294">
        <f>YEAR(T294)</f>
        <v>2015</v>
      </c>
      <c r="T294" s="14">
        <f>(((J294/60)/60)/24)+DATE(1970,1,1)</f>
        <v>42117.891423611116</v>
      </c>
      <c r="U294" s="15">
        <f>(((I294/60)/60)/24)+DATE(1970,1,1)</f>
        <v>42147.891423611116</v>
      </c>
    </row>
    <row r="295" spans="1:21" ht="29" x14ac:dyDescent="0.35">
      <c r="A295">
        <v>455</v>
      </c>
      <c r="B295" s="3" t="s">
        <v>456</v>
      </c>
      <c r="C295" s="3" t="s">
        <v>4565</v>
      </c>
      <c r="D295" s="6">
        <v>65000</v>
      </c>
      <c r="E295" s="8">
        <v>17412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>ROUND((E295/D295)*100,0)</f>
        <v>27</v>
      </c>
      <c r="P295" s="8">
        <f>IFERROR(ROUND(E295/L295,2),0)</f>
        <v>8706</v>
      </c>
      <c r="Q295" s="10" t="s">
        <v>8308</v>
      </c>
      <c r="R295" t="s">
        <v>8335</v>
      </c>
      <c r="S295">
        <f>YEAR(T295)</f>
        <v>2012</v>
      </c>
      <c r="T295" s="14">
        <f>(((J295/60)/60)/24)+DATE(1970,1,1)</f>
        <v>40971.002569444441</v>
      </c>
      <c r="U295" s="15">
        <f>(((I295/60)/60)/24)+DATE(1970,1,1)</f>
        <v>41016.021527777775</v>
      </c>
    </row>
    <row r="296" spans="1:21" ht="29" x14ac:dyDescent="0.35">
      <c r="A296">
        <v>1681</v>
      </c>
      <c r="B296" s="3" t="s">
        <v>1682</v>
      </c>
      <c r="C296" s="3" t="s">
        <v>5791</v>
      </c>
      <c r="D296" s="6">
        <v>65000</v>
      </c>
      <c r="E296" s="8">
        <v>2545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>ROUND((E296/D296)*100,0)</f>
        <v>4</v>
      </c>
      <c r="P296" s="8">
        <f>IFERROR(ROUND(E296/L296,2),0)</f>
        <v>2.88</v>
      </c>
      <c r="Q296" s="10" t="s">
        <v>8313</v>
      </c>
      <c r="R296" t="s">
        <v>8345</v>
      </c>
      <c r="S296">
        <f>YEAR(T296)</f>
        <v>2017</v>
      </c>
      <c r="T296" s="14">
        <f>(((J296/60)/60)/24)+DATE(1970,1,1)</f>
        <v>42774.121342592596</v>
      </c>
      <c r="U296" s="15">
        <f>(((I296/60)/60)/24)+DATE(1970,1,1)</f>
        <v>42823.083333333328</v>
      </c>
    </row>
    <row r="297" spans="1:21" ht="29" x14ac:dyDescent="0.35">
      <c r="A297">
        <v>2018</v>
      </c>
      <c r="B297" s="3" t="s">
        <v>2019</v>
      </c>
      <c r="C297" s="3" t="s">
        <v>6128</v>
      </c>
      <c r="D297" s="6">
        <v>65000</v>
      </c>
      <c r="E297" s="8">
        <v>1655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>ROUND((E297/D297)*100,0)</f>
        <v>3</v>
      </c>
      <c r="P297" s="8">
        <f>IFERROR(ROUND(E297/L297,2),0)</f>
        <v>3.68</v>
      </c>
      <c r="Q297" s="10" t="s">
        <v>8316</v>
      </c>
      <c r="R297" t="s">
        <v>8317</v>
      </c>
      <c r="S297">
        <f>YEAR(T297)</f>
        <v>2015</v>
      </c>
      <c r="T297" s="14">
        <f>(((J297/60)/60)/24)+DATE(1970,1,1)</f>
        <v>42199.365844907406</v>
      </c>
      <c r="U297" s="15">
        <f>(((I297/60)/60)/24)+DATE(1970,1,1)</f>
        <v>42229.365844907406</v>
      </c>
    </row>
    <row r="298" spans="1:21" ht="29" x14ac:dyDescent="0.35">
      <c r="A298">
        <v>2385</v>
      </c>
      <c r="B298" s="3" t="s">
        <v>2386</v>
      </c>
      <c r="C298" s="3" t="s">
        <v>6495</v>
      </c>
      <c r="D298" s="6">
        <v>65000</v>
      </c>
      <c r="E298" s="8">
        <v>950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>ROUND((E298/D298)*100,0)</f>
        <v>1</v>
      </c>
      <c r="P298" s="8">
        <f>IFERROR(ROUND(E298/L298,2),0)</f>
        <v>135.71</v>
      </c>
      <c r="Q298" s="10" t="s">
        <v>8316</v>
      </c>
      <c r="R298" t="s">
        <v>8334</v>
      </c>
      <c r="S298">
        <f>YEAR(T298)</f>
        <v>2015</v>
      </c>
      <c r="T298" s="14">
        <f>(((J298/60)/60)/24)+DATE(1970,1,1)</f>
        <v>42191.70175925926</v>
      </c>
      <c r="U298" s="15">
        <f>(((I298/60)/60)/24)+DATE(1970,1,1)</f>
        <v>42221.70175925926</v>
      </c>
    </row>
    <row r="299" spans="1:21" ht="29" x14ac:dyDescent="0.35">
      <c r="A299">
        <v>2620</v>
      </c>
      <c r="B299" s="3" t="s">
        <v>2620</v>
      </c>
      <c r="C299" s="3" t="s">
        <v>6730</v>
      </c>
      <c r="D299" s="6">
        <v>65000</v>
      </c>
      <c r="E299" s="8">
        <v>565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>ROUND((E299/D299)*100,0)</f>
        <v>1</v>
      </c>
      <c r="P299" s="8">
        <f>IFERROR(ROUND(E299/L299,2),0)</f>
        <v>0.45</v>
      </c>
      <c r="Q299" s="10" t="s">
        <v>8316</v>
      </c>
      <c r="R299" t="s">
        <v>8350</v>
      </c>
      <c r="S299">
        <f>YEAR(T299)</f>
        <v>2015</v>
      </c>
      <c r="T299" s="14">
        <f>(((J299/60)/60)/24)+DATE(1970,1,1)</f>
        <v>42251.16715277778</v>
      </c>
      <c r="U299" s="15">
        <f>(((I299/60)/60)/24)+DATE(1970,1,1)</f>
        <v>42288.041666666672</v>
      </c>
    </row>
    <row r="300" spans="1:21" x14ac:dyDescent="0.35">
      <c r="A300">
        <v>2691</v>
      </c>
      <c r="B300" s="3" t="s">
        <v>2691</v>
      </c>
      <c r="C300" s="3" t="s">
        <v>6801</v>
      </c>
      <c r="D300" s="6">
        <v>65000</v>
      </c>
      <c r="E300" s="8">
        <v>486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>ROUND((E300/D300)*100,0)</f>
        <v>1</v>
      </c>
      <c r="P300" s="8">
        <f>IFERROR(ROUND(E300/L300,2),0)</f>
        <v>243</v>
      </c>
      <c r="Q300" s="10" t="s">
        <v>8321</v>
      </c>
      <c r="R300" t="s">
        <v>8322</v>
      </c>
      <c r="S300">
        <f>YEAR(T300)</f>
        <v>2015</v>
      </c>
      <c r="T300" s="14">
        <f>(((J300/60)/60)/24)+DATE(1970,1,1)</f>
        <v>42089.724039351851</v>
      </c>
      <c r="U300" s="15">
        <f>(((I300/60)/60)/24)+DATE(1970,1,1)</f>
        <v>42134.724039351851</v>
      </c>
    </row>
    <row r="301" spans="1:21" ht="29" x14ac:dyDescent="0.35">
      <c r="A301">
        <v>3088</v>
      </c>
      <c r="B301" s="3" t="s">
        <v>3088</v>
      </c>
      <c r="C301" s="3" t="s">
        <v>7198</v>
      </c>
      <c r="D301" s="6">
        <v>65000</v>
      </c>
      <c r="E301" s="8">
        <v>116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>ROUND((E301/D301)*100,0)</f>
        <v>0</v>
      </c>
      <c r="P301" s="8">
        <f>IFERROR(ROUND(E301/L301,2),0)</f>
        <v>38.67</v>
      </c>
      <c r="Q301" s="10" t="s">
        <v>8339</v>
      </c>
      <c r="R301" t="s">
        <v>8357</v>
      </c>
      <c r="S301">
        <f>YEAR(T301)</f>
        <v>2014</v>
      </c>
      <c r="T301" s="14">
        <f>(((J301/60)/60)/24)+DATE(1970,1,1)</f>
        <v>41981.57230324074</v>
      </c>
      <c r="U301" s="15">
        <f>(((I301/60)/60)/24)+DATE(1970,1,1)</f>
        <v>42012.570138888885</v>
      </c>
    </row>
    <row r="302" spans="1:21" ht="29" x14ac:dyDescent="0.35">
      <c r="A302">
        <v>445</v>
      </c>
      <c r="B302" s="3" t="s">
        <v>446</v>
      </c>
      <c r="C302" s="3" t="s">
        <v>4555</v>
      </c>
      <c r="D302" s="6">
        <v>60000</v>
      </c>
      <c r="E302" s="8">
        <v>17895.25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>ROUND((E302/D302)*100,0)</f>
        <v>30</v>
      </c>
      <c r="P302" s="8">
        <f>IFERROR(ROUND(E302/L302,2),0)</f>
        <v>8947.6299999999992</v>
      </c>
      <c r="Q302" s="10" t="s">
        <v>8308</v>
      </c>
      <c r="R302" t="s">
        <v>8335</v>
      </c>
      <c r="S302">
        <f>YEAR(T302)</f>
        <v>2015</v>
      </c>
      <c r="T302" s="14">
        <f>(((J302/60)/60)/24)+DATE(1970,1,1)</f>
        <v>42130.335358796292</v>
      </c>
      <c r="U302" s="15">
        <f>(((I302/60)/60)/24)+DATE(1970,1,1)</f>
        <v>42145.335358796292</v>
      </c>
    </row>
    <row r="303" spans="1:21" x14ac:dyDescent="0.35">
      <c r="A303">
        <v>496</v>
      </c>
      <c r="B303" s="3" t="s">
        <v>497</v>
      </c>
      <c r="C303" s="3" t="s">
        <v>4606</v>
      </c>
      <c r="D303" s="6">
        <v>60000</v>
      </c>
      <c r="E303" s="8">
        <v>15673.44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>ROUND((E303/D303)*100,0)</f>
        <v>26</v>
      </c>
      <c r="P303" s="8">
        <f>IFERROR(ROUND(E303/L303,2),0)</f>
        <v>15673.44</v>
      </c>
      <c r="Q303" s="10" t="s">
        <v>8308</v>
      </c>
      <c r="R303" t="s">
        <v>8335</v>
      </c>
      <c r="S303">
        <f>YEAR(T303)</f>
        <v>2013</v>
      </c>
      <c r="T303" s="14">
        <f>(((J303/60)/60)/24)+DATE(1970,1,1)</f>
        <v>41620.93141203704</v>
      </c>
      <c r="U303" s="15">
        <f>(((I303/60)/60)/24)+DATE(1970,1,1)</f>
        <v>41680.93141203704</v>
      </c>
    </row>
    <row r="304" spans="1:21" ht="29" x14ac:dyDescent="0.35">
      <c r="A304">
        <v>546</v>
      </c>
      <c r="B304" s="3" t="s">
        <v>547</v>
      </c>
      <c r="C304" s="3" t="s">
        <v>4656</v>
      </c>
      <c r="D304" s="6">
        <v>60000</v>
      </c>
      <c r="E304" s="8">
        <v>13704.33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>ROUND((E304/D304)*100,0)</f>
        <v>23</v>
      </c>
      <c r="P304" s="8">
        <f>IFERROR(ROUND(E304/L304,2),0)</f>
        <v>6852.17</v>
      </c>
      <c r="Q304" s="10" t="s">
        <v>8316</v>
      </c>
      <c r="R304" t="s">
        <v>8334</v>
      </c>
      <c r="S304">
        <f>YEAR(T304)</f>
        <v>2015</v>
      </c>
      <c r="T304" s="14">
        <f>(((J304/60)/60)/24)+DATE(1970,1,1)</f>
        <v>42249.667997685188</v>
      </c>
      <c r="U304" s="15">
        <f>(((I304/60)/60)/24)+DATE(1970,1,1)</f>
        <v>42294.667997685188</v>
      </c>
    </row>
    <row r="305" spans="1:21" ht="29" x14ac:dyDescent="0.35">
      <c r="A305">
        <v>575</v>
      </c>
      <c r="B305" s="3" t="s">
        <v>576</v>
      </c>
      <c r="C305" s="3" t="s">
        <v>4685</v>
      </c>
      <c r="D305" s="6">
        <v>60000</v>
      </c>
      <c r="E305" s="8">
        <v>12792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>ROUND((E305/D305)*100,0)</f>
        <v>21</v>
      </c>
      <c r="P305" s="8">
        <f>IFERROR(ROUND(E305/L305,2),0)</f>
        <v>3198</v>
      </c>
      <c r="Q305" s="10" t="s">
        <v>8316</v>
      </c>
      <c r="R305" t="s">
        <v>8334</v>
      </c>
      <c r="S305">
        <f>YEAR(T305)</f>
        <v>2015</v>
      </c>
      <c r="T305" s="14">
        <f>(((J305/60)/60)/24)+DATE(1970,1,1)</f>
        <v>42138.692627314813</v>
      </c>
      <c r="U305" s="15">
        <f>(((I305/60)/60)/24)+DATE(1970,1,1)</f>
        <v>42168.692627314813</v>
      </c>
    </row>
    <row r="306" spans="1:21" ht="29" x14ac:dyDescent="0.35">
      <c r="A306">
        <v>613</v>
      </c>
      <c r="B306" s="3" t="s">
        <v>614</v>
      </c>
      <c r="C306" s="3" t="s">
        <v>4723</v>
      </c>
      <c r="D306" s="6">
        <v>60000</v>
      </c>
      <c r="E306" s="8">
        <v>11828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>ROUND((E306/D306)*100,0)</f>
        <v>20</v>
      </c>
      <c r="P306" s="8">
        <f>IFERROR(ROUND(E306/L306,2),0)</f>
        <v>97.75</v>
      </c>
      <c r="Q306" s="10" t="s">
        <v>8316</v>
      </c>
      <c r="R306" t="s">
        <v>8334</v>
      </c>
      <c r="S306">
        <f>YEAR(T306)</f>
        <v>2015</v>
      </c>
      <c r="T306" s="14">
        <f>(((J306/60)/60)/24)+DATE(1970,1,1)</f>
        <v>42247.496759259258</v>
      </c>
      <c r="U306" s="15">
        <f>(((I306/60)/60)/24)+DATE(1970,1,1)</f>
        <v>42278.207638888889</v>
      </c>
    </row>
    <row r="307" spans="1:21" ht="29" x14ac:dyDescent="0.35">
      <c r="A307">
        <v>695</v>
      </c>
      <c r="B307" s="3" t="s">
        <v>696</v>
      </c>
      <c r="C307" s="3" t="s">
        <v>4805</v>
      </c>
      <c r="D307" s="6">
        <v>60000</v>
      </c>
      <c r="E307" s="8">
        <v>10291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>ROUND((E307/D307)*100,0)</f>
        <v>17</v>
      </c>
      <c r="P307" s="8">
        <f>IFERROR(ROUND(E307/L307,2),0)</f>
        <v>1470.14</v>
      </c>
      <c r="Q307" s="10" t="s">
        <v>8316</v>
      </c>
      <c r="R307" t="s">
        <v>8324</v>
      </c>
      <c r="S307">
        <f>YEAR(T307)</f>
        <v>2014</v>
      </c>
      <c r="T307" s="14">
        <f>(((J307/60)/60)/24)+DATE(1970,1,1)</f>
        <v>41913.521064814813</v>
      </c>
      <c r="U307" s="15">
        <f>(((I307/60)/60)/24)+DATE(1970,1,1)</f>
        <v>41943.521064814813</v>
      </c>
    </row>
    <row r="308" spans="1:21" ht="29" x14ac:dyDescent="0.35">
      <c r="A308">
        <v>998</v>
      </c>
      <c r="B308" s="3" t="s">
        <v>999</v>
      </c>
      <c r="C308" s="3" t="s">
        <v>5108</v>
      </c>
      <c r="D308" s="6">
        <v>60000</v>
      </c>
      <c r="E308" s="8">
        <v>6053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>ROUND((E308/D308)*100,0)</f>
        <v>10</v>
      </c>
      <c r="P308" s="8">
        <f>IFERROR(ROUND(E308/L308,2),0)</f>
        <v>26.43</v>
      </c>
      <c r="Q308" s="10" t="s">
        <v>8316</v>
      </c>
      <c r="R308" t="s">
        <v>8324</v>
      </c>
      <c r="S308">
        <f>YEAR(T308)</f>
        <v>2015</v>
      </c>
      <c r="T308" s="14">
        <f>(((J308/60)/60)/24)+DATE(1970,1,1)</f>
        <v>42282.168993055559</v>
      </c>
      <c r="U308" s="15">
        <f>(((I308/60)/60)/24)+DATE(1970,1,1)</f>
        <v>42327.210659722223</v>
      </c>
    </row>
    <row r="309" spans="1:21" ht="29" x14ac:dyDescent="0.35">
      <c r="A309">
        <v>1104</v>
      </c>
      <c r="B309" s="3" t="s">
        <v>1105</v>
      </c>
      <c r="C309" s="3" t="s">
        <v>5214</v>
      </c>
      <c r="D309" s="6">
        <v>60000</v>
      </c>
      <c r="E309" s="8">
        <v>5355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>ROUND((E309/D309)*100,0)</f>
        <v>9</v>
      </c>
      <c r="P309" s="8">
        <f>IFERROR(ROUND(E309/L309,2),0)</f>
        <v>144.72999999999999</v>
      </c>
      <c r="Q309" s="10" t="s">
        <v>8311</v>
      </c>
      <c r="R309" t="s">
        <v>8333</v>
      </c>
      <c r="S309">
        <f>YEAR(T309)</f>
        <v>2014</v>
      </c>
      <c r="T309" s="14">
        <f>(((J309/60)/60)/24)+DATE(1970,1,1)</f>
        <v>41771.40996527778</v>
      </c>
      <c r="U309" s="15">
        <f>(((I309/60)/60)/24)+DATE(1970,1,1)</f>
        <v>41801.40996527778</v>
      </c>
    </row>
    <row r="310" spans="1:21" ht="29" x14ac:dyDescent="0.35">
      <c r="A310">
        <v>1162</v>
      </c>
      <c r="B310" s="3" t="s">
        <v>1163</v>
      </c>
      <c r="C310" s="3" t="s">
        <v>5272</v>
      </c>
      <c r="D310" s="6">
        <v>60000</v>
      </c>
      <c r="E310" s="8">
        <v>5055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>ROUND((E310/D310)*100,0)</f>
        <v>8</v>
      </c>
      <c r="P310" s="8">
        <f>IFERROR(ROUND(E310/L310,2),0)</f>
        <v>2527.5</v>
      </c>
      <c r="Q310" s="10" t="s">
        <v>8321</v>
      </c>
      <c r="R310" t="s">
        <v>8322</v>
      </c>
      <c r="S310">
        <f>YEAR(T310)</f>
        <v>2014</v>
      </c>
      <c r="T310" s="14">
        <f>(((J310/60)/60)/24)+DATE(1970,1,1)</f>
        <v>41876.683611111112</v>
      </c>
      <c r="U310" s="15">
        <f>(((I310/60)/60)/24)+DATE(1970,1,1)</f>
        <v>41907.683611111112</v>
      </c>
    </row>
    <row r="311" spans="1:21" ht="29" x14ac:dyDescent="0.35">
      <c r="A311">
        <v>1167</v>
      </c>
      <c r="B311" s="3" t="s">
        <v>1168</v>
      </c>
      <c r="C311" s="3" t="s">
        <v>5277</v>
      </c>
      <c r="D311" s="6">
        <v>60000</v>
      </c>
      <c r="E311" s="8">
        <v>5050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>ROUND((E311/D311)*100,0)</f>
        <v>8</v>
      </c>
      <c r="P311" s="8">
        <f>IFERROR(ROUND(E311/L311,2),0)</f>
        <v>315.63</v>
      </c>
      <c r="Q311" s="10" t="s">
        <v>8321</v>
      </c>
      <c r="R311" t="s">
        <v>8322</v>
      </c>
      <c r="S311">
        <f>YEAR(T311)</f>
        <v>2014</v>
      </c>
      <c r="T311" s="14">
        <f>(((J311/60)/60)/24)+DATE(1970,1,1)</f>
        <v>41863.734895833331</v>
      </c>
      <c r="U311" s="15">
        <f>(((I311/60)/60)/24)+DATE(1970,1,1)</f>
        <v>41894.734895833331</v>
      </c>
    </row>
    <row r="312" spans="1:21" ht="29" x14ac:dyDescent="0.35">
      <c r="A312">
        <v>1179</v>
      </c>
      <c r="B312" s="3" t="s">
        <v>1180</v>
      </c>
      <c r="C312" s="3" t="s">
        <v>5289</v>
      </c>
      <c r="D312" s="6">
        <v>60000</v>
      </c>
      <c r="E312" s="8">
        <v>5001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>ROUND((E312/D312)*100,0)</f>
        <v>8</v>
      </c>
      <c r="P312" s="8">
        <f>IFERROR(ROUND(E312/L312,2),0)</f>
        <v>1000.2</v>
      </c>
      <c r="Q312" s="10" t="s">
        <v>8321</v>
      </c>
      <c r="R312" t="s">
        <v>8322</v>
      </c>
      <c r="S312">
        <f>YEAR(T312)</f>
        <v>2015</v>
      </c>
      <c r="T312" s="14">
        <f>(((J312/60)/60)/24)+DATE(1970,1,1)</f>
        <v>42275.720219907409</v>
      </c>
      <c r="U312" s="15">
        <f>(((I312/60)/60)/24)+DATE(1970,1,1)</f>
        <v>42305.720219907409</v>
      </c>
    </row>
    <row r="313" spans="1:21" x14ac:dyDescent="0.35">
      <c r="A313">
        <v>1590</v>
      </c>
      <c r="B313" s="3" t="s">
        <v>1591</v>
      </c>
      <c r="C313" s="3" t="s">
        <v>5700</v>
      </c>
      <c r="D313" s="6">
        <v>60000</v>
      </c>
      <c r="E313" s="8">
        <v>2864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>ROUND((E313/D313)*100,0)</f>
        <v>5</v>
      </c>
      <c r="P313" s="8">
        <f>IFERROR(ROUND(E313/L313,2),0)</f>
        <v>1432</v>
      </c>
      <c r="Q313" s="10" t="s">
        <v>8325</v>
      </c>
      <c r="R313" t="s">
        <v>8328</v>
      </c>
      <c r="S313">
        <f>YEAR(T313)</f>
        <v>2015</v>
      </c>
      <c r="T313" s="14">
        <f>(((J313/60)/60)/24)+DATE(1970,1,1)</f>
        <v>42240.857222222221</v>
      </c>
      <c r="U313" s="15">
        <f>(((I313/60)/60)/24)+DATE(1970,1,1)</f>
        <v>42270.857222222221</v>
      </c>
    </row>
    <row r="314" spans="1:21" ht="29" x14ac:dyDescent="0.35">
      <c r="A314">
        <v>1956</v>
      </c>
      <c r="B314" s="3" t="s">
        <v>1957</v>
      </c>
      <c r="C314" s="3" t="s">
        <v>6066</v>
      </c>
      <c r="D314" s="6">
        <v>60000</v>
      </c>
      <c r="E314" s="8">
        <v>1831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>ROUND((E314/D314)*100,0)</f>
        <v>3</v>
      </c>
      <c r="P314" s="8">
        <f>IFERROR(ROUND(E314/L314,2),0)</f>
        <v>5.0199999999999996</v>
      </c>
      <c r="Q314" s="10" t="s">
        <v>8316</v>
      </c>
      <c r="R314" t="s">
        <v>8317</v>
      </c>
      <c r="S314">
        <f>YEAR(T314)</f>
        <v>2015</v>
      </c>
      <c r="T314" s="14">
        <f>(((J314/60)/60)/24)+DATE(1970,1,1)</f>
        <v>42067.923668981486</v>
      </c>
      <c r="U314" s="15">
        <f>(((I314/60)/60)/24)+DATE(1970,1,1)</f>
        <v>42112.882002314815</v>
      </c>
    </row>
    <row r="315" spans="1:21" ht="29" x14ac:dyDescent="0.35">
      <c r="A315">
        <v>2125</v>
      </c>
      <c r="B315" s="3" t="s">
        <v>2126</v>
      </c>
      <c r="C315" s="3" t="s">
        <v>6235</v>
      </c>
      <c r="D315" s="6">
        <v>60000</v>
      </c>
      <c r="E315" s="8">
        <v>1417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>ROUND((E315/D315)*100,0)</f>
        <v>2</v>
      </c>
      <c r="P315" s="8">
        <f>IFERROR(ROUND(E315/L315,2),0)</f>
        <v>52.48</v>
      </c>
      <c r="Q315" s="10" t="s">
        <v>8311</v>
      </c>
      <c r="R315" t="s">
        <v>8333</v>
      </c>
      <c r="S315">
        <f>YEAR(T315)</f>
        <v>2015</v>
      </c>
      <c r="T315" s="14">
        <f>(((J315/60)/60)/24)+DATE(1970,1,1)</f>
        <v>42191.023530092592</v>
      </c>
      <c r="U315" s="15">
        <f>(((I315/60)/60)/24)+DATE(1970,1,1)</f>
        <v>42221.023530092592</v>
      </c>
    </row>
    <row r="316" spans="1:21" ht="29" x14ac:dyDescent="0.35">
      <c r="A316">
        <v>2346</v>
      </c>
      <c r="B316" s="3" t="s">
        <v>2347</v>
      </c>
      <c r="C316" s="3" t="s">
        <v>6456</v>
      </c>
      <c r="D316" s="6">
        <v>60000</v>
      </c>
      <c r="E316" s="8">
        <v>1006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>ROUND((E316/D316)*100,0)</f>
        <v>2</v>
      </c>
      <c r="P316" s="8">
        <f>IFERROR(ROUND(E316/L316,2),0)</f>
        <v>335.33</v>
      </c>
      <c r="Q316" s="10" t="s">
        <v>8316</v>
      </c>
      <c r="R316" t="s">
        <v>8334</v>
      </c>
      <c r="S316">
        <f>YEAR(T316)</f>
        <v>2016</v>
      </c>
      <c r="T316" s="14">
        <f>(((J316/60)/60)/24)+DATE(1970,1,1)</f>
        <v>42615.79896990741</v>
      </c>
      <c r="U316" s="15">
        <f>(((I316/60)/60)/24)+DATE(1970,1,1)</f>
        <v>42660.79896990741</v>
      </c>
    </row>
    <row r="317" spans="1:21" ht="29" x14ac:dyDescent="0.35">
      <c r="A317">
        <v>2415</v>
      </c>
      <c r="B317" s="3" t="s">
        <v>2416</v>
      </c>
      <c r="C317" s="3" t="s">
        <v>6525</v>
      </c>
      <c r="D317" s="6">
        <v>60000</v>
      </c>
      <c r="E317" s="8">
        <v>881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>ROUND((E317/D317)*100,0)</f>
        <v>1</v>
      </c>
      <c r="P317" s="8">
        <f>IFERROR(ROUND(E317/L317,2),0)</f>
        <v>146.83000000000001</v>
      </c>
      <c r="Q317" s="10" t="s">
        <v>8321</v>
      </c>
      <c r="R317" t="s">
        <v>8322</v>
      </c>
      <c r="S317">
        <f>YEAR(T317)</f>
        <v>2016</v>
      </c>
      <c r="T317" s="14">
        <f>(((J317/60)/60)/24)+DATE(1970,1,1)</f>
        <v>42536.862800925926</v>
      </c>
      <c r="U317" s="15">
        <f>(((I317/60)/60)/24)+DATE(1970,1,1)</f>
        <v>42566.862800925926</v>
      </c>
    </row>
    <row r="318" spans="1:21" ht="29" x14ac:dyDescent="0.35">
      <c r="A318">
        <v>2423</v>
      </c>
      <c r="B318" s="3" t="s">
        <v>2424</v>
      </c>
      <c r="C318" s="3" t="s">
        <v>6533</v>
      </c>
      <c r="D318" s="6">
        <v>60000</v>
      </c>
      <c r="E318" s="8">
        <v>867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>ROUND((E318/D318)*100,0)</f>
        <v>1</v>
      </c>
      <c r="P318" s="8">
        <f>IFERROR(ROUND(E318/L318,2),0)</f>
        <v>867</v>
      </c>
      <c r="Q318" s="10" t="s">
        <v>8321</v>
      </c>
      <c r="R318" t="s">
        <v>8322</v>
      </c>
      <c r="S318">
        <f>YEAR(T318)</f>
        <v>2014</v>
      </c>
      <c r="T318" s="14">
        <f>(((J318/60)/60)/24)+DATE(1970,1,1)</f>
        <v>41974.704745370371</v>
      </c>
      <c r="U318" s="15">
        <f>(((I318/60)/60)/24)+DATE(1970,1,1)</f>
        <v>42004.704745370371</v>
      </c>
    </row>
    <row r="319" spans="1:21" ht="29" x14ac:dyDescent="0.35">
      <c r="A319">
        <v>2650</v>
      </c>
      <c r="B319" s="3" t="s">
        <v>2650</v>
      </c>
      <c r="C319" s="3" t="s">
        <v>6760</v>
      </c>
      <c r="D319" s="6">
        <v>60000</v>
      </c>
      <c r="E319" s="8">
        <v>530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>ROUND((E319/D319)*100,0)</f>
        <v>1</v>
      </c>
      <c r="P319" s="8">
        <f>IFERROR(ROUND(E319/L319,2),0)</f>
        <v>106</v>
      </c>
      <c r="Q319" s="10" t="s">
        <v>8316</v>
      </c>
      <c r="R319" t="s">
        <v>8350</v>
      </c>
      <c r="S319">
        <f>YEAR(T319)</f>
        <v>2016</v>
      </c>
      <c r="T319" s="14">
        <f>(((J319/60)/60)/24)+DATE(1970,1,1)</f>
        <v>42695.624340277776</v>
      </c>
      <c r="U319" s="15">
        <f>(((I319/60)/60)/24)+DATE(1970,1,1)</f>
        <v>42725.624340277776</v>
      </c>
    </row>
    <row r="320" spans="1:21" ht="29" x14ac:dyDescent="0.35">
      <c r="A320">
        <v>2696</v>
      </c>
      <c r="B320" s="3" t="s">
        <v>2696</v>
      </c>
      <c r="C320" s="3" t="s">
        <v>6806</v>
      </c>
      <c r="D320" s="6">
        <v>60000</v>
      </c>
      <c r="E320" s="8">
        <v>480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>ROUND((E320/D320)*100,0)</f>
        <v>1</v>
      </c>
      <c r="P320" s="8">
        <f>IFERROR(ROUND(E320/L320,2),0)</f>
        <v>12.63</v>
      </c>
      <c r="Q320" s="10" t="s">
        <v>8321</v>
      </c>
      <c r="R320" t="s">
        <v>8322</v>
      </c>
      <c r="S320">
        <f>YEAR(T320)</f>
        <v>2014</v>
      </c>
      <c r="T320" s="14">
        <f>(((J320/60)/60)/24)+DATE(1970,1,1)</f>
        <v>41964.844444444447</v>
      </c>
      <c r="U320" s="15">
        <f>(((I320/60)/60)/24)+DATE(1970,1,1)</f>
        <v>41998.844444444447</v>
      </c>
    </row>
    <row r="321" spans="1:21" x14ac:dyDescent="0.35">
      <c r="A321">
        <v>2710</v>
      </c>
      <c r="B321" s="3" t="s">
        <v>2710</v>
      </c>
      <c r="C321" s="3" t="s">
        <v>6820</v>
      </c>
      <c r="D321" s="6">
        <v>60000</v>
      </c>
      <c r="E321" s="8">
        <v>460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>ROUND((E321/D321)*100,0)</f>
        <v>1</v>
      </c>
      <c r="P321" s="8">
        <f>IFERROR(ROUND(E321/L321,2),0)</f>
        <v>0.42</v>
      </c>
      <c r="Q321" s="10" t="s">
        <v>8339</v>
      </c>
      <c r="R321" t="s">
        <v>8357</v>
      </c>
      <c r="S321">
        <f>YEAR(T321)</f>
        <v>2014</v>
      </c>
      <c r="T321" s="14">
        <f>(((J321/60)/60)/24)+DATE(1970,1,1)</f>
        <v>41828.229490740741</v>
      </c>
      <c r="U321" s="15">
        <f>(((I321/60)/60)/24)+DATE(1970,1,1)</f>
        <v>41860.083333333336</v>
      </c>
    </row>
    <row r="322" spans="1:21" ht="29" x14ac:dyDescent="0.35">
      <c r="A322">
        <v>3078</v>
      </c>
      <c r="B322" s="3" t="s">
        <v>3078</v>
      </c>
      <c r="C322" s="3" t="s">
        <v>7188</v>
      </c>
      <c r="D322" s="6">
        <v>60000</v>
      </c>
      <c r="E322" s="8">
        <v>120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>ROUND((E322/D322)*100,0)</f>
        <v>0</v>
      </c>
      <c r="P322" s="8">
        <f>IFERROR(ROUND(E322/L322,2),0)</f>
        <v>40</v>
      </c>
      <c r="Q322" s="10" t="s">
        <v>8339</v>
      </c>
      <c r="R322" t="s">
        <v>8357</v>
      </c>
      <c r="S322">
        <f>YEAR(T322)</f>
        <v>2015</v>
      </c>
      <c r="T322" s="14">
        <f>(((J322/60)/60)/24)+DATE(1970,1,1)</f>
        <v>42031.138831018514</v>
      </c>
      <c r="U322" s="15">
        <f>(((I322/60)/60)/24)+DATE(1970,1,1)</f>
        <v>42061.138831018514</v>
      </c>
    </row>
    <row r="323" spans="1:21" ht="29" x14ac:dyDescent="0.35">
      <c r="A323">
        <v>3909</v>
      </c>
      <c r="B323" s="3" t="s">
        <v>3906</v>
      </c>
      <c r="C323" s="3" t="s">
        <v>8017</v>
      </c>
      <c r="D323" s="6">
        <v>60000</v>
      </c>
      <c r="E323" s="8">
        <v>0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>ROUND((E323/D323)*100,0)</f>
        <v>0</v>
      </c>
      <c r="P323" s="8">
        <f>IFERROR(ROUND(E323/L323,2),0)</f>
        <v>0</v>
      </c>
      <c r="Q323" s="10" t="s">
        <v>8339</v>
      </c>
      <c r="R323" t="s">
        <v>8340</v>
      </c>
      <c r="S323">
        <f>YEAR(T323)</f>
        <v>2014</v>
      </c>
      <c r="T323" s="14">
        <f>(((J323/60)/60)/24)+DATE(1970,1,1)</f>
        <v>41863.359282407408</v>
      </c>
      <c r="U323" s="15">
        <f>(((I323/60)/60)/24)+DATE(1970,1,1)</f>
        <v>41893.359282407408</v>
      </c>
    </row>
    <row r="324" spans="1:21" ht="29" x14ac:dyDescent="0.35">
      <c r="A324">
        <v>3918</v>
      </c>
      <c r="B324" s="3" t="s">
        <v>3915</v>
      </c>
      <c r="C324" s="3" t="s">
        <v>8026</v>
      </c>
      <c r="D324" s="6">
        <v>60000</v>
      </c>
      <c r="E324" s="8">
        <v>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>ROUND((E324/D324)*100,0)</f>
        <v>0</v>
      </c>
      <c r="P324" s="8">
        <f>IFERROR(ROUND(E324/L324,2),0)</f>
        <v>0</v>
      </c>
      <c r="Q324" s="10" t="s">
        <v>8339</v>
      </c>
      <c r="R324" t="s">
        <v>8340</v>
      </c>
      <c r="S324">
        <f>YEAR(T324)</f>
        <v>2014</v>
      </c>
      <c r="T324" s="14">
        <f>(((J324/60)/60)/24)+DATE(1970,1,1)</f>
        <v>41843.664618055554</v>
      </c>
      <c r="U324" s="15">
        <f>(((I324/60)/60)/24)+DATE(1970,1,1)</f>
        <v>41855.666666666664</v>
      </c>
    </row>
    <row r="325" spans="1:21" ht="29" x14ac:dyDescent="0.35">
      <c r="A325">
        <v>353</v>
      </c>
      <c r="B325" s="3" t="s">
        <v>354</v>
      </c>
      <c r="C325" s="3" t="s">
        <v>4463</v>
      </c>
      <c r="D325" s="6">
        <v>58425</v>
      </c>
      <c r="E325" s="8">
        <v>23948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>ROUND((E325/D325)*100,0)</f>
        <v>41</v>
      </c>
      <c r="P325" s="8">
        <f>IFERROR(ROUND(E325/L325,2),0)</f>
        <v>39.07</v>
      </c>
      <c r="Q325" s="10" t="s">
        <v>8308</v>
      </c>
      <c r="R325" t="s">
        <v>8332</v>
      </c>
      <c r="S325">
        <f>YEAR(T325)</f>
        <v>2015</v>
      </c>
      <c r="T325" s="14">
        <f>(((J325/60)/60)/24)+DATE(1970,1,1)</f>
        <v>42297.791886574079</v>
      </c>
      <c r="U325" s="15">
        <f>(((I325/60)/60)/24)+DATE(1970,1,1)</f>
        <v>42327.833553240736</v>
      </c>
    </row>
    <row r="326" spans="1:21" ht="29" x14ac:dyDescent="0.35">
      <c r="A326">
        <v>679</v>
      </c>
      <c r="B326" s="3" t="s">
        <v>680</v>
      </c>
      <c r="C326" s="3" t="s">
        <v>4789</v>
      </c>
      <c r="D326" s="6">
        <v>57000</v>
      </c>
      <c r="E326" s="8">
        <v>10554.11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>ROUND((E326/D326)*100,0)</f>
        <v>19</v>
      </c>
      <c r="P326" s="8">
        <f>IFERROR(ROUND(E326/L326,2),0)</f>
        <v>112.28</v>
      </c>
      <c r="Q326" s="10" t="s">
        <v>8316</v>
      </c>
      <c r="R326" t="s">
        <v>8324</v>
      </c>
      <c r="S326">
        <f>YEAR(T326)</f>
        <v>2016</v>
      </c>
      <c r="T326" s="14">
        <f>(((J326/60)/60)/24)+DATE(1970,1,1)</f>
        <v>42556.695706018523</v>
      </c>
      <c r="U326" s="15">
        <f>(((I326/60)/60)/24)+DATE(1970,1,1)</f>
        <v>42616.695706018523</v>
      </c>
    </row>
    <row r="327" spans="1:21" ht="29" x14ac:dyDescent="0.35">
      <c r="A327">
        <v>2156</v>
      </c>
      <c r="B327" s="3" t="s">
        <v>2157</v>
      </c>
      <c r="C327" s="3" t="s">
        <v>6266</v>
      </c>
      <c r="D327" s="6">
        <v>56000</v>
      </c>
      <c r="E327" s="8">
        <v>1351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>ROUND((E327/D327)*100,0)</f>
        <v>2</v>
      </c>
      <c r="P327" s="8">
        <f>IFERROR(ROUND(E327/L327,2),0)</f>
        <v>16.28</v>
      </c>
      <c r="Q327" s="10" t="s">
        <v>8311</v>
      </c>
      <c r="R327" t="s">
        <v>8333</v>
      </c>
      <c r="S327">
        <f>YEAR(T327)</f>
        <v>2013</v>
      </c>
      <c r="T327" s="14">
        <f>(((J327/60)/60)/24)+DATE(1970,1,1)</f>
        <v>41488.85423611111</v>
      </c>
      <c r="U327" s="15">
        <f>(((I327/60)/60)/24)+DATE(1970,1,1)</f>
        <v>41533.85423611111</v>
      </c>
    </row>
    <row r="328" spans="1:21" ht="29" x14ac:dyDescent="0.35">
      <c r="A328">
        <v>960</v>
      </c>
      <c r="B328" s="3" t="s">
        <v>961</v>
      </c>
      <c r="C328" s="3" t="s">
        <v>5070</v>
      </c>
      <c r="D328" s="6">
        <v>55650</v>
      </c>
      <c r="E328" s="8">
        <v>6375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>ROUND((E328/D328)*100,0)</f>
        <v>11</v>
      </c>
      <c r="P328" s="8">
        <f>IFERROR(ROUND(E328/L328,2),0)</f>
        <v>33.909999999999997</v>
      </c>
      <c r="Q328" s="10" t="s">
        <v>8316</v>
      </c>
      <c r="R328" t="s">
        <v>8324</v>
      </c>
      <c r="S328">
        <f>YEAR(T328)</f>
        <v>2017</v>
      </c>
      <c r="T328" s="14">
        <f>(((J328/60)/60)/24)+DATE(1970,1,1)</f>
        <v>42766.626793981486</v>
      </c>
      <c r="U328" s="15">
        <f>(((I328/60)/60)/24)+DATE(1970,1,1)</f>
        <v>42808.585127314815</v>
      </c>
    </row>
    <row r="329" spans="1:21" ht="29" x14ac:dyDescent="0.35">
      <c r="A329">
        <v>123</v>
      </c>
      <c r="B329" s="3" t="s">
        <v>125</v>
      </c>
      <c r="C329" s="3" t="s">
        <v>4234</v>
      </c>
      <c r="D329" s="6">
        <v>55000</v>
      </c>
      <c r="E329" s="8">
        <v>64974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>ROUND((E329/D329)*100,0)</f>
        <v>118</v>
      </c>
      <c r="P329" s="8">
        <f>IFERROR(ROUND(E329/L329,2),0)</f>
        <v>10829</v>
      </c>
      <c r="Q329" s="10" t="s">
        <v>8308</v>
      </c>
      <c r="R329" t="s">
        <v>8327</v>
      </c>
      <c r="S329">
        <f>YEAR(T329)</f>
        <v>2014</v>
      </c>
      <c r="T329" s="14">
        <f>(((J329/60)/60)/24)+DATE(1970,1,1)</f>
        <v>41904.781990740739</v>
      </c>
      <c r="U329" s="15">
        <f>(((I329/60)/60)/24)+DATE(1970,1,1)</f>
        <v>41940.916666666664</v>
      </c>
    </row>
    <row r="330" spans="1:21" ht="29" x14ac:dyDescent="0.35">
      <c r="A330">
        <v>137</v>
      </c>
      <c r="B330" s="3" t="s">
        <v>139</v>
      </c>
      <c r="C330" s="3" t="s">
        <v>4247</v>
      </c>
      <c r="D330" s="6">
        <v>55000</v>
      </c>
      <c r="E330" s="8">
        <v>56618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>ROUND((E330/D330)*100,0)</f>
        <v>103</v>
      </c>
      <c r="P330" s="8">
        <f>IFERROR(ROUND(E330/L330,2),0)</f>
        <v>0</v>
      </c>
      <c r="Q330" s="10" t="s">
        <v>8308</v>
      </c>
      <c r="R330" t="s">
        <v>8327</v>
      </c>
      <c r="S330">
        <f>YEAR(T330)</f>
        <v>2015</v>
      </c>
      <c r="T330" s="14">
        <f>(((J330/60)/60)/24)+DATE(1970,1,1)</f>
        <v>42239.573993055557</v>
      </c>
      <c r="U330" s="15">
        <f>(((I330/60)/60)/24)+DATE(1970,1,1)</f>
        <v>42289.573993055557</v>
      </c>
    </row>
    <row r="331" spans="1:21" ht="29" x14ac:dyDescent="0.35">
      <c r="A331">
        <v>342</v>
      </c>
      <c r="B331" s="3" t="s">
        <v>343</v>
      </c>
      <c r="C331" s="3" t="s">
        <v>4452</v>
      </c>
      <c r="D331" s="6">
        <v>55000</v>
      </c>
      <c r="E331" s="8">
        <v>24790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>ROUND((E331/D331)*100,0)</f>
        <v>45</v>
      </c>
      <c r="P331" s="8">
        <f>IFERROR(ROUND(E331/L331,2),0)</f>
        <v>76.28</v>
      </c>
      <c r="Q331" s="10" t="s">
        <v>8308</v>
      </c>
      <c r="R331" t="s">
        <v>8332</v>
      </c>
      <c r="S331">
        <f>YEAR(T331)</f>
        <v>2016</v>
      </c>
      <c r="T331" s="14">
        <f>(((J331/60)/60)/24)+DATE(1970,1,1)</f>
        <v>42459.780844907407</v>
      </c>
      <c r="U331" s="15">
        <f>(((I331/60)/60)/24)+DATE(1970,1,1)</f>
        <v>42489.780844907407</v>
      </c>
    </row>
    <row r="332" spans="1:21" ht="29" x14ac:dyDescent="0.35">
      <c r="A332">
        <v>463</v>
      </c>
      <c r="B332" s="3" t="s">
        <v>464</v>
      </c>
      <c r="C332" s="3" t="s">
        <v>4573</v>
      </c>
      <c r="D332" s="6">
        <v>55000</v>
      </c>
      <c r="E332" s="8">
        <v>17155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>ROUND((E332/D332)*100,0)</f>
        <v>31</v>
      </c>
      <c r="P332" s="8">
        <f>IFERROR(ROUND(E332/L332,2),0)</f>
        <v>1559.55</v>
      </c>
      <c r="Q332" s="10" t="s">
        <v>8308</v>
      </c>
      <c r="R332" t="s">
        <v>8335</v>
      </c>
      <c r="S332">
        <f>YEAR(T332)</f>
        <v>2011</v>
      </c>
      <c r="T332" s="14">
        <f>(((J332/60)/60)/24)+DATE(1970,1,1)</f>
        <v>40750.710104166668</v>
      </c>
      <c r="U332" s="15">
        <f>(((I332/60)/60)/24)+DATE(1970,1,1)</f>
        <v>40810.710104166668</v>
      </c>
    </row>
    <row r="333" spans="1:21" ht="43.5" x14ac:dyDescent="0.35">
      <c r="A333">
        <v>471</v>
      </c>
      <c r="B333" s="3" t="s">
        <v>472</v>
      </c>
      <c r="C333" s="3" t="s">
        <v>4581</v>
      </c>
      <c r="D333" s="6">
        <v>55000</v>
      </c>
      <c r="E333" s="8">
        <v>16573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>ROUND((E333/D333)*100,0)</f>
        <v>30</v>
      </c>
      <c r="P333" s="8">
        <f>IFERROR(ROUND(E333/L333,2),0)</f>
        <v>97.49</v>
      </c>
      <c r="Q333" s="10" t="s">
        <v>8308</v>
      </c>
      <c r="R333" t="s">
        <v>8335</v>
      </c>
      <c r="S333">
        <f>YEAR(T333)</f>
        <v>2014</v>
      </c>
      <c r="T333" s="14">
        <f>(((J333/60)/60)/24)+DATE(1970,1,1)</f>
        <v>41703.721979166665</v>
      </c>
      <c r="U333" s="15">
        <f>(((I333/60)/60)/24)+DATE(1970,1,1)</f>
        <v>41748.680312500001</v>
      </c>
    </row>
    <row r="334" spans="1:21" ht="29" x14ac:dyDescent="0.35">
      <c r="A334">
        <v>704</v>
      </c>
      <c r="B334" s="3" t="s">
        <v>705</v>
      </c>
      <c r="C334" s="3" t="s">
        <v>4814</v>
      </c>
      <c r="D334" s="6">
        <v>55000</v>
      </c>
      <c r="E334" s="8">
        <v>10173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>ROUND((E334/D334)*100,0)</f>
        <v>18</v>
      </c>
      <c r="P334" s="8">
        <f>IFERROR(ROUND(E334/L334,2),0)</f>
        <v>2543.25</v>
      </c>
      <c r="Q334" s="10" t="s">
        <v>8316</v>
      </c>
      <c r="R334" t="s">
        <v>8324</v>
      </c>
      <c r="S334">
        <f>YEAR(T334)</f>
        <v>2016</v>
      </c>
      <c r="T334" s="14">
        <f>(((J334/60)/60)/24)+DATE(1970,1,1)</f>
        <v>42726.192916666667</v>
      </c>
      <c r="U334" s="15">
        <f>(((I334/60)/60)/24)+DATE(1970,1,1)</f>
        <v>42786.192916666667</v>
      </c>
    </row>
    <row r="335" spans="1:21" ht="29" x14ac:dyDescent="0.35">
      <c r="A335">
        <v>2001</v>
      </c>
      <c r="B335" s="3" t="s">
        <v>2002</v>
      </c>
      <c r="C335" s="3" t="s">
        <v>6111</v>
      </c>
      <c r="D335" s="6">
        <v>55000</v>
      </c>
      <c r="E335" s="8">
        <v>1697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>ROUND((E335/D335)*100,0)</f>
        <v>3</v>
      </c>
      <c r="P335" s="8">
        <f>IFERROR(ROUND(E335/L335,2),0)</f>
        <v>1.04</v>
      </c>
      <c r="Q335" s="10" t="s">
        <v>8316</v>
      </c>
      <c r="R335" t="s">
        <v>8317</v>
      </c>
      <c r="S335">
        <f>YEAR(T335)</f>
        <v>2015</v>
      </c>
      <c r="T335" s="14">
        <f>(((J335/60)/60)/24)+DATE(1970,1,1)</f>
        <v>42136.209675925929</v>
      </c>
      <c r="U335" s="15">
        <f>(((I335/60)/60)/24)+DATE(1970,1,1)</f>
        <v>42167.833333333328</v>
      </c>
    </row>
    <row r="336" spans="1:21" ht="29" x14ac:dyDescent="0.35">
      <c r="A336">
        <v>3189</v>
      </c>
      <c r="B336" s="3" t="s">
        <v>3189</v>
      </c>
      <c r="C336" s="3" t="s">
        <v>7299</v>
      </c>
      <c r="D336" s="6">
        <v>55000</v>
      </c>
      <c r="E336" s="8">
        <v>76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>ROUND((E336/D336)*100,0)</f>
        <v>0</v>
      </c>
      <c r="P336" s="8">
        <f>IFERROR(ROUND(E336/L336,2),0)</f>
        <v>4</v>
      </c>
      <c r="Q336" s="10" t="s">
        <v>8339</v>
      </c>
      <c r="R336" t="s">
        <v>8351</v>
      </c>
      <c r="S336">
        <f>YEAR(T336)</f>
        <v>2015</v>
      </c>
      <c r="T336" s="14">
        <f>(((J336/60)/60)/24)+DATE(1970,1,1)</f>
        <v>42118.346435185187</v>
      </c>
      <c r="U336" s="15">
        <f>(((I336/60)/60)/24)+DATE(1970,1,1)</f>
        <v>42148.346435185187</v>
      </c>
    </row>
    <row r="337" spans="1:21" ht="29" x14ac:dyDescent="0.35">
      <c r="A337">
        <v>1074</v>
      </c>
      <c r="B337" s="3" t="s">
        <v>1075</v>
      </c>
      <c r="C337" s="3" t="s">
        <v>5184</v>
      </c>
      <c r="D337" s="6">
        <v>54000</v>
      </c>
      <c r="E337" s="8">
        <v>5501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>ROUND((E337/D337)*100,0)</f>
        <v>10</v>
      </c>
      <c r="P337" s="8">
        <f>IFERROR(ROUND(E337/L337,2),0)</f>
        <v>183.37</v>
      </c>
      <c r="Q337" s="10" t="s">
        <v>8311</v>
      </c>
      <c r="R337" t="s">
        <v>8333</v>
      </c>
      <c r="S337">
        <f>YEAR(T337)</f>
        <v>2013</v>
      </c>
      <c r="T337" s="14">
        <f>(((J337/60)/60)/24)+DATE(1970,1,1)</f>
        <v>41613.172974537039</v>
      </c>
      <c r="U337" s="15">
        <f>(((I337/60)/60)/24)+DATE(1970,1,1)</f>
        <v>41643.172974537039</v>
      </c>
    </row>
    <row r="338" spans="1:21" ht="29" x14ac:dyDescent="0.35">
      <c r="A338">
        <v>1811</v>
      </c>
      <c r="B338" s="3" t="s">
        <v>1812</v>
      </c>
      <c r="C338" s="3" t="s">
        <v>5921</v>
      </c>
      <c r="D338" s="6">
        <v>54000</v>
      </c>
      <c r="E338" s="8">
        <v>2140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>ROUND((E338/D338)*100,0)</f>
        <v>4</v>
      </c>
      <c r="P338" s="8">
        <f>IFERROR(ROUND(E338/L338,2),0)</f>
        <v>82.31</v>
      </c>
      <c r="Q338" s="10" t="s">
        <v>8325</v>
      </c>
      <c r="R338" t="s">
        <v>8331</v>
      </c>
      <c r="S338">
        <f>YEAR(T338)</f>
        <v>2014</v>
      </c>
      <c r="T338" s="14">
        <f>(((J338/60)/60)/24)+DATE(1970,1,1)</f>
        <v>41876.433680555558</v>
      </c>
      <c r="U338" s="15">
        <f>(((I338/60)/60)/24)+DATE(1970,1,1)</f>
        <v>41936.166666666664</v>
      </c>
    </row>
    <row r="339" spans="1:21" x14ac:dyDescent="0.35">
      <c r="A339">
        <v>1501</v>
      </c>
      <c r="B339" s="3" t="s">
        <v>1502</v>
      </c>
      <c r="C339" s="3" t="s">
        <v>5611</v>
      </c>
      <c r="D339" s="6">
        <v>52000</v>
      </c>
      <c r="E339" s="8">
        <v>3145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>ROUND((E339/D339)*100,0)</f>
        <v>6</v>
      </c>
      <c r="P339" s="8">
        <f>IFERROR(ROUND(E339/L339,2),0)</f>
        <v>3.55</v>
      </c>
      <c r="Q339" s="10" t="s">
        <v>8325</v>
      </c>
      <c r="R339" t="s">
        <v>8331</v>
      </c>
      <c r="S339">
        <f>YEAR(T339)</f>
        <v>2015</v>
      </c>
      <c r="T339" s="14">
        <f>(((J339/60)/60)/24)+DATE(1970,1,1)</f>
        <v>42163.583599537036</v>
      </c>
      <c r="U339" s="15">
        <f>(((I339/60)/60)/24)+DATE(1970,1,1)</f>
        <v>42193.583599537036</v>
      </c>
    </row>
    <row r="340" spans="1:21" ht="29" x14ac:dyDescent="0.35">
      <c r="A340">
        <v>2653</v>
      </c>
      <c r="B340" s="3" t="s">
        <v>2653</v>
      </c>
      <c r="C340" s="3" t="s">
        <v>6763</v>
      </c>
      <c r="D340" s="6">
        <v>51000</v>
      </c>
      <c r="E340" s="8">
        <v>525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>ROUND((E340/D340)*100,0)</f>
        <v>1</v>
      </c>
      <c r="P340" s="8">
        <f>IFERROR(ROUND(E340/L340,2),0)</f>
        <v>7.5</v>
      </c>
      <c r="Q340" s="10" t="s">
        <v>8316</v>
      </c>
      <c r="R340" t="s">
        <v>8350</v>
      </c>
      <c r="S340">
        <f>YEAR(T340)</f>
        <v>2014</v>
      </c>
      <c r="T340" s="14">
        <f>(((J340/60)/60)/24)+DATE(1970,1,1)</f>
        <v>41771.651932870373</v>
      </c>
      <c r="U340" s="15">
        <f>(((I340/60)/60)/24)+DATE(1970,1,1)</f>
        <v>41803.166666666664</v>
      </c>
    </row>
    <row r="341" spans="1:21" ht="29" x14ac:dyDescent="0.35">
      <c r="A341">
        <v>148</v>
      </c>
      <c r="B341" s="3" t="s">
        <v>150</v>
      </c>
      <c r="C341" s="3" t="s">
        <v>4258</v>
      </c>
      <c r="D341" s="6">
        <v>50000</v>
      </c>
      <c r="E341" s="8">
        <v>53157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>ROUND((E341/D341)*100,0)</f>
        <v>106</v>
      </c>
      <c r="P341" s="8">
        <f>IFERROR(ROUND(E341/L341,2),0)</f>
        <v>26578.5</v>
      </c>
      <c r="Q341" s="10" t="s">
        <v>8308</v>
      </c>
      <c r="R341" t="s">
        <v>8327</v>
      </c>
      <c r="S341">
        <f>YEAR(T341)</f>
        <v>2016</v>
      </c>
      <c r="T341" s="14">
        <f>(((J341/60)/60)/24)+DATE(1970,1,1)</f>
        <v>42397.281666666662</v>
      </c>
      <c r="U341" s="15">
        <f>(((I341/60)/60)/24)+DATE(1970,1,1)</f>
        <v>42427.281666666662</v>
      </c>
    </row>
    <row r="342" spans="1:21" ht="29" x14ac:dyDescent="0.35">
      <c r="A342">
        <v>153</v>
      </c>
      <c r="B342" s="3" t="s">
        <v>155</v>
      </c>
      <c r="C342" s="3" t="s">
        <v>4263</v>
      </c>
      <c r="D342" s="6">
        <v>50000</v>
      </c>
      <c r="E342" s="8">
        <v>51605.31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>ROUND((E342/D342)*100,0)</f>
        <v>103</v>
      </c>
      <c r="P342" s="8">
        <f>IFERROR(ROUND(E342/L342,2),0)</f>
        <v>5160.53</v>
      </c>
      <c r="Q342" s="10" t="s">
        <v>8308</v>
      </c>
      <c r="R342" t="s">
        <v>8327</v>
      </c>
      <c r="S342">
        <f>YEAR(T342)</f>
        <v>2014</v>
      </c>
      <c r="T342" s="14">
        <f>(((J342/60)/60)/24)+DATE(1970,1,1)</f>
        <v>41933.586157407408</v>
      </c>
      <c r="U342" s="15">
        <f>(((I342/60)/60)/24)+DATE(1970,1,1)</f>
        <v>41975.627824074079</v>
      </c>
    </row>
    <row r="343" spans="1:21" ht="29" x14ac:dyDescent="0.35">
      <c r="A343">
        <v>161</v>
      </c>
      <c r="B343" s="3" t="s">
        <v>163</v>
      </c>
      <c r="C343" s="3" t="s">
        <v>4271</v>
      </c>
      <c r="D343" s="6">
        <v>50000</v>
      </c>
      <c r="E343" s="8">
        <v>50251.41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>ROUND((E343/D343)*100,0)</f>
        <v>101</v>
      </c>
      <c r="P343" s="8">
        <f>IFERROR(ROUND(E343/L343,2),0)</f>
        <v>50251.41</v>
      </c>
      <c r="Q343" s="10" t="s">
        <v>8308</v>
      </c>
      <c r="R343" t="s">
        <v>8323</v>
      </c>
      <c r="S343">
        <f>YEAR(T343)</f>
        <v>2014</v>
      </c>
      <c r="T343" s="14">
        <f>(((J343/60)/60)/24)+DATE(1970,1,1)</f>
        <v>41792.687442129631</v>
      </c>
      <c r="U343" s="15">
        <f>(((I343/60)/60)/24)+DATE(1970,1,1)</f>
        <v>41822.687442129631</v>
      </c>
    </row>
    <row r="344" spans="1:21" ht="29" x14ac:dyDescent="0.35">
      <c r="A344">
        <v>171</v>
      </c>
      <c r="B344" s="3" t="s">
        <v>173</v>
      </c>
      <c r="C344" s="3" t="s">
        <v>4281</v>
      </c>
      <c r="D344" s="6">
        <v>50000</v>
      </c>
      <c r="E344" s="8">
        <v>47327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>ROUND((E344/D344)*100,0)</f>
        <v>95</v>
      </c>
      <c r="P344" s="8">
        <f>IFERROR(ROUND(E344/L344,2),0)</f>
        <v>47327</v>
      </c>
      <c r="Q344" s="10" t="s">
        <v>8308</v>
      </c>
      <c r="R344" t="s">
        <v>8323</v>
      </c>
      <c r="S344">
        <f>YEAR(T344)</f>
        <v>2016</v>
      </c>
      <c r="T344" s="14">
        <f>(((J344/60)/60)/24)+DATE(1970,1,1)</f>
        <v>42534.180717592593</v>
      </c>
      <c r="U344" s="15">
        <f>(((I344/60)/60)/24)+DATE(1970,1,1)</f>
        <v>42594.180717592593</v>
      </c>
    </row>
    <row r="345" spans="1:21" ht="29" x14ac:dyDescent="0.35">
      <c r="A345">
        <v>208</v>
      </c>
      <c r="B345" s="3" t="s">
        <v>210</v>
      </c>
      <c r="C345" s="3" t="s">
        <v>4318</v>
      </c>
      <c r="D345" s="6">
        <v>50000</v>
      </c>
      <c r="E345" s="8">
        <v>39693.279999999999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>ROUND((E345/D345)*100,0)</f>
        <v>79</v>
      </c>
      <c r="P345" s="8">
        <f>IFERROR(ROUND(E345/L345,2),0)</f>
        <v>0</v>
      </c>
      <c r="Q345" s="10" t="s">
        <v>8308</v>
      </c>
      <c r="R345" t="s">
        <v>8323</v>
      </c>
      <c r="S345">
        <f>YEAR(T345)</f>
        <v>2014</v>
      </c>
      <c r="T345" s="14">
        <f>(((J345/60)/60)/24)+DATE(1970,1,1)</f>
        <v>41959.369988425926</v>
      </c>
      <c r="U345" s="15">
        <f>(((I345/60)/60)/24)+DATE(1970,1,1)</f>
        <v>41989.369988425926</v>
      </c>
    </row>
    <row r="346" spans="1:21" ht="29" x14ac:dyDescent="0.35">
      <c r="A346">
        <v>213</v>
      </c>
      <c r="B346" s="3" t="s">
        <v>215</v>
      </c>
      <c r="C346" s="3" t="s">
        <v>4323</v>
      </c>
      <c r="D346" s="6">
        <v>50000</v>
      </c>
      <c r="E346" s="8">
        <v>39137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>ROUND((E346/D346)*100,0)</f>
        <v>78</v>
      </c>
      <c r="P346" s="8">
        <f>IFERROR(ROUND(E346/L346,2),0)</f>
        <v>39137</v>
      </c>
      <c r="Q346" s="10" t="s">
        <v>8308</v>
      </c>
      <c r="R346" t="s">
        <v>8323</v>
      </c>
      <c r="S346">
        <f>YEAR(T346)</f>
        <v>2015</v>
      </c>
      <c r="T346" s="14">
        <f>(((J346/60)/60)/24)+DATE(1970,1,1)</f>
        <v>42202.594293981485</v>
      </c>
      <c r="U346" s="15">
        <f>(((I346/60)/60)/24)+DATE(1970,1,1)</f>
        <v>42232.587974537033</v>
      </c>
    </row>
    <row r="347" spans="1:21" ht="29" x14ac:dyDescent="0.35">
      <c r="A347">
        <v>216</v>
      </c>
      <c r="B347" s="3" t="s">
        <v>218</v>
      </c>
      <c r="C347" s="3" t="s">
        <v>4326</v>
      </c>
      <c r="D347" s="6">
        <v>50000</v>
      </c>
      <c r="E347" s="8">
        <v>38743.839999999997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>ROUND((E347/D347)*100,0)</f>
        <v>77</v>
      </c>
      <c r="P347" s="8">
        <f>IFERROR(ROUND(E347/L347,2),0)</f>
        <v>461.24</v>
      </c>
      <c r="Q347" s="10" t="s">
        <v>8308</v>
      </c>
      <c r="R347" t="s">
        <v>8323</v>
      </c>
      <c r="S347">
        <f>YEAR(T347)</f>
        <v>2015</v>
      </c>
      <c r="T347" s="14">
        <f>(((J347/60)/60)/24)+DATE(1970,1,1)</f>
        <v>42066.958761574075</v>
      </c>
      <c r="U347" s="15">
        <f>(((I347/60)/60)/24)+DATE(1970,1,1)</f>
        <v>42116.917094907403</v>
      </c>
    </row>
    <row r="348" spans="1:21" x14ac:dyDescent="0.35">
      <c r="A348">
        <v>219</v>
      </c>
      <c r="B348" s="3" t="s">
        <v>221</v>
      </c>
      <c r="C348" s="3" t="s">
        <v>4329</v>
      </c>
      <c r="D348" s="6">
        <v>50000</v>
      </c>
      <c r="E348" s="8">
        <v>37994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>ROUND((E348/D348)*100,0)</f>
        <v>76</v>
      </c>
      <c r="P348" s="8">
        <f>IFERROR(ROUND(E348/L348,2),0)</f>
        <v>499.92</v>
      </c>
      <c r="Q348" s="10" t="s">
        <v>8308</v>
      </c>
      <c r="R348" t="s">
        <v>8323</v>
      </c>
      <c r="S348">
        <f>YEAR(T348)</f>
        <v>2016</v>
      </c>
      <c r="T348" s="14">
        <f>(((J348/60)/60)/24)+DATE(1970,1,1)</f>
        <v>42429.326678240745</v>
      </c>
      <c r="U348" s="15">
        <f>(((I348/60)/60)/24)+DATE(1970,1,1)</f>
        <v>42461.290972222225</v>
      </c>
    </row>
    <row r="349" spans="1:21" ht="29" x14ac:dyDescent="0.35">
      <c r="A349">
        <v>220</v>
      </c>
      <c r="B349" s="3" t="s">
        <v>222</v>
      </c>
      <c r="C349" s="3" t="s">
        <v>4330</v>
      </c>
      <c r="D349" s="6">
        <v>50000</v>
      </c>
      <c r="E349" s="8">
        <v>37354.269999999997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>ROUND((E349/D349)*100,0)</f>
        <v>75</v>
      </c>
      <c r="P349" s="8">
        <f>IFERROR(ROUND(E349/L349,2),0)</f>
        <v>12451.42</v>
      </c>
      <c r="Q349" s="10" t="s">
        <v>8308</v>
      </c>
      <c r="R349" t="s">
        <v>8323</v>
      </c>
      <c r="S349">
        <f>YEAR(T349)</f>
        <v>2015</v>
      </c>
      <c r="T349" s="14">
        <f>(((J349/60)/60)/24)+DATE(1970,1,1)</f>
        <v>42195.643865740742</v>
      </c>
      <c r="U349" s="15">
        <f>(((I349/60)/60)/24)+DATE(1970,1,1)</f>
        <v>42236.837499999994</v>
      </c>
    </row>
    <row r="350" spans="1:21" x14ac:dyDescent="0.35">
      <c r="A350">
        <v>221</v>
      </c>
      <c r="B350" s="3" t="s">
        <v>223</v>
      </c>
      <c r="C350" s="3" t="s">
        <v>4331</v>
      </c>
      <c r="D350" s="6">
        <v>50000</v>
      </c>
      <c r="E350" s="8">
        <v>37104.03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>ROUND((E350/D350)*100,0)</f>
        <v>74</v>
      </c>
      <c r="P350" s="8">
        <f>IFERROR(ROUND(E350/L350,2),0)</f>
        <v>0</v>
      </c>
      <c r="Q350" s="10" t="s">
        <v>8308</v>
      </c>
      <c r="R350" t="s">
        <v>8323</v>
      </c>
      <c r="S350">
        <f>YEAR(T350)</f>
        <v>2015</v>
      </c>
      <c r="T350" s="14">
        <f>(((J350/60)/60)/24)+DATE(1970,1,1)</f>
        <v>42031.837546296301</v>
      </c>
      <c r="U350" s="15">
        <f>(((I350/60)/60)/24)+DATE(1970,1,1)</f>
        <v>42091.79587962963</v>
      </c>
    </row>
    <row r="351" spans="1:21" ht="29" x14ac:dyDescent="0.35">
      <c r="A351">
        <v>288</v>
      </c>
      <c r="B351" s="3" t="s">
        <v>289</v>
      </c>
      <c r="C351" s="3" t="s">
        <v>4398</v>
      </c>
      <c r="D351" s="6">
        <v>50000</v>
      </c>
      <c r="E351" s="8">
        <v>29531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>ROUND((E351/D351)*100,0)</f>
        <v>59</v>
      </c>
      <c r="P351" s="8">
        <f>IFERROR(ROUND(E351/L351,2),0)</f>
        <v>66.06</v>
      </c>
      <c r="Q351" s="10" t="s">
        <v>8308</v>
      </c>
      <c r="R351" t="s">
        <v>8332</v>
      </c>
      <c r="S351">
        <f>YEAR(T351)</f>
        <v>2012</v>
      </c>
      <c r="T351" s="14">
        <f>(((J351/60)/60)/24)+DATE(1970,1,1)</f>
        <v>41051.168900462959</v>
      </c>
      <c r="U351" s="15">
        <f>(((I351/60)/60)/24)+DATE(1970,1,1)</f>
        <v>41086.168900462959</v>
      </c>
    </row>
    <row r="352" spans="1:21" ht="29" x14ac:dyDescent="0.35">
      <c r="A352">
        <v>295</v>
      </c>
      <c r="B352" s="3" t="s">
        <v>296</v>
      </c>
      <c r="C352" s="3" t="s">
        <v>4405</v>
      </c>
      <c r="D352" s="6">
        <v>50000</v>
      </c>
      <c r="E352" s="8">
        <v>28690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>ROUND((E352/D352)*100,0)</f>
        <v>57</v>
      </c>
      <c r="P352" s="8">
        <f>IFERROR(ROUND(E352/L352,2),0)</f>
        <v>43.14</v>
      </c>
      <c r="Q352" s="10" t="s">
        <v>8308</v>
      </c>
      <c r="R352" t="s">
        <v>8332</v>
      </c>
      <c r="S352">
        <f>YEAR(T352)</f>
        <v>2013</v>
      </c>
      <c r="T352" s="14">
        <f>(((J352/60)/60)/24)+DATE(1970,1,1)</f>
        <v>41519.004733796297</v>
      </c>
      <c r="U352" s="15">
        <f>(((I352/60)/60)/24)+DATE(1970,1,1)</f>
        <v>41579</v>
      </c>
    </row>
    <row r="353" spans="1:21" ht="29" x14ac:dyDescent="0.35">
      <c r="A353">
        <v>325</v>
      </c>
      <c r="B353" s="3" t="s">
        <v>326</v>
      </c>
      <c r="C353" s="3" t="s">
        <v>4435</v>
      </c>
      <c r="D353" s="6">
        <v>50000</v>
      </c>
      <c r="E353" s="8">
        <v>26182.5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>ROUND((E353/D353)*100,0)</f>
        <v>52</v>
      </c>
      <c r="P353" s="8">
        <f>IFERROR(ROUND(E353/L353,2),0)</f>
        <v>35.57</v>
      </c>
      <c r="Q353" s="10" t="s">
        <v>8308</v>
      </c>
      <c r="R353" t="s">
        <v>8332</v>
      </c>
      <c r="S353">
        <f>YEAR(T353)</f>
        <v>2016</v>
      </c>
      <c r="T353" s="14">
        <f>(((J353/60)/60)/24)+DATE(1970,1,1)</f>
        <v>42689.187881944439</v>
      </c>
      <c r="U353" s="15">
        <f>(((I353/60)/60)/24)+DATE(1970,1,1)</f>
        <v>42724.187881944439</v>
      </c>
    </row>
    <row r="354" spans="1:21" ht="29" x14ac:dyDescent="0.35">
      <c r="A354">
        <v>358</v>
      </c>
      <c r="B354" s="3" t="s">
        <v>359</v>
      </c>
      <c r="C354" s="3" t="s">
        <v>4468</v>
      </c>
      <c r="D354" s="6">
        <v>50000</v>
      </c>
      <c r="E354" s="8">
        <v>23285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>ROUND((E354/D354)*100,0)</f>
        <v>47</v>
      </c>
      <c r="P354" s="8">
        <f>IFERROR(ROUND(E354/L354,2),0)</f>
        <v>87.21</v>
      </c>
      <c r="Q354" s="10" t="s">
        <v>8308</v>
      </c>
      <c r="R354" t="s">
        <v>8332</v>
      </c>
      <c r="S354">
        <f>YEAR(T354)</f>
        <v>2016</v>
      </c>
      <c r="T354" s="14">
        <f>(((J354/60)/60)/24)+DATE(1970,1,1)</f>
        <v>42507.860196759255</v>
      </c>
      <c r="U354" s="15">
        <f>(((I354/60)/60)/24)+DATE(1970,1,1)</f>
        <v>42536.625</v>
      </c>
    </row>
    <row r="355" spans="1:21" ht="29" x14ac:dyDescent="0.35">
      <c r="A355">
        <v>393</v>
      </c>
      <c r="B355" s="3" t="s">
        <v>394</v>
      </c>
      <c r="C355" s="3" t="s">
        <v>4503</v>
      </c>
      <c r="D355" s="6">
        <v>50000</v>
      </c>
      <c r="E355" s="8">
        <v>21144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>ROUND((E355/D355)*100,0)</f>
        <v>42</v>
      </c>
      <c r="P355" s="8">
        <f>IFERROR(ROUND(E355/L355,2),0)</f>
        <v>60.24</v>
      </c>
      <c r="Q355" s="10" t="s">
        <v>8308</v>
      </c>
      <c r="R355" t="s">
        <v>8332</v>
      </c>
      <c r="S355">
        <f>YEAR(T355)</f>
        <v>2013</v>
      </c>
      <c r="T355" s="14">
        <f>(((J355/60)/60)/24)+DATE(1970,1,1)</f>
        <v>41526.708935185183</v>
      </c>
      <c r="U355" s="15">
        <f>(((I355/60)/60)/24)+DATE(1970,1,1)</f>
        <v>41557.708935185183</v>
      </c>
    </row>
    <row r="356" spans="1:21" ht="29" x14ac:dyDescent="0.35">
      <c r="A356">
        <v>401</v>
      </c>
      <c r="B356" s="3" t="s">
        <v>402</v>
      </c>
      <c r="C356" s="3" t="s">
        <v>4511</v>
      </c>
      <c r="D356" s="6">
        <v>50000</v>
      </c>
      <c r="E356" s="8">
        <v>20552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>ROUND((E356/D356)*100,0)</f>
        <v>41</v>
      </c>
      <c r="P356" s="8">
        <f>IFERROR(ROUND(E356/L356,2),0)</f>
        <v>281.52999999999997</v>
      </c>
      <c r="Q356" s="10" t="s">
        <v>8308</v>
      </c>
      <c r="R356" t="s">
        <v>8332</v>
      </c>
      <c r="S356">
        <f>YEAR(T356)</f>
        <v>2011</v>
      </c>
      <c r="T356" s="14">
        <f>(((J356/60)/60)/24)+DATE(1970,1,1)</f>
        <v>40732.842245370368</v>
      </c>
      <c r="U356" s="15">
        <f>(((I356/60)/60)/24)+DATE(1970,1,1)</f>
        <v>40762.842245370368</v>
      </c>
    </row>
    <row r="357" spans="1:21" ht="29" x14ac:dyDescent="0.35">
      <c r="A357">
        <v>425</v>
      </c>
      <c r="B357" s="3" t="s">
        <v>426</v>
      </c>
      <c r="C357" s="3" t="s">
        <v>4535</v>
      </c>
      <c r="D357" s="6">
        <v>50000</v>
      </c>
      <c r="E357" s="8">
        <v>19430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>ROUND((E357/D357)*100,0)</f>
        <v>39</v>
      </c>
      <c r="P357" s="8">
        <f>IFERROR(ROUND(E357/L357,2),0)</f>
        <v>9715</v>
      </c>
      <c r="Q357" s="10" t="s">
        <v>8308</v>
      </c>
      <c r="R357" t="s">
        <v>8335</v>
      </c>
      <c r="S357">
        <f>YEAR(T357)</f>
        <v>2015</v>
      </c>
      <c r="T357" s="14">
        <f>(((J357/60)/60)/24)+DATE(1970,1,1)</f>
        <v>42275.861157407402</v>
      </c>
      <c r="U357" s="15">
        <f>(((I357/60)/60)/24)+DATE(1970,1,1)</f>
        <v>42335.902824074074</v>
      </c>
    </row>
    <row r="358" spans="1:21" ht="29" x14ac:dyDescent="0.35">
      <c r="A358">
        <v>450</v>
      </c>
      <c r="B358" s="3" t="s">
        <v>451</v>
      </c>
      <c r="C358" s="3" t="s">
        <v>4560</v>
      </c>
      <c r="D358" s="6">
        <v>50000</v>
      </c>
      <c r="E358" s="8">
        <v>17590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>ROUND((E358/D358)*100,0)</f>
        <v>35</v>
      </c>
      <c r="P358" s="8">
        <f>IFERROR(ROUND(E358/L358,2),0)</f>
        <v>2512.86</v>
      </c>
      <c r="Q358" s="10" t="s">
        <v>8308</v>
      </c>
      <c r="R358" t="s">
        <v>8335</v>
      </c>
      <c r="S358">
        <f>YEAR(T358)</f>
        <v>2014</v>
      </c>
      <c r="T358" s="14">
        <f>(((J358/60)/60)/24)+DATE(1970,1,1)</f>
        <v>41654.946759259255</v>
      </c>
      <c r="U358" s="15">
        <f>(((I358/60)/60)/24)+DATE(1970,1,1)</f>
        <v>41684.946759259255</v>
      </c>
    </row>
    <row r="359" spans="1:21" ht="29" x14ac:dyDescent="0.35">
      <c r="A359">
        <v>487</v>
      </c>
      <c r="B359" s="3" t="s">
        <v>488</v>
      </c>
      <c r="C359" s="3" t="s">
        <v>4597</v>
      </c>
      <c r="D359" s="6">
        <v>50000</v>
      </c>
      <c r="E359" s="8">
        <v>15851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>ROUND((E359/D359)*100,0)</f>
        <v>32</v>
      </c>
      <c r="P359" s="8">
        <f>IFERROR(ROUND(E359/L359,2),0)</f>
        <v>0</v>
      </c>
      <c r="Q359" s="10" t="s">
        <v>8308</v>
      </c>
      <c r="R359" t="s">
        <v>8335</v>
      </c>
      <c r="S359">
        <f>YEAR(T359)</f>
        <v>2016</v>
      </c>
      <c r="T359" s="14">
        <f>(((J359/60)/60)/24)+DATE(1970,1,1)</f>
        <v>42669.594837962963</v>
      </c>
      <c r="U359" s="15">
        <f>(((I359/60)/60)/24)+DATE(1970,1,1)</f>
        <v>42729.636504629627</v>
      </c>
    </row>
    <row r="360" spans="1:21" ht="29" x14ac:dyDescent="0.35">
      <c r="A360">
        <v>508</v>
      </c>
      <c r="B360" s="3" t="s">
        <v>509</v>
      </c>
      <c r="C360" s="3" t="s">
        <v>4618</v>
      </c>
      <c r="D360" s="6">
        <v>50000</v>
      </c>
      <c r="E360" s="8">
        <v>15443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>ROUND((E360/D360)*100,0)</f>
        <v>31</v>
      </c>
      <c r="P360" s="8">
        <f>IFERROR(ROUND(E360/L360,2),0)</f>
        <v>5147.67</v>
      </c>
      <c r="Q360" s="10" t="s">
        <v>8308</v>
      </c>
      <c r="R360" t="s">
        <v>8335</v>
      </c>
      <c r="S360">
        <f>YEAR(T360)</f>
        <v>2012</v>
      </c>
      <c r="T360" s="14">
        <f>(((J360/60)/60)/24)+DATE(1970,1,1)</f>
        <v>40995.024317129632</v>
      </c>
      <c r="U360" s="15">
        <f>(((I360/60)/60)/24)+DATE(1970,1,1)</f>
        <v>41054.593055555553</v>
      </c>
    </row>
    <row r="361" spans="1:21" ht="29" x14ac:dyDescent="0.35">
      <c r="A361">
        <v>513</v>
      </c>
      <c r="B361" s="3" t="s">
        <v>514</v>
      </c>
      <c r="C361" s="3" t="s">
        <v>4623</v>
      </c>
      <c r="D361" s="6">
        <v>50000</v>
      </c>
      <c r="E361" s="8">
        <v>15318.55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>ROUND((E361/D361)*100,0)</f>
        <v>31</v>
      </c>
      <c r="P361" s="8">
        <f>IFERROR(ROUND(E361/L361,2),0)</f>
        <v>225.27</v>
      </c>
      <c r="Q361" s="10" t="s">
        <v>8308</v>
      </c>
      <c r="R361" t="s">
        <v>8335</v>
      </c>
      <c r="S361">
        <f>YEAR(T361)</f>
        <v>2016</v>
      </c>
      <c r="T361" s="14">
        <f>(((J361/60)/60)/24)+DATE(1970,1,1)</f>
        <v>42552.653993055559</v>
      </c>
      <c r="U361" s="15">
        <f>(((I361/60)/60)/24)+DATE(1970,1,1)</f>
        <v>42597.291666666672</v>
      </c>
    </row>
    <row r="362" spans="1:21" ht="29" x14ac:dyDescent="0.35">
      <c r="A362">
        <v>545</v>
      </c>
      <c r="B362" s="3" t="s">
        <v>546</v>
      </c>
      <c r="C362" s="3" t="s">
        <v>4655</v>
      </c>
      <c r="D362" s="6">
        <v>50000</v>
      </c>
      <c r="E362" s="8">
        <v>13728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>ROUND((E362/D362)*100,0)</f>
        <v>27</v>
      </c>
      <c r="P362" s="8">
        <f>IFERROR(ROUND(E362/L362,2),0)</f>
        <v>403.76</v>
      </c>
      <c r="Q362" s="10" t="s">
        <v>8316</v>
      </c>
      <c r="R362" t="s">
        <v>8334</v>
      </c>
      <c r="S362">
        <f>YEAR(T362)</f>
        <v>2015</v>
      </c>
      <c r="T362" s="14">
        <f>(((J362/60)/60)/24)+DATE(1970,1,1)</f>
        <v>42283.592465277776</v>
      </c>
      <c r="U362" s="15">
        <f>(((I362/60)/60)/24)+DATE(1970,1,1)</f>
        <v>42323.634131944447</v>
      </c>
    </row>
    <row r="363" spans="1:21" ht="29" x14ac:dyDescent="0.35">
      <c r="A363">
        <v>562</v>
      </c>
      <c r="B363" s="3" t="s">
        <v>563</v>
      </c>
      <c r="C363" s="3" t="s">
        <v>4672</v>
      </c>
      <c r="D363" s="6">
        <v>50000</v>
      </c>
      <c r="E363" s="8">
        <v>13163.5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>ROUND((E363/D363)*100,0)</f>
        <v>26</v>
      </c>
      <c r="P363" s="8">
        <f>IFERROR(ROUND(E363/L363,2),0)</f>
        <v>0</v>
      </c>
      <c r="Q363" s="10" t="s">
        <v>8316</v>
      </c>
      <c r="R363" t="s">
        <v>8334</v>
      </c>
      <c r="S363">
        <f>YEAR(T363)</f>
        <v>2016</v>
      </c>
      <c r="T363" s="14">
        <f>(((J363/60)/60)/24)+DATE(1970,1,1)</f>
        <v>42692.389062500006</v>
      </c>
      <c r="U363" s="15">
        <f>(((I363/60)/60)/24)+DATE(1970,1,1)</f>
        <v>42722.389062500006</v>
      </c>
    </row>
    <row r="364" spans="1:21" ht="29" x14ac:dyDescent="0.35">
      <c r="A364">
        <v>599</v>
      </c>
      <c r="B364" s="3" t="s">
        <v>600</v>
      </c>
      <c r="C364" s="3" t="s">
        <v>4709</v>
      </c>
      <c r="D364" s="6">
        <v>50000</v>
      </c>
      <c r="E364" s="8">
        <v>12095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>ROUND((E364/D364)*100,0)</f>
        <v>24</v>
      </c>
      <c r="P364" s="8">
        <f>IFERROR(ROUND(E364/L364,2),0)</f>
        <v>6047.5</v>
      </c>
      <c r="Q364" s="10" t="s">
        <v>8316</v>
      </c>
      <c r="R364" t="s">
        <v>8334</v>
      </c>
      <c r="S364">
        <f>YEAR(T364)</f>
        <v>2015</v>
      </c>
      <c r="T364" s="14">
        <f>(((J364/60)/60)/24)+DATE(1970,1,1)</f>
        <v>42047.812523148154</v>
      </c>
      <c r="U364" s="15">
        <f>(((I364/60)/60)/24)+DATE(1970,1,1)</f>
        <v>42071.636111111111</v>
      </c>
    </row>
    <row r="365" spans="1:21" ht="29" x14ac:dyDescent="0.35">
      <c r="A365">
        <v>631</v>
      </c>
      <c r="B365" s="3" t="s">
        <v>632</v>
      </c>
      <c r="C365" s="3" t="s">
        <v>4741</v>
      </c>
      <c r="D365" s="6">
        <v>50000</v>
      </c>
      <c r="E365" s="8">
        <v>11472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>ROUND((E365/D365)*100,0)</f>
        <v>23</v>
      </c>
      <c r="P365" s="8">
        <f>IFERROR(ROUND(E365/L365,2),0)</f>
        <v>1274.67</v>
      </c>
      <c r="Q365" s="10" t="s">
        <v>8316</v>
      </c>
      <c r="R365" t="s">
        <v>8334</v>
      </c>
      <c r="S365">
        <f>YEAR(T365)</f>
        <v>2016</v>
      </c>
      <c r="T365" s="14">
        <f>(((J365/60)/60)/24)+DATE(1970,1,1)</f>
        <v>42489.772326388891</v>
      </c>
      <c r="U365" s="15">
        <f>(((I365/60)/60)/24)+DATE(1970,1,1)</f>
        <v>42518.772326388891</v>
      </c>
    </row>
    <row r="366" spans="1:21" ht="29" x14ac:dyDescent="0.35">
      <c r="A366">
        <v>660</v>
      </c>
      <c r="B366" s="3" t="s">
        <v>661</v>
      </c>
      <c r="C366" s="3" t="s">
        <v>4770</v>
      </c>
      <c r="D366" s="6">
        <v>50000</v>
      </c>
      <c r="E366" s="8">
        <v>10843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>ROUND((E366/D366)*100,0)</f>
        <v>22</v>
      </c>
      <c r="P366" s="8">
        <f>IFERROR(ROUND(E366/L366,2),0)</f>
        <v>602.39</v>
      </c>
      <c r="Q366" s="10" t="s">
        <v>8316</v>
      </c>
      <c r="R366" t="s">
        <v>8324</v>
      </c>
      <c r="S366">
        <f>YEAR(T366)</f>
        <v>2014</v>
      </c>
      <c r="T366" s="14">
        <f>(((J366/60)/60)/24)+DATE(1970,1,1)</f>
        <v>41922.741655092592</v>
      </c>
      <c r="U366" s="15">
        <f>(((I366/60)/60)/24)+DATE(1970,1,1)</f>
        <v>41952.783321759263</v>
      </c>
    </row>
    <row r="367" spans="1:21" ht="29" x14ac:dyDescent="0.35">
      <c r="A367">
        <v>667</v>
      </c>
      <c r="B367" s="3" t="s">
        <v>668</v>
      </c>
      <c r="C367" s="3" t="s">
        <v>4777</v>
      </c>
      <c r="D367" s="6">
        <v>50000</v>
      </c>
      <c r="E367" s="8">
        <v>10710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>ROUND((E367/D367)*100,0)</f>
        <v>21</v>
      </c>
      <c r="P367" s="8">
        <f>IFERROR(ROUND(E367/L367,2),0)</f>
        <v>382.5</v>
      </c>
      <c r="Q367" s="10" t="s">
        <v>8316</v>
      </c>
      <c r="R367" t="s">
        <v>8324</v>
      </c>
      <c r="S367">
        <f>YEAR(T367)</f>
        <v>2016</v>
      </c>
      <c r="T367" s="14">
        <f>(((J367/60)/60)/24)+DATE(1970,1,1)</f>
        <v>42632.373414351852</v>
      </c>
      <c r="U367" s="15">
        <f>(((I367/60)/60)/24)+DATE(1970,1,1)</f>
        <v>42672.373414351852</v>
      </c>
    </row>
    <row r="368" spans="1:21" ht="29" x14ac:dyDescent="0.35">
      <c r="A368">
        <v>672</v>
      </c>
      <c r="B368" s="3" t="s">
        <v>673</v>
      </c>
      <c r="C368" s="3" t="s">
        <v>4782</v>
      </c>
      <c r="D368" s="6">
        <v>50000</v>
      </c>
      <c r="E368" s="8">
        <v>10670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>ROUND((E368/D368)*100,0)</f>
        <v>21</v>
      </c>
      <c r="P368" s="8">
        <f>IFERROR(ROUND(E368/L368,2),0)</f>
        <v>49.63</v>
      </c>
      <c r="Q368" s="10" t="s">
        <v>8316</v>
      </c>
      <c r="R368" t="s">
        <v>8324</v>
      </c>
      <c r="S368">
        <f>YEAR(T368)</f>
        <v>2014</v>
      </c>
      <c r="T368" s="14">
        <f>(((J368/60)/60)/24)+DATE(1970,1,1)</f>
        <v>41974.219490740739</v>
      </c>
      <c r="U368" s="15">
        <f>(((I368/60)/60)/24)+DATE(1970,1,1)</f>
        <v>42005.207638888889</v>
      </c>
    </row>
    <row r="369" spans="1:21" ht="29" x14ac:dyDescent="0.35">
      <c r="A369">
        <v>674</v>
      </c>
      <c r="B369" s="3" t="s">
        <v>675</v>
      </c>
      <c r="C369" s="3" t="s">
        <v>4784</v>
      </c>
      <c r="D369" s="6">
        <v>50000</v>
      </c>
      <c r="E369" s="8">
        <v>10610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>ROUND((E369/D369)*100,0)</f>
        <v>21</v>
      </c>
      <c r="P369" s="8">
        <f>IFERROR(ROUND(E369/L369,2),0)</f>
        <v>5305</v>
      </c>
      <c r="Q369" s="10" t="s">
        <v>8316</v>
      </c>
      <c r="R369" t="s">
        <v>8324</v>
      </c>
      <c r="S369">
        <f>YEAR(T369)</f>
        <v>2014</v>
      </c>
      <c r="T369" s="14">
        <f>(((J369/60)/60)/24)+DATE(1970,1,1)</f>
        <v>41803.116053240738</v>
      </c>
      <c r="U369" s="15">
        <f>(((I369/60)/60)/24)+DATE(1970,1,1)</f>
        <v>41863.116053240738</v>
      </c>
    </row>
    <row r="370" spans="1:21" ht="29" x14ac:dyDescent="0.35">
      <c r="A370">
        <v>677</v>
      </c>
      <c r="B370" s="3" t="s">
        <v>678</v>
      </c>
      <c r="C370" s="3" t="s">
        <v>4787</v>
      </c>
      <c r="D370" s="6">
        <v>50000</v>
      </c>
      <c r="E370" s="8">
        <v>10555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>ROUND((E370/D370)*100,0)</f>
        <v>21</v>
      </c>
      <c r="P370" s="8">
        <f>IFERROR(ROUND(E370/L370,2),0)</f>
        <v>109.95</v>
      </c>
      <c r="Q370" s="10" t="s">
        <v>8316</v>
      </c>
      <c r="R370" t="s">
        <v>8324</v>
      </c>
      <c r="S370">
        <f>YEAR(T370)</f>
        <v>2016</v>
      </c>
      <c r="T370" s="14">
        <f>(((J370/60)/60)/24)+DATE(1970,1,1)</f>
        <v>42504.403877314813</v>
      </c>
      <c r="U370" s="15">
        <f>(((I370/60)/60)/24)+DATE(1970,1,1)</f>
        <v>42549.403877314813</v>
      </c>
    </row>
    <row r="371" spans="1:21" ht="29" x14ac:dyDescent="0.35">
      <c r="A371">
        <v>682</v>
      </c>
      <c r="B371" s="3" t="s">
        <v>683</v>
      </c>
      <c r="C371" s="3" t="s">
        <v>4792</v>
      </c>
      <c r="D371" s="6">
        <v>50000</v>
      </c>
      <c r="E371" s="8">
        <v>10501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>ROUND((E371/D371)*100,0)</f>
        <v>21</v>
      </c>
      <c r="P371" s="8">
        <f>IFERROR(ROUND(E371/L371,2),0)</f>
        <v>2625.25</v>
      </c>
      <c r="Q371" s="10" t="s">
        <v>8316</v>
      </c>
      <c r="R371" t="s">
        <v>8324</v>
      </c>
      <c r="S371">
        <f>YEAR(T371)</f>
        <v>2017</v>
      </c>
      <c r="T371" s="14">
        <f>(((J371/60)/60)/24)+DATE(1970,1,1)</f>
        <v>42778.765300925923</v>
      </c>
      <c r="U371" s="15">
        <f>(((I371/60)/60)/24)+DATE(1970,1,1)</f>
        <v>42808.723634259266</v>
      </c>
    </row>
    <row r="372" spans="1:21" ht="29" x14ac:dyDescent="0.35">
      <c r="A372">
        <v>691</v>
      </c>
      <c r="B372" s="3" t="s">
        <v>692</v>
      </c>
      <c r="C372" s="3" t="s">
        <v>4801</v>
      </c>
      <c r="D372" s="6">
        <v>50000</v>
      </c>
      <c r="E372" s="8">
        <v>10335.01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>ROUND((E372/D372)*100,0)</f>
        <v>21</v>
      </c>
      <c r="P372" s="8">
        <f>IFERROR(ROUND(E372/L372,2),0)</f>
        <v>1033.5</v>
      </c>
      <c r="Q372" s="10" t="s">
        <v>8316</v>
      </c>
      <c r="R372" t="s">
        <v>8324</v>
      </c>
      <c r="S372">
        <f>YEAR(T372)</f>
        <v>2015</v>
      </c>
      <c r="T372" s="14">
        <f>(((J372/60)/60)/24)+DATE(1970,1,1)</f>
        <v>42158.028310185182</v>
      </c>
      <c r="U372" s="15">
        <f>(((I372/60)/60)/24)+DATE(1970,1,1)</f>
        <v>42186.028310185182</v>
      </c>
    </row>
    <row r="373" spans="1:21" ht="29" x14ac:dyDescent="0.35">
      <c r="A373">
        <v>862</v>
      </c>
      <c r="B373" s="3" t="s">
        <v>863</v>
      </c>
      <c r="C373" s="3" t="s">
        <v>4972</v>
      </c>
      <c r="D373" s="6">
        <v>50000</v>
      </c>
      <c r="E373" s="8">
        <v>7795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>ROUND((E373/D373)*100,0)</f>
        <v>16</v>
      </c>
      <c r="P373" s="8">
        <f>IFERROR(ROUND(E373/L373,2),0)</f>
        <v>1948.75</v>
      </c>
      <c r="Q373" s="10" t="s">
        <v>8313</v>
      </c>
      <c r="R373" t="s">
        <v>8344</v>
      </c>
      <c r="S373">
        <f>YEAR(T373)</f>
        <v>2013</v>
      </c>
      <c r="T373" s="14">
        <f>(((J373/60)/60)/24)+DATE(1970,1,1)</f>
        <v>41559.5549537037</v>
      </c>
      <c r="U373" s="15">
        <f>(((I373/60)/60)/24)+DATE(1970,1,1)</f>
        <v>41589.596620370372</v>
      </c>
    </row>
    <row r="374" spans="1:21" ht="29" x14ac:dyDescent="0.35">
      <c r="A374">
        <v>904</v>
      </c>
      <c r="B374" s="3" t="s">
        <v>905</v>
      </c>
      <c r="C374" s="3" t="s">
        <v>5014</v>
      </c>
      <c r="D374" s="6">
        <v>50000</v>
      </c>
      <c r="E374" s="8">
        <v>7219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>ROUND((E374/D374)*100,0)</f>
        <v>14</v>
      </c>
      <c r="P374" s="8">
        <f>IFERROR(ROUND(E374/L374,2),0)</f>
        <v>2406.33</v>
      </c>
      <c r="Q374" s="10" t="s">
        <v>8313</v>
      </c>
      <c r="R374" t="s">
        <v>8344</v>
      </c>
      <c r="S374">
        <f>YEAR(T374)</f>
        <v>2015</v>
      </c>
      <c r="T374" s="14">
        <f>(((J374/60)/60)/24)+DATE(1970,1,1)</f>
        <v>42342.080289351856</v>
      </c>
      <c r="U374" s="15">
        <f>(((I374/60)/60)/24)+DATE(1970,1,1)</f>
        <v>42372.080289351856</v>
      </c>
    </row>
    <row r="375" spans="1:21" ht="29" x14ac:dyDescent="0.35">
      <c r="A375">
        <v>941</v>
      </c>
      <c r="B375" s="3" t="s">
        <v>942</v>
      </c>
      <c r="C375" s="3" t="s">
        <v>5051</v>
      </c>
      <c r="D375" s="6">
        <v>50000</v>
      </c>
      <c r="E375" s="8">
        <v>6628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>ROUND((E375/D375)*100,0)</f>
        <v>13</v>
      </c>
      <c r="P375" s="8">
        <f>IFERROR(ROUND(E375/L375,2),0)</f>
        <v>213.81</v>
      </c>
      <c r="Q375" s="10" t="s">
        <v>8316</v>
      </c>
      <c r="R375" t="s">
        <v>8324</v>
      </c>
      <c r="S375">
        <f>YEAR(T375)</f>
        <v>2017</v>
      </c>
      <c r="T375" s="14">
        <f>(((J375/60)/60)/24)+DATE(1970,1,1)</f>
        <v>42746.096585648149</v>
      </c>
      <c r="U375" s="15">
        <f>(((I375/60)/60)/24)+DATE(1970,1,1)</f>
        <v>42776.096585648149</v>
      </c>
    </row>
    <row r="376" spans="1:21" ht="29" x14ac:dyDescent="0.35">
      <c r="A376">
        <v>944</v>
      </c>
      <c r="B376" s="3" t="s">
        <v>945</v>
      </c>
      <c r="C376" s="3" t="s">
        <v>5054</v>
      </c>
      <c r="D376" s="6">
        <v>50000</v>
      </c>
      <c r="E376" s="8">
        <v>6565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>ROUND((E376/D376)*100,0)</f>
        <v>13</v>
      </c>
      <c r="P376" s="8">
        <f>IFERROR(ROUND(E376/L376,2),0)</f>
        <v>68.39</v>
      </c>
      <c r="Q376" s="10" t="s">
        <v>8316</v>
      </c>
      <c r="R376" t="s">
        <v>8324</v>
      </c>
      <c r="S376">
        <f>YEAR(T376)</f>
        <v>2016</v>
      </c>
      <c r="T376" s="14">
        <f>(((J376/60)/60)/24)+DATE(1970,1,1)</f>
        <v>42444.583912037036</v>
      </c>
      <c r="U376" s="15">
        <f>(((I376/60)/60)/24)+DATE(1970,1,1)</f>
        <v>42478.583333333328</v>
      </c>
    </row>
    <row r="377" spans="1:21" x14ac:dyDescent="0.35">
      <c r="A377">
        <v>951</v>
      </c>
      <c r="B377" s="3" t="s">
        <v>952</v>
      </c>
      <c r="C377" s="3" t="s">
        <v>5061</v>
      </c>
      <c r="D377" s="6">
        <v>50000</v>
      </c>
      <c r="E377" s="8">
        <v>6505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>ROUND((E377/D377)*100,0)</f>
        <v>13</v>
      </c>
      <c r="P377" s="8">
        <f>IFERROR(ROUND(E377/L377,2),0)</f>
        <v>53.76</v>
      </c>
      <c r="Q377" s="10" t="s">
        <v>8316</v>
      </c>
      <c r="R377" t="s">
        <v>8324</v>
      </c>
      <c r="S377">
        <f>YEAR(T377)</f>
        <v>2016</v>
      </c>
      <c r="T377" s="14">
        <f>(((J377/60)/60)/24)+DATE(1970,1,1)</f>
        <v>42480.653611111105</v>
      </c>
      <c r="U377" s="15">
        <f>(((I377/60)/60)/24)+DATE(1970,1,1)</f>
        <v>42525.653611111105</v>
      </c>
    </row>
    <row r="378" spans="1:21" ht="43.5" x14ac:dyDescent="0.35">
      <c r="A378">
        <v>956</v>
      </c>
      <c r="B378" s="3" t="s">
        <v>957</v>
      </c>
      <c r="C378" s="3" t="s">
        <v>5066</v>
      </c>
      <c r="D378" s="6">
        <v>50000</v>
      </c>
      <c r="E378" s="8">
        <v>6400.47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>ROUND((E378/D378)*100,0)</f>
        <v>13</v>
      </c>
      <c r="P378" s="8">
        <f>IFERROR(ROUND(E378/L378,2),0)</f>
        <v>376.5</v>
      </c>
      <c r="Q378" s="10" t="s">
        <v>8316</v>
      </c>
      <c r="R378" t="s">
        <v>8324</v>
      </c>
      <c r="S378">
        <f>YEAR(T378)</f>
        <v>2015</v>
      </c>
      <c r="T378" s="14">
        <f>(((J378/60)/60)/24)+DATE(1970,1,1)</f>
        <v>42060.913877314815</v>
      </c>
      <c r="U378" s="15">
        <f>(((I378/60)/60)/24)+DATE(1970,1,1)</f>
        <v>42120.872210648144</v>
      </c>
    </row>
    <row r="379" spans="1:21" ht="29" x14ac:dyDescent="0.35">
      <c r="A379">
        <v>959</v>
      </c>
      <c r="B379" s="3" t="s">
        <v>960</v>
      </c>
      <c r="C379" s="3" t="s">
        <v>5069</v>
      </c>
      <c r="D379" s="6">
        <v>50000</v>
      </c>
      <c r="E379" s="8">
        <v>6382.34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>ROUND((E379/D379)*100,0)</f>
        <v>13</v>
      </c>
      <c r="P379" s="8">
        <f>IFERROR(ROUND(E379/L379,2),0)</f>
        <v>37.32</v>
      </c>
      <c r="Q379" s="10" t="s">
        <v>8316</v>
      </c>
      <c r="R379" t="s">
        <v>8324</v>
      </c>
      <c r="S379">
        <f>YEAR(T379)</f>
        <v>2014</v>
      </c>
      <c r="T379" s="14">
        <f>(((J379/60)/60)/24)+DATE(1970,1,1)</f>
        <v>41993.174363425926</v>
      </c>
      <c r="U379" s="15">
        <f>(((I379/60)/60)/24)+DATE(1970,1,1)</f>
        <v>42023.174363425926</v>
      </c>
    </row>
    <row r="380" spans="1:21" ht="29" x14ac:dyDescent="0.35">
      <c r="A380">
        <v>974</v>
      </c>
      <c r="B380" s="3" t="s">
        <v>975</v>
      </c>
      <c r="C380" s="3" t="s">
        <v>5084</v>
      </c>
      <c r="D380" s="6">
        <v>50000</v>
      </c>
      <c r="E380" s="8">
        <v>6215.56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>ROUND((E380/D380)*100,0)</f>
        <v>12</v>
      </c>
      <c r="P380" s="8">
        <f>IFERROR(ROUND(E380/L380,2),0)</f>
        <v>2071.85</v>
      </c>
      <c r="Q380" s="10" t="s">
        <v>8316</v>
      </c>
      <c r="R380" t="s">
        <v>8324</v>
      </c>
      <c r="S380">
        <f>YEAR(T380)</f>
        <v>2016</v>
      </c>
      <c r="T380" s="14">
        <f>(((J380/60)/60)/24)+DATE(1970,1,1)</f>
        <v>42424.749490740738</v>
      </c>
      <c r="U380" s="15">
        <f>(((I380/60)/60)/24)+DATE(1970,1,1)</f>
        <v>42454.707824074074</v>
      </c>
    </row>
    <row r="381" spans="1:21" ht="29" x14ac:dyDescent="0.35">
      <c r="A381">
        <v>987</v>
      </c>
      <c r="B381" s="3" t="s">
        <v>988</v>
      </c>
      <c r="C381" s="3" t="s">
        <v>5097</v>
      </c>
      <c r="D381" s="6">
        <v>50000</v>
      </c>
      <c r="E381" s="8">
        <v>6108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>ROUND((E381/D381)*100,0)</f>
        <v>12</v>
      </c>
      <c r="P381" s="8">
        <f>IFERROR(ROUND(E381/L381,2),0)</f>
        <v>148.97999999999999</v>
      </c>
      <c r="Q381" s="10" t="s">
        <v>8316</v>
      </c>
      <c r="R381" t="s">
        <v>8324</v>
      </c>
      <c r="S381">
        <f>YEAR(T381)</f>
        <v>2014</v>
      </c>
      <c r="T381" s="14">
        <f>(((J381/60)/60)/24)+DATE(1970,1,1)</f>
        <v>41773.294560185182</v>
      </c>
      <c r="U381" s="15">
        <f>(((I381/60)/60)/24)+DATE(1970,1,1)</f>
        <v>41813.294560185182</v>
      </c>
    </row>
    <row r="382" spans="1:21" ht="29" x14ac:dyDescent="0.35">
      <c r="A382">
        <v>1009</v>
      </c>
      <c r="B382" s="3" t="s">
        <v>1010</v>
      </c>
      <c r="C382" s="3" t="s">
        <v>5119</v>
      </c>
      <c r="D382" s="6">
        <v>50000</v>
      </c>
      <c r="E382" s="8">
        <v>6019.01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>ROUND((E382/D382)*100,0)</f>
        <v>12</v>
      </c>
      <c r="P382" s="8">
        <f>IFERROR(ROUND(E382/L382,2),0)</f>
        <v>59.59</v>
      </c>
      <c r="Q382" s="10" t="s">
        <v>8316</v>
      </c>
      <c r="R382" t="s">
        <v>8324</v>
      </c>
      <c r="S382">
        <f>YEAR(T382)</f>
        <v>2016</v>
      </c>
      <c r="T382" s="14">
        <f>(((J382/60)/60)/24)+DATE(1970,1,1)</f>
        <v>42510.604699074072</v>
      </c>
      <c r="U382" s="15">
        <f>(((I382/60)/60)/24)+DATE(1970,1,1)</f>
        <v>42540.604699074072</v>
      </c>
    </row>
    <row r="383" spans="1:21" ht="29" x14ac:dyDescent="0.35">
      <c r="A383">
        <v>1083</v>
      </c>
      <c r="B383" s="3" t="s">
        <v>1084</v>
      </c>
      <c r="C383" s="3" t="s">
        <v>5193</v>
      </c>
      <c r="D383" s="6">
        <v>50000</v>
      </c>
      <c r="E383" s="8">
        <v>5452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>ROUND((E383/D383)*100,0)</f>
        <v>11</v>
      </c>
      <c r="P383" s="8">
        <f>IFERROR(ROUND(E383/L383,2),0)</f>
        <v>5452</v>
      </c>
      <c r="Q383" s="10" t="s">
        <v>8311</v>
      </c>
      <c r="R383" t="s">
        <v>8333</v>
      </c>
      <c r="S383">
        <f>YEAR(T383)</f>
        <v>2014</v>
      </c>
      <c r="T383" s="14">
        <f>(((J383/60)/60)/24)+DATE(1970,1,1)</f>
        <v>41793.659525462965</v>
      </c>
      <c r="U383" s="15">
        <f>(((I383/60)/60)/24)+DATE(1970,1,1)</f>
        <v>41853.659525462965</v>
      </c>
    </row>
    <row r="384" spans="1:21" ht="29" x14ac:dyDescent="0.35">
      <c r="A384">
        <v>1110</v>
      </c>
      <c r="B384" s="3" t="s">
        <v>1111</v>
      </c>
      <c r="C384" s="3" t="s">
        <v>5220</v>
      </c>
      <c r="D384" s="6">
        <v>50000</v>
      </c>
      <c r="E384" s="8">
        <v>5322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>ROUND((E384/D384)*100,0)</f>
        <v>11</v>
      </c>
      <c r="P384" s="8">
        <f>IFERROR(ROUND(E384/L384,2),0)</f>
        <v>483.82</v>
      </c>
      <c r="Q384" s="10" t="s">
        <v>8311</v>
      </c>
      <c r="R384" t="s">
        <v>8333</v>
      </c>
      <c r="S384">
        <f>YEAR(T384)</f>
        <v>2012</v>
      </c>
      <c r="T384" s="14">
        <f>(((J384/60)/60)/24)+DATE(1970,1,1)</f>
        <v>41220.933124999996</v>
      </c>
      <c r="U384" s="15">
        <f>(((I384/60)/60)/24)+DATE(1970,1,1)</f>
        <v>41250.933124999996</v>
      </c>
    </row>
    <row r="385" spans="1:21" x14ac:dyDescent="0.35">
      <c r="A385">
        <v>1149</v>
      </c>
      <c r="B385" s="3" t="s">
        <v>1150</v>
      </c>
      <c r="C385" s="3" t="s">
        <v>5259</v>
      </c>
      <c r="D385" s="6">
        <v>50000</v>
      </c>
      <c r="E385" s="8">
        <v>5105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>ROUND((E385/D385)*100,0)</f>
        <v>10</v>
      </c>
      <c r="P385" s="8">
        <f>IFERROR(ROUND(E385/L385,2),0)</f>
        <v>2552.5</v>
      </c>
      <c r="Q385" s="10" t="s">
        <v>8321</v>
      </c>
      <c r="R385" t="s">
        <v>8322</v>
      </c>
      <c r="S385">
        <f>YEAR(T385)</f>
        <v>2016</v>
      </c>
      <c r="T385" s="14">
        <f>(((J385/60)/60)/24)+DATE(1970,1,1)</f>
        <v>42507.71025462963</v>
      </c>
      <c r="U385" s="15">
        <f>(((I385/60)/60)/24)+DATE(1970,1,1)</f>
        <v>42537.71025462963</v>
      </c>
    </row>
    <row r="386" spans="1:21" ht="29" x14ac:dyDescent="0.35">
      <c r="A386">
        <v>1180</v>
      </c>
      <c r="B386" s="3" t="s">
        <v>1181</v>
      </c>
      <c r="C386" s="3" t="s">
        <v>5290</v>
      </c>
      <c r="D386" s="6">
        <v>50000</v>
      </c>
      <c r="E386" s="8">
        <v>5000.18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>ROUND((E386/D386)*100,0)</f>
        <v>10</v>
      </c>
      <c r="P386" s="8">
        <f>IFERROR(ROUND(E386/L386,2),0)</f>
        <v>58.83</v>
      </c>
      <c r="Q386" s="10" t="s">
        <v>8321</v>
      </c>
      <c r="R386" t="s">
        <v>8322</v>
      </c>
      <c r="S386">
        <f>YEAR(T386)</f>
        <v>2014</v>
      </c>
      <c r="T386" s="14">
        <f>(((J386/60)/60)/24)+DATE(1970,1,1)</f>
        <v>41781.806875000002</v>
      </c>
      <c r="U386" s="15">
        <f>(((I386/60)/60)/24)+DATE(1970,1,1)</f>
        <v>41818.806875000002</v>
      </c>
    </row>
    <row r="387" spans="1:21" x14ac:dyDescent="0.35">
      <c r="A387">
        <v>1181</v>
      </c>
      <c r="B387" s="3" t="s">
        <v>1182</v>
      </c>
      <c r="C387" s="3" t="s">
        <v>5291</v>
      </c>
      <c r="D387" s="6">
        <v>50000</v>
      </c>
      <c r="E387" s="8">
        <v>5000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>ROUND((E387/D387)*100,0)</f>
        <v>10</v>
      </c>
      <c r="P387" s="8">
        <f>IFERROR(ROUND(E387/L387,2),0)</f>
        <v>1666.67</v>
      </c>
      <c r="Q387" s="10" t="s">
        <v>8321</v>
      </c>
      <c r="R387" t="s">
        <v>8322</v>
      </c>
      <c r="S387">
        <f>YEAR(T387)</f>
        <v>2015</v>
      </c>
      <c r="T387" s="14">
        <f>(((J387/60)/60)/24)+DATE(1970,1,1)</f>
        <v>42034.339363425926</v>
      </c>
      <c r="U387" s="15">
        <f>(((I387/60)/60)/24)+DATE(1970,1,1)</f>
        <v>42064.339363425926</v>
      </c>
    </row>
    <row r="388" spans="1:21" ht="29" x14ac:dyDescent="0.35">
      <c r="A388">
        <v>1226</v>
      </c>
      <c r="B388" s="3" t="s">
        <v>1227</v>
      </c>
      <c r="C388" s="3" t="s">
        <v>5336</v>
      </c>
      <c r="D388" s="6">
        <v>50000</v>
      </c>
      <c r="E388" s="8">
        <v>4559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>ROUND((E388/D388)*100,0)</f>
        <v>9</v>
      </c>
      <c r="P388" s="8">
        <f>IFERROR(ROUND(E388/L388,2),0)</f>
        <v>113.98</v>
      </c>
      <c r="Q388" s="10" t="s">
        <v>8313</v>
      </c>
      <c r="R388" t="s">
        <v>8347</v>
      </c>
      <c r="S388">
        <f>YEAR(T388)</f>
        <v>2014</v>
      </c>
      <c r="T388" s="14">
        <f>(((J388/60)/60)/24)+DATE(1970,1,1)</f>
        <v>41715.874780092592</v>
      </c>
      <c r="U388" s="15">
        <f>(((I388/60)/60)/24)+DATE(1970,1,1)</f>
        <v>41750.041666666664</v>
      </c>
    </row>
    <row r="389" spans="1:21" ht="29" x14ac:dyDescent="0.35">
      <c r="A389">
        <v>1234</v>
      </c>
      <c r="B389" s="3" t="s">
        <v>1235</v>
      </c>
      <c r="C389" s="3" t="s">
        <v>5344</v>
      </c>
      <c r="D389" s="6">
        <v>50000</v>
      </c>
      <c r="E389" s="8">
        <v>4518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>ROUND((E389/D389)*100,0)</f>
        <v>9</v>
      </c>
      <c r="P389" s="8">
        <f>IFERROR(ROUND(E389/L389,2),0)</f>
        <v>0</v>
      </c>
      <c r="Q389" s="10" t="s">
        <v>8313</v>
      </c>
      <c r="R389" t="s">
        <v>8347</v>
      </c>
      <c r="S389">
        <f>YEAR(T389)</f>
        <v>2015</v>
      </c>
      <c r="T389" s="14">
        <f>(((J389/60)/60)/24)+DATE(1970,1,1)</f>
        <v>42007.788680555561</v>
      </c>
      <c r="U389" s="15">
        <f>(((I389/60)/60)/24)+DATE(1970,1,1)</f>
        <v>42037.788680555561</v>
      </c>
    </row>
    <row r="390" spans="1:21" ht="29" x14ac:dyDescent="0.35">
      <c r="A390">
        <v>1307</v>
      </c>
      <c r="B390" s="3" t="s">
        <v>1308</v>
      </c>
      <c r="C390" s="3" t="s">
        <v>5417</v>
      </c>
      <c r="D390" s="6">
        <v>50000</v>
      </c>
      <c r="E390" s="8">
        <v>4055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>ROUND((E390/D390)*100,0)</f>
        <v>8</v>
      </c>
      <c r="P390" s="8">
        <f>IFERROR(ROUND(E390/L390,2),0)</f>
        <v>90.11</v>
      </c>
      <c r="Q390" s="10" t="s">
        <v>8316</v>
      </c>
      <c r="R390" t="s">
        <v>8324</v>
      </c>
      <c r="S390">
        <f>YEAR(T390)</f>
        <v>2016</v>
      </c>
      <c r="T390" s="14">
        <f>(((J390/60)/60)/24)+DATE(1970,1,1)</f>
        <v>42387.503229166665</v>
      </c>
      <c r="U390" s="15">
        <f>(((I390/60)/60)/24)+DATE(1970,1,1)</f>
        <v>42417.503229166665</v>
      </c>
    </row>
    <row r="391" spans="1:21" ht="29" x14ac:dyDescent="0.35">
      <c r="A391">
        <v>1324</v>
      </c>
      <c r="B391" s="3" t="s">
        <v>1325</v>
      </c>
      <c r="C391" s="3" t="s">
        <v>5434</v>
      </c>
      <c r="D391" s="6">
        <v>50000</v>
      </c>
      <c r="E391" s="8">
        <v>4005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>ROUND((E391/D391)*100,0)</f>
        <v>8</v>
      </c>
      <c r="P391" s="8">
        <f>IFERROR(ROUND(E391/L391,2),0)</f>
        <v>44.5</v>
      </c>
      <c r="Q391" s="10" t="s">
        <v>8316</v>
      </c>
      <c r="R391" t="s">
        <v>8324</v>
      </c>
      <c r="S391">
        <f>YEAR(T391)</f>
        <v>2016</v>
      </c>
      <c r="T391" s="14">
        <f>(((J391/60)/60)/24)+DATE(1970,1,1)</f>
        <v>42626.633703703701</v>
      </c>
      <c r="U391" s="15">
        <f>(((I391/60)/60)/24)+DATE(1970,1,1)</f>
        <v>42656.633703703701</v>
      </c>
    </row>
    <row r="392" spans="1:21" ht="29" x14ac:dyDescent="0.35">
      <c r="A392">
        <v>1329</v>
      </c>
      <c r="B392" s="3" t="s">
        <v>1330</v>
      </c>
      <c r="C392" s="3" t="s">
        <v>5439</v>
      </c>
      <c r="D392" s="6">
        <v>50000</v>
      </c>
      <c r="E392" s="8">
        <v>4000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>ROUND((E392/D392)*100,0)</f>
        <v>8</v>
      </c>
      <c r="P392" s="8">
        <f>IFERROR(ROUND(E392/L392,2),0)</f>
        <v>444.44</v>
      </c>
      <c r="Q392" s="10" t="s">
        <v>8316</v>
      </c>
      <c r="R392" t="s">
        <v>8324</v>
      </c>
      <c r="S392">
        <f>YEAR(T392)</f>
        <v>2014</v>
      </c>
      <c r="T392" s="14">
        <f>(((J392/60)/60)/24)+DATE(1970,1,1)</f>
        <v>41935.221585648149</v>
      </c>
      <c r="U392" s="15">
        <f>(((I392/60)/60)/24)+DATE(1970,1,1)</f>
        <v>41975.263252314813</v>
      </c>
    </row>
    <row r="393" spans="1:21" ht="29" x14ac:dyDescent="0.35">
      <c r="A393">
        <v>1337</v>
      </c>
      <c r="B393" s="3" t="s">
        <v>1338</v>
      </c>
      <c r="C393" s="3" t="s">
        <v>5447</v>
      </c>
      <c r="D393" s="6">
        <v>50000</v>
      </c>
      <c r="E393" s="8">
        <v>3955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>ROUND((E393/D393)*100,0)</f>
        <v>8</v>
      </c>
      <c r="P393" s="8">
        <f>IFERROR(ROUND(E393/L393,2),0)</f>
        <v>28.25</v>
      </c>
      <c r="Q393" s="10" t="s">
        <v>8316</v>
      </c>
      <c r="R393" t="s">
        <v>8324</v>
      </c>
      <c r="S393">
        <f>YEAR(T393)</f>
        <v>2017</v>
      </c>
      <c r="T393" s="14">
        <f>(((J393/60)/60)/24)+DATE(1970,1,1)</f>
        <v>42767.577303240745</v>
      </c>
      <c r="U393" s="15">
        <f>(((I393/60)/60)/24)+DATE(1970,1,1)</f>
        <v>42797.577303240745</v>
      </c>
    </row>
    <row r="394" spans="1:21" x14ac:dyDescent="0.35">
      <c r="A394">
        <v>1339</v>
      </c>
      <c r="B394" s="3" t="s">
        <v>1340</v>
      </c>
      <c r="C394" s="3" t="s">
        <v>5449</v>
      </c>
      <c r="D394" s="6">
        <v>50000</v>
      </c>
      <c r="E394" s="8">
        <v>3925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>ROUND((E394/D394)*100,0)</f>
        <v>8</v>
      </c>
      <c r="P394" s="8">
        <f>IFERROR(ROUND(E394/L394,2),0)</f>
        <v>106.08</v>
      </c>
      <c r="Q394" s="10" t="s">
        <v>8316</v>
      </c>
      <c r="R394" t="s">
        <v>8324</v>
      </c>
      <c r="S394">
        <f>YEAR(T394)</f>
        <v>2014</v>
      </c>
      <c r="T394" s="14">
        <f>(((J394/60)/60)/24)+DATE(1970,1,1)</f>
        <v>41936.647164351853</v>
      </c>
      <c r="U394" s="15">
        <f>(((I394/60)/60)/24)+DATE(1970,1,1)</f>
        <v>41981.688831018517</v>
      </c>
    </row>
    <row r="395" spans="1:21" ht="29" x14ac:dyDescent="0.35">
      <c r="A395">
        <v>1342</v>
      </c>
      <c r="B395" s="3" t="s">
        <v>1343</v>
      </c>
      <c r="C395" s="3" t="s">
        <v>5452</v>
      </c>
      <c r="D395" s="6">
        <v>50000</v>
      </c>
      <c r="E395" s="8">
        <v>3908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>ROUND((E395/D395)*100,0)</f>
        <v>8</v>
      </c>
      <c r="P395" s="8">
        <f>IFERROR(ROUND(E395/L395,2),0)</f>
        <v>3908</v>
      </c>
      <c r="Q395" s="10" t="s">
        <v>8316</v>
      </c>
      <c r="R395" t="s">
        <v>8324</v>
      </c>
      <c r="S395">
        <f>YEAR(T395)</f>
        <v>2015</v>
      </c>
      <c r="T395" s="14">
        <f>(((J395/60)/60)/24)+DATE(1970,1,1)</f>
        <v>42172.816423611104</v>
      </c>
      <c r="U395" s="15">
        <f>(((I395/60)/60)/24)+DATE(1970,1,1)</f>
        <v>42202.816423611104</v>
      </c>
    </row>
    <row r="396" spans="1:21" ht="29" x14ac:dyDescent="0.35">
      <c r="A396">
        <v>1343</v>
      </c>
      <c r="B396" s="3" t="s">
        <v>1344</v>
      </c>
      <c r="C396" s="3" t="s">
        <v>5453</v>
      </c>
      <c r="D396" s="6">
        <v>50000</v>
      </c>
      <c r="E396" s="8">
        <v>3906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>ROUND((E396/D396)*100,0)</f>
        <v>8</v>
      </c>
      <c r="P396" s="8">
        <f>IFERROR(ROUND(E396/L396,2),0)</f>
        <v>12.09</v>
      </c>
      <c r="Q396" s="10" t="s">
        <v>8316</v>
      </c>
      <c r="R396" t="s">
        <v>8324</v>
      </c>
      <c r="S396">
        <f>YEAR(T396)</f>
        <v>2016</v>
      </c>
      <c r="T396" s="14">
        <f>(((J396/60)/60)/24)+DATE(1970,1,1)</f>
        <v>42542.526423611111</v>
      </c>
      <c r="U396" s="15">
        <f>(((I396/60)/60)/24)+DATE(1970,1,1)</f>
        <v>42601.165972222225</v>
      </c>
    </row>
    <row r="397" spans="1:21" ht="29" x14ac:dyDescent="0.35">
      <c r="A397">
        <v>1416</v>
      </c>
      <c r="B397" s="3" t="s">
        <v>1417</v>
      </c>
      <c r="C397" s="3" t="s">
        <v>5526</v>
      </c>
      <c r="D397" s="6">
        <v>50000</v>
      </c>
      <c r="E397" s="8">
        <v>3441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>ROUND((E397/D397)*100,0)</f>
        <v>7</v>
      </c>
      <c r="P397" s="8">
        <f>IFERROR(ROUND(E397/L397,2),0)</f>
        <v>0</v>
      </c>
      <c r="Q397" s="10" t="s">
        <v>8318</v>
      </c>
      <c r="R397" t="s">
        <v>8338</v>
      </c>
      <c r="S397">
        <f>YEAR(T397)</f>
        <v>2015</v>
      </c>
      <c r="T397" s="14">
        <f>(((J397/60)/60)/24)+DATE(1970,1,1)</f>
        <v>42299.926145833335</v>
      </c>
      <c r="U397" s="15">
        <f>(((I397/60)/60)/24)+DATE(1970,1,1)</f>
        <v>42329.967812499999</v>
      </c>
    </row>
    <row r="398" spans="1:21" ht="29" x14ac:dyDescent="0.35">
      <c r="A398">
        <v>1478</v>
      </c>
      <c r="B398" s="3" t="s">
        <v>1479</v>
      </c>
      <c r="C398" s="3" t="s">
        <v>5588</v>
      </c>
      <c r="D398" s="6">
        <v>50000</v>
      </c>
      <c r="E398" s="8">
        <v>3222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>ROUND((E398/D398)*100,0)</f>
        <v>6</v>
      </c>
      <c r="P398" s="8">
        <f>IFERROR(ROUND(E398/L398,2),0)</f>
        <v>0.16</v>
      </c>
      <c r="Q398" s="10" t="s">
        <v>8318</v>
      </c>
      <c r="R398" t="s">
        <v>8346</v>
      </c>
      <c r="S398">
        <f>YEAR(T398)</f>
        <v>2013</v>
      </c>
      <c r="T398" s="14">
        <f>(((J398/60)/60)/24)+DATE(1970,1,1)</f>
        <v>41394.871678240743</v>
      </c>
      <c r="U398" s="15">
        <f>(((I398/60)/60)/24)+DATE(1970,1,1)</f>
        <v>41408.871678240743</v>
      </c>
    </row>
    <row r="399" spans="1:21" ht="29" x14ac:dyDescent="0.35">
      <c r="A399">
        <v>1480</v>
      </c>
      <c r="B399" s="3" t="s">
        <v>1481</v>
      </c>
      <c r="C399" s="3" t="s">
        <v>5590</v>
      </c>
      <c r="D399" s="6">
        <v>50000</v>
      </c>
      <c r="E399" s="8">
        <v>3211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>ROUND((E399/D399)*100,0)</f>
        <v>6</v>
      </c>
      <c r="P399" s="8">
        <f>IFERROR(ROUND(E399/L399,2),0)</f>
        <v>5.0599999999999996</v>
      </c>
      <c r="Q399" s="10" t="s">
        <v>8318</v>
      </c>
      <c r="R399" t="s">
        <v>8346</v>
      </c>
      <c r="S399">
        <f>YEAR(T399)</f>
        <v>2013</v>
      </c>
      <c r="T399" s="14">
        <f>(((J399/60)/60)/24)+DATE(1970,1,1)</f>
        <v>41464.934016203704</v>
      </c>
      <c r="U399" s="15">
        <f>(((I399/60)/60)/24)+DATE(1970,1,1)</f>
        <v>41481.708333333336</v>
      </c>
    </row>
    <row r="400" spans="1:21" x14ac:dyDescent="0.35">
      <c r="A400">
        <v>1748</v>
      </c>
      <c r="B400" s="3" t="s">
        <v>1749</v>
      </c>
      <c r="C400" s="3" t="s">
        <v>5858</v>
      </c>
      <c r="D400" s="6">
        <v>50000</v>
      </c>
      <c r="E400" s="8">
        <v>2335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>ROUND((E400/D400)*100,0)</f>
        <v>5</v>
      </c>
      <c r="P400" s="8">
        <f>IFERROR(ROUND(E400/L400,2),0)</f>
        <v>12.9</v>
      </c>
      <c r="Q400" s="10" t="s">
        <v>8325</v>
      </c>
      <c r="R400" t="s">
        <v>8331</v>
      </c>
      <c r="S400">
        <f>YEAR(T400)</f>
        <v>2015</v>
      </c>
      <c r="T400" s="14">
        <f>(((J400/60)/60)/24)+DATE(1970,1,1)</f>
        <v>42219.950729166667</v>
      </c>
      <c r="U400" s="15">
        <f>(((I400/60)/60)/24)+DATE(1970,1,1)</f>
        <v>42249.950729166667</v>
      </c>
    </row>
    <row r="401" spans="1:21" ht="29" x14ac:dyDescent="0.35">
      <c r="A401">
        <v>1778</v>
      </c>
      <c r="B401" s="3" t="s">
        <v>1779</v>
      </c>
      <c r="C401" s="3" t="s">
        <v>5888</v>
      </c>
      <c r="D401" s="6">
        <v>50000</v>
      </c>
      <c r="E401" s="8">
        <v>2215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>ROUND((E401/D401)*100,0)</f>
        <v>4</v>
      </c>
      <c r="P401" s="8">
        <f>IFERROR(ROUND(E401/L401,2),0)</f>
        <v>147.66999999999999</v>
      </c>
      <c r="Q401" s="10" t="s">
        <v>8325</v>
      </c>
      <c r="R401" t="s">
        <v>8331</v>
      </c>
      <c r="S401">
        <f>YEAR(T401)</f>
        <v>2015</v>
      </c>
      <c r="T401" s="14">
        <f>(((J401/60)/60)/24)+DATE(1970,1,1)</f>
        <v>42045.86336805555</v>
      </c>
      <c r="U401" s="15">
        <f>(((I401/60)/60)/24)+DATE(1970,1,1)</f>
        <v>42090.821701388893</v>
      </c>
    </row>
    <row r="402" spans="1:21" ht="29" x14ac:dyDescent="0.35">
      <c r="A402">
        <v>1904</v>
      </c>
      <c r="B402" s="3" t="s">
        <v>1905</v>
      </c>
      <c r="C402" s="3" t="s">
        <v>6014</v>
      </c>
      <c r="D402" s="6">
        <v>50000</v>
      </c>
      <c r="E402" s="8">
        <v>2001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>ROUND((E402/D402)*100,0)</f>
        <v>4</v>
      </c>
      <c r="P402" s="8">
        <f>IFERROR(ROUND(E402/L402,2),0)</f>
        <v>1000.5</v>
      </c>
      <c r="Q402" s="10" t="s">
        <v>8316</v>
      </c>
      <c r="R402" t="s">
        <v>8349</v>
      </c>
      <c r="S402">
        <f>YEAR(T402)</f>
        <v>2015</v>
      </c>
      <c r="T402" s="14">
        <f>(((J402/60)/60)/24)+DATE(1970,1,1)</f>
        <v>42326.685428240744</v>
      </c>
      <c r="U402" s="15">
        <f>(((I402/60)/60)/24)+DATE(1970,1,1)</f>
        <v>42371.685428240744</v>
      </c>
    </row>
    <row r="403" spans="1:21" ht="29" x14ac:dyDescent="0.35">
      <c r="A403">
        <v>1906</v>
      </c>
      <c r="B403" s="3" t="s">
        <v>1907</v>
      </c>
      <c r="C403" s="3" t="s">
        <v>6016</v>
      </c>
      <c r="D403" s="6">
        <v>50000</v>
      </c>
      <c r="E403" s="8">
        <v>2000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>ROUND((E403/D403)*100,0)</f>
        <v>4</v>
      </c>
      <c r="P403" s="8">
        <f>IFERROR(ROUND(E403/L403,2),0)</f>
        <v>20.2</v>
      </c>
      <c r="Q403" s="10" t="s">
        <v>8316</v>
      </c>
      <c r="R403" t="s">
        <v>8349</v>
      </c>
      <c r="S403">
        <f>YEAR(T403)</f>
        <v>2016</v>
      </c>
      <c r="T403" s="14">
        <f>(((J403/60)/60)/24)+DATE(1970,1,1)</f>
        <v>42514.671099537038</v>
      </c>
      <c r="U403" s="15">
        <f>(((I403/60)/60)/24)+DATE(1970,1,1)</f>
        <v>42544.671099537038</v>
      </c>
    </row>
    <row r="404" spans="1:21" ht="29" x14ac:dyDescent="0.35">
      <c r="A404">
        <v>1949</v>
      </c>
      <c r="B404" s="3" t="s">
        <v>1950</v>
      </c>
      <c r="C404" s="3" t="s">
        <v>6059</v>
      </c>
      <c r="D404" s="6">
        <v>50000</v>
      </c>
      <c r="E404" s="8">
        <v>1862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>ROUND((E404/D404)*100,0)</f>
        <v>4</v>
      </c>
      <c r="P404" s="8">
        <f>IFERROR(ROUND(E404/L404,2),0)</f>
        <v>1.97</v>
      </c>
      <c r="Q404" s="10" t="s">
        <v>8316</v>
      </c>
      <c r="R404" t="s">
        <v>8317</v>
      </c>
      <c r="S404">
        <f>YEAR(T404)</f>
        <v>2014</v>
      </c>
      <c r="T404" s="14">
        <f>(((J404/60)/60)/24)+DATE(1970,1,1)</f>
        <v>41800.423043981478</v>
      </c>
      <c r="U404" s="15">
        <f>(((I404/60)/60)/24)+DATE(1970,1,1)</f>
        <v>41830.423043981478</v>
      </c>
    </row>
    <row r="405" spans="1:21" ht="29" x14ac:dyDescent="0.35">
      <c r="A405">
        <v>1951</v>
      </c>
      <c r="B405" s="3" t="s">
        <v>1952</v>
      </c>
      <c r="C405" s="3" t="s">
        <v>6061</v>
      </c>
      <c r="D405" s="6">
        <v>50000</v>
      </c>
      <c r="E405" s="8">
        <v>1860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>ROUND((E405/D405)*100,0)</f>
        <v>4</v>
      </c>
      <c r="P405" s="8">
        <f>IFERROR(ROUND(E405/L405,2),0)</f>
        <v>2.23</v>
      </c>
      <c r="Q405" s="10" t="s">
        <v>8316</v>
      </c>
      <c r="R405" t="s">
        <v>8317</v>
      </c>
      <c r="S405">
        <f>YEAR(T405)</f>
        <v>2016</v>
      </c>
      <c r="T405" s="14">
        <f>(((J405/60)/60)/24)+DATE(1970,1,1)</f>
        <v>42651.420567129629</v>
      </c>
      <c r="U405" s="15">
        <f>(((I405/60)/60)/24)+DATE(1970,1,1)</f>
        <v>42681.462233796294</v>
      </c>
    </row>
    <row r="406" spans="1:21" x14ac:dyDescent="0.35">
      <c r="A406">
        <v>1954</v>
      </c>
      <c r="B406" s="3" t="s">
        <v>1955</v>
      </c>
      <c r="C406" s="3" t="s">
        <v>6064</v>
      </c>
      <c r="D406" s="6">
        <v>50000</v>
      </c>
      <c r="E406" s="8">
        <v>1839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>ROUND((E406/D406)*100,0)</f>
        <v>4</v>
      </c>
      <c r="P406" s="8">
        <f>IFERROR(ROUND(E406/L406,2),0)</f>
        <v>4.43</v>
      </c>
      <c r="Q406" s="10" t="s">
        <v>8316</v>
      </c>
      <c r="R406" t="s">
        <v>8317</v>
      </c>
      <c r="S406">
        <f>YEAR(T406)</f>
        <v>2016</v>
      </c>
      <c r="T406" s="14">
        <f>(((J406/60)/60)/24)+DATE(1970,1,1)</f>
        <v>42394.580740740741</v>
      </c>
      <c r="U406" s="15">
        <f>(((I406/60)/60)/24)+DATE(1970,1,1)</f>
        <v>42441.208333333328</v>
      </c>
    </row>
    <row r="407" spans="1:21" ht="29" x14ac:dyDescent="0.35">
      <c r="A407">
        <v>1968</v>
      </c>
      <c r="B407" s="3" t="s">
        <v>1969</v>
      </c>
      <c r="C407" s="3" t="s">
        <v>6078</v>
      </c>
      <c r="D407" s="6">
        <v>50000</v>
      </c>
      <c r="E407" s="8">
        <v>1800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>ROUND((E407/D407)*100,0)</f>
        <v>4</v>
      </c>
      <c r="P407" s="8">
        <f>IFERROR(ROUND(E407/L407,2),0)</f>
        <v>3.53</v>
      </c>
      <c r="Q407" s="10" t="s">
        <v>8316</v>
      </c>
      <c r="R407" t="s">
        <v>8317</v>
      </c>
      <c r="S407">
        <f>YEAR(T407)</f>
        <v>2016</v>
      </c>
      <c r="T407" s="14">
        <f>(((J407/60)/60)/24)+DATE(1970,1,1)</f>
        <v>42676.586979166663</v>
      </c>
      <c r="U407" s="15">
        <f>(((I407/60)/60)/24)+DATE(1970,1,1)</f>
        <v>42707.628645833334</v>
      </c>
    </row>
    <row r="408" spans="1:21" ht="29" x14ac:dyDescent="0.35">
      <c r="A408">
        <v>1977</v>
      </c>
      <c r="B408" s="3" t="s">
        <v>1978</v>
      </c>
      <c r="C408" s="3" t="s">
        <v>6087</v>
      </c>
      <c r="D408" s="6">
        <v>50000</v>
      </c>
      <c r="E408" s="8">
        <v>1776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>ROUND((E408/D408)*100,0)</f>
        <v>4</v>
      </c>
      <c r="P408" s="8">
        <f>IFERROR(ROUND(E408/L408,2),0)</f>
        <v>2.16</v>
      </c>
      <c r="Q408" s="10" t="s">
        <v>8316</v>
      </c>
      <c r="R408" t="s">
        <v>8317</v>
      </c>
      <c r="S408">
        <f>YEAR(T408)</f>
        <v>2015</v>
      </c>
      <c r="T408" s="14">
        <f>(((J408/60)/60)/24)+DATE(1970,1,1)</f>
        <v>42311.216898148152</v>
      </c>
      <c r="U408" s="15">
        <f>(((I408/60)/60)/24)+DATE(1970,1,1)</f>
        <v>42357.332638888889</v>
      </c>
    </row>
    <row r="409" spans="1:21" ht="29" x14ac:dyDescent="0.35">
      <c r="A409">
        <v>1978</v>
      </c>
      <c r="B409" s="3" t="s">
        <v>1979</v>
      </c>
      <c r="C409" s="3" t="s">
        <v>6088</v>
      </c>
      <c r="D409" s="6">
        <v>50000</v>
      </c>
      <c r="E409" s="8">
        <v>1775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>ROUND((E409/D409)*100,0)</f>
        <v>4</v>
      </c>
      <c r="P409" s="8">
        <f>IFERROR(ROUND(E409/L409,2),0)</f>
        <v>4.57</v>
      </c>
      <c r="Q409" s="10" t="s">
        <v>8316</v>
      </c>
      <c r="R409" t="s">
        <v>8317</v>
      </c>
      <c r="S409">
        <f>YEAR(T409)</f>
        <v>2012</v>
      </c>
      <c r="T409" s="14">
        <f>(((J409/60)/60)/24)+DATE(1970,1,1)</f>
        <v>41039.225601851853</v>
      </c>
      <c r="U409" s="15">
        <f>(((I409/60)/60)/24)+DATE(1970,1,1)</f>
        <v>41072.291666666664</v>
      </c>
    </row>
    <row r="410" spans="1:21" x14ac:dyDescent="0.35">
      <c r="A410">
        <v>1980</v>
      </c>
      <c r="B410" s="3" t="s">
        <v>1981</v>
      </c>
      <c r="C410" s="3" t="s">
        <v>6090</v>
      </c>
      <c r="D410" s="6">
        <v>50000</v>
      </c>
      <c r="E410" s="8">
        <v>1772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>ROUND((E410/D410)*100,0)</f>
        <v>4</v>
      </c>
      <c r="P410" s="8">
        <f>IFERROR(ROUND(E410/L410,2),0)</f>
        <v>0.91</v>
      </c>
      <c r="Q410" s="10" t="s">
        <v>8316</v>
      </c>
      <c r="R410" t="s">
        <v>8317</v>
      </c>
      <c r="S410">
        <f>YEAR(T410)</f>
        <v>2016</v>
      </c>
      <c r="T410" s="14">
        <f>(((J410/60)/60)/24)+DATE(1970,1,1)</f>
        <v>42423.542384259257</v>
      </c>
      <c r="U410" s="15">
        <f>(((I410/60)/60)/24)+DATE(1970,1,1)</f>
        <v>42463.500717592593</v>
      </c>
    </row>
    <row r="411" spans="1:21" ht="29" x14ac:dyDescent="0.35">
      <c r="A411">
        <v>2002</v>
      </c>
      <c r="B411" s="3" t="s">
        <v>2003</v>
      </c>
      <c r="C411" s="3" t="s">
        <v>6112</v>
      </c>
      <c r="D411" s="6">
        <v>50000</v>
      </c>
      <c r="E411" s="8">
        <v>1697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>ROUND((E411/D411)*100,0)</f>
        <v>3</v>
      </c>
      <c r="P411" s="8">
        <f>IFERROR(ROUND(E411/L411,2),0)</f>
        <v>1.23</v>
      </c>
      <c r="Q411" s="10" t="s">
        <v>8316</v>
      </c>
      <c r="R411" t="s">
        <v>8317</v>
      </c>
      <c r="S411">
        <f>YEAR(T411)</f>
        <v>2016</v>
      </c>
      <c r="T411" s="14">
        <f>(((J411/60)/60)/24)+DATE(1970,1,1)</f>
        <v>42728.71230324074</v>
      </c>
      <c r="U411" s="15">
        <f>(((I411/60)/60)/24)+DATE(1970,1,1)</f>
        <v>42758.71230324074</v>
      </c>
    </row>
    <row r="412" spans="1:21" ht="29" x14ac:dyDescent="0.35">
      <c r="A412">
        <v>2004</v>
      </c>
      <c r="B412" s="3" t="s">
        <v>2005</v>
      </c>
      <c r="C412" s="3" t="s">
        <v>6114</v>
      </c>
      <c r="D412" s="6">
        <v>50000</v>
      </c>
      <c r="E412" s="8">
        <v>1690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>ROUND((E412/D412)*100,0)</f>
        <v>3</v>
      </c>
      <c r="P412" s="8">
        <f>IFERROR(ROUND(E412/L412,2),0)</f>
        <v>4.7699999999999996</v>
      </c>
      <c r="Q412" s="10" t="s">
        <v>8316</v>
      </c>
      <c r="R412" t="s">
        <v>8317</v>
      </c>
      <c r="S412">
        <f>YEAR(T412)</f>
        <v>2014</v>
      </c>
      <c r="T412" s="14">
        <f>(((J412/60)/60)/24)+DATE(1970,1,1)</f>
        <v>41800.604895833334</v>
      </c>
      <c r="U412" s="15">
        <f>(((I412/60)/60)/24)+DATE(1970,1,1)</f>
        <v>41830.604895833334</v>
      </c>
    </row>
    <row r="413" spans="1:21" ht="29" x14ac:dyDescent="0.35">
      <c r="A413">
        <v>2006</v>
      </c>
      <c r="B413" s="3" t="s">
        <v>2007</v>
      </c>
      <c r="C413" s="3" t="s">
        <v>6116</v>
      </c>
      <c r="D413" s="6">
        <v>50000</v>
      </c>
      <c r="E413" s="8">
        <v>1686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>ROUND((E413/D413)*100,0)</f>
        <v>3</v>
      </c>
      <c r="P413" s="8">
        <f>IFERROR(ROUND(E413/L413,2),0)</f>
        <v>5.56</v>
      </c>
      <c r="Q413" s="10" t="s">
        <v>8316</v>
      </c>
      <c r="R413" t="s">
        <v>8317</v>
      </c>
      <c r="S413">
        <f>YEAR(T413)</f>
        <v>2014</v>
      </c>
      <c r="T413" s="14">
        <f>(((J413/60)/60)/24)+DATE(1970,1,1)</f>
        <v>41941.500520833331</v>
      </c>
      <c r="U413" s="15">
        <f>(((I413/60)/60)/24)+DATE(1970,1,1)</f>
        <v>41976.542187500003</v>
      </c>
    </row>
    <row r="414" spans="1:21" ht="29" x14ac:dyDescent="0.35">
      <c r="A414">
        <v>2009</v>
      </c>
      <c r="B414" s="3" t="s">
        <v>2010</v>
      </c>
      <c r="C414" s="3" t="s">
        <v>6119</v>
      </c>
      <c r="D414" s="6">
        <v>50000</v>
      </c>
      <c r="E414" s="8">
        <v>1671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>ROUND((E414/D414)*100,0)</f>
        <v>3</v>
      </c>
      <c r="P414" s="8">
        <f>IFERROR(ROUND(E414/L414,2),0)</f>
        <v>4.2</v>
      </c>
      <c r="Q414" s="10" t="s">
        <v>8316</v>
      </c>
      <c r="R414" t="s">
        <v>8317</v>
      </c>
      <c r="S414">
        <f>YEAR(T414)</f>
        <v>2016</v>
      </c>
      <c r="T414" s="14">
        <f>(((J414/60)/60)/24)+DATE(1970,1,1)</f>
        <v>42661.323414351849</v>
      </c>
      <c r="U414" s="15">
        <f>(((I414/60)/60)/24)+DATE(1970,1,1)</f>
        <v>42697.365081018521</v>
      </c>
    </row>
    <row r="415" spans="1:21" ht="29" x14ac:dyDescent="0.35">
      <c r="A415">
        <v>2011</v>
      </c>
      <c r="B415" s="3" t="s">
        <v>2012</v>
      </c>
      <c r="C415" s="3" t="s">
        <v>6121</v>
      </c>
      <c r="D415" s="6">
        <v>50000</v>
      </c>
      <c r="E415" s="8">
        <v>1668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>ROUND((E415/D415)*100,0)</f>
        <v>3</v>
      </c>
      <c r="P415" s="8">
        <f>IFERROR(ROUND(E415/L415,2),0)</f>
        <v>1.72</v>
      </c>
      <c r="Q415" s="10" t="s">
        <v>8316</v>
      </c>
      <c r="R415" t="s">
        <v>8317</v>
      </c>
      <c r="S415">
        <f>YEAR(T415)</f>
        <v>2015</v>
      </c>
      <c r="T415" s="14">
        <f>(((J415/60)/60)/24)+DATE(1970,1,1)</f>
        <v>42347.358483796299</v>
      </c>
      <c r="U415" s="15">
        <f>(((I415/60)/60)/24)+DATE(1970,1,1)</f>
        <v>42380.958333333328</v>
      </c>
    </row>
    <row r="416" spans="1:21" ht="29" x14ac:dyDescent="0.35">
      <c r="A416">
        <v>2031</v>
      </c>
      <c r="B416" s="3" t="s">
        <v>2032</v>
      </c>
      <c r="C416" s="3" t="s">
        <v>6141</v>
      </c>
      <c r="D416" s="6">
        <v>50000</v>
      </c>
      <c r="E416" s="8">
        <v>1616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>ROUND((E416/D416)*100,0)</f>
        <v>3</v>
      </c>
      <c r="P416" s="8">
        <f>IFERROR(ROUND(E416/L416,2),0)</f>
        <v>3.18</v>
      </c>
      <c r="Q416" s="10" t="s">
        <v>8316</v>
      </c>
      <c r="R416" t="s">
        <v>8317</v>
      </c>
      <c r="S416">
        <f>YEAR(T416)</f>
        <v>2014</v>
      </c>
      <c r="T416" s="14">
        <f>(((J416/60)/60)/24)+DATE(1970,1,1)</f>
        <v>41975.329317129625</v>
      </c>
      <c r="U416" s="15">
        <f>(((I416/60)/60)/24)+DATE(1970,1,1)</f>
        <v>42013.041666666672</v>
      </c>
    </row>
    <row r="417" spans="1:21" x14ac:dyDescent="0.35">
      <c r="A417">
        <v>2049</v>
      </c>
      <c r="B417" s="3" t="s">
        <v>2050</v>
      </c>
      <c r="C417" s="3" t="s">
        <v>6159</v>
      </c>
      <c r="D417" s="6">
        <v>50000</v>
      </c>
      <c r="E417" s="8">
        <v>1571.55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>ROUND((E417/D417)*100,0)</f>
        <v>3</v>
      </c>
      <c r="P417" s="8">
        <f>IFERROR(ROUND(E417/L417,2),0)</f>
        <v>2.12</v>
      </c>
      <c r="Q417" s="10" t="s">
        <v>8316</v>
      </c>
      <c r="R417" t="s">
        <v>8317</v>
      </c>
      <c r="S417">
        <f>YEAR(T417)</f>
        <v>2013</v>
      </c>
      <c r="T417" s="14">
        <f>(((J417/60)/60)/24)+DATE(1970,1,1)</f>
        <v>41575.527349537035</v>
      </c>
      <c r="U417" s="15">
        <f>(((I417/60)/60)/24)+DATE(1970,1,1)</f>
        <v>41610.957638888889</v>
      </c>
    </row>
    <row r="418" spans="1:21" ht="29" x14ac:dyDescent="0.35">
      <c r="A418">
        <v>2052</v>
      </c>
      <c r="B418" s="3" t="s">
        <v>2053</v>
      </c>
      <c r="C418" s="3" t="s">
        <v>6162</v>
      </c>
      <c r="D418" s="6">
        <v>50000</v>
      </c>
      <c r="E418" s="8">
        <v>1570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>ROUND((E418/D418)*100,0)</f>
        <v>3</v>
      </c>
      <c r="P418" s="8">
        <f>IFERROR(ROUND(E418/L418,2),0)</f>
        <v>2.9</v>
      </c>
      <c r="Q418" s="10" t="s">
        <v>8316</v>
      </c>
      <c r="R418" t="s">
        <v>8317</v>
      </c>
      <c r="S418">
        <f>YEAR(T418)</f>
        <v>2016</v>
      </c>
      <c r="T418" s="14">
        <f>(((J418/60)/60)/24)+DATE(1970,1,1)</f>
        <v>42375.08394675926</v>
      </c>
      <c r="U418" s="15">
        <f>(((I418/60)/60)/24)+DATE(1970,1,1)</f>
        <v>42420.08394675926</v>
      </c>
    </row>
    <row r="419" spans="1:21" ht="29" x14ac:dyDescent="0.35">
      <c r="A419">
        <v>2056</v>
      </c>
      <c r="B419" s="3" t="s">
        <v>2057</v>
      </c>
      <c r="C419" s="3" t="s">
        <v>6166</v>
      </c>
      <c r="D419" s="6">
        <v>50000</v>
      </c>
      <c r="E419" s="8">
        <v>1563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>ROUND((E419/D419)*100,0)</f>
        <v>3</v>
      </c>
      <c r="P419" s="8">
        <f>IFERROR(ROUND(E419/L419,2),0)</f>
        <v>2.82</v>
      </c>
      <c r="Q419" s="10" t="s">
        <v>8316</v>
      </c>
      <c r="R419" t="s">
        <v>8317</v>
      </c>
      <c r="S419">
        <f>YEAR(T419)</f>
        <v>2013</v>
      </c>
      <c r="T419" s="14">
        <f>(((J419/60)/60)/24)+DATE(1970,1,1)</f>
        <v>41351.76090277778</v>
      </c>
      <c r="U419" s="15">
        <f>(((I419/60)/60)/24)+DATE(1970,1,1)</f>
        <v>41381.76090277778</v>
      </c>
    </row>
    <row r="420" spans="1:21" ht="29" x14ac:dyDescent="0.35">
      <c r="A420">
        <v>2069</v>
      </c>
      <c r="B420" s="3" t="s">
        <v>2070</v>
      </c>
      <c r="C420" s="3" t="s">
        <v>6179</v>
      </c>
      <c r="D420" s="6">
        <v>50000</v>
      </c>
      <c r="E420" s="8">
        <v>1536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>ROUND((E420/D420)*100,0)</f>
        <v>3</v>
      </c>
      <c r="P420" s="8">
        <f>IFERROR(ROUND(E420/L420,2),0)</f>
        <v>5.84</v>
      </c>
      <c r="Q420" s="10" t="s">
        <v>8316</v>
      </c>
      <c r="R420" t="s">
        <v>8317</v>
      </c>
      <c r="S420">
        <f>YEAR(T420)</f>
        <v>2015</v>
      </c>
      <c r="T420" s="14">
        <f>(((J420/60)/60)/24)+DATE(1970,1,1)</f>
        <v>42340.972118055557</v>
      </c>
      <c r="U420" s="15">
        <f>(((I420/60)/60)/24)+DATE(1970,1,1)</f>
        <v>42371.972118055557</v>
      </c>
    </row>
    <row r="421" spans="1:21" ht="29" x14ac:dyDescent="0.35">
      <c r="A421">
        <v>2077</v>
      </c>
      <c r="B421" s="3" t="s">
        <v>2078</v>
      </c>
      <c r="C421" s="3" t="s">
        <v>6187</v>
      </c>
      <c r="D421" s="6">
        <v>50000</v>
      </c>
      <c r="E421" s="8">
        <v>1527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>ROUND((E421/D421)*100,0)</f>
        <v>3</v>
      </c>
      <c r="P421" s="8">
        <f>IFERROR(ROUND(E421/L421,2),0)</f>
        <v>8.1199999999999992</v>
      </c>
      <c r="Q421" s="10" t="s">
        <v>8316</v>
      </c>
      <c r="R421" t="s">
        <v>8317</v>
      </c>
      <c r="S421">
        <f>YEAR(T421)</f>
        <v>2015</v>
      </c>
      <c r="T421" s="14">
        <f>(((J421/60)/60)/24)+DATE(1970,1,1)</f>
        <v>42103.042546296296</v>
      </c>
      <c r="U421" s="15">
        <f>(((I421/60)/60)/24)+DATE(1970,1,1)</f>
        <v>42160.875</v>
      </c>
    </row>
    <row r="422" spans="1:21" ht="29" x14ac:dyDescent="0.35">
      <c r="A422">
        <v>2121</v>
      </c>
      <c r="B422" s="3" t="s">
        <v>2122</v>
      </c>
      <c r="C422" s="3" t="s">
        <v>6231</v>
      </c>
      <c r="D422" s="6">
        <v>50000</v>
      </c>
      <c r="E422" s="8">
        <v>1434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>ROUND((E422/D422)*100,0)</f>
        <v>3</v>
      </c>
      <c r="P422" s="8">
        <f>IFERROR(ROUND(E422/L422,2),0)</f>
        <v>143.4</v>
      </c>
      <c r="Q422" s="10" t="s">
        <v>8311</v>
      </c>
      <c r="R422" t="s">
        <v>8333</v>
      </c>
      <c r="S422">
        <f>YEAR(T422)</f>
        <v>2016</v>
      </c>
      <c r="T422" s="14">
        <f>(((J422/60)/60)/24)+DATE(1970,1,1)</f>
        <v>42716.7424537037</v>
      </c>
      <c r="U422" s="15">
        <f>(((I422/60)/60)/24)+DATE(1970,1,1)</f>
        <v>42746.7424537037</v>
      </c>
    </row>
    <row r="423" spans="1:21" ht="29" x14ac:dyDescent="0.35">
      <c r="A423">
        <v>2137</v>
      </c>
      <c r="B423" s="3" t="s">
        <v>2138</v>
      </c>
      <c r="C423" s="3" t="s">
        <v>6247</v>
      </c>
      <c r="D423" s="6">
        <v>50000</v>
      </c>
      <c r="E423" s="8">
        <v>1389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>ROUND((E423/D423)*100,0)</f>
        <v>3</v>
      </c>
      <c r="P423" s="8">
        <f>IFERROR(ROUND(E423/L423,2),0)</f>
        <v>2.6</v>
      </c>
      <c r="Q423" s="10" t="s">
        <v>8311</v>
      </c>
      <c r="R423" t="s">
        <v>8333</v>
      </c>
      <c r="S423">
        <f>YEAR(T423)</f>
        <v>2014</v>
      </c>
      <c r="T423" s="14">
        <f>(((J423/60)/60)/24)+DATE(1970,1,1)</f>
        <v>41948.771168981482</v>
      </c>
      <c r="U423" s="15">
        <f>(((I423/60)/60)/24)+DATE(1970,1,1)</f>
        <v>41978.771168981482</v>
      </c>
    </row>
    <row r="424" spans="1:21" x14ac:dyDescent="0.35">
      <c r="A424">
        <v>2150</v>
      </c>
      <c r="B424" s="3" t="s">
        <v>2151</v>
      </c>
      <c r="C424" s="3" t="s">
        <v>6260</v>
      </c>
      <c r="D424" s="6">
        <v>50000</v>
      </c>
      <c r="E424" s="8">
        <v>1362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>ROUND((E424/D424)*100,0)</f>
        <v>3</v>
      </c>
      <c r="P424" s="8">
        <f>IFERROR(ROUND(E424/L424,2),0)</f>
        <v>340.5</v>
      </c>
      <c r="Q424" s="10" t="s">
        <v>8311</v>
      </c>
      <c r="R424" t="s">
        <v>8333</v>
      </c>
      <c r="S424">
        <f>YEAR(T424)</f>
        <v>2016</v>
      </c>
      <c r="T424" s="14">
        <f>(((J424/60)/60)/24)+DATE(1970,1,1)</f>
        <v>42534.284710648149</v>
      </c>
      <c r="U424" s="15">
        <f>(((I424/60)/60)/24)+DATE(1970,1,1)</f>
        <v>42564.284710648149</v>
      </c>
    </row>
    <row r="425" spans="1:21" ht="29" x14ac:dyDescent="0.35">
      <c r="A425">
        <v>2308</v>
      </c>
      <c r="B425" s="3" t="s">
        <v>2309</v>
      </c>
      <c r="C425" s="3" t="s">
        <v>6418</v>
      </c>
      <c r="D425" s="6">
        <v>50000</v>
      </c>
      <c r="E425" s="8">
        <v>1055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>ROUND((E425/D425)*100,0)</f>
        <v>2</v>
      </c>
      <c r="P425" s="8">
        <f>IFERROR(ROUND(E425/L425,2),0)</f>
        <v>1.72</v>
      </c>
      <c r="Q425" s="10" t="s">
        <v>8313</v>
      </c>
      <c r="R425" t="s">
        <v>8343</v>
      </c>
      <c r="S425">
        <f>YEAR(T425)</f>
        <v>2014</v>
      </c>
      <c r="T425" s="14">
        <f>(((J425/60)/60)/24)+DATE(1970,1,1)</f>
        <v>41851.962916666671</v>
      </c>
      <c r="U425" s="15">
        <f>(((I425/60)/60)/24)+DATE(1970,1,1)</f>
        <v>41880.041666666664</v>
      </c>
    </row>
    <row r="426" spans="1:21" ht="29" x14ac:dyDescent="0.35">
      <c r="A426">
        <v>2350</v>
      </c>
      <c r="B426" s="3" t="s">
        <v>2351</v>
      </c>
      <c r="C426" s="3" t="s">
        <v>6460</v>
      </c>
      <c r="D426" s="6">
        <v>50000</v>
      </c>
      <c r="E426" s="8">
        <v>1003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>ROUND((E426/D426)*100,0)</f>
        <v>2</v>
      </c>
      <c r="P426" s="8">
        <f>IFERROR(ROUND(E426/L426,2),0)</f>
        <v>0</v>
      </c>
      <c r="Q426" s="10" t="s">
        <v>8316</v>
      </c>
      <c r="R426" t="s">
        <v>8334</v>
      </c>
      <c r="S426">
        <f>YEAR(T426)</f>
        <v>2016</v>
      </c>
      <c r="T426" s="14">
        <f>(((J426/60)/60)/24)+DATE(1970,1,1)</f>
        <v>42708.842245370368</v>
      </c>
      <c r="U426" s="15">
        <f>(((I426/60)/60)/24)+DATE(1970,1,1)</f>
        <v>42738.842245370368</v>
      </c>
    </row>
    <row r="427" spans="1:21" ht="29" x14ac:dyDescent="0.35">
      <c r="A427">
        <v>2367</v>
      </c>
      <c r="B427" s="3" t="s">
        <v>2368</v>
      </c>
      <c r="C427" s="3" t="s">
        <v>6477</v>
      </c>
      <c r="D427" s="6">
        <v>50000</v>
      </c>
      <c r="E427" s="8">
        <v>1000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>ROUND((E427/D427)*100,0)</f>
        <v>2</v>
      </c>
      <c r="P427" s="8">
        <f>IFERROR(ROUND(E427/L427,2),0)</f>
        <v>71.430000000000007</v>
      </c>
      <c r="Q427" s="10" t="s">
        <v>8316</v>
      </c>
      <c r="R427" t="s">
        <v>8334</v>
      </c>
      <c r="S427">
        <f>YEAR(T427)</f>
        <v>2016</v>
      </c>
      <c r="T427" s="14">
        <f>(((J427/60)/60)/24)+DATE(1970,1,1)</f>
        <v>42425.970092592594</v>
      </c>
      <c r="U427" s="15">
        <f>(((I427/60)/60)/24)+DATE(1970,1,1)</f>
        <v>42485.928425925929</v>
      </c>
    </row>
    <row r="428" spans="1:21" ht="29" x14ac:dyDescent="0.35">
      <c r="A428">
        <v>2400</v>
      </c>
      <c r="B428" s="3" t="s">
        <v>2401</v>
      </c>
      <c r="C428" s="3" t="s">
        <v>6510</v>
      </c>
      <c r="D428" s="6">
        <v>50000</v>
      </c>
      <c r="E428" s="8">
        <v>904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>ROUND((E428/D428)*100,0)</f>
        <v>2</v>
      </c>
      <c r="P428" s="8">
        <f>IFERROR(ROUND(E428/L428,2),0)</f>
        <v>0</v>
      </c>
      <c r="Q428" s="10" t="s">
        <v>8316</v>
      </c>
      <c r="R428" t="s">
        <v>8334</v>
      </c>
      <c r="S428">
        <f>YEAR(T428)</f>
        <v>2016</v>
      </c>
      <c r="T428" s="14">
        <f>(((J428/60)/60)/24)+DATE(1970,1,1)</f>
        <v>42444.268101851849</v>
      </c>
      <c r="U428" s="15">
        <f>(((I428/60)/60)/24)+DATE(1970,1,1)</f>
        <v>42474.268101851849</v>
      </c>
    </row>
    <row r="429" spans="1:21" ht="29" x14ac:dyDescent="0.35">
      <c r="A429">
        <v>2427</v>
      </c>
      <c r="B429" s="3" t="s">
        <v>2428</v>
      </c>
      <c r="C429" s="3" t="s">
        <v>6537</v>
      </c>
      <c r="D429" s="6">
        <v>50000</v>
      </c>
      <c r="E429" s="8">
        <v>860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>ROUND((E429/D429)*100,0)</f>
        <v>2</v>
      </c>
      <c r="P429" s="8">
        <f>IFERROR(ROUND(E429/L429,2),0)</f>
        <v>860</v>
      </c>
      <c r="Q429" s="10" t="s">
        <v>8321</v>
      </c>
      <c r="R429" t="s">
        <v>8322</v>
      </c>
      <c r="S429">
        <f>YEAR(T429)</f>
        <v>2016</v>
      </c>
      <c r="T429" s="14">
        <f>(((J429/60)/60)/24)+DATE(1970,1,1)</f>
        <v>42412.318668981476</v>
      </c>
      <c r="U429" s="15">
        <f>(((I429/60)/60)/24)+DATE(1970,1,1)</f>
        <v>42452.277002314819</v>
      </c>
    </row>
    <row r="430" spans="1:21" ht="29" x14ac:dyDescent="0.35">
      <c r="A430">
        <v>2510</v>
      </c>
      <c r="B430" s="3" t="s">
        <v>2510</v>
      </c>
      <c r="C430" s="3" t="s">
        <v>6620</v>
      </c>
      <c r="D430" s="6">
        <v>50000</v>
      </c>
      <c r="E430" s="8">
        <v>715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>ROUND((E430/D430)*100,0)</f>
        <v>1</v>
      </c>
      <c r="P430" s="8">
        <f>IFERROR(ROUND(E430/L430,2),0)</f>
        <v>357.5</v>
      </c>
      <c r="Q430" s="10" t="s">
        <v>8321</v>
      </c>
      <c r="R430" t="s">
        <v>8356</v>
      </c>
      <c r="S430">
        <f>YEAR(T430)</f>
        <v>2015</v>
      </c>
      <c r="T430" s="14">
        <f>(((J430/60)/60)/24)+DATE(1970,1,1)</f>
        <v>42078.997361111105</v>
      </c>
      <c r="U430" s="15">
        <f>(((I430/60)/60)/24)+DATE(1970,1,1)</f>
        <v>42138.997361111105</v>
      </c>
    </row>
    <row r="431" spans="1:21" ht="29" x14ac:dyDescent="0.35">
      <c r="A431">
        <v>2587</v>
      </c>
      <c r="B431" s="3" t="s">
        <v>2587</v>
      </c>
      <c r="C431" s="3" t="s">
        <v>6697</v>
      </c>
      <c r="D431" s="6">
        <v>50000</v>
      </c>
      <c r="E431" s="8">
        <v>610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>ROUND((E431/D431)*100,0)</f>
        <v>1</v>
      </c>
      <c r="P431" s="8">
        <f>IFERROR(ROUND(E431/L431,2),0)</f>
        <v>101.67</v>
      </c>
      <c r="Q431" s="10" t="s">
        <v>8321</v>
      </c>
      <c r="R431" t="s">
        <v>8322</v>
      </c>
      <c r="S431">
        <f>YEAR(T431)</f>
        <v>2015</v>
      </c>
      <c r="T431" s="14">
        <f>(((J431/60)/60)/24)+DATE(1970,1,1)</f>
        <v>42338.675381944442</v>
      </c>
      <c r="U431" s="15">
        <f>(((I431/60)/60)/24)+DATE(1970,1,1)</f>
        <v>42368.675381944442</v>
      </c>
    </row>
    <row r="432" spans="1:21" ht="29" x14ac:dyDescent="0.35">
      <c r="A432">
        <v>2589</v>
      </c>
      <c r="B432" s="3" t="s">
        <v>2589</v>
      </c>
      <c r="C432" s="3" t="s">
        <v>6699</v>
      </c>
      <c r="D432" s="6">
        <v>50000</v>
      </c>
      <c r="E432" s="8">
        <v>607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>ROUND((E432/D432)*100,0)</f>
        <v>1</v>
      </c>
      <c r="P432" s="8">
        <f>IFERROR(ROUND(E432/L432,2),0)</f>
        <v>607</v>
      </c>
      <c r="Q432" s="10" t="s">
        <v>8321</v>
      </c>
      <c r="R432" t="s">
        <v>8322</v>
      </c>
      <c r="S432">
        <f>YEAR(T432)</f>
        <v>2016</v>
      </c>
      <c r="T432" s="14">
        <f>(((J432/60)/60)/24)+DATE(1970,1,1)</f>
        <v>42422.536192129628</v>
      </c>
      <c r="U432" s="15">
        <f>(((I432/60)/60)/24)+DATE(1970,1,1)</f>
        <v>42452.494525462964</v>
      </c>
    </row>
    <row r="433" spans="1:21" ht="29" x14ac:dyDescent="0.35">
      <c r="A433">
        <v>2600</v>
      </c>
      <c r="B433" s="3" t="s">
        <v>2600</v>
      </c>
      <c r="C433" s="3" t="s">
        <v>6710</v>
      </c>
      <c r="D433" s="6">
        <v>50000</v>
      </c>
      <c r="E433" s="8">
        <v>597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>ROUND((E433/D433)*100,0)</f>
        <v>1</v>
      </c>
      <c r="P433" s="8">
        <f>IFERROR(ROUND(E433/L433,2),0)</f>
        <v>19.899999999999999</v>
      </c>
      <c r="Q433" s="10" t="s">
        <v>8321</v>
      </c>
      <c r="R433" t="s">
        <v>8322</v>
      </c>
      <c r="S433">
        <f>YEAR(T433)</f>
        <v>2016</v>
      </c>
      <c r="T433" s="14">
        <f>(((J433/60)/60)/24)+DATE(1970,1,1)</f>
        <v>42394.900462962964</v>
      </c>
      <c r="U433" s="15">
        <f>(((I433/60)/60)/24)+DATE(1970,1,1)</f>
        <v>42454.858796296292</v>
      </c>
    </row>
    <row r="434" spans="1:21" ht="29" x14ac:dyDescent="0.35">
      <c r="A434">
        <v>2685</v>
      </c>
      <c r="B434" s="3" t="s">
        <v>2685</v>
      </c>
      <c r="C434" s="3" t="s">
        <v>6795</v>
      </c>
      <c r="D434" s="6">
        <v>50000</v>
      </c>
      <c r="E434" s="8">
        <v>500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>ROUND((E434/D434)*100,0)</f>
        <v>1</v>
      </c>
      <c r="P434" s="8">
        <f>IFERROR(ROUND(E434/L434,2),0)</f>
        <v>500</v>
      </c>
      <c r="Q434" s="10" t="s">
        <v>8321</v>
      </c>
      <c r="R434" t="s">
        <v>8322</v>
      </c>
      <c r="S434">
        <f>YEAR(T434)</f>
        <v>2015</v>
      </c>
      <c r="T434" s="14">
        <f>(((J434/60)/60)/24)+DATE(1970,1,1)</f>
        <v>42061.69594907407</v>
      </c>
      <c r="U434" s="15">
        <f>(((I434/60)/60)/24)+DATE(1970,1,1)</f>
        <v>42121.654282407413</v>
      </c>
    </row>
    <row r="435" spans="1:21" x14ac:dyDescent="0.35">
      <c r="A435">
        <v>2688</v>
      </c>
      <c r="B435" s="3" t="s">
        <v>2688</v>
      </c>
      <c r="C435" s="3" t="s">
        <v>6798</v>
      </c>
      <c r="D435" s="6">
        <v>50000</v>
      </c>
      <c r="E435" s="8">
        <v>490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>ROUND((E435/D435)*100,0)</f>
        <v>1</v>
      </c>
      <c r="P435" s="8">
        <f>IFERROR(ROUND(E435/L435,2),0)</f>
        <v>35</v>
      </c>
      <c r="Q435" s="10" t="s">
        <v>8321</v>
      </c>
      <c r="R435" t="s">
        <v>8322</v>
      </c>
      <c r="S435">
        <f>YEAR(T435)</f>
        <v>2015</v>
      </c>
      <c r="T435" s="14">
        <f>(((J435/60)/60)/24)+DATE(1970,1,1)</f>
        <v>42028.118865740747</v>
      </c>
      <c r="U435" s="15">
        <f>(((I435/60)/60)/24)+DATE(1970,1,1)</f>
        <v>42059.125</v>
      </c>
    </row>
    <row r="436" spans="1:21" ht="29" x14ac:dyDescent="0.35">
      <c r="A436">
        <v>2709</v>
      </c>
      <c r="B436" s="3" t="s">
        <v>2709</v>
      </c>
      <c r="C436" s="3" t="s">
        <v>6819</v>
      </c>
      <c r="D436" s="6">
        <v>50000</v>
      </c>
      <c r="E436" s="8">
        <v>460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>ROUND((E436/D436)*100,0)</f>
        <v>1</v>
      </c>
      <c r="P436" s="8">
        <f>IFERROR(ROUND(E436/L436,2),0)</f>
        <v>1.49</v>
      </c>
      <c r="Q436" s="10" t="s">
        <v>8339</v>
      </c>
      <c r="R436" t="s">
        <v>8357</v>
      </c>
      <c r="S436">
        <f>YEAR(T436)</f>
        <v>2016</v>
      </c>
      <c r="T436" s="14">
        <f>(((J436/60)/60)/24)+DATE(1970,1,1)</f>
        <v>42612.149780092594</v>
      </c>
      <c r="U436" s="15">
        <f>(((I436/60)/60)/24)+DATE(1970,1,1)</f>
        <v>42647.165972222225</v>
      </c>
    </row>
    <row r="437" spans="1:21" ht="29" x14ac:dyDescent="0.35">
      <c r="A437">
        <v>2733</v>
      </c>
      <c r="B437" s="3" t="s">
        <v>2733</v>
      </c>
      <c r="C437" s="3" t="s">
        <v>6843</v>
      </c>
      <c r="D437" s="6">
        <v>50000</v>
      </c>
      <c r="E437" s="8">
        <v>427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>ROUND((E437/D437)*100,0)</f>
        <v>1</v>
      </c>
      <c r="P437" s="8">
        <f>IFERROR(ROUND(E437/L437,2),0)</f>
        <v>3.59</v>
      </c>
      <c r="Q437" s="10" t="s">
        <v>8316</v>
      </c>
      <c r="R437" t="s">
        <v>8317</v>
      </c>
      <c r="S437">
        <f>YEAR(T437)</f>
        <v>2015</v>
      </c>
      <c r="T437" s="14">
        <f>(((J437/60)/60)/24)+DATE(1970,1,1)</f>
        <v>42044.272847222222</v>
      </c>
      <c r="U437" s="15">
        <f>(((I437/60)/60)/24)+DATE(1970,1,1)</f>
        <v>42104.231180555551</v>
      </c>
    </row>
    <row r="438" spans="1:21" ht="29" x14ac:dyDescent="0.35">
      <c r="A438">
        <v>2863</v>
      </c>
      <c r="B438" s="3" t="s">
        <v>2863</v>
      </c>
      <c r="C438" s="3" t="s">
        <v>6973</v>
      </c>
      <c r="D438" s="6">
        <v>50000</v>
      </c>
      <c r="E438" s="8">
        <v>280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>ROUND((E438/D438)*100,0)</f>
        <v>1</v>
      </c>
      <c r="P438" s="8">
        <f>IFERROR(ROUND(E438/L438,2),0)</f>
        <v>280</v>
      </c>
      <c r="Q438" s="10" t="s">
        <v>8339</v>
      </c>
      <c r="R438" t="s">
        <v>8340</v>
      </c>
      <c r="S438">
        <f>YEAR(T438)</f>
        <v>2014</v>
      </c>
      <c r="T438" s="14">
        <f>(((J438/60)/60)/24)+DATE(1970,1,1)</f>
        <v>41831.675034722226</v>
      </c>
      <c r="U438" s="15">
        <f>(((I438/60)/60)/24)+DATE(1970,1,1)</f>
        <v>41891.675034722226</v>
      </c>
    </row>
    <row r="439" spans="1:21" ht="29" x14ac:dyDescent="0.35">
      <c r="A439">
        <v>2894</v>
      </c>
      <c r="B439" s="3" t="s">
        <v>2894</v>
      </c>
      <c r="C439" s="3" t="s">
        <v>7004</v>
      </c>
      <c r="D439" s="6">
        <v>50000</v>
      </c>
      <c r="E439" s="8">
        <v>259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>ROUND((E439/D439)*100,0)</f>
        <v>1</v>
      </c>
      <c r="P439" s="8">
        <f>IFERROR(ROUND(E439/L439,2),0)</f>
        <v>0</v>
      </c>
      <c r="Q439" s="10" t="s">
        <v>8339</v>
      </c>
      <c r="R439" t="s">
        <v>8340</v>
      </c>
      <c r="S439">
        <f>YEAR(T439)</f>
        <v>2015</v>
      </c>
      <c r="T439" s="14">
        <f>(((J439/60)/60)/24)+DATE(1970,1,1)</f>
        <v>42037.986284722225</v>
      </c>
      <c r="U439" s="15">
        <f>(((I439/60)/60)/24)+DATE(1970,1,1)</f>
        <v>42097.944618055553</v>
      </c>
    </row>
    <row r="440" spans="1:21" ht="29" x14ac:dyDescent="0.35">
      <c r="A440">
        <v>2945</v>
      </c>
      <c r="B440" s="3" t="s">
        <v>2945</v>
      </c>
      <c r="C440" s="3" t="s">
        <v>7055</v>
      </c>
      <c r="D440" s="6">
        <v>50000</v>
      </c>
      <c r="E440" s="8">
        <v>215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>ROUND((E440/D440)*100,0)</f>
        <v>0</v>
      </c>
      <c r="P440" s="8">
        <f>IFERROR(ROUND(E440/L440,2),0)</f>
        <v>0</v>
      </c>
      <c r="Q440" s="10" t="s">
        <v>8339</v>
      </c>
      <c r="R440" t="s">
        <v>8357</v>
      </c>
      <c r="S440">
        <f>YEAR(T440)</f>
        <v>2015</v>
      </c>
      <c r="T440" s="14">
        <f>(((J440/60)/60)/24)+DATE(1970,1,1)</f>
        <v>42118.139583333337</v>
      </c>
      <c r="U440" s="15">
        <f>(((I440/60)/60)/24)+DATE(1970,1,1)</f>
        <v>42148.139583333337</v>
      </c>
    </row>
    <row r="441" spans="1:21" ht="29" x14ac:dyDescent="0.35">
      <c r="A441">
        <v>2951</v>
      </c>
      <c r="B441" s="3" t="s">
        <v>2951</v>
      </c>
      <c r="C441" s="3" t="s">
        <v>7061</v>
      </c>
      <c r="D441" s="6">
        <v>50000</v>
      </c>
      <c r="E441" s="8">
        <v>212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>ROUND((E441/D441)*100,0)</f>
        <v>0</v>
      </c>
      <c r="P441" s="8">
        <f>IFERROR(ROUND(E441/L441,2),0)</f>
        <v>3.66</v>
      </c>
      <c r="Q441" s="10" t="s">
        <v>8339</v>
      </c>
      <c r="R441" t="s">
        <v>8357</v>
      </c>
      <c r="S441">
        <f>YEAR(T441)</f>
        <v>2014</v>
      </c>
      <c r="T441" s="14">
        <f>(((J441/60)/60)/24)+DATE(1970,1,1)</f>
        <v>41872.802928240737</v>
      </c>
      <c r="U441" s="15">
        <f>(((I441/60)/60)/24)+DATE(1970,1,1)</f>
        <v>41917.802928240737</v>
      </c>
    </row>
    <row r="442" spans="1:21" ht="29" x14ac:dyDescent="0.35">
      <c r="A442">
        <v>2998</v>
      </c>
      <c r="B442" s="3" t="s">
        <v>2998</v>
      </c>
      <c r="C442" s="3" t="s">
        <v>7108</v>
      </c>
      <c r="D442" s="6">
        <v>50000</v>
      </c>
      <c r="E442" s="8">
        <v>178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>ROUND((E442/D442)*100,0)</f>
        <v>0</v>
      </c>
      <c r="P442" s="8">
        <f>IFERROR(ROUND(E442/L442,2),0)</f>
        <v>0.41</v>
      </c>
      <c r="Q442" s="10" t="s">
        <v>8339</v>
      </c>
      <c r="R442" t="s">
        <v>8357</v>
      </c>
      <c r="S442">
        <f>YEAR(T442)</f>
        <v>2014</v>
      </c>
      <c r="T442" s="14">
        <f>(((J442/60)/60)/24)+DATE(1970,1,1)</f>
        <v>41778.193622685183</v>
      </c>
      <c r="U442" s="15">
        <f>(((I442/60)/60)/24)+DATE(1970,1,1)</f>
        <v>41806.184027777781</v>
      </c>
    </row>
    <row r="443" spans="1:21" ht="29" x14ac:dyDescent="0.35">
      <c r="A443">
        <v>3052</v>
      </c>
      <c r="B443" s="3" t="s">
        <v>3052</v>
      </c>
      <c r="C443" s="3" t="s">
        <v>7162</v>
      </c>
      <c r="D443" s="6">
        <v>50000</v>
      </c>
      <c r="E443" s="8">
        <v>131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>ROUND((E443/D443)*100,0)</f>
        <v>0</v>
      </c>
      <c r="P443" s="8">
        <f>IFERROR(ROUND(E443/L443,2),0)</f>
        <v>65.5</v>
      </c>
      <c r="Q443" s="10" t="s">
        <v>8339</v>
      </c>
      <c r="R443" t="s">
        <v>8357</v>
      </c>
      <c r="S443">
        <f>YEAR(T443)</f>
        <v>2015</v>
      </c>
      <c r="T443" s="14">
        <f>(((J443/60)/60)/24)+DATE(1970,1,1)</f>
        <v>42122.670069444444</v>
      </c>
      <c r="U443" s="15">
        <f>(((I443/60)/60)/24)+DATE(1970,1,1)</f>
        <v>42152.665972222225</v>
      </c>
    </row>
    <row r="444" spans="1:21" ht="29" x14ac:dyDescent="0.35">
      <c r="A444">
        <v>3057</v>
      </c>
      <c r="B444" s="3" t="s">
        <v>3057</v>
      </c>
      <c r="C444" s="3" t="s">
        <v>7167</v>
      </c>
      <c r="D444" s="6">
        <v>50000</v>
      </c>
      <c r="E444" s="8">
        <v>130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>ROUND((E444/D444)*100,0)</f>
        <v>0</v>
      </c>
      <c r="P444" s="8">
        <f>IFERROR(ROUND(E444/L444,2),0)</f>
        <v>0</v>
      </c>
      <c r="Q444" s="10" t="s">
        <v>8339</v>
      </c>
      <c r="R444" t="s">
        <v>8357</v>
      </c>
      <c r="S444">
        <f>YEAR(T444)</f>
        <v>2016</v>
      </c>
      <c r="T444" s="14">
        <f>(((J444/60)/60)/24)+DATE(1970,1,1)</f>
        <v>42433.650590277779</v>
      </c>
      <c r="U444" s="15">
        <f>(((I444/60)/60)/24)+DATE(1970,1,1)</f>
        <v>42463.608923611115</v>
      </c>
    </row>
    <row r="445" spans="1:21" x14ac:dyDescent="0.35">
      <c r="A445">
        <v>3108</v>
      </c>
      <c r="B445" s="3" t="s">
        <v>3108</v>
      </c>
      <c r="C445" s="3" t="s">
        <v>7218</v>
      </c>
      <c r="D445" s="6">
        <v>50000</v>
      </c>
      <c r="E445" s="8">
        <v>106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>ROUND((E445/D445)*100,0)</f>
        <v>0</v>
      </c>
      <c r="P445" s="8">
        <f>IFERROR(ROUND(E445/L445,2),0)</f>
        <v>53</v>
      </c>
      <c r="Q445" s="10" t="s">
        <v>8339</v>
      </c>
      <c r="R445" t="s">
        <v>8357</v>
      </c>
      <c r="S445">
        <f>YEAR(T445)</f>
        <v>2015</v>
      </c>
      <c r="T445" s="14">
        <f>(((J445/60)/60)/24)+DATE(1970,1,1)</f>
        <v>42062.680486111116</v>
      </c>
      <c r="U445" s="15">
        <f>(((I445/60)/60)/24)+DATE(1970,1,1)</f>
        <v>42122.638819444444</v>
      </c>
    </row>
    <row r="446" spans="1:21" ht="29" x14ac:dyDescent="0.35">
      <c r="A446">
        <v>3139</v>
      </c>
      <c r="B446" s="3" t="s">
        <v>3139</v>
      </c>
      <c r="C446" s="3" t="s">
        <v>7249</v>
      </c>
      <c r="D446" s="6">
        <v>50000</v>
      </c>
      <c r="E446" s="8">
        <v>100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>ROUND((E446/D446)*100,0)</f>
        <v>0</v>
      </c>
      <c r="P446" s="8">
        <f>IFERROR(ROUND(E446/L446,2),0)</f>
        <v>16.670000000000002</v>
      </c>
      <c r="Q446" s="10" t="s">
        <v>8339</v>
      </c>
      <c r="R446" t="s">
        <v>8340</v>
      </c>
      <c r="S446">
        <f>YEAR(T446)</f>
        <v>2017</v>
      </c>
      <c r="T446" s="14">
        <f>(((J446/60)/60)/24)+DATE(1970,1,1)</f>
        <v>42785.270370370374</v>
      </c>
      <c r="U446" s="15">
        <f>(((I446/60)/60)/24)+DATE(1970,1,1)</f>
        <v>42819.189583333333</v>
      </c>
    </row>
    <row r="447" spans="1:21" ht="29" x14ac:dyDescent="0.35">
      <c r="A447">
        <v>3146</v>
      </c>
      <c r="B447" s="3" t="s">
        <v>3146</v>
      </c>
      <c r="C447" s="3" t="s">
        <v>7256</v>
      </c>
      <c r="D447" s="6">
        <v>50000</v>
      </c>
      <c r="E447" s="8">
        <v>100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>ROUND((E447/D447)*100,0)</f>
        <v>0</v>
      </c>
      <c r="P447" s="8">
        <f>IFERROR(ROUND(E447/L447,2),0)</f>
        <v>8.33</v>
      </c>
      <c r="Q447" s="10" t="s">
        <v>8339</v>
      </c>
      <c r="R447" t="s">
        <v>8340</v>
      </c>
      <c r="S447">
        <f>YEAR(T447)</f>
        <v>2017</v>
      </c>
      <c r="T447" s="14">
        <f>(((J447/60)/60)/24)+DATE(1970,1,1)</f>
        <v>42796.682476851856</v>
      </c>
      <c r="U447" s="15">
        <f>(((I447/60)/60)/24)+DATE(1970,1,1)</f>
        <v>42841.640810185185</v>
      </c>
    </row>
    <row r="448" spans="1:21" ht="29" x14ac:dyDescent="0.35">
      <c r="A448">
        <v>3200</v>
      </c>
      <c r="B448" s="3" t="s">
        <v>3200</v>
      </c>
      <c r="C448" s="3" t="s">
        <v>7310</v>
      </c>
      <c r="D448" s="6">
        <v>50000</v>
      </c>
      <c r="E448" s="8">
        <v>75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>ROUND((E448/D448)*100,0)</f>
        <v>0</v>
      </c>
      <c r="P448" s="8">
        <f>IFERROR(ROUND(E448/L448,2),0)</f>
        <v>75</v>
      </c>
      <c r="Q448" s="10" t="s">
        <v>8339</v>
      </c>
      <c r="R448" t="s">
        <v>8351</v>
      </c>
      <c r="S448">
        <f>YEAR(T448)</f>
        <v>2016</v>
      </c>
      <c r="T448" s="14">
        <f>(((J448/60)/60)/24)+DATE(1970,1,1)</f>
        <v>42460.320613425924</v>
      </c>
      <c r="U448" s="15">
        <f>(((I448/60)/60)/24)+DATE(1970,1,1)</f>
        <v>42490.231944444444</v>
      </c>
    </row>
    <row r="449" spans="1:21" ht="29" x14ac:dyDescent="0.35">
      <c r="A449">
        <v>3893</v>
      </c>
      <c r="B449" s="3" t="s">
        <v>3890</v>
      </c>
      <c r="C449" s="3" t="s">
        <v>8001</v>
      </c>
      <c r="D449" s="6">
        <v>50000</v>
      </c>
      <c r="E449" s="8">
        <v>0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>ROUND((E449/D449)*100,0)</f>
        <v>0</v>
      </c>
      <c r="P449" s="8">
        <f>IFERROR(ROUND(E449/L449,2),0)</f>
        <v>0</v>
      </c>
      <c r="Q449" s="10" t="s">
        <v>8339</v>
      </c>
      <c r="R449" t="s">
        <v>8340</v>
      </c>
      <c r="S449">
        <f>YEAR(T449)</f>
        <v>2014</v>
      </c>
      <c r="T449" s="14">
        <f>(((J449/60)/60)/24)+DATE(1970,1,1)</f>
        <v>41779.657870370371</v>
      </c>
      <c r="U449" s="15">
        <f>(((I449/60)/60)/24)+DATE(1970,1,1)</f>
        <v>41821.25</v>
      </c>
    </row>
    <row r="450" spans="1:21" ht="29" x14ac:dyDescent="0.35">
      <c r="A450">
        <v>3993</v>
      </c>
      <c r="B450" s="3" t="s">
        <v>3989</v>
      </c>
      <c r="C450" s="3" t="s">
        <v>8099</v>
      </c>
      <c r="D450" s="6">
        <v>50000</v>
      </c>
      <c r="E450" s="8">
        <v>0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>ROUND((E450/D450)*100,0)</f>
        <v>0</v>
      </c>
      <c r="P450" s="8">
        <f>IFERROR(ROUND(E450/L450,2),0)</f>
        <v>0</v>
      </c>
      <c r="Q450" s="10" t="s">
        <v>8339</v>
      </c>
      <c r="R450" t="s">
        <v>8340</v>
      </c>
      <c r="S450">
        <f>YEAR(T450)</f>
        <v>2015</v>
      </c>
      <c r="T450" s="14">
        <f>(((J450/60)/60)/24)+DATE(1970,1,1)</f>
        <v>42107.864722222221</v>
      </c>
      <c r="U450" s="15">
        <f>(((I450/60)/60)/24)+DATE(1970,1,1)</f>
        <v>42137.864722222221</v>
      </c>
    </row>
    <row r="451" spans="1:21" x14ac:dyDescent="0.35">
      <c r="A451">
        <v>952</v>
      </c>
      <c r="B451" s="3" t="s">
        <v>953</v>
      </c>
      <c r="C451" s="3" t="s">
        <v>5062</v>
      </c>
      <c r="D451" s="6">
        <v>49000</v>
      </c>
      <c r="E451" s="8">
        <v>6500.09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>ROUND((E451/D451)*100,0)</f>
        <v>13</v>
      </c>
      <c r="P451" s="8">
        <f>IFERROR(ROUND(E451/L451,2),0)</f>
        <v>33.159999999999997</v>
      </c>
      <c r="Q451" s="10" t="s">
        <v>8316</v>
      </c>
      <c r="R451" t="s">
        <v>8324</v>
      </c>
      <c r="S451">
        <f>YEAR(T451)</f>
        <v>2016</v>
      </c>
      <c r="T451" s="14">
        <f>(((J451/60)/60)/24)+DATE(1970,1,1)</f>
        <v>42662.613564814819</v>
      </c>
      <c r="U451" s="15">
        <f>(((I451/60)/60)/24)+DATE(1970,1,1)</f>
        <v>42692.655231481483</v>
      </c>
    </row>
    <row r="452" spans="1:21" x14ac:dyDescent="0.35">
      <c r="A452">
        <v>2659</v>
      </c>
      <c r="B452" s="3" t="s">
        <v>2659</v>
      </c>
      <c r="C452" s="3" t="s">
        <v>6769</v>
      </c>
      <c r="D452" s="6">
        <v>49000</v>
      </c>
      <c r="E452" s="8">
        <v>520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>ROUND((E452/D452)*100,0)</f>
        <v>1</v>
      </c>
      <c r="P452" s="8">
        <f>IFERROR(ROUND(E452/L452,2),0)</f>
        <v>52</v>
      </c>
      <c r="Q452" s="10" t="s">
        <v>8316</v>
      </c>
      <c r="R452" t="s">
        <v>8350</v>
      </c>
      <c r="S452">
        <f>YEAR(T452)</f>
        <v>2015</v>
      </c>
      <c r="T452" s="14">
        <f>(((J452/60)/60)/24)+DATE(1970,1,1)</f>
        <v>42082.069560185191</v>
      </c>
      <c r="U452" s="15">
        <f>(((I452/60)/60)/24)+DATE(1970,1,1)</f>
        <v>42112.069560185191</v>
      </c>
    </row>
    <row r="453" spans="1:21" ht="29" x14ac:dyDescent="0.35">
      <c r="A453">
        <v>3098</v>
      </c>
      <c r="B453" s="3" t="s">
        <v>3098</v>
      </c>
      <c r="C453" s="3" t="s">
        <v>7208</v>
      </c>
      <c r="D453" s="6">
        <v>48725</v>
      </c>
      <c r="E453" s="8">
        <v>110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>ROUND((E453/D453)*100,0)</f>
        <v>0</v>
      </c>
      <c r="P453" s="8">
        <f>IFERROR(ROUND(E453/L453,2),0)</f>
        <v>4.07</v>
      </c>
      <c r="Q453" s="10" t="s">
        <v>8339</v>
      </c>
      <c r="R453" t="s">
        <v>8357</v>
      </c>
      <c r="S453">
        <f>YEAR(T453)</f>
        <v>2015</v>
      </c>
      <c r="T453" s="14">
        <f>(((J453/60)/60)/24)+DATE(1970,1,1)</f>
        <v>42359.792233796295</v>
      </c>
      <c r="U453" s="15">
        <f>(((I453/60)/60)/24)+DATE(1970,1,1)</f>
        <v>42408.01180555555</v>
      </c>
    </row>
    <row r="454" spans="1:21" ht="29" x14ac:dyDescent="0.35">
      <c r="A454">
        <v>712</v>
      </c>
      <c r="B454" s="3" t="s">
        <v>713</v>
      </c>
      <c r="C454" s="3" t="s">
        <v>4822</v>
      </c>
      <c r="D454" s="6">
        <v>48500</v>
      </c>
      <c r="E454" s="8">
        <v>10088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>ROUND((E454/D454)*100,0)</f>
        <v>21</v>
      </c>
      <c r="P454" s="8">
        <f>IFERROR(ROUND(E454/L454,2),0)</f>
        <v>2522</v>
      </c>
      <c r="Q454" s="10" t="s">
        <v>8316</v>
      </c>
      <c r="R454" t="s">
        <v>8324</v>
      </c>
      <c r="S454">
        <f>YEAR(T454)</f>
        <v>2016</v>
      </c>
      <c r="T454" s="14">
        <f>(((J454/60)/60)/24)+DATE(1970,1,1)</f>
        <v>42384.680925925932</v>
      </c>
      <c r="U454" s="15">
        <f>(((I454/60)/60)/24)+DATE(1970,1,1)</f>
        <v>42414.680925925932</v>
      </c>
    </row>
    <row r="455" spans="1:21" ht="29" x14ac:dyDescent="0.35">
      <c r="A455">
        <v>1327</v>
      </c>
      <c r="B455" s="3" t="s">
        <v>1328</v>
      </c>
      <c r="C455" s="3" t="s">
        <v>5437</v>
      </c>
      <c r="D455" s="6">
        <v>48000</v>
      </c>
      <c r="E455" s="8">
        <v>4000.5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>ROUND((E455/D455)*100,0)</f>
        <v>8</v>
      </c>
      <c r="P455" s="8">
        <f>IFERROR(ROUND(E455/L455,2),0)</f>
        <v>97.57</v>
      </c>
      <c r="Q455" s="10" t="s">
        <v>8316</v>
      </c>
      <c r="R455" t="s">
        <v>8324</v>
      </c>
      <c r="S455">
        <f>YEAR(T455)</f>
        <v>2015</v>
      </c>
      <c r="T455" s="14">
        <f>(((J455/60)/60)/24)+DATE(1970,1,1)</f>
        <v>42123.678645833337</v>
      </c>
      <c r="U455" s="15">
        <f>(((I455/60)/60)/24)+DATE(1970,1,1)</f>
        <v>42153.678645833337</v>
      </c>
    </row>
    <row r="456" spans="1:21" ht="29" x14ac:dyDescent="0.35">
      <c r="A456">
        <v>1913</v>
      </c>
      <c r="B456" s="3" t="s">
        <v>1914</v>
      </c>
      <c r="C456" s="3" t="s">
        <v>6023</v>
      </c>
      <c r="D456" s="6">
        <v>48000</v>
      </c>
      <c r="E456" s="8">
        <v>2000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>ROUND((E456/D456)*100,0)</f>
        <v>4</v>
      </c>
      <c r="P456" s="8">
        <f>IFERROR(ROUND(E456/L456,2),0)</f>
        <v>76.92</v>
      </c>
      <c r="Q456" s="10" t="s">
        <v>8316</v>
      </c>
      <c r="R456" t="s">
        <v>8349</v>
      </c>
      <c r="S456">
        <f>YEAR(T456)</f>
        <v>2014</v>
      </c>
      <c r="T456" s="14">
        <f>(((J456/60)/60)/24)+DATE(1970,1,1)</f>
        <v>41890.511319444442</v>
      </c>
      <c r="U456" s="15">
        <f>(((I456/60)/60)/24)+DATE(1970,1,1)</f>
        <v>41920.511319444442</v>
      </c>
    </row>
    <row r="457" spans="1:21" ht="29" x14ac:dyDescent="0.35">
      <c r="A457">
        <v>1950</v>
      </c>
      <c r="B457" s="3" t="s">
        <v>1951</v>
      </c>
      <c r="C457" s="3" t="s">
        <v>6060</v>
      </c>
      <c r="D457" s="6">
        <v>48000</v>
      </c>
      <c r="E457" s="8">
        <v>1860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>ROUND((E457/D457)*100,0)</f>
        <v>4</v>
      </c>
      <c r="P457" s="8">
        <f>IFERROR(ROUND(E457/L457,2),0)</f>
        <v>0.99</v>
      </c>
      <c r="Q457" s="10" t="s">
        <v>8316</v>
      </c>
      <c r="R457" t="s">
        <v>8317</v>
      </c>
      <c r="S457">
        <f>YEAR(T457)</f>
        <v>2011</v>
      </c>
      <c r="T457" s="14">
        <f>(((J457/60)/60)/24)+DATE(1970,1,1)</f>
        <v>40624.181400462963</v>
      </c>
      <c r="U457" s="15">
        <f>(((I457/60)/60)/24)+DATE(1970,1,1)</f>
        <v>40655.181400462963</v>
      </c>
    </row>
    <row r="458" spans="1:21" ht="29" x14ac:dyDescent="0.35">
      <c r="A458">
        <v>2116</v>
      </c>
      <c r="B458" s="3" t="s">
        <v>2117</v>
      </c>
      <c r="C458" s="3" t="s">
        <v>6226</v>
      </c>
      <c r="D458" s="6">
        <v>48000</v>
      </c>
      <c r="E458" s="8">
        <v>1455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>ROUND((E458/D458)*100,0)</f>
        <v>3</v>
      </c>
      <c r="P458" s="8">
        <f>IFERROR(ROUND(E458/L458,2),0)</f>
        <v>15.82</v>
      </c>
      <c r="Q458" s="10" t="s">
        <v>8313</v>
      </c>
      <c r="R458" t="s">
        <v>8343</v>
      </c>
      <c r="S458">
        <f>YEAR(T458)</f>
        <v>2012</v>
      </c>
      <c r="T458" s="14">
        <f>(((J458/60)/60)/24)+DATE(1970,1,1)</f>
        <v>41136.777812500004</v>
      </c>
      <c r="U458" s="15">
        <f>(((I458/60)/60)/24)+DATE(1970,1,1)</f>
        <v>41184.777812500004</v>
      </c>
    </row>
    <row r="459" spans="1:21" ht="29" x14ac:dyDescent="0.35">
      <c r="A459">
        <v>735</v>
      </c>
      <c r="B459" s="3" t="s">
        <v>736</v>
      </c>
      <c r="C459" s="3" t="s">
        <v>4845</v>
      </c>
      <c r="D459" s="6">
        <v>47000</v>
      </c>
      <c r="E459" s="8">
        <v>9725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>ROUND((E459/D459)*100,0)</f>
        <v>21</v>
      </c>
      <c r="P459" s="8">
        <f>IFERROR(ROUND(E459/L459,2),0)</f>
        <v>42.47</v>
      </c>
      <c r="Q459" s="10" t="s">
        <v>8318</v>
      </c>
      <c r="R459" t="s">
        <v>8319</v>
      </c>
      <c r="S459">
        <f>YEAR(T459)</f>
        <v>2014</v>
      </c>
      <c r="T459" s="14">
        <f>(((J459/60)/60)/24)+DATE(1970,1,1)</f>
        <v>41946.029467592591</v>
      </c>
      <c r="U459" s="15">
        <f>(((I459/60)/60)/24)+DATE(1970,1,1)</f>
        <v>41977.027083333334</v>
      </c>
    </row>
    <row r="460" spans="1:21" ht="29" x14ac:dyDescent="0.35">
      <c r="A460">
        <v>1800</v>
      </c>
      <c r="B460" s="3" t="s">
        <v>1801</v>
      </c>
      <c r="C460" s="3" t="s">
        <v>5910</v>
      </c>
      <c r="D460" s="6">
        <v>46260</v>
      </c>
      <c r="E460" s="8">
        <v>2154.66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>ROUND((E460/D460)*100,0)</f>
        <v>5</v>
      </c>
      <c r="P460" s="8">
        <f>IFERROR(ROUND(E460/L460,2),0)</f>
        <v>19.07</v>
      </c>
      <c r="Q460" s="10" t="s">
        <v>8325</v>
      </c>
      <c r="R460" t="s">
        <v>8331</v>
      </c>
      <c r="S460">
        <f>YEAR(T460)</f>
        <v>2016</v>
      </c>
      <c r="T460" s="14">
        <f>(((J460/60)/60)/24)+DATE(1970,1,1)</f>
        <v>42623.606134259258</v>
      </c>
      <c r="U460" s="15">
        <f>(((I460/60)/60)/24)+DATE(1970,1,1)</f>
        <v>42653.606134259258</v>
      </c>
    </row>
    <row r="461" spans="1:21" ht="29" x14ac:dyDescent="0.35">
      <c r="A461">
        <v>282</v>
      </c>
      <c r="B461" s="3" t="s">
        <v>283</v>
      </c>
      <c r="C461" s="3" t="s">
        <v>4392</v>
      </c>
      <c r="D461" s="6">
        <v>45000</v>
      </c>
      <c r="E461" s="8">
        <v>30112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>ROUND((E461/D461)*100,0)</f>
        <v>67</v>
      </c>
      <c r="P461" s="8">
        <f>IFERROR(ROUND(E461/L461,2),0)</f>
        <v>168.22</v>
      </c>
      <c r="Q461" s="10" t="s">
        <v>8308</v>
      </c>
      <c r="R461" t="s">
        <v>8332</v>
      </c>
      <c r="S461">
        <f>YEAR(T461)</f>
        <v>2010</v>
      </c>
      <c r="T461" s="14">
        <f>(((J461/60)/60)/24)+DATE(1970,1,1)</f>
        <v>40194.920046296298</v>
      </c>
      <c r="U461" s="15">
        <f>(((I461/60)/60)/24)+DATE(1970,1,1)</f>
        <v>40231.916666666664</v>
      </c>
    </row>
    <row r="462" spans="1:21" ht="29" x14ac:dyDescent="0.35">
      <c r="A462">
        <v>552</v>
      </c>
      <c r="B462" s="3" t="s">
        <v>553</v>
      </c>
      <c r="C462" s="3" t="s">
        <v>4662</v>
      </c>
      <c r="D462" s="6">
        <v>45000</v>
      </c>
      <c r="E462" s="8">
        <v>13500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>ROUND((E462/D462)*100,0)</f>
        <v>30</v>
      </c>
      <c r="P462" s="8">
        <f>IFERROR(ROUND(E462/L462,2),0)</f>
        <v>0</v>
      </c>
      <c r="Q462" s="10" t="s">
        <v>8316</v>
      </c>
      <c r="R462" t="s">
        <v>8334</v>
      </c>
      <c r="S462">
        <f>YEAR(T462)</f>
        <v>2015</v>
      </c>
      <c r="T462" s="14">
        <f>(((J462/60)/60)/24)+DATE(1970,1,1)</f>
        <v>42318.616851851853</v>
      </c>
      <c r="U462" s="15">
        <f>(((I462/60)/60)/24)+DATE(1970,1,1)</f>
        <v>42378.616851851853</v>
      </c>
    </row>
    <row r="463" spans="1:21" ht="29" x14ac:dyDescent="0.35">
      <c r="A463">
        <v>868</v>
      </c>
      <c r="B463" s="3" t="s">
        <v>869</v>
      </c>
      <c r="C463" s="3" t="s">
        <v>4978</v>
      </c>
      <c r="D463" s="6">
        <v>45000</v>
      </c>
      <c r="E463" s="8">
        <v>7733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>ROUND((E463/D463)*100,0)</f>
        <v>17</v>
      </c>
      <c r="P463" s="8">
        <f>IFERROR(ROUND(E463/L463,2),0)</f>
        <v>7733</v>
      </c>
      <c r="Q463" s="10" t="s">
        <v>8313</v>
      </c>
      <c r="R463" t="s">
        <v>8344</v>
      </c>
      <c r="S463">
        <f>YEAR(T463)</f>
        <v>2013</v>
      </c>
      <c r="T463" s="14">
        <f>(((J463/60)/60)/24)+DATE(1970,1,1)</f>
        <v>41616.027754629627</v>
      </c>
      <c r="U463" s="15">
        <f>(((I463/60)/60)/24)+DATE(1970,1,1)</f>
        <v>41646.027754629627</v>
      </c>
    </row>
    <row r="464" spans="1:21" ht="29" x14ac:dyDescent="0.35">
      <c r="A464">
        <v>1019</v>
      </c>
      <c r="B464" s="3" t="s">
        <v>1020</v>
      </c>
      <c r="C464" s="3" t="s">
        <v>5129</v>
      </c>
      <c r="D464" s="6">
        <v>45000</v>
      </c>
      <c r="E464" s="8">
        <v>5985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>ROUND((E464/D464)*100,0)</f>
        <v>13</v>
      </c>
      <c r="P464" s="8">
        <f>IFERROR(ROUND(E464/L464,2),0)</f>
        <v>14.96</v>
      </c>
      <c r="Q464" s="10" t="s">
        <v>8316</v>
      </c>
      <c r="R464" t="s">
        <v>8324</v>
      </c>
      <c r="S464">
        <f>YEAR(T464)</f>
        <v>2015</v>
      </c>
      <c r="T464" s="14">
        <f>(((J464/60)/60)/24)+DATE(1970,1,1)</f>
        <v>42009.973946759259</v>
      </c>
      <c r="U464" s="15">
        <f>(((I464/60)/60)/24)+DATE(1970,1,1)</f>
        <v>42039.973946759259</v>
      </c>
    </row>
    <row r="465" spans="1:21" ht="29" x14ac:dyDescent="0.35">
      <c r="A465">
        <v>1088</v>
      </c>
      <c r="B465" s="3" t="s">
        <v>1089</v>
      </c>
      <c r="C465" s="3" t="s">
        <v>5198</v>
      </c>
      <c r="D465" s="6">
        <v>45000</v>
      </c>
      <c r="E465" s="8">
        <v>5430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>ROUND((E465/D465)*100,0)</f>
        <v>12</v>
      </c>
      <c r="P465" s="8">
        <f>IFERROR(ROUND(E465/L465,2),0)</f>
        <v>36.94</v>
      </c>
      <c r="Q465" s="10" t="s">
        <v>8311</v>
      </c>
      <c r="R465" t="s">
        <v>8333</v>
      </c>
      <c r="S465">
        <f>YEAR(T465)</f>
        <v>2014</v>
      </c>
      <c r="T465" s="14">
        <f>(((J465/60)/60)/24)+DATE(1970,1,1)</f>
        <v>41723.799386574072</v>
      </c>
      <c r="U465" s="15">
        <f>(((I465/60)/60)/24)+DATE(1970,1,1)</f>
        <v>41753.799386574072</v>
      </c>
    </row>
    <row r="466" spans="1:21" ht="29" x14ac:dyDescent="0.35">
      <c r="A466">
        <v>1143</v>
      </c>
      <c r="B466" s="3" t="s">
        <v>1144</v>
      </c>
      <c r="C466" s="3" t="s">
        <v>5253</v>
      </c>
      <c r="D466" s="6">
        <v>45000</v>
      </c>
      <c r="E466" s="8">
        <v>5167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>ROUND((E466/D466)*100,0)</f>
        <v>11</v>
      </c>
      <c r="P466" s="8">
        <f>IFERROR(ROUND(E466/L466,2),0)</f>
        <v>645.88</v>
      </c>
      <c r="Q466" s="10" t="s">
        <v>8311</v>
      </c>
      <c r="R466" t="s">
        <v>8336</v>
      </c>
      <c r="S466">
        <f>YEAR(T466)</f>
        <v>2015</v>
      </c>
      <c r="T466" s="14">
        <f>(((J466/60)/60)/24)+DATE(1970,1,1)</f>
        <v>42325.19358796296</v>
      </c>
      <c r="U466" s="15">
        <f>(((I466/60)/60)/24)+DATE(1970,1,1)</f>
        <v>42355.19358796296</v>
      </c>
    </row>
    <row r="467" spans="1:21" ht="29" x14ac:dyDescent="0.35">
      <c r="A467">
        <v>1533</v>
      </c>
      <c r="B467" s="3" t="s">
        <v>1534</v>
      </c>
      <c r="C467" s="3" t="s">
        <v>5643</v>
      </c>
      <c r="D467" s="6">
        <v>45000</v>
      </c>
      <c r="E467" s="8">
        <v>3036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>ROUND((E467/D467)*100,0)</f>
        <v>7</v>
      </c>
      <c r="P467" s="8">
        <f>IFERROR(ROUND(E467/L467,2),0)</f>
        <v>4.0999999999999996</v>
      </c>
      <c r="Q467" s="10" t="s">
        <v>8325</v>
      </c>
      <c r="R467" t="s">
        <v>8331</v>
      </c>
      <c r="S467">
        <f>YEAR(T467)</f>
        <v>2016</v>
      </c>
      <c r="T467" s="14">
        <f>(((J467/60)/60)/24)+DATE(1970,1,1)</f>
        <v>42443.00204861111</v>
      </c>
      <c r="U467" s="15">
        <f>(((I467/60)/60)/24)+DATE(1970,1,1)</f>
        <v>42492.165972222225</v>
      </c>
    </row>
    <row r="468" spans="1:21" ht="29" x14ac:dyDescent="0.35">
      <c r="A468">
        <v>2151</v>
      </c>
      <c r="B468" s="3" t="s">
        <v>2152</v>
      </c>
      <c r="C468" s="3" t="s">
        <v>6261</v>
      </c>
      <c r="D468" s="6">
        <v>45000</v>
      </c>
      <c r="E468" s="8">
        <v>1361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>ROUND((E468/D468)*100,0)</f>
        <v>3</v>
      </c>
      <c r="P468" s="8">
        <f>IFERROR(ROUND(E468/L468,2),0)</f>
        <v>226.83</v>
      </c>
      <c r="Q468" s="10" t="s">
        <v>8311</v>
      </c>
      <c r="R468" t="s">
        <v>8333</v>
      </c>
      <c r="S468">
        <f>YEAR(T468)</f>
        <v>2016</v>
      </c>
      <c r="T468" s="14">
        <f>(((J468/60)/60)/24)+DATE(1970,1,1)</f>
        <v>42520.847384259265</v>
      </c>
      <c r="U468" s="15">
        <f>(((I468/60)/60)/24)+DATE(1970,1,1)</f>
        <v>42550.847384259265</v>
      </c>
    </row>
    <row r="469" spans="1:21" ht="29" x14ac:dyDescent="0.35">
      <c r="A469">
        <v>2567</v>
      </c>
      <c r="B469" s="3" t="s">
        <v>2567</v>
      </c>
      <c r="C469" s="3" t="s">
        <v>6677</v>
      </c>
      <c r="D469" s="6">
        <v>45000</v>
      </c>
      <c r="E469" s="8">
        <v>633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>ROUND((E469/D469)*100,0)</f>
        <v>1</v>
      </c>
      <c r="P469" s="8">
        <f>IFERROR(ROUND(E469/L469,2),0)</f>
        <v>316.5</v>
      </c>
      <c r="Q469" s="10" t="s">
        <v>8321</v>
      </c>
      <c r="R469" t="s">
        <v>8322</v>
      </c>
      <c r="S469">
        <f>YEAR(T469)</f>
        <v>2015</v>
      </c>
      <c r="T469" s="14">
        <f>(((J469/60)/60)/24)+DATE(1970,1,1)</f>
        <v>42087.878912037035</v>
      </c>
      <c r="U469" s="15">
        <f>(((I469/60)/60)/24)+DATE(1970,1,1)</f>
        <v>42117.878912037035</v>
      </c>
    </row>
    <row r="470" spans="1:21" x14ac:dyDescent="0.35">
      <c r="A470">
        <v>2884</v>
      </c>
      <c r="B470" s="3" t="s">
        <v>2884</v>
      </c>
      <c r="C470" s="3" t="s">
        <v>6994</v>
      </c>
      <c r="D470" s="6">
        <v>45000</v>
      </c>
      <c r="E470" s="8">
        <v>264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>ROUND((E470/D470)*100,0)</f>
        <v>1</v>
      </c>
      <c r="P470" s="8">
        <f>IFERROR(ROUND(E470/L470,2),0)</f>
        <v>66</v>
      </c>
      <c r="Q470" s="10" t="s">
        <v>8339</v>
      </c>
      <c r="R470" t="s">
        <v>8340</v>
      </c>
      <c r="S470">
        <f>YEAR(T470)</f>
        <v>2014</v>
      </c>
      <c r="T470" s="14">
        <f>(((J470/60)/60)/24)+DATE(1970,1,1)</f>
        <v>41948.727256944447</v>
      </c>
      <c r="U470" s="15">
        <f>(((I470/60)/60)/24)+DATE(1970,1,1)</f>
        <v>41978.727256944447</v>
      </c>
    </row>
    <row r="471" spans="1:21" ht="29" x14ac:dyDescent="0.35">
      <c r="A471">
        <v>2925</v>
      </c>
      <c r="B471" s="3" t="s">
        <v>2925</v>
      </c>
      <c r="C471" s="3" t="s">
        <v>7035</v>
      </c>
      <c r="D471" s="6">
        <v>45000</v>
      </c>
      <c r="E471" s="8">
        <v>235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>ROUND((E471/D471)*100,0)</f>
        <v>1</v>
      </c>
      <c r="P471" s="8">
        <f>IFERROR(ROUND(E471/L471,2),0)</f>
        <v>1.18</v>
      </c>
      <c r="Q471" s="10" t="s">
        <v>8339</v>
      </c>
      <c r="R471" t="s">
        <v>8351</v>
      </c>
      <c r="S471">
        <f>YEAR(T471)</f>
        <v>2014</v>
      </c>
      <c r="T471" s="14">
        <f>(((J471/60)/60)/24)+DATE(1970,1,1)</f>
        <v>41863.584120370368</v>
      </c>
      <c r="U471" s="15">
        <f>(((I471/60)/60)/24)+DATE(1970,1,1)</f>
        <v>41893.584120370368</v>
      </c>
    </row>
    <row r="472" spans="1:21" ht="29" x14ac:dyDescent="0.35">
      <c r="A472">
        <v>1469</v>
      </c>
      <c r="B472" s="3" t="s">
        <v>1470</v>
      </c>
      <c r="C472" s="3" t="s">
        <v>5579</v>
      </c>
      <c r="D472" s="6">
        <v>44250</v>
      </c>
      <c r="E472" s="8">
        <v>3255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>ROUND((E472/D472)*100,0)</f>
        <v>7</v>
      </c>
      <c r="P472" s="8">
        <f>IFERROR(ROUND(E472/L472,2),0)</f>
        <v>10.14</v>
      </c>
      <c r="Q472" s="10" t="s">
        <v>8318</v>
      </c>
      <c r="R472" t="s">
        <v>8346</v>
      </c>
      <c r="S472">
        <f>YEAR(T472)</f>
        <v>2013</v>
      </c>
      <c r="T472" s="14">
        <f>(((J472/60)/60)/24)+DATE(1970,1,1)</f>
        <v>41290.598483796297</v>
      </c>
      <c r="U472" s="15">
        <f>(((I472/60)/60)/24)+DATE(1970,1,1)</f>
        <v>41320.598483796297</v>
      </c>
    </row>
    <row r="473" spans="1:21" ht="29" x14ac:dyDescent="0.35">
      <c r="A473">
        <v>4</v>
      </c>
      <c r="B473" s="3" t="s">
        <v>6</v>
      </c>
      <c r="C473" s="3" t="s">
        <v>4115</v>
      </c>
      <c r="D473" s="6">
        <v>44000</v>
      </c>
      <c r="E473" s="8">
        <v>800211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>ROUND((E473/D473)*100,0)</f>
        <v>1819</v>
      </c>
      <c r="P473" s="8">
        <f>IFERROR(ROUND(E473/L473,2),0)</f>
        <v>2817.64</v>
      </c>
      <c r="Q473" s="10" t="s">
        <v>8308</v>
      </c>
      <c r="R473" t="s">
        <v>8309</v>
      </c>
      <c r="S473">
        <f>YEAR(T473)</f>
        <v>2015</v>
      </c>
      <c r="T473" s="14">
        <f>(((J473/60)/60)/24)+DATE(1970,1,1)</f>
        <v>42327.834247685183</v>
      </c>
      <c r="U473" s="15">
        <f>(((I473/60)/60)/24)+DATE(1970,1,1)</f>
        <v>42357.834247685183</v>
      </c>
    </row>
    <row r="474" spans="1:21" ht="29" x14ac:dyDescent="0.35">
      <c r="A474">
        <v>1522</v>
      </c>
      <c r="B474" s="3" t="s">
        <v>1523</v>
      </c>
      <c r="C474" s="3" t="s">
        <v>5632</v>
      </c>
      <c r="D474" s="6">
        <v>43500</v>
      </c>
      <c r="E474" s="8">
        <v>3061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>ROUND((E474/D474)*100,0)</f>
        <v>7</v>
      </c>
      <c r="P474" s="8">
        <f>IFERROR(ROUND(E474/L474,2),0)</f>
        <v>6.77</v>
      </c>
      <c r="Q474" s="10" t="s">
        <v>8325</v>
      </c>
      <c r="R474" t="s">
        <v>8331</v>
      </c>
      <c r="S474">
        <f>YEAR(T474)</f>
        <v>2014</v>
      </c>
      <c r="T474" s="14">
        <f>(((J474/60)/60)/24)+DATE(1970,1,1)</f>
        <v>41899.830312500002</v>
      </c>
      <c r="U474" s="15">
        <f>(((I474/60)/60)/24)+DATE(1970,1,1)</f>
        <v>41929.830312500002</v>
      </c>
    </row>
    <row r="475" spans="1:21" x14ac:dyDescent="0.35">
      <c r="A475">
        <v>2507</v>
      </c>
      <c r="B475" s="3" t="s">
        <v>2507</v>
      </c>
      <c r="C475" s="3" t="s">
        <v>6617</v>
      </c>
      <c r="D475" s="6">
        <v>42850</v>
      </c>
      <c r="E475" s="8">
        <v>720.01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>ROUND((E475/D475)*100,0)</f>
        <v>2</v>
      </c>
      <c r="P475" s="8">
        <f>IFERROR(ROUND(E475/L475,2),0)</f>
        <v>0</v>
      </c>
      <c r="Q475" s="10" t="s">
        <v>8321</v>
      </c>
      <c r="R475" t="s">
        <v>8356</v>
      </c>
      <c r="S475">
        <f>YEAR(T475)</f>
        <v>2015</v>
      </c>
      <c r="T475" s="14">
        <f>(((J475/60)/60)/24)+DATE(1970,1,1)</f>
        <v>42105.072962962964</v>
      </c>
      <c r="U475" s="15">
        <f>(((I475/60)/60)/24)+DATE(1970,1,1)</f>
        <v>42135.072962962964</v>
      </c>
    </row>
    <row r="476" spans="1:21" ht="29" x14ac:dyDescent="0.35">
      <c r="A476">
        <v>1911</v>
      </c>
      <c r="B476" s="3" t="s">
        <v>1912</v>
      </c>
      <c r="C476" s="3" t="s">
        <v>6021</v>
      </c>
      <c r="D476" s="6">
        <v>42500</v>
      </c>
      <c r="E476" s="8">
        <v>2000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>ROUND((E476/D476)*100,0)</f>
        <v>5</v>
      </c>
      <c r="P476" s="8">
        <f>IFERROR(ROUND(E476/L476,2),0)</f>
        <v>2000</v>
      </c>
      <c r="Q476" s="10" t="s">
        <v>8316</v>
      </c>
      <c r="R476" t="s">
        <v>8349</v>
      </c>
      <c r="S476">
        <f>YEAR(T476)</f>
        <v>2014</v>
      </c>
      <c r="T476" s="14">
        <f>(((J476/60)/60)/24)+DATE(1970,1,1)</f>
        <v>41830.033958333333</v>
      </c>
      <c r="U476" s="15">
        <f>(((I476/60)/60)/24)+DATE(1970,1,1)</f>
        <v>41860.033958333333</v>
      </c>
    </row>
    <row r="477" spans="1:21" ht="29" x14ac:dyDescent="0.35">
      <c r="A477">
        <v>1364</v>
      </c>
      <c r="B477" s="3" t="s">
        <v>1365</v>
      </c>
      <c r="C477" s="3" t="s">
        <v>5474</v>
      </c>
      <c r="D477" s="6">
        <v>42000</v>
      </c>
      <c r="E477" s="8">
        <v>3736.55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>ROUND((E477/D477)*100,0)</f>
        <v>9</v>
      </c>
      <c r="P477" s="8">
        <f>IFERROR(ROUND(E477/L477,2),0)</f>
        <v>25.95</v>
      </c>
      <c r="Q477" s="10" t="s">
        <v>8313</v>
      </c>
      <c r="R477" t="s">
        <v>8315</v>
      </c>
      <c r="S477">
        <f>YEAR(T477)</f>
        <v>2014</v>
      </c>
      <c r="T477" s="14">
        <f>(((J477/60)/60)/24)+DATE(1970,1,1)</f>
        <v>41951.695671296293</v>
      </c>
      <c r="U477" s="15">
        <f>(((I477/60)/60)/24)+DATE(1970,1,1)</f>
        <v>42011.6956712963</v>
      </c>
    </row>
    <row r="478" spans="1:21" ht="29" x14ac:dyDescent="0.35">
      <c r="A478">
        <v>1955</v>
      </c>
      <c r="B478" s="3" t="s">
        <v>1956</v>
      </c>
      <c r="C478" s="3" t="s">
        <v>6065</v>
      </c>
      <c r="D478" s="6">
        <v>42000</v>
      </c>
      <c r="E478" s="8">
        <v>1835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>ROUND((E478/D478)*100,0)</f>
        <v>4</v>
      </c>
      <c r="P478" s="8">
        <f>IFERROR(ROUND(E478/L478,2),0)</f>
        <v>6.33</v>
      </c>
      <c r="Q478" s="10" t="s">
        <v>8316</v>
      </c>
      <c r="R478" t="s">
        <v>8317</v>
      </c>
      <c r="S478">
        <f>YEAR(T478)</f>
        <v>2012</v>
      </c>
      <c r="T478" s="14">
        <f>(((J478/60)/60)/24)+DATE(1970,1,1)</f>
        <v>41020.271770833337</v>
      </c>
      <c r="U478" s="15">
        <f>(((I478/60)/60)/24)+DATE(1970,1,1)</f>
        <v>41052.791666666664</v>
      </c>
    </row>
    <row r="479" spans="1:21" x14ac:dyDescent="0.35">
      <c r="A479">
        <v>2130</v>
      </c>
      <c r="B479" s="3" t="s">
        <v>2131</v>
      </c>
      <c r="C479" s="3" t="s">
        <v>6240</v>
      </c>
      <c r="D479" s="6">
        <v>42000</v>
      </c>
      <c r="E479" s="8">
        <v>1402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>ROUND((E479/D479)*100,0)</f>
        <v>3</v>
      </c>
      <c r="P479" s="8">
        <f>IFERROR(ROUND(E479/L479,2),0)</f>
        <v>350.5</v>
      </c>
      <c r="Q479" s="10" t="s">
        <v>8311</v>
      </c>
      <c r="R479" t="s">
        <v>8333</v>
      </c>
      <c r="S479">
        <f>YEAR(T479)</f>
        <v>2014</v>
      </c>
      <c r="T479" s="14">
        <f>(((J479/60)/60)/24)+DATE(1970,1,1)</f>
        <v>41832.086377314816</v>
      </c>
      <c r="U479" s="15">
        <f>(((I479/60)/60)/24)+DATE(1970,1,1)</f>
        <v>41867.086377314816</v>
      </c>
    </row>
    <row r="480" spans="1:21" x14ac:dyDescent="0.35">
      <c r="A480">
        <v>185</v>
      </c>
      <c r="B480" s="3" t="s">
        <v>187</v>
      </c>
      <c r="C480" s="3" t="s">
        <v>4295</v>
      </c>
      <c r="D480" s="6">
        <v>40000</v>
      </c>
      <c r="E480" s="8">
        <v>43296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>ROUND((E480/D480)*100,0)</f>
        <v>108</v>
      </c>
      <c r="P480" s="8">
        <f>IFERROR(ROUND(E480/L480,2),0)</f>
        <v>4329.6000000000004</v>
      </c>
      <c r="Q480" s="10" t="s">
        <v>8308</v>
      </c>
      <c r="R480" t="s">
        <v>8323</v>
      </c>
      <c r="S480">
        <f>YEAR(T480)</f>
        <v>2016</v>
      </c>
      <c r="T480" s="14">
        <f>(((J480/60)/60)/24)+DATE(1970,1,1)</f>
        <v>42570.91133101852</v>
      </c>
      <c r="U480" s="15">
        <f>(((I480/60)/60)/24)+DATE(1970,1,1)</f>
        <v>42600.91133101852</v>
      </c>
    </row>
    <row r="481" spans="1:21" ht="29" x14ac:dyDescent="0.35">
      <c r="A481">
        <v>284</v>
      </c>
      <c r="B481" s="3" t="s">
        <v>285</v>
      </c>
      <c r="C481" s="3" t="s">
        <v>4394</v>
      </c>
      <c r="D481" s="6">
        <v>40000</v>
      </c>
      <c r="E481" s="8">
        <v>30037.01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>ROUND((E481/D481)*100,0)</f>
        <v>75</v>
      </c>
      <c r="P481" s="8">
        <f>IFERROR(ROUND(E481/L481,2),0)</f>
        <v>39.520000000000003</v>
      </c>
      <c r="Q481" s="10" t="s">
        <v>8308</v>
      </c>
      <c r="R481" t="s">
        <v>8332</v>
      </c>
      <c r="S481">
        <f>YEAR(T481)</f>
        <v>2011</v>
      </c>
      <c r="T481" s="14">
        <f>(((J481/60)/60)/24)+DATE(1970,1,1)</f>
        <v>40904.738194444442</v>
      </c>
      <c r="U481" s="15">
        <f>(((I481/60)/60)/24)+DATE(1970,1,1)</f>
        <v>40929.738194444442</v>
      </c>
    </row>
    <row r="482" spans="1:21" ht="29" x14ac:dyDescent="0.35">
      <c r="A482">
        <v>331</v>
      </c>
      <c r="B482" s="3" t="s">
        <v>332</v>
      </c>
      <c r="C482" s="3" t="s">
        <v>4441</v>
      </c>
      <c r="D482" s="6">
        <v>40000</v>
      </c>
      <c r="E482" s="8">
        <v>25648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>ROUND((E482/D482)*100,0)</f>
        <v>64</v>
      </c>
      <c r="P482" s="8">
        <f>IFERROR(ROUND(E482/L482,2),0)</f>
        <v>58.56</v>
      </c>
      <c r="Q482" s="10" t="s">
        <v>8308</v>
      </c>
      <c r="R482" t="s">
        <v>8332</v>
      </c>
      <c r="S482">
        <f>YEAR(T482)</f>
        <v>2016</v>
      </c>
      <c r="T482" s="14">
        <f>(((J482/60)/60)/24)+DATE(1970,1,1)</f>
        <v>42507.581412037034</v>
      </c>
      <c r="U482" s="15">
        <f>(((I482/60)/60)/24)+DATE(1970,1,1)</f>
        <v>42538.581412037034</v>
      </c>
    </row>
    <row r="483" spans="1:21" ht="29" x14ac:dyDescent="0.35">
      <c r="A483">
        <v>333</v>
      </c>
      <c r="B483" s="3" t="s">
        <v>334</v>
      </c>
      <c r="C483" s="3" t="s">
        <v>4443</v>
      </c>
      <c r="D483" s="6">
        <v>40000</v>
      </c>
      <c r="E483" s="8">
        <v>25568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>ROUND((E483/D483)*100,0)</f>
        <v>64</v>
      </c>
      <c r="P483" s="8">
        <f>IFERROR(ROUND(E483/L483,2),0)</f>
        <v>96.12</v>
      </c>
      <c r="Q483" s="10" t="s">
        <v>8308</v>
      </c>
      <c r="R483" t="s">
        <v>8332</v>
      </c>
      <c r="S483">
        <f>YEAR(T483)</f>
        <v>2016</v>
      </c>
      <c r="T483" s="14">
        <f>(((J483/60)/60)/24)+DATE(1970,1,1)</f>
        <v>42437.636469907404</v>
      </c>
      <c r="U483" s="15">
        <f>(((I483/60)/60)/24)+DATE(1970,1,1)</f>
        <v>42467.59480324074</v>
      </c>
    </row>
    <row r="484" spans="1:21" ht="29" x14ac:dyDescent="0.35">
      <c r="A484">
        <v>347</v>
      </c>
      <c r="B484" s="3" t="s">
        <v>348</v>
      </c>
      <c r="C484" s="3" t="s">
        <v>4457</v>
      </c>
      <c r="D484" s="6">
        <v>40000</v>
      </c>
      <c r="E484" s="8">
        <v>24418.6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>ROUND((E484/D484)*100,0)</f>
        <v>61</v>
      </c>
      <c r="P484" s="8">
        <f>IFERROR(ROUND(E484/L484,2),0)</f>
        <v>64.430000000000007</v>
      </c>
      <c r="Q484" s="10" t="s">
        <v>8308</v>
      </c>
      <c r="R484" t="s">
        <v>8332</v>
      </c>
      <c r="S484">
        <f>YEAR(T484)</f>
        <v>2015</v>
      </c>
      <c r="T484" s="14">
        <f>(((J484/60)/60)/24)+DATE(1970,1,1)</f>
        <v>42292.495474537034</v>
      </c>
      <c r="U484" s="15">
        <f>(((I484/60)/60)/24)+DATE(1970,1,1)</f>
        <v>42322.537141203706</v>
      </c>
    </row>
    <row r="485" spans="1:21" ht="29" x14ac:dyDescent="0.35">
      <c r="A485">
        <v>422</v>
      </c>
      <c r="B485" s="3" t="s">
        <v>423</v>
      </c>
      <c r="C485" s="3" t="s">
        <v>4532</v>
      </c>
      <c r="D485" s="6">
        <v>40000</v>
      </c>
      <c r="E485" s="8">
        <v>19557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>ROUND((E485/D485)*100,0)</f>
        <v>49</v>
      </c>
      <c r="P485" s="8">
        <f>IFERROR(ROUND(E485/L485,2),0)</f>
        <v>1629.75</v>
      </c>
      <c r="Q485" s="10" t="s">
        <v>8308</v>
      </c>
      <c r="R485" t="s">
        <v>8335</v>
      </c>
      <c r="S485">
        <f>YEAR(T485)</f>
        <v>2014</v>
      </c>
      <c r="T485" s="14">
        <f>(((J485/60)/60)/24)+DATE(1970,1,1)</f>
        <v>41863.260381944441</v>
      </c>
      <c r="U485" s="15">
        <f>(((I485/60)/60)/24)+DATE(1970,1,1)</f>
        <v>41893.260381944441</v>
      </c>
    </row>
    <row r="486" spans="1:21" ht="29" x14ac:dyDescent="0.35">
      <c r="A486">
        <v>480</v>
      </c>
      <c r="B486" s="3" t="s">
        <v>481</v>
      </c>
      <c r="C486" s="3" t="s">
        <v>4590</v>
      </c>
      <c r="D486" s="6">
        <v>40000</v>
      </c>
      <c r="E486" s="8">
        <v>16165.6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>ROUND((E486/D486)*100,0)</f>
        <v>40</v>
      </c>
      <c r="P486" s="8">
        <f>IFERROR(ROUND(E486/L486,2),0)</f>
        <v>115.47</v>
      </c>
      <c r="Q486" s="10" t="s">
        <v>8308</v>
      </c>
      <c r="R486" t="s">
        <v>8335</v>
      </c>
      <c r="S486">
        <f>YEAR(T486)</f>
        <v>2013</v>
      </c>
      <c r="T486" s="14">
        <f>(((J486/60)/60)/24)+DATE(1970,1,1)</f>
        <v>41465.500173611108</v>
      </c>
      <c r="U486" s="15">
        <f>(((I486/60)/60)/24)+DATE(1970,1,1)</f>
        <v>41495.500173611108</v>
      </c>
    </row>
    <row r="487" spans="1:21" ht="29" x14ac:dyDescent="0.35">
      <c r="A487">
        <v>641</v>
      </c>
      <c r="B487" s="3" t="s">
        <v>642</v>
      </c>
      <c r="C487" s="3" t="s">
        <v>4751</v>
      </c>
      <c r="D487" s="6">
        <v>40000</v>
      </c>
      <c r="E487" s="8">
        <v>11335.7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>ROUND((E487/D487)*100,0)</f>
        <v>28</v>
      </c>
      <c r="P487" s="8">
        <f>IFERROR(ROUND(E487/L487,2),0)</f>
        <v>35.99</v>
      </c>
      <c r="Q487" s="10" t="s">
        <v>8316</v>
      </c>
      <c r="R487" t="s">
        <v>8324</v>
      </c>
      <c r="S487">
        <f>YEAR(T487)</f>
        <v>2015</v>
      </c>
      <c r="T487" s="14">
        <f>(((J487/60)/60)/24)+DATE(1970,1,1)</f>
        <v>42199.57</v>
      </c>
      <c r="U487" s="15">
        <f>(((I487/60)/60)/24)+DATE(1970,1,1)</f>
        <v>42229.57</v>
      </c>
    </row>
    <row r="488" spans="1:21" ht="29" x14ac:dyDescent="0.35">
      <c r="A488">
        <v>708</v>
      </c>
      <c r="B488" s="3" t="s">
        <v>709</v>
      </c>
      <c r="C488" s="3" t="s">
        <v>4818</v>
      </c>
      <c r="D488" s="6">
        <v>40000</v>
      </c>
      <c r="E488" s="8">
        <v>10119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>ROUND((E488/D488)*100,0)</f>
        <v>25</v>
      </c>
      <c r="P488" s="8">
        <f>IFERROR(ROUND(E488/L488,2),0)</f>
        <v>27.42</v>
      </c>
      <c r="Q488" s="10" t="s">
        <v>8316</v>
      </c>
      <c r="R488" t="s">
        <v>8324</v>
      </c>
      <c r="S488">
        <f>YEAR(T488)</f>
        <v>2014</v>
      </c>
      <c r="T488" s="14">
        <f>(((J488/60)/60)/24)+DATE(1970,1,1)</f>
        <v>41835.581018518518</v>
      </c>
      <c r="U488" s="15">
        <f>(((I488/60)/60)/24)+DATE(1970,1,1)</f>
        <v>41895.581018518518</v>
      </c>
    </row>
    <row r="489" spans="1:21" ht="29" x14ac:dyDescent="0.35">
      <c r="A489">
        <v>1058</v>
      </c>
      <c r="B489" s="3" t="s">
        <v>1059</v>
      </c>
      <c r="C489" s="3" t="s">
        <v>5168</v>
      </c>
      <c r="D489" s="6">
        <v>40000</v>
      </c>
      <c r="E489" s="8">
        <v>5599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>ROUND((E489/D489)*100,0)</f>
        <v>14</v>
      </c>
      <c r="P489" s="8">
        <f>IFERROR(ROUND(E489/L489,2),0)</f>
        <v>0</v>
      </c>
      <c r="Q489" s="10" t="s">
        <v>8329</v>
      </c>
      <c r="R489" t="s">
        <v>8330</v>
      </c>
      <c r="S489">
        <f>YEAR(T489)</f>
        <v>2015</v>
      </c>
      <c r="T489" s="14">
        <f>(((J489/60)/60)/24)+DATE(1970,1,1)</f>
        <v>42047.900960648149</v>
      </c>
      <c r="U489" s="15">
        <f>(((I489/60)/60)/24)+DATE(1970,1,1)</f>
        <v>42089</v>
      </c>
    </row>
    <row r="490" spans="1:21" ht="29" x14ac:dyDescent="0.35">
      <c r="A490">
        <v>1115</v>
      </c>
      <c r="B490" s="3" t="s">
        <v>1116</v>
      </c>
      <c r="C490" s="3" t="s">
        <v>5225</v>
      </c>
      <c r="D490" s="6">
        <v>40000</v>
      </c>
      <c r="E490" s="8">
        <v>5291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>ROUND((E490/D490)*100,0)</f>
        <v>13</v>
      </c>
      <c r="P490" s="8">
        <f>IFERROR(ROUND(E490/L490,2),0)</f>
        <v>1322.75</v>
      </c>
      <c r="Q490" s="10" t="s">
        <v>8311</v>
      </c>
      <c r="R490" t="s">
        <v>8333</v>
      </c>
      <c r="S490">
        <f>YEAR(T490)</f>
        <v>2016</v>
      </c>
      <c r="T490" s="14">
        <f>(((J490/60)/60)/24)+DATE(1970,1,1)</f>
        <v>42429.695543981477</v>
      </c>
      <c r="U490" s="15">
        <f>(((I490/60)/60)/24)+DATE(1970,1,1)</f>
        <v>42459.653877314813</v>
      </c>
    </row>
    <row r="491" spans="1:21" ht="29" x14ac:dyDescent="0.35">
      <c r="A491">
        <v>1131</v>
      </c>
      <c r="B491" s="3" t="s">
        <v>1132</v>
      </c>
      <c r="C491" s="3" t="s">
        <v>5241</v>
      </c>
      <c r="D491" s="6">
        <v>40000</v>
      </c>
      <c r="E491" s="8">
        <v>5226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>ROUND((E491/D491)*100,0)</f>
        <v>13</v>
      </c>
      <c r="P491" s="8">
        <f>IFERROR(ROUND(E491/L491,2),0)</f>
        <v>0</v>
      </c>
      <c r="Q491" s="10" t="s">
        <v>8311</v>
      </c>
      <c r="R491" t="s">
        <v>8336</v>
      </c>
      <c r="S491">
        <f>YEAR(T491)</f>
        <v>2015</v>
      </c>
      <c r="T491" s="14">
        <f>(((J491/60)/60)/24)+DATE(1970,1,1)</f>
        <v>42332.908194444448</v>
      </c>
      <c r="U491" s="15">
        <f>(((I491/60)/60)/24)+DATE(1970,1,1)</f>
        <v>42362.908194444448</v>
      </c>
    </row>
    <row r="492" spans="1:21" ht="29" x14ac:dyDescent="0.35">
      <c r="A492">
        <v>1304</v>
      </c>
      <c r="B492" s="3" t="s">
        <v>1305</v>
      </c>
      <c r="C492" s="3" t="s">
        <v>5414</v>
      </c>
      <c r="D492" s="6">
        <v>40000</v>
      </c>
      <c r="E492" s="8">
        <v>4067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>ROUND((E492/D492)*100,0)</f>
        <v>10</v>
      </c>
      <c r="P492" s="8">
        <f>IFERROR(ROUND(E492/L492,2),0)</f>
        <v>39.11</v>
      </c>
      <c r="Q492" s="10" t="s">
        <v>8316</v>
      </c>
      <c r="R492" t="s">
        <v>8324</v>
      </c>
      <c r="S492">
        <f>YEAR(T492)</f>
        <v>2017</v>
      </c>
      <c r="T492" s="14">
        <f>(((J492/60)/60)/24)+DATE(1970,1,1)</f>
        <v>42747.194502314815</v>
      </c>
      <c r="U492" s="15">
        <f>(((I492/60)/60)/24)+DATE(1970,1,1)</f>
        <v>42807.152835648143</v>
      </c>
    </row>
    <row r="493" spans="1:21" ht="29" x14ac:dyDescent="0.35">
      <c r="A493">
        <v>1313</v>
      </c>
      <c r="B493" s="3" t="s">
        <v>1314</v>
      </c>
      <c r="C493" s="3" t="s">
        <v>5423</v>
      </c>
      <c r="D493" s="6">
        <v>40000</v>
      </c>
      <c r="E493" s="8">
        <v>4040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>ROUND((E493/D493)*100,0)</f>
        <v>10</v>
      </c>
      <c r="P493" s="8">
        <f>IFERROR(ROUND(E493/L493,2),0)</f>
        <v>33.11</v>
      </c>
      <c r="Q493" s="10" t="s">
        <v>8316</v>
      </c>
      <c r="R493" t="s">
        <v>8324</v>
      </c>
      <c r="S493">
        <f>YEAR(T493)</f>
        <v>2016</v>
      </c>
      <c r="T493" s="14">
        <f>(((J493/60)/60)/24)+DATE(1970,1,1)</f>
        <v>42402.709652777776</v>
      </c>
      <c r="U493" s="15">
        <f>(((I493/60)/60)/24)+DATE(1970,1,1)</f>
        <v>42432.709652777776</v>
      </c>
    </row>
    <row r="494" spans="1:21" ht="29" x14ac:dyDescent="0.35">
      <c r="A494">
        <v>1318</v>
      </c>
      <c r="B494" s="3" t="s">
        <v>1319</v>
      </c>
      <c r="C494" s="3" t="s">
        <v>5428</v>
      </c>
      <c r="D494" s="6">
        <v>40000</v>
      </c>
      <c r="E494" s="8">
        <v>4028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>ROUND((E494/D494)*100,0)</f>
        <v>10</v>
      </c>
      <c r="P494" s="8">
        <f>IFERROR(ROUND(E494/L494,2),0)</f>
        <v>29.84</v>
      </c>
      <c r="Q494" s="10" t="s">
        <v>8316</v>
      </c>
      <c r="R494" t="s">
        <v>8324</v>
      </c>
      <c r="S494">
        <f>YEAR(T494)</f>
        <v>2014</v>
      </c>
      <c r="T494" s="14">
        <f>(((J494/60)/60)/24)+DATE(1970,1,1)</f>
        <v>41985.043657407412</v>
      </c>
      <c r="U494" s="15">
        <f>(((I494/60)/60)/24)+DATE(1970,1,1)</f>
        <v>42015.043657407412</v>
      </c>
    </row>
    <row r="495" spans="1:21" ht="29" x14ac:dyDescent="0.35">
      <c r="A495">
        <v>1432</v>
      </c>
      <c r="B495" s="3" t="s">
        <v>1433</v>
      </c>
      <c r="C495" s="3" t="s">
        <v>5542</v>
      </c>
      <c r="D495" s="6">
        <v>40000</v>
      </c>
      <c r="E495" s="8">
        <v>3390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>ROUND((E495/D495)*100,0)</f>
        <v>8</v>
      </c>
      <c r="P495" s="8">
        <f>IFERROR(ROUND(E495/L495,2),0)</f>
        <v>0</v>
      </c>
      <c r="Q495" s="10" t="s">
        <v>8318</v>
      </c>
      <c r="R495" t="s">
        <v>8338</v>
      </c>
      <c r="S495">
        <f>YEAR(T495)</f>
        <v>2015</v>
      </c>
      <c r="T495" s="14">
        <f>(((J495/60)/60)/24)+DATE(1970,1,1)</f>
        <v>42175.780416666668</v>
      </c>
      <c r="U495" s="15">
        <f>(((I495/60)/60)/24)+DATE(1970,1,1)</f>
        <v>42205.780416666668</v>
      </c>
    </row>
    <row r="496" spans="1:21" x14ac:dyDescent="0.35">
      <c r="A496">
        <v>1467</v>
      </c>
      <c r="B496" s="3" t="s">
        <v>1468</v>
      </c>
      <c r="C496" s="3" t="s">
        <v>5577</v>
      </c>
      <c r="D496" s="6">
        <v>40000</v>
      </c>
      <c r="E496" s="8">
        <v>3258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>ROUND((E496/D496)*100,0)</f>
        <v>8</v>
      </c>
      <c r="P496" s="8">
        <f>IFERROR(ROUND(E496/L496,2),0)</f>
        <v>5.43</v>
      </c>
      <c r="Q496" s="10" t="s">
        <v>8318</v>
      </c>
      <c r="R496" t="s">
        <v>8346</v>
      </c>
      <c r="S496">
        <f>YEAR(T496)</f>
        <v>2012</v>
      </c>
      <c r="T496" s="14">
        <f>(((J496/60)/60)/24)+DATE(1970,1,1)</f>
        <v>40933.80190972222</v>
      </c>
      <c r="U496" s="15">
        <f>(((I496/60)/60)/24)+DATE(1970,1,1)</f>
        <v>40993.760243055556</v>
      </c>
    </row>
    <row r="497" spans="1:21" ht="29" x14ac:dyDescent="0.35">
      <c r="A497">
        <v>1769</v>
      </c>
      <c r="B497" s="3" t="s">
        <v>1770</v>
      </c>
      <c r="C497" s="3" t="s">
        <v>5879</v>
      </c>
      <c r="D497" s="6">
        <v>40000</v>
      </c>
      <c r="E497" s="8">
        <v>2265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>ROUND((E497/D497)*100,0)</f>
        <v>6</v>
      </c>
      <c r="P497" s="8">
        <f>IFERROR(ROUND(E497/L497,2),0)</f>
        <v>102.95</v>
      </c>
      <c r="Q497" s="10" t="s">
        <v>8325</v>
      </c>
      <c r="R497" t="s">
        <v>8331</v>
      </c>
      <c r="S497">
        <f>YEAR(T497)</f>
        <v>2014</v>
      </c>
      <c r="T497" s="14">
        <f>(((J497/60)/60)/24)+DATE(1970,1,1)</f>
        <v>41987.818969907406</v>
      </c>
      <c r="U497" s="15">
        <f>(((I497/60)/60)/24)+DATE(1970,1,1)</f>
        <v>42017.818969907406</v>
      </c>
    </row>
    <row r="498" spans="1:21" ht="29" x14ac:dyDescent="0.35">
      <c r="A498">
        <v>1783</v>
      </c>
      <c r="B498" s="3" t="s">
        <v>1784</v>
      </c>
      <c r="C498" s="3" t="s">
        <v>5893</v>
      </c>
      <c r="D498" s="6">
        <v>40000</v>
      </c>
      <c r="E498" s="8">
        <v>2200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>ROUND((E498/D498)*100,0)</f>
        <v>6</v>
      </c>
      <c r="P498" s="8">
        <f>IFERROR(ROUND(E498/L498,2),0)</f>
        <v>11.89</v>
      </c>
      <c r="Q498" s="10" t="s">
        <v>8325</v>
      </c>
      <c r="R498" t="s">
        <v>8331</v>
      </c>
      <c r="S498">
        <f>YEAR(T498)</f>
        <v>2015</v>
      </c>
      <c r="T498" s="14">
        <f>(((J498/60)/60)/24)+DATE(1970,1,1)</f>
        <v>42115.949976851851</v>
      </c>
      <c r="U498" s="15">
        <f>(((I498/60)/60)/24)+DATE(1970,1,1)</f>
        <v>42145.949976851851</v>
      </c>
    </row>
    <row r="499" spans="1:21" ht="29" x14ac:dyDescent="0.35">
      <c r="A499">
        <v>1944</v>
      </c>
      <c r="B499" s="3" t="s">
        <v>1945</v>
      </c>
      <c r="C499" s="3" t="s">
        <v>6054</v>
      </c>
      <c r="D499" s="6">
        <v>40000</v>
      </c>
      <c r="E499" s="8">
        <v>1870.99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>ROUND((E499/D499)*100,0)</f>
        <v>5</v>
      </c>
      <c r="P499" s="8">
        <f>IFERROR(ROUND(E499/L499,2),0)</f>
        <v>1.05</v>
      </c>
      <c r="Q499" s="10" t="s">
        <v>8316</v>
      </c>
      <c r="R499" t="s">
        <v>8317</v>
      </c>
      <c r="S499">
        <f>YEAR(T499)</f>
        <v>2014</v>
      </c>
      <c r="T499" s="14">
        <f>(((J499/60)/60)/24)+DATE(1970,1,1)</f>
        <v>41730.584374999999</v>
      </c>
      <c r="U499" s="15">
        <f>(((I499/60)/60)/24)+DATE(1970,1,1)</f>
        <v>41760.584374999999</v>
      </c>
    </row>
    <row r="500" spans="1:21" ht="29" x14ac:dyDescent="0.35">
      <c r="A500">
        <v>2019</v>
      </c>
      <c r="B500" s="3" t="s">
        <v>2020</v>
      </c>
      <c r="C500" s="3" t="s">
        <v>6129</v>
      </c>
      <c r="D500" s="6">
        <v>40000</v>
      </c>
      <c r="E500" s="8">
        <v>1655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>ROUND((E500/D500)*100,0)</f>
        <v>4</v>
      </c>
      <c r="P500" s="8">
        <f>IFERROR(ROUND(E500/L500,2),0)</f>
        <v>0.93</v>
      </c>
      <c r="Q500" s="10" t="s">
        <v>8316</v>
      </c>
      <c r="R500" t="s">
        <v>8317</v>
      </c>
      <c r="S500">
        <f>YEAR(T500)</f>
        <v>2016</v>
      </c>
      <c r="T500" s="14">
        <f>(((J500/60)/60)/24)+DATE(1970,1,1)</f>
        <v>42605.70857638889</v>
      </c>
      <c r="U500" s="15">
        <f>(((I500/60)/60)/24)+DATE(1970,1,1)</f>
        <v>42635.70857638889</v>
      </c>
    </row>
    <row r="501" spans="1:21" ht="29" x14ac:dyDescent="0.35">
      <c r="A501">
        <v>2065</v>
      </c>
      <c r="B501" s="3" t="s">
        <v>2066</v>
      </c>
      <c r="C501" s="3" t="s">
        <v>6175</v>
      </c>
      <c r="D501" s="6">
        <v>40000</v>
      </c>
      <c r="E501" s="8">
        <v>1547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>ROUND((E501/D501)*100,0)</f>
        <v>4</v>
      </c>
      <c r="P501" s="8">
        <f>IFERROR(ROUND(E501/L501,2),0)</f>
        <v>0.99</v>
      </c>
      <c r="Q501" s="10" t="s">
        <v>8316</v>
      </c>
      <c r="R501" t="s">
        <v>8317</v>
      </c>
      <c r="S501">
        <f>YEAR(T501)</f>
        <v>2013</v>
      </c>
      <c r="T501" s="14">
        <f>(((J501/60)/60)/24)+DATE(1970,1,1)</f>
        <v>41603.333668981482</v>
      </c>
      <c r="U501" s="15">
        <f>(((I501/60)/60)/24)+DATE(1970,1,1)</f>
        <v>41633.333668981482</v>
      </c>
    </row>
    <row r="502" spans="1:21" ht="29" x14ac:dyDescent="0.35">
      <c r="A502">
        <v>2198</v>
      </c>
      <c r="B502" s="3" t="s">
        <v>2199</v>
      </c>
      <c r="C502" s="3" t="s">
        <v>6308</v>
      </c>
      <c r="D502" s="6">
        <v>40000</v>
      </c>
      <c r="E502" s="8">
        <v>1260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>ROUND((E502/D502)*100,0)</f>
        <v>3</v>
      </c>
      <c r="P502" s="8">
        <f>IFERROR(ROUND(E502/L502,2),0)</f>
        <v>1.94</v>
      </c>
      <c r="Q502" s="10" t="s">
        <v>8311</v>
      </c>
      <c r="R502" t="s">
        <v>8312</v>
      </c>
      <c r="S502">
        <f>YEAR(T502)</f>
        <v>2015</v>
      </c>
      <c r="T502" s="14">
        <f>(((J502/60)/60)/24)+DATE(1970,1,1)</f>
        <v>42292.513888888891</v>
      </c>
      <c r="U502" s="15">
        <f>(((I502/60)/60)/24)+DATE(1970,1,1)</f>
        <v>42322.555555555555</v>
      </c>
    </row>
    <row r="503" spans="1:21" ht="29" x14ac:dyDescent="0.35">
      <c r="A503">
        <v>2340</v>
      </c>
      <c r="B503" s="3" t="s">
        <v>2341</v>
      </c>
      <c r="C503" s="3" t="s">
        <v>6450</v>
      </c>
      <c r="D503" s="6">
        <v>40000</v>
      </c>
      <c r="E503" s="8">
        <v>1016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>ROUND((E503/D503)*100,0)</f>
        <v>3</v>
      </c>
      <c r="P503" s="8">
        <f>IFERROR(ROUND(E503/L503,2),0)</f>
        <v>2.52</v>
      </c>
      <c r="Q503" s="10" t="s">
        <v>8321</v>
      </c>
      <c r="R503" t="s">
        <v>8348</v>
      </c>
      <c r="S503">
        <f>YEAR(T503)</f>
        <v>2016</v>
      </c>
      <c r="T503" s="14">
        <f>(((J503/60)/60)/24)+DATE(1970,1,1)</f>
        <v>42643.642800925925</v>
      </c>
      <c r="U503" s="15">
        <f>(((I503/60)/60)/24)+DATE(1970,1,1)</f>
        <v>42673.642800925925</v>
      </c>
    </row>
    <row r="504" spans="1:21" ht="29" x14ac:dyDescent="0.35">
      <c r="A504">
        <v>2368</v>
      </c>
      <c r="B504" s="3" t="s">
        <v>2369</v>
      </c>
      <c r="C504" s="3" t="s">
        <v>6478</v>
      </c>
      <c r="D504" s="6">
        <v>40000</v>
      </c>
      <c r="E504" s="8">
        <v>1000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>ROUND((E504/D504)*100,0)</f>
        <v>3</v>
      </c>
      <c r="P504" s="8">
        <f>IFERROR(ROUND(E504/L504,2),0)</f>
        <v>500</v>
      </c>
      <c r="Q504" s="10" t="s">
        <v>8316</v>
      </c>
      <c r="R504" t="s">
        <v>8334</v>
      </c>
      <c r="S504">
        <f>YEAR(T504)</f>
        <v>2015</v>
      </c>
      <c r="T504" s="14">
        <f>(((J504/60)/60)/24)+DATE(1970,1,1)</f>
        <v>42063.721817129626</v>
      </c>
      <c r="U504" s="15">
        <f>(((I504/60)/60)/24)+DATE(1970,1,1)</f>
        <v>42108.680150462969</v>
      </c>
    </row>
    <row r="505" spans="1:21" ht="29" x14ac:dyDescent="0.35">
      <c r="A505">
        <v>2564</v>
      </c>
      <c r="B505" s="3" t="s">
        <v>2564</v>
      </c>
      <c r="C505" s="3" t="s">
        <v>6674</v>
      </c>
      <c r="D505" s="6">
        <v>40000</v>
      </c>
      <c r="E505" s="8">
        <v>636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>ROUND((E505/D505)*100,0)</f>
        <v>2</v>
      </c>
      <c r="P505" s="8">
        <f>IFERROR(ROUND(E505/L505,2),0)</f>
        <v>0</v>
      </c>
      <c r="Q505" s="10" t="s">
        <v>8321</v>
      </c>
      <c r="R505" t="s">
        <v>8322</v>
      </c>
      <c r="S505">
        <f>YEAR(T505)</f>
        <v>2014</v>
      </c>
      <c r="T505" s="14">
        <f>(((J505/60)/60)/24)+DATE(1970,1,1)</f>
        <v>41822.040497685186</v>
      </c>
      <c r="U505" s="15">
        <f>(((I505/60)/60)/24)+DATE(1970,1,1)</f>
        <v>41852.040497685186</v>
      </c>
    </row>
    <row r="506" spans="1:21" ht="29" x14ac:dyDescent="0.35">
      <c r="A506">
        <v>2673</v>
      </c>
      <c r="B506" s="3" t="s">
        <v>2673</v>
      </c>
      <c r="C506" s="3" t="s">
        <v>6783</v>
      </c>
      <c r="D506" s="6">
        <v>40000</v>
      </c>
      <c r="E506" s="8">
        <v>501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>ROUND((E506/D506)*100,0)</f>
        <v>1</v>
      </c>
      <c r="P506" s="8">
        <f>IFERROR(ROUND(E506/L506,2),0)</f>
        <v>7.59</v>
      </c>
      <c r="Q506" s="10" t="s">
        <v>8316</v>
      </c>
      <c r="R506" t="s">
        <v>8355</v>
      </c>
      <c r="S506">
        <f>YEAR(T506)</f>
        <v>2014</v>
      </c>
      <c r="T506" s="14">
        <f>(((J506/60)/60)/24)+DATE(1970,1,1)</f>
        <v>41912.541655092595</v>
      </c>
      <c r="U506" s="15">
        <f>(((I506/60)/60)/24)+DATE(1970,1,1)</f>
        <v>41941.947916666664</v>
      </c>
    </row>
    <row r="507" spans="1:21" ht="29" x14ac:dyDescent="0.35">
      <c r="A507">
        <v>2679</v>
      </c>
      <c r="B507" s="3" t="s">
        <v>2679</v>
      </c>
      <c r="C507" s="3" t="s">
        <v>6789</v>
      </c>
      <c r="D507" s="6">
        <v>40000</v>
      </c>
      <c r="E507" s="8">
        <v>500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>ROUND((E507/D507)*100,0)</f>
        <v>1</v>
      </c>
      <c r="P507" s="8">
        <f>IFERROR(ROUND(E507/L507,2),0)</f>
        <v>166.67</v>
      </c>
      <c r="Q507" s="10" t="s">
        <v>8316</v>
      </c>
      <c r="R507" t="s">
        <v>8355</v>
      </c>
      <c r="S507">
        <f>YEAR(T507)</f>
        <v>2015</v>
      </c>
      <c r="T507" s="14">
        <f>(((J507/60)/60)/24)+DATE(1970,1,1)</f>
        <v>42033.001087962963</v>
      </c>
      <c r="U507" s="15">
        <f>(((I507/60)/60)/24)+DATE(1970,1,1)</f>
        <v>42063.001087962963</v>
      </c>
    </row>
    <row r="508" spans="1:21" x14ac:dyDescent="0.35">
      <c r="A508">
        <v>2703</v>
      </c>
      <c r="B508" s="3" t="s">
        <v>2703</v>
      </c>
      <c r="C508" s="3" t="s">
        <v>6813</v>
      </c>
      <c r="D508" s="6">
        <v>40000</v>
      </c>
      <c r="E508" s="8">
        <v>463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>ROUND((E508/D508)*100,0)</f>
        <v>1</v>
      </c>
      <c r="P508" s="8">
        <f>IFERROR(ROUND(E508/L508,2),0)</f>
        <v>10.29</v>
      </c>
      <c r="Q508" s="10" t="s">
        <v>8339</v>
      </c>
      <c r="R508" t="s">
        <v>8357</v>
      </c>
      <c r="S508">
        <f>YEAR(T508)</f>
        <v>2017</v>
      </c>
      <c r="T508" s="14">
        <f>(((J508/60)/60)/24)+DATE(1970,1,1)</f>
        <v>42756.690162037034</v>
      </c>
      <c r="U508" s="15">
        <f>(((I508/60)/60)/24)+DATE(1970,1,1)</f>
        <v>42816.648495370369</v>
      </c>
    </row>
    <row r="509" spans="1:21" ht="29" x14ac:dyDescent="0.35">
      <c r="A509">
        <v>2725</v>
      </c>
      <c r="B509" s="3" t="s">
        <v>2725</v>
      </c>
      <c r="C509" s="3" t="s">
        <v>6835</v>
      </c>
      <c r="D509" s="6">
        <v>40000</v>
      </c>
      <c r="E509" s="8">
        <v>435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>ROUND((E509/D509)*100,0)</f>
        <v>1</v>
      </c>
      <c r="P509" s="8">
        <f>IFERROR(ROUND(E509/L509,2),0)</f>
        <v>3.85</v>
      </c>
      <c r="Q509" s="10" t="s">
        <v>8316</v>
      </c>
      <c r="R509" t="s">
        <v>8317</v>
      </c>
      <c r="S509">
        <f>YEAR(T509)</f>
        <v>2017</v>
      </c>
      <c r="T509" s="14">
        <f>(((J509/60)/60)/24)+DATE(1970,1,1)</f>
        <v>42745.744618055556</v>
      </c>
      <c r="U509" s="15">
        <f>(((I509/60)/60)/24)+DATE(1970,1,1)</f>
        <v>42795.744618055556</v>
      </c>
    </row>
    <row r="510" spans="1:21" ht="29" x14ac:dyDescent="0.35">
      <c r="A510">
        <v>3004</v>
      </c>
      <c r="B510" s="3" t="s">
        <v>3004</v>
      </c>
      <c r="C510" s="3" t="s">
        <v>7114</v>
      </c>
      <c r="D510" s="6">
        <v>40000</v>
      </c>
      <c r="E510" s="8">
        <v>170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>ROUND((E510/D510)*100,0)</f>
        <v>0</v>
      </c>
      <c r="P510" s="8">
        <f>IFERROR(ROUND(E510/L510,2),0)</f>
        <v>0.61</v>
      </c>
      <c r="Q510" s="10" t="s">
        <v>8339</v>
      </c>
      <c r="R510" t="s">
        <v>8357</v>
      </c>
      <c r="S510">
        <f>YEAR(T510)</f>
        <v>2014</v>
      </c>
      <c r="T510" s="14">
        <f>(((J510/60)/60)/24)+DATE(1970,1,1)</f>
        <v>41928.881064814814</v>
      </c>
      <c r="U510" s="15">
        <f>(((I510/60)/60)/24)+DATE(1970,1,1)</f>
        <v>41958.922731481478</v>
      </c>
    </row>
    <row r="511" spans="1:21" ht="29" x14ac:dyDescent="0.35">
      <c r="A511">
        <v>3027</v>
      </c>
      <c r="B511" s="3" t="s">
        <v>3027</v>
      </c>
      <c r="C511" s="3" t="s">
        <v>7137</v>
      </c>
      <c r="D511" s="6">
        <v>40000</v>
      </c>
      <c r="E511" s="8">
        <v>150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>ROUND((E511/D511)*100,0)</f>
        <v>0</v>
      </c>
      <c r="P511" s="8">
        <f>IFERROR(ROUND(E511/L511,2),0)</f>
        <v>0.47</v>
      </c>
      <c r="Q511" s="10" t="s">
        <v>8339</v>
      </c>
      <c r="R511" t="s">
        <v>8357</v>
      </c>
      <c r="S511">
        <f>YEAR(T511)</f>
        <v>2015</v>
      </c>
      <c r="T511" s="14">
        <f>(((J511/60)/60)/24)+DATE(1970,1,1)</f>
        <v>42053.704293981486</v>
      </c>
      <c r="U511" s="15">
        <f>(((I511/60)/60)/24)+DATE(1970,1,1)</f>
        <v>42083.662627314814</v>
      </c>
    </row>
    <row r="512" spans="1:21" ht="29" x14ac:dyDescent="0.35">
      <c r="A512">
        <v>3107</v>
      </c>
      <c r="B512" s="3" t="s">
        <v>3107</v>
      </c>
      <c r="C512" s="3" t="s">
        <v>7217</v>
      </c>
      <c r="D512" s="6">
        <v>40000</v>
      </c>
      <c r="E512" s="8">
        <v>106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>ROUND((E512/D512)*100,0)</f>
        <v>0</v>
      </c>
      <c r="P512" s="8">
        <f>IFERROR(ROUND(E512/L512,2),0)</f>
        <v>3.66</v>
      </c>
      <c r="Q512" s="10" t="s">
        <v>8339</v>
      </c>
      <c r="R512" t="s">
        <v>8357</v>
      </c>
      <c r="S512">
        <f>YEAR(T512)</f>
        <v>2015</v>
      </c>
      <c r="T512" s="14">
        <f>(((J512/60)/60)/24)+DATE(1970,1,1)</f>
        <v>42128.814247685179</v>
      </c>
      <c r="U512" s="15">
        <f>(((I512/60)/60)/24)+DATE(1970,1,1)</f>
        <v>42135.814247685179</v>
      </c>
    </row>
    <row r="513" spans="1:21" x14ac:dyDescent="0.35">
      <c r="A513">
        <v>3648</v>
      </c>
      <c r="B513" s="3" t="s">
        <v>3646</v>
      </c>
      <c r="C513" s="3" t="s">
        <v>7758</v>
      </c>
      <c r="D513" s="6">
        <v>40000</v>
      </c>
      <c r="E513" s="8">
        <v>1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>ROUND((E513/D513)*100,0)</f>
        <v>0</v>
      </c>
      <c r="P513" s="8">
        <f>IFERROR(ROUND(E513/L513,2),0)</f>
        <v>0.01</v>
      </c>
      <c r="Q513" s="10" t="s">
        <v>8339</v>
      </c>
      <c r="R513" t="s">
        <v>8340</v>
      </c>
      <c r="S513">
        <f>YEAR(T513)</f>
        <v>2014</v>
      </c>
      <c r="T513" s="14">
        <f>(((J513/60)/60)/24)+DATE(1970,1,1)</f>
        <v>41887.292187500003</v>
      </c>
      <c r="U513" s="15">
        <f>(((I513/60)/60)/24)+DATE(1970,1,1)</f>
        <v>41917.292187500003</v>
      </c>
    </row>
    <row r="514" spans="1:21" ht="29" x14ac:dyDescent="0.35">
      <c r="A514">
        <v>3691</v>
      </c>
      <c r="B514" s="3" t="s">
        <v>3688</v>
      </c>
      <c r="C514" s="3" t="s">
        <v>7801</v>
      </c>
      <c r="D514" s="6">
        <v>40000</v>
      </c>
      <c r="E514" s="8">
        <v>1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>ROUND((E514/D514)*100,0)</f>
        <v>0</v>
      </c>
      <c r="P514" s="8">
        <f>IFERROR(ROUND(E514/L514,2),0)</f>
        <v>0</v>
      </c>
      <c r="Q514" s="10" t="s">
        <v>8339</v>
      </c>
      <c r="R514" t="s">
        <v>8340</v>
      </c>
      <c r="S514">
        <f>YEAR(T514)</f>
        <v>2015</v>
      </c>
      <c r="T514" s="14">
        <f>(((J514/60)/60)/24)+DATE(1970,1,1)</f>
        <v>42020.700567129628</v>
      </c>
      <c r="U514" s="15">
        <f>(((I514/60)/60)/24)+DATE(1970,1,1)</f>
        <v>42065.207638888889</v>
      </c>
    </row>
    <row r="515" spans="1:21" ht="43.5" x14ac:dyDescent="0.35">
      <c r="A515">
        <v>3845</v>
      </c>
      <c r="B515" s="3" t="s">
        <v>3842</v>
      </c>
      <c r="C515" s="3" t="s">
        <v>7954</v>
      </c>
      <c r="D515" s="6">
        <v>40000</v>
      </c>
      <c r="E515" s="8">
        <v>0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>ROUND((E515/D515)*100,0)</f>
        <v>0</v>
      </c>
      <c r="P515" s="8">
        <f>IFERROR(ROUND(E515/L515,2),0)</f>
        <v>0</v>
      </c>
      <c r="Q515" s="10" t="s">
        <v>8339</v>
      </c>
      <c r="R515" t="s">
        <v>8340</v>
      </c>
      <c r="S515">
        <f>YEAR(T515)</f>
        <v>2015</v>
      </c>
      <c r="T515" s="14">
        <f>(((J515/60)/60)/24)+DATE(1970,1,1)</f>
        <v>42248.627013888887</v>
      </c>
      <c r="U515" s="15">
        <f>(((I515/60)/60)/24)+DATE(1970,1,1)</f>
        <v>42278.627013888887</v>
      </c>
    </row>
    <row r="516" spans="1:21" x14ac:dyDescent="0.35">
      <c r="A516">
        <v>2763</v>
      </c>
      <c r="B516" s="3" t="s">
        <v>2763</v>
      </c>
      <c r="C516" s="3" t="s">
        <v>6873</v>
      </c>
      <c r="D516" s="6">
        <v>39400</v>
      </c>
      <c r="E516" s="8">
        <v>400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>ROUND((E516/D516)*100,0)</f>
        <v>1</v>
      </c>
      <c r="P516" s="8">
        <f>IFERROR(ROUND(E516/L516,2),0)</f>
        <v>133.33000000000001</v>
      </c>
      <c r="Q516" s="10" t="s">
        <v>8318</v>
      </c>
      <c r="R516" t="s">
        <v>8354</v>
      </c>
      <c r="S516">
        <f>YEAR(T516)</f>
        <v>2013</v>
      </c>
      <c r="T516" s="14">
        <f>(((J516/60)/60)/24)+DATE(1970,1,1)</f>
        <v>41373.579675925925</v>
      </c>
      <c r="U516" s="15">
        <f>(((I516/60)/60)/24)+DATE(1970,1,1)</f>
        <v>41418.579675925925</v>
      </c>
    </row>
    <row r="517" spans="1:21" ht="29" x14ac:dyDescent="0.35">
      <c r="A517">
        <v>459</v>
      </c>
      <c r="B517" s="3" t="s">
        <v>460</v>
      </c>
      <c r="C517" s="3" t="s">
        <v>4569</v>
      </c>
      <c r="D517" s="6">
        <v>39000</v>
      </c>
      <c r="E517" s="8">
        <v>17277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>ROUND((E517/D517)*100,0)</f>
        <v>44</v>
      </c>
      <c r="P517" s="8">
        <f>IFERROR(ROUND(E517/L517,2),0)</f>
        <v>17277</v>
      </c>
      <c r="Q517" s="10" t="s">
        <v>8308</v>
      </c>
      <c r="R517" t="s">
        <v>8335</v>
      </c>
      <c r="S517">
        <f>YEAR(T517)</f>
        <v>2011</v>
      </c>
      <c r="T517" s="14">
        <f>(((J517/60)/60)/24)+DATE(1970,1,1)</f>
        <v>40800.6403587963</v>
      </c>
      <c r="U517" s="15">
        <f>(((I517/60)/60)/24)+DATE(1970,1,1)</f>
        <v>40860.682025462964</v>
      </c>
    </row>
    <row r="518" spans="1:21" ht="29" x14ac:dyDescent="0.35">
      <c r="A518">
        <v>662</v>
      </c>
      <c r="B518" s="3" t="s">
        <v>663</v>
      </c>
      <c r="C518" s="3" t="s">
        <v>4772</v>
      </c>
      <c r="D518" s="6">
        <v>39000</v>
      </c>
      <c r="E518" s="8">
        <v>10804.45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>ROUND((E518/D518)*100,0)</f>
        <v>28</v>
      </c>
      <c r="P518" s="8">
        <f>IFERROR(ROUND(E518/L518,2),0)</f>
        <v>2701.11</v>
      </c>
      <c r="Q518" s="10" t="s">
        <v>8316</v>
      </c>
      <c r="R518" t="s">
        <v>8324</v>
      </c>
      <c r="S518">
        <f>YEAR(T518)</f>
        <v>2014</v>
      </c>
      <c r="T518" s="14">
        <f>(((J518/60)/60)/24)+DATE(1970,1,1)</f>
        <v>41990.438043981485</v>
      </c>
      <c r="U518" s="15">
        <f>(((I518/60)/60)/24)+DATE(1970,1,1)</f>
        <v>42020.438043981485</v>
      </c>
    </row>
    <row r="519" spans="1:21" ht="29" x14ac:dyDescent="0.35">
      <c r="A519">
        <v>2670</v>
      </c>
      <c r="B519" s="3" t="s">
        <v>2670</v>
      </c>
      <c r="C519" s="3" t="s">
        <v>6780</v>
      </c>
      <c r="D519" s="6">
        <v>38888</v>
      </c>
      <c r="E519" s="8">
        <v>503.22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>ROUND((E519/D519)*100,0)</f>
        <v>1</v>
      </c>
      <c r="P519" s="8">
        <f>IFERROR(ROUND(E519/L519,2),0)</f>
        <v>8.39</v>
      </c>
      <c r="Q519" s="10" t="s">
        <v>8316</v>
      </c>
      <c r="R519" t="s">
        <v>8355</v>
      </c>
      <c r="S519">
        <f>YEAR(T519)</f>
        <v>2014</v>
      </c>
      <c r="T519" s="14">
        <f>(((J519/60)/60)/24)+DATE(1970,1,1)</f>
        <v>41821.020601851851</v>
      </c>
      <c r="U519" s="15">
        <f>(((I519/60)/60)/24)+DATE(1970,1,1)</f>
        <v>41849.020601851851</v>
      </c>
    </row>
    <row r="520" spans="1:21" ht="29" x14ac:dyDescent="0.35">
      <c r="A520">
        <v>366</v>
      </c>
      <c r="B520" s="3" t="s">
        <v>367</v>
      </c>
      <c r="C520" s="3" t="s">
        <v>4476</v>
      </c>
      <c r="D520" s="6">
        <v>38000</v>
      </c>
      <c r="E520" s="8">
        <v>22421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>ROUND((E520/D520)*100,0)</f>
        <v>59</v>
      </c>
      <c r="P520" s="8">
        <f>IFERROR(ROUND(E520/L520,2),0)</f>
        <v>167.32</v>
      </c>
      <c r="Q520" s="10" t="s">
        <v>8308</v>
      </c>
      <c r="R520" t="s">
        <v>8332</v>
      </c>
      <c r="S520">
        <f>YEAR(T520)</f>
        <v>2012</v>
      </c>
      <c r="T520" s="14">
        <f>(((J520/60)/60)/24)+DATE(1970,1,1)</f>
        <v>41019.793032407404</v>
      </c>
      <c r="U520" s="15">
        <f>(((I520/60)/60)/24)+DATE(1970,1,1)</f>
        <v>41049.793032407404</v>
      </c>
    </row>
    <row r="521" spans="1:21" ht="29" x14ac:dyDescent="0.35">
      <c r="A521">
        <v>387</v>
      </c>
      <c r="B521" s="3" t="s">
        <v>388</v>
      </c>
      <c r="C521" s="3" t="s">
        <v>4497</v>
      </c>
      <c r="D521" s="6">
        <v>38000</v>
      </c>
      <c r="E521" s="8">
        <v>21380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>ROUND((E521/D521)*100,0)</f>
        <v>56</v>
      </c>
      <c r="P521" s="8">
        <f>IFERROR(ROUND(E521/L521,2),0)</f>
        <v>38.04</v>
      </c>
      <c r="Q521" s="10" t="s">
        <v>8308</v>
      </c>
      <c r="R521" t="s">
        <v>8332</v>
      </c>
      <c r="S521">
        <f>YEAR(T521)</f>
        <v>2015</v>
      </c>
      <c r="T521" s="14">
        <f>(((J521/60)/60)/24)+DATE(1970,1,1)</f>
        <v>42200.67659722222</v>
      </c>
      <c r="U521" s="15">
        <f>(((I521/60)/60)/24)+DATE(1970,1,1)</f>
        <v>42231.25</v>
      </c>
    </row>
    <row r="522" spans="1:21" ht="29" x14ac:dyDescent="0.35">
      <c r="A522">
        <v>771</v>
      </c>
      <c r="B522" s="3" t="s">
        <v>772</v>
      </c>
      <c r="C522" s="3" t="s">
        <v>4881</v>
      </c>
      <c r="D522" s="6">
        <v>38000</v>
      </c>
      <c r="E522" s="8">
        <v>8807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>ROUND((E522/D522)*100,0)</f>
        <v>23</v>
      </c>
      <c r="P522" s="8">
        <f>IFERROR(ROUND(E522/L522,2),0)</f>
        <v>8807</v>
      </c>
      <c r="Q522" s="10" t="s">
        <v>8318</v>
      </c>
      <c r="R522" t="s">
        <v>8342</v>
      </c>
      <c r="S522">
        <f>YEAR(T522)</f>
        <v>2015</v>
      </c>
      <c r="T522" s="14">
        <f>(((J522/60)/60)/24)+DATE(1970,1,1)</f>
        <v>42349.824097222227</v>
      </c>
      <c r="U522" s="15">
        <f>(((I522/60)/60)/24)+DATE(1970,1,1)</f>
        <v>42399.824097222227</v>
      </c>
    </row>
    <row r="523" spans="1:21" ht="43.5" x14ac:dyDescent="0.35">
      <c r="A523">
        <v>2857</v>
      </c>
      <c r="B523" s="3" t="s">
        <v>2857</v>
      </c>
      <c r="C523" s="3" t="s">
        <v>6967</v>
      </c>
      <c r="D523" s="6">
        <v>38000</v>
      </c>
      <c r="E523" s="8">
        <v>286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>ROUND((E523/D523)*100,0)</f>
        <v>1</v>
      </c>
      <c r="P523" s="8">
        <f>IFERROR(ROUND(E523/L523,2),0)</f>
        <v>19.07</v>
      </c>
      <c r="Q523" s="10" t="s">
        <v>8339</v>
      </c>
      <c r="R523" t="s">
        <v>8340</v>
      </c>
      <c r="S523">
        <f>YEAR(T523)</f>
        <v>2016</v>
      </c>
      <c r="T523" s="14">
        <f>(((J523/60)/60)/24)+DATE(1970,1,1)</f>
        <v>42726.920081018514</v>
      </c>
      <c r="U523" s="15">
        <f>(((I523/60)/60)/24)+DATE(1970,1,1)</f>
        <v>42786.75</v>
      </c>
    </row>
    <row r="524" spans="1:21" ht="29" x14ac:dyDescent="0.35">
      <c r="A524">
        <v>485</v>
      </c>
      <c r="B524" s="3" t="s">
        <v>486</v>
      </c>
      <c r="C524" s="3" t="s">
        <v>4595</v>
      </c>
      <c r="D524" s="6">
        <v>37956</v>
      </c>
      <c r="E524" s="8">
        <v>15918.65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>ROUND((E524/D524)*100,0)</f>
        <v>42</v>
      </c>
      <c r="P524" s="8">
        <f>IFERROR(ROUND(E524/L524,2),0)</f>
        <v>127.35</v>
      </c>
      <c r="Q524" s="10" t="s">
        <v>8308</v>
      </c>
      <c r="R524" t="s">
        <v>8335</v>
      </c>
      <c r="S524">
        <f>YEAR(T524)</f>
        <v>2013</v>
      </c>
      <c r="T524" s="14">
        <f>(((J524/60)/60)/24)+DATE(1970,1,1)</f>
        <v>41381.50577546296</v>
      </c>
      <c r="U524" s="15">
        <f>(((I524/60)/60)/24)+DATE(1970,1,1)</f>
        <v>41411.50577546296</v>
      </c>
    </row>
    <row r="525" spans="1:21" ht="29" x14ac:dyDescent="0.35">
      <c r="A525">
        <v>1521</v>
      </c>
      <c r="B525" s="3" t="s">
        <v>1522</v>
      </c>
      <c r="C525" s="3" t="s">
        <v>5631</v>
      </c>
      <c r="D525" s="6">
        <v>37500</v>
      </c>
      <c r="E525" s="8">
        <v>3062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>ROUND((E525/D525)*100,0)</f>
        <v>8</v>
      </c>
      <c r="P525" s="8">
        <f>IFERROR(ROUND(E525/L525,2),0)</f>
        <v>13.03</v>
      </c>
      <c r="Q525" s="10" t="s">
        <v>8325</v>
      </c>
      <c r="R525" t="s">
        <v>8331</v>
      </c>
      <c r="S525">
        <f>YEAR(T525)</f>
        <v>2016</v>
      </c>
      <c r="T525" s="14">
        <f>(((J525/60)/60)/24)+DATE(1970,1,1)</f>
        <v>42493.167719907404</v>
      </c>
      <c r="U525" s="15">
        <f>(((I525/60)/60)/24)+DATE(1970,1,1)</f>
        <v>42528.167719907404</v>
      </c>
    </row>
    <row r="526" spans="1:21" ht="29" x14ac:dyDescent="0.35">
      <c r="A526">
        <v>1459</v>
      </c>
      <c r="B526" s="3" t="s">
        <v>1460</v>
      </c>
      <c r="C526" s="3" t="s">
        <v>5569</v>
      </c>
      <c r="D526" s="6">
        <v>37000</v>
      </c>
      <c r="E526" s="8">
        <v>3292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>ROUND((E526/D526)*100,0)</f>
        <v>9</v>
      </c>
      <c r="P526" s="8">
        <f>IFERROR(ROUND(E526/L526,2),0)</f>
        <v>0</v>
      </c>
      <c r="Q526" s="10" t="s">
        <v>8318</v>
      </c>
      <c r="R526" t="s">
        <v>8338</v>
      </c>
      <c r="S526">
        <f>YEAR(T526)</f>
        <v>2015</v>
      </c>
      <c r="T526" s="14">
        <f>(((J526/60)/60)/24)+DATE(1970,1,1)</f>
        <v>42312.204814814817</v>
      </c>
      <c r="U526" s="15">
        <f>(((I526/60)/60)/24)+DATE(1970,1,1)</f>
        <v>42340.725694444445</v>
      </c>
    </row>
    <row r="527" spans="1:21" ht="29" x14ac:dyDescent="0.35">
      <c r="A527">
        <v>2388</v>
      </c>
      <c r="B527" s="3" t="s">
        <v>2389</v>
      </c>
      <c r="C527" s="3" t="s">
        <v>6498</v>
      </c>
      <c r="D527" s="6">
        <v>37000</v>
      </c>
      <c r="E527" s="8">
        <v>926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>ROUND((E527/D527)*100,0)</f>
        <v>3</v>
      </c>
      <c r="P527" s="8">
        <f>IFERROR(ROUND(E527/L527,2),0)</f>
        <v>115.75</v>
      </c>
      <c r="Q527" s="10" t="s">
        <v>8316</v>
      </c>
      <c r="R527" t="s">
        <v>8334</v>
      </c>
      <c r="S527">
        <f>YEAR(T527)</f>
        <v>2014</v>
      </c>
      <c r="T527" s="14">
        <f>(((J527/60)/60)/24)+DATE(1970,1,1)</f>
        <v>41989.853692129633</v>
      </c>
      <c r="U527" s="15">
        <f>(((I527/60)/60)/24)+DATE(1970,1,1)</f>
        <v>42019.811805555553</v>
      </c>
    </row>
    <row r="528" spans="1:21" ht="29" x14ac:dyDescent="0.35">
      <c r="A528">
        <v>241</v>
      </c>
      <c r="B528" s="3" t="s">
        <v>243</v>
      </c>
      <c r="C528" s="3" t="s">
        <v>4351</v>
      </c>
      <c r="D528" s="6">
        <v>36400</v>
      </c>
      <c r="E528" s="8">
        <v>33486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>ROUND((E528/D528)*100,0)</f>
        <v>92</v>
      </c>
      <c r="P528" s="8">
        <f>IFERROR(ROUND(E528/L528,2),0)</f>
        <v>89.06</v>
      </c>
      <c r="Q528" s="10" t="s">
        <v>8308</v>
      </c>
      <c r="R528" t="s">
        <v>8332</v>
      </c>
      <c r="S528">
        <f>YEAR(T528)</f>
        <v>2014</v>
      </c>
      <c r="T528" s="14">
        <f>(((J528/60)/60)/24)+DATE(1970,1,1)</f>
        <v>41949.697962962964</v>
      </c>
      <c r="U528" s="15">
        <f>(((I528/60)/60)/24)+DATE(1970,1,1)</f>
        <v>41994.697962962964</v>
      </c>
    </row>
    <row r="529" spans="1:21" ht="29" x14ac:dyDescent="0.35">
      <c r="A529">
        <v>2144</v>
      </c>
      <c r="B529" s="3" t="s">
        <v>2145</v>
      </c>
      <c r="C529" s="3" t="s">
        <v>6254</v>
      </c>
      <c r="D529" s="6">
        <v>35500</v>
      </c>
      <c r="E529" s="8">
        <v>1370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>ROUND((E529/D529)*100,0)</f>
        <v>4</v>
      </c>
      <c r="P529" s="8">
        <f>IFERROR(ROUND(E529/L529,2),0)</f>
        <v>57.08</v>
      </c>
      <c r="Q529" s="10" t="s">
        <v>8311</v>
      </c>
      <c r="R529" t="s">
        <v>8333</v>
      </c>
      <c r="S529">
        <f>YEAR(T529)</f>
        <v>2013</v>
      </c>
      <c r="T529" s="14">
        <f>(((J529/60)/60)/24)+DATE(1970,1,1)</f>
        <v>41499.546759259261</v>
      </c>
      <c r="U529" s="15">
        <f>(((I529/60)/60)/24)+DATE(1970,1,1)</f>
        <v>41531.546759259261</v>
      </c>
    </row>
    <row r="530" spans="1:21" x14ac:dyDescent="0.35">
      <c r="A530">
        <v>24</v>
      </c>
      <c r="B530" s="3" t="s">
        <v>26</v>
      </c>
      <c r="C530" s="3" t="s">
        <v>4135</v>
      </c>
      <c r="D530" s="6">
        <v>35000</v>
      </c>
      <c r="E530" s="8">
        <v>229802.31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>ROUND((E530/D530)*100,0)</f>
        <v>657</v>
      </c>
      <c r="P530" s="8">
        <f>IFERROR(ROUND(E530/L530,2),0)</f>
        <v>400.35</v>
      </c>
      <c r="Q530" s="10" t="s">
        <v>8308</v>
      </c>
      <c r="R530" t="s">
        <v>8309</v>
      </c>
      <c r="S530">
        <f>YEAR(T530)</f>
        <v>2015</v>
      </c>
      <c r="T530" s="14">
        <f>(((J530/60)/60)/24)+DATE(1970,1,1)</f>
        <v>42229.820173611108</v>
      </c>
      <c r="U530" s="15">
        <f>(((I530/60)/60)/24)+DATE(1970,1,1)</f>
        <v>42262.818750000006</v>
      </c>
    </row>
    <row r="531" spans="1:21" ht="29" x14ac:dyDescent="0.35">
      <c r="A531">
        <v>156</v>
      </c>
      <c r="B531" s="3" t="s">
        <v>158</v>
      </c>
      <c r="C531" s="3" t="s">
        <v>4266</v>
      </c>
      <c r="D531" s="6">
        <v>35000</v>
      </c>
      <c r="E531" s="8">
        <v>51184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>ROUND((E531/D531)*100,0)</f>
        <v>146</v>
      </c>
      <c r="P531" s="8">
        <f>IFERROR(ROUND(E531/L531,2),0)</f>
        <v>3412.27</v>
      </c>
      <c r="Q531" s="10" t="s">
        <v>8308</v>
      </c>
      <c r="R531" t="s">
        <v>8327</v>
      </c>
      <c r="S531">
        <f>YEAR(T531)</f>
        <v>2014</v>
      </c>
      <c r="T531" s="14">
        <f>(((J531/60)/60)/24)+DATE(1970,1,1)</f>
        <v>41794.124953703707</v>
      </c>
      <c r="U531" s="15">
        <f>(((I531/60)/60)/24)+DATE(1970,1,1)</f>
        <v>41854.124953703707</v>
      </c>
    </row>
    <row r="532" spans="1:21" ht="29" x14ac:dyDescent="0.35">
      <c r="A532">
        <v>257</v>
      </c>
      <c r="B532" s="3" t="s">
        <v>258</v>
      </c>
      <c r="C532" s="3" t="s">
        <v>4367</v>
      </c>
      <c r="D532" s="6">
        <v>35000</v>
      </c>
      <c r="E532" s="8">
        <v>31754.69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>ROUND((E532/D532)*100,0)</f>
        <v>91</v>
      </c>
      <c r="P532" s="8">
        <f>IFERROR(ROUND(E532/L532,2),0)</f>
        <v>56.7</v>
      </c>
      <c r="Q532" s="10" t="s">
        <v>8308</v>
      </c>
      <c r="R532" t="s">
        <v>8332</v>
      </c>
      <c r="S532">
        <f>YEAR(T532)</f>
        <v>2016</v>
      </c>
      <c r="T532" s="14">
        <f>(((J532/60)/60)/24)+DATE(1970,1,1)</f>
        <v>42479.626875000002</v>
      </c>
      <c r="U532" s="15">
        <f>(((I532/60)/60)/24)+DATE(1970,1,1)</f>
        <v>42509.626875000002</v>
      </c>
    </row>
    <row r="533" spans="1:21" ht="29" x14ac:dyDescent="0.35">
      <c r="A533">
        <v>321</v>
      </c>
      <c r="B533" s="3" t="s">
        <v>322</v>
      </c>
      <c r="C533" s="3" t="s">
        <v>4431</v>
      </c>
      <c r="D533" s="6">
        <v>35000</v>
      </c>
      <c r="E533" s="8">
        <v>26349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>ROUND((E533/D533)*100,0)</f>
        <v>75</v>
      </c>
      <c r="P533" s="8">
        <f>IFERROR(ROUND(E533/L533,2),0)</f>
        <v>78.19</v>
      </c>
      <c r="Q533" s="10" t="s">
        <v>8308</v>
      </c>
      <c r="R533" t="s">
        <v>8332</v>
      </c>
      <c r="S533">
        <f>YEAR(T533)</f>
        <v>2016</v>
      </c>
      <c r="T533" s="14">
        <f>(((J533/60)/60)/24)+DATE(1970,1,1)</f>
        <v>42647.446597222224</v>
      </c>
      <c r="U533" s="15">
        <f>(((I533/60)/60)/24)+DATE(1970,1,1)</f>
        <v>42682.488263888896</v>
      </c>
    </row>
    <row r="534" spans="1:21" ht="29" x14ac:dyDescent="0.35">
      <c r="A534">
        <v>330</v>
      </c>
      <c r="B534" s="3" t="s">
        <v>331</v>
      </c>
      <c r="C534" s="3" t="s">
        <v>4440</v>
      </c>
      <c r="D534" s="6">
        <v>35000</v>
      </c>
      <c r="E534" s="8">
        <v>25655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>ROUND((E534/D534)*100,0)</f>
        <v>73</v>
      </c>
      <c r="P534" s="8">
        <f>IFERROR(ROUND(E534/L534,2),0)</f>
        <v>75.459999999999994</v>
      </c>
      <c r="Q534" s="10" t="s">
        <v>8308</v>
      </c>
      <c r="R534" t="s">
        <v>8332</v>
      </c>
      <c r="S534">
        <f>YEAR(T534)</f>
        <v>2013</v>
      </c>
      <c r="T534" s="14">
        <f>(((J534/60)/60)/24)+DATE(1970,1,1)</f>
        <v>41379.515775462962</v>
      </c>
      <c r="U534" s="15">
        <f>(((I534/60)/60)/24)+DATE(1970,1,1)</f>
        <v>41411.165972222225</v>
      </c>
    </row>
    <row r="535" spans="1:21" ht="29" x14ac:dyDescent="0.35">
      <c r="A535">
        <v>340</v>
      </c>
      <c r="B535" s="3" t="s">
        <v>341</v>
      </c>
      <c r="C535" s="3" t="s">
        <v>4450</v>
      </c>
      <c r="D535" s="6">
        <v>35000</v>
      </c>
      <c r="E535" s="8">
        <v>25132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>ROUND((E535/D535)*100,0)</f>
        <v>72</v>
      </c>
      <c r="P535" s="8">
        <f>IFERROR(ROUND(E535/L535,2),0)</f>
        <v>84.05</v>
      </c>
      <c r="Q535" s="10" t="s">
        <v>8308</v>
      </c>
      <c r="R535" t="s">
        <v>8332</v>
      </c>
      <c r="S535">
        <f>YEAR(T535)</f>
        <v>2017</v>
      </c>
      <c r="T535" s="14">
        <f>(((J535/60)/60)/24)+DATE(1970,1,1)</f>
        <v>42772.669062500005</v>
      </c>
      <c r="U535" s="15">
        <f>(((I535/60)/60)/24)+DATE(1970,1,1)</f>
        <v>42802.875</v>
      </c>
    </row>
    <row r="536" spans="1:21" ht="29" x14ac:dyDescent="0.35">
      <c r="A536">
        <v>355</v>
      </c>
      <c r="B536" s="3" t="s">
        <v>356</v>
      </c>
      <c r="C536" s="3" t="s">
        <v>4465</v>
      </c>
      <c r="D536" s="6">
        <v>35000</v>
      </c>
      <c r="E536" s="8">
        <v>23530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>ROUND((E536/D536)*100,0)</f>
        <v>67</v>
      </c>
      <c r="P536" s="8">
        <f>IFERROR(ROUND(E536/L536,2),0)</f>
        <v>142.61000000000001</v>
      </c>
      <c r="Q536" s="10" t="s">
        <v>8308</v>
      </c>
      <c r="R536" t="s">
        <v>8332</v>
      </c>
      <c r="S536">
        <f>YEAR(T536)</f>
        <v>2014</v>
      </c>
      <c r="T536" s="14">
        <f>(((J536/60)/60)/24)+DATE(1970,1,1)</f>
        <v>41943.293912037036</v>
      </c>
      <c r="U536" s="15">
        <f>(((I536/60)/60)/24)+DATE(1970,1,1)</f>
        <v>41974.3355787037</v>
      </c>
    </row>
    <row r="537" spans="1:21" ht="29" x14ac:dyDescent="0.35">
      <c r="A537">
        <v>361</v>
      </c>
      <c r="B537" s="3" t="s">
        <v>362</v>
      </c>
      <c r="C537" s="3" t="s">
        <v>4471</v>
      </c>
      <c r="D537" s="6">
        <v>35000</v>
      </c>
      <c r="E537" s="8">
        <v>22991.01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>ROUND((E537/D537)*100,0)</f>
        <v>66</v>
      </c>
      <c r="P537" s="8">
        <f>IFERROR(ROUND(E537/L537,2),0)</f>
        <v>64.95</v>
      </c>
      <c r="Q537" s="10" t="s">
        <v>8308</v>
      </c>
      <c r="R537" t="s">
        <v>8332</v>
      </c>
      <c r="S537">
        <f>YEAR(T537)</f>
        <v>2014</v>
      </c>
      <c r="T537" s="14">
        <f>(((J537/60)/60)/24)+DATE(1970,1,1)</f>
        <v>41936.001226851848</v>
      </c>
      <c r="U537" s="15">
        <f>(((I537/60)/60)/24)+DATE(1970,1,1)</f>
        <v>41966.042893518519</v>
      </c>
    </row>
    <row r="538" spans="1:21" ht="29" x14ac:dyDescent="0.35">
      <c r="A538">
        <v>404</v>
      </c>
      <c r="B538" s="3" t="s">
        <v>405</v>
      </c>
      <c r="C538" s="3" t="s">
        <v>4514</v>
      </c>
      <c r="D538" s="6">
        <v>35000</v>
      </c>
      <c r="E538" s="8">
        <v>20426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>ROUND((E538/D538)*100,0)</f>
        <v>58</v>
      </c>
      <c r="P538" s="8">
        <f>IFERROR(ROUND(E538/L538,2),0)</f>
        <v>75.37</v>
      </c>
      <c r="Q538" s="10" t="s">
        <v>8308</v>
      </c>
      <c r="R538" t="s">
        <v>8332</v>
      </c>
      <c r="S538">
        <f>YEAR(T538)</f>
        <v>2014</v>
      </c>
      <c r="T538" s="14">
        <f>(((J538/60)/60)/24)+DATE(1970,1,1)</f>
        <v>41646.628032407411</v>
      </c>
      <c r="U538" s="15">
        <f>(((I538/60)/60)/24)+DATE(1970,1,1)</f>
        <v>41675.961111111108</v>
      </c>
    </row>
    <row r="539" spans="1:21" x14ac:dyDescent="0.35">
      <c r="A539">
        <v>648</v>
      </c>
      <c r="B539" s="3" t="s">
        <v>649</v>
      </c>
      <c r="C539" s="3" t="s">
        <v>4758</v>
      </c>
      <c r="D539" s="6">
        <v>35000</v>
      </c>
      <c r="E539" s="8">
        <v>11176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>ROUND((E539/D539)*100,0)</f>
        <v>32</v>
      </c>
      <c r="P539" s="8">
        <f>IFERROR(ROUND(E539/L539,2),0)</f>
        <v>413.93</v>
      </c>
      <c r="Q539" s="10" t="s">
        <v>8316</v>
      </c>
      <c r="R539" t="s">
        <v>8324</v>
      </c>
      <c r="S539">
        <f>YEAR(T539)</f>
        <v>2014</v>
      </c>
      <c r="T539" s="14">
        <f>(((J539/60)/60)/24)+DATE(1970,1,1)</f>
        <v>41891.693379629629</v>
      </c>
      <c r="U539" s="15">
        <f>(((I539/60)/60)/24)+DATE(1970,1,1)</f>
        <v>41926.693379629629</v>
      </c>
    </row>
    <row r="540" spans="1:21" ht="29" x14ac:dyDescent="0.35">
      <c r="A540">
        <v>683</v>
      </c>
      <c r="B540" s="3" t="s">
        <v>684</v>
      </c>
      <c r="C540" s="3" t="s">
        <v>4793</v>
      </c>
      <c r="D540" s="6">
        <v>35000</v>
      </c>
      <c r="E540" s="8">
        <v>10440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>ROUND((E540/D540)*100,0)</f>
        <v>30</v>
      </c>
      <c r="P540" s="8">
        <f>IFERROR(ROUND(E540/L540,2),0)</f>
        <v>3480</v>
      </c>
      <c r="Q540" s="10" t="s">
        <v>8316</v>
      </c>
      <c r="R540" t="s">
        <v>8324</v>
      </c>
      <c r="S540">
        <f>YEAR(T540)</f>
        <v>2016</v>
      </c>
      <c r="T540" s="14">
        <f>(((J540/60)/60)/24)+DATE(1970,1,1)</f>
        <v>42634.900046296301</v>
      </c>
      <c r="U540" s="15">
        <f>(((I540/60)/60)/24)+DATE(1970,1,1)</f>
        <v>42674.900046296301</v>
      </c>
    </row>
    <row r="541" spans="1:21" x14ac:dyDescent="0.35">
      <c r="A541">
        <v>963</v>
      </c>
      <c r="B541" s="3" t="s">
        <v>964</v>
      </c>
      <c r="C541" s="3" t="s">
        <v>5073</v>
      </c>
      <c r="D541" s="6">
        <v>35000</v>
      </c>
      <c r="E541" s="8">
        <v>6360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>ROUND((E541/D541)*100,0)</f>
        <v>18</v>
      </c>
      <c r="P541" s="8">
        <f>IFERROR(ROUND(E541/L541,2),0)</f>
        <v>706.67</v>
      </c>
      <c r="Q541" s="10" t="s">
        <v>8316</v>
      </c>
      <c r="R541" t="s">
        <v>8324</v>
      </c>
      <c r="S541">
        <f>YEAR(T541)</f>
        <v>2016</v>
      </c>
      <c r="T541" s="14">
        <f>(((J541/60)/60)/24)+DATE(1970,1,1)</f>
        <v>42625.635636574079</v>
      </c>
      <c r="U541" s="15">
        <f>(((I541/60)/60)/24)+DATE(1970,1,1)</f>
        <v>42660.635636574079</v>
      </c>
    </row>
    <row r="542" spans="1:21" ht="29" x14ac:dyDescent="0.35">
      <c r="A542">
        <v>979</v>
      </c>
      <c r="B542" s="3" t="s">
        <v>980</v>
      </c>
      <c r="C542" s="3" t="s">
        <v>5089</v>
      </c>
      <c r="D542" s="6">
        <v>35000</v>
      </c>
      <c r="E542" s="8">
        <v>6181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>ROUND((E542/D542)*100,0)</f>
        <v>18</v>
      </c>
      <c r="P542" s="8">
        <f>IFERROR(ROUND(E542/L542,2),0)</f>
        <v>64.39</v>
      </c>
      <c r="Q542" s="10" t="s">
        <v>8316</v>
      </c>
      <c r="R542" t="s">
        <v>8324</v>
      </c>
      <c r="S542">
        <f>YEAR(T542)</f>
        <v>2016</v>
      </c>
      <c r="T542" s="14">
        <f>(((J542/60)/60)/24)+DATE(1970,1,1)</f>
        <v>42506.416990740734</v>
      </c>
      <c r="U542" s="15">
        <f>(((I542/60)/60)/24)+DATE(1970,1,1)</f>
        <v>42541.790972222225</v>
      </c>
    </row>
    <row r="543" spans="1:21" ht="29" x14ac:dyDescent="0.35">
      <c r="A543">
        <v>1127</v>
      </c>
      <c r="B543" s="3" t="s">
        <v>1128</v>
      </c>
      <c r="C543" s="3" t="s">
        <v>5237</v>
      </c>
      <c r="D543" s="6">
        <v>35000</v>
      </c>
      <c r="E543" s="8">
        <v>5234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>ROUND((E543/D543)*100,0)</f>
        <v>15</v>
      </c>
      <c r="P543" s="8">
        <f>IFERROR(ROUND(E543/L543,2),0)</f>
        <v>227.57</v>
      </c>
      <c r="Q543" s="10" t="s">
        <v>8311</v>
      </c>
      <c r="R543" t="s">
        <v>8336</v>
      </c>
      <c r="S543">
        <f>YEAR(T543)</f>
        <v>2014</v>
      </c>
      <c r="T543" s="14">
        <f>(((J543/60)/60)/24)+DATE(1970,1,1)</f>
        <v>41926.854166666664</v>
      </c>
      <c r="U543" s="15">
        <f>(((I543/60)/60)/24)+DATE(1970,1,1)</f>
        <v>41957.895833333328</v>
      </c>
    </row>
    <row r="544" spans="1:21" ht="29" x14ac:dyDescent="0.35">
      <c r="A544">
        <v>1138</v>
      </c>
      <c r="B544" s="3" t="s">
        <v>1139</v>
      </c>
      <c r="C544" s="3" t="s">
        <v>5248</v>
      </c>
      <c r="D544" s="6">
        <v>35000</v>
      </c>
      <c r="E544" s="8">
        <v>5200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>ROUND((E544/D544)*100,0)</f>
        <v>15</v>
      </c>
      <c r="P544" s="8">
        <f>IFERROR(ROUND(E544/L544,2),0)</f>
        <v>1300</v>
      </c>
      <c r="Q544" s="10" t="s">
        <v>8311</v>
      </c>
      <c r="R544" t="s">
        <v>8336</v>
      </c>
      <c r="S544">
        <f>YEAR(T544)</f>
        <v>2017</v>
      </c>
      <c r="T544" s="14">
        <f>(((J544/60)/60)/24)+DATE(1970,1,1)</f>
        <v>42736.9066087963</v>
      </c>
      <c r="U544" s="15">
        <f>(((I544/60)/60)/24)+DATE(1970,1,1)</f>
        <v>42756.9066087963</v>
      </c>
    </row>
    <row r="545" spans="1:21" ht="29" x14ac:dyDescent="0.35">
      <c r="A545">
        <v>1322</v>
      </c>
      <c r="B545" s="3" t="s">
        <v>1323</v>
      </c>
      <c r="C545" s="3" t="s">
        <v>5432</v>
      </c>
      <c r="D545" s="6">
        <v>35000</v>
      </c>
      <c r="E545" s="8">
        <v>4015.71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>ROUND((E545/D545)*100,0)</f>
        <v>11</v>
      </c>
      <c r="P545" s="8">
        <f>IFERROR(ROUND(E545/L545,2),0)</f>
        <v>1003.93</v>
      </c>
      <c r="Q545" s="10" t="s">
        <v>8316</v>
      </c>
      <c r="R545" t="s">
        <v>8324</v>
      </c>
      <c r="S545">
        <f>YEAR(T545)</f>
        <v>2015</v>
      </c>
      <c r="T545" s="14">
        <f>(((J545/60)/60)/24)+DATE(1970,1,1)</f>
        <v>42115.656539351854</v>
      </c>
      <c r="U545" s="15">
        <f>(((I545/60)/60)/24)+DATE(1970,1,1)</f>
        <v>42145.656539351854</v>
      </c>
    </row>
    <row r="546" spans="1:21" ht="29" x14ac:dyDescent="0.35">
      <c r="A546">
        <v>1330</v>
      </c>
      <c r="B546" s="3" t="s">
        <v>1331</v>
      </c>
      <c r="C546" s="3" t="s">
        <v>5440</v>
      </c>
      <c r="D546" s="6">
        <v>35000</v>
      </c>
      <c r="E546" s="8">
        <v>4000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>ROUND((E546/D546)*100,0)</f>
        <v>11</v>
      </c>
      <c r="P546" s="8">
        <f>IFERROR(ROUND(E546/L546,2),0)</f>
        <v>80</v>
      </c>
      <c r="Q546" s="10" t="s">
        <v>8316</v>
      </c>
      <c r="R546" t="s">
        <v>8324</v>
      </c>
      <c r="S546">
        <f>YEAR(T546)</f>
        <v>2016</v>
      </c>
      <c r="T546" s="14">
        <f>(((J546/60)/60)/24)+DATE(1970,1,1)</f>
        <v>42522.276724537034</v>
      </c>
      <c r="U546" s="15">
        <f>(((I546/60)/60)/24)+DATE(1970,1,1)</f>
        <v>42553.166666666672</v>
      </c>
    </row>
    <row r="547" spans="1:21" ht="29" x14ac:dyDescent="0.35">
      <c r="A547">
        <v>1530</v>
      </c>
      <c r="B547" s="3" t="s">
        <v>1531</v>
      </c>
      <c r="C547" s="3" t="s">
        <v>5640</v>
      </c>
      <c r="D547" s="6">
        <v>35000</v>
      </c>
      <c r="E547" s="8">
        <v>3045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>ROUND((E547/D547)*100,0)</f>
        <v>9</v>
      </c>
      <c r="P547" s="8">
        <f>IFERROR(ROUND(E547/L547,2),0)</f>
        <v>3.48</v>
      </c>
      <c r="Q547" s="10" t="s">
        <v>8325</v>
      </c>
      <c r="R547" t="s">
        <v>8331</v>
      </c>
      <c r="S547">
        <f>YEAR(T547)</f>
        <v>2015</v>
      </c>
      <c r="T547" s="14">
        <f>(((J547/60)/60)/24)+DATE(1970,1,1)</f>
        <v>42275.767303240747</v>
      </c>
      <c r="U547" s="15">
        <f>(((I547/60)/60)/24)+DATE(1970,1,1)</f>
        <v>42300.767303240747</v>
      </c>
    </row>
    <row r="548" spans="1:21" x14ac:dyDescent="0.35">
      <c r="A548">
        <v>1718</v>
      </c>
      <c r="B548" s="3" t="s">
        <v>1719</v>
      </c>
      <c r="C548" s="3" t="s">
        <v>5828</v>
      </c>
      <c r="D548" s="6">
        <v>35000</v>
      </c>
      <c r="E548" s="8">
        <v>2456.66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>ROUND((E548/D548)*100,0)</f>
        <v>7</v>
      </c>
      <c r="P548" s="8">
        <f>IFERROR(ROUND(E548/L548,2),0)</f>
        <v>1228.33</v>
      </c>
      <c r="Q548" s="10" t="s">
        <v>8313</v>
      </c>
      <c r="R548" t="s">
        <v>8345</v>
      </c>
      <c r="S548">
        <f>YEAR(T548)</f>
        <v>2016</v>
      </c>
      <c r="T548" s="14">
        <f>(((J548/60)/60)/24)+DATE(1970,1,1)</f>
        <v>42460.610520833332</v>
      </c>
      <c r="U548" s="15">
        <f>(((I548/60)/60)/24)+DATE(1970,1,1)</f>
        <v>42504.207638888889</v>
      </c>
    </row>
    <row r="549" spans="1:21" ht="29" x14ac:dyDescent="0.35">
      <c r="A549">
        <v>1782</v>
      </c>
      <c r="B549" s="3" t="s">
        <v>1783</v>
      </c>
      <c r="C549" s="3" t="s">
        <v>5892</v>
      </c>
      <c r="D549" s="6">
        <v>35000</v>
      </c>
      <c r="E549" s="8">
        <v>2202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>ROUND((E549/D549)*100,0)</f>
        <v>6</v>
      </c>
      <c r="P549" s="8">
        <f>IFERROR(ROUND(E549/L549,2),0)</f>
        <v>28.97</v>
      </c>
      <c r="Q549" s="10" t="s">
        <v>8325</v>
      </c>
      <c r="R549" t="s">
        <v>8331</v>
      </c>
      <c r="S549">
        <f>YEAR(T549)</f>
        <v>2016</v>
      </c>
      <c r="T549" s="14">
        <f>(((J549/60)/60)/24)+DATE(1970,1,1)</f>
        <v>42388.575104166666</v>
      </c>
      <c r="U549" s="15">
        <f>(((I549/60)/60)/24)+DATE(1970,1,1)</f>
        <v>42421.575104166666</v>
      </c>
    </row>
    <row r="550" spans="1:21" ht="29" x14ac:dyDescent="0.35">
      <c r="A550">
        <v>1909</v>
      </c>
      <c r="B550" s="3" t="s">
        <v>1910</v>
      </c>
      <c r="C550" s="3" t="s">
        <v>6019</v>
      </c>
      <c r="D550" s="6">
        <v>35000</v>
      </c>
      <c r="E550" s="8">
        <v>2000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>ROUND((E550/D550)*100,0)</f>
        <v>6</v>
      </c>
      <c r="P550" s="8">
        <f>IFERROR(ROUND(E550/L550,2),0)</f>
        <v>52.63</v>
      </c>
      <c r="Q550" s="10" t="s">
        <v>8316</v>
      </c>
      <c r="R550" t="s">
        <v>8349</v>
      </c>
      <c r="S550">
        <f>YEAR(T550)</f>
        <v>2014</v>
      </c>
      <c r="T550" s="14">
        <f>(((J550/60)/60)/24)+DATE(1970,1,1)</f>
        <v>41905.429155092592</v>
      </c>
      <c r="U550" s="15">
        <f>(((I550/60)/60)/24)+DATE(1970,1,1)</f>
        <v>41935.429155092592</v>
      </c>
    </row>
    <row r="551" spans="1:21" ht="29" x14ac:dyDescent="0.35">
      <c r="A551">
        <v>1952</v>
      </c>
      <c r="B551" s="3" t="s">
        <v>1953</v>
      </c>
      <c r="C551" s="3" t="s">
        <v>6062</v>
      </c>
      <c r="D551" s="6">
        <v>35000</v>
      </c>
      <c r="E551" s="8">
        <v>1855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>ROUND((E551/D551)*100,0)</f>
        <v>5</v>
      </c>
      <c r="P551" s="8">
        <f>IFERROR(ROUND(E551/L551,2),0)</f>
        <v>2.72</v>
      </c>
      <c r="Q551" s="10" t="s">
        <v>8316</v>
      </c>
      <c r="R551" t="s">
        <v>8317</v>
      </c>
      <c r="S551">
        <f>YEAR(T551)</f>
        <v>2013</v>
      </c>
      <c r="T551" s="14">
        <f>(((J551/60)/60)/24)+DATE(1970,1,1)</f>
        <v>41526.60665509259</v>
      </c>
      <c r="U551" s="15">
        <f>(((I551/60)/60)/24)+DATE(1970,1,1)</f>
        <v>41563.60665509259</v>
      </c>
    </row>
    <row r="552" spans="1:21" ht="29" x14ac:dyDescent="0.35">
      <c r="A552">
        <v>2054</v>
      </c>
      <c r="B552" s="3" t="s">
        <v>2055</v>
      </c>
      <c r="C552" s="3" t="s">
        <v>6164</v>
      </c>
      <c r="D552" s="6">
        <v>35000</v>
      </c>
      <c r="E552" s="8">
        <v>1565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>ROUND((E552/D552)*100,0)</f>
        <v>4</v>
      </c>
      <c r="P552" s="8">
        <f>IFERROR(ROUND(E552/L552,2),0)</f>
        <v>2.52</v>
      </c>
      <c r="Q552" s="10" t="s">
        <v>8316</v>
      </c>
      <c r="R552" t="s">
        <v>8317</v>
      </c>
      <c r="S552">
        <f>YEAR(T552)</f>
        <v>2014</v>
      </c>
      <c r="T552" s="14">
        <f>(((J552/60)/60)/24)+DATE(1970,1,1)</f>
        <v>41731.520949074074</v>
      </c>
      <c r="U552" s="15">
        <f>(((I552/60)/60)/24)+DATE(1970,1,1)</f>
        <v>41761.520949074074</v>
      </c>
    </row>
    <row r="553" spans="1:21" ht="29" x14ac:dyDescent="0.35">
      <c r="A553">
        <v>2327</v>
      </c>
      <c r="B553" s="3" t="s">
        <v>2328</v>
      </c>
      <c r="C553" s="3" t="s">
        <v>6437</v>
      </c>
      <c r="D553" s="6">
        <v>35000</v>
      </c>
      <c r="E553" s="8">
        <v>1031.6400000000001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>ROUND((E553/D553)*100,0)</f>
        <v>3</v>
      </c>
      <c r="P553" s="8">
        <f>IFERROR(ROUND(E553/L553,2),0)</f>
        <v>0.31</v>
      </c>
      <c r="Q553" s="10" t="s">
        <v>8321</v>
      </c>
      <c r="R553" t="s">
        <v>8348</v>
      </c>
      <c r="S553">
        <f>YEAR(T553)</f>
        <v>2014</v>
      </c>
      <c r="T553" s="14">
        <f>(((J553/60)/60)/24)+DATE(1970,1,1)</f>
        <v>41842.917129629634</v>
      </c>
      <c r="U553" s="15">
        <f>(((I553/60)/60)/24)+DATE(1970,1,1)</f>
        <v>41877.917129629634</v>
      </c>
    </row>
    <row r="554" spans="1:21" ht="29" x14ac:dyDescent="0.35">
      <c r="A554">
        <v>2330</v>
      </c>
      <c r="B554" s="3" t="s">
        <v>2331</v>
      </c>
      <c r="C554" s="3" t="s">
        <v>6440</v>
      </c>
      <c r="D554" s="6">
        <v>35000</v>
      </c>
      <c r="E554" s="8">
        <v>1026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>ROUND((E554/D554)*100,0)</f>
        <v>3</v>
      </c>
      <c r="P554" s="8">
        <f>IFERROR(ROUND(E554/L554,2),0)</f>
        <v>6.29</v>
      </c>
      <c r="Q554" s="10" t="s">
        <v>8321</v>
      </c>
      <c r="R554" t="s">
        <v>8348</v>
      </c>
      <c r="S554">
        <f>YEAR(T554)</f>
        <v>2015</v>
      </c>
      <c r="T554" s="14">
        <f>(((J554/60)/60)/24)+DATE(1970,1,1)</f>
        <v>42332.89980324074</v>
      </c>
      <c r="U554" s="15">
        <f>(((I554/60)/60)/24)+DATE(1970,1,1)</f>
        <v>42363</v>
      </c>
    </row>
    <row r="555" spans="1:21" ht="29" x14ac:dyDescent="0.35">
      <c r="A555">
        <v>2354</v>
      </c>
      <c r="B555" s="3" t="s">
        <v>2355</v>
      </c>
      <c r="C555" s="3" t="s">
        <v>6464</v>
      </c>
      <c r="D555" s="6">
        <v>35000</v>
      </c>
      <c r="E555" s="8">
        <v>1001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>ROUND((E555/D555)*100,0)</f>
        <v>3</v>
      </c>
      <c r="P555" s="8">
        <f>IFERROR(ROUND(E555/L555,2),0)</f>
        <v>1001</v>
      </c>
      <c r="Q555" s="10" t="s">
        <v>8316</v>
      </c>
      <c r="R555" t="s">
        <v>8334</v>
      </c>
      <c r="S555">
        <f>YEAR(T555)</f>
        <v>2014</v>
      </c>
      <c r="T555" s="14">
        <f>(((J555/60)/60)/24)+DATE(1970,1,1)</f>
        <v>41954.722916666666</v>
      </c>
      <c r="U555" s="15">
        <f>(((I555/60)/60)/24)+DATE(1970,1,1)</f>
        <v>42014.722916666666</v>
      </c>
    </row>
    <row r="556" spans="1:21" x14ac:dyDescent="0.35">
      <c r="A556">
        <v>2428</v>
      </c>
      <c r="B556" s="3" t="s">
        <v>2429</v>
      </c>
      <c r="C556" s="3" t="s">
        <v>6538</v>
      </c>
      <c r="D556" s="6">
        <v>35000</v>
      </c>
      <c r="E556" s="8">
        <v>858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>ROUND((E556/D556)*100,0)</f>
        <v>2</v>
      </c>
      <c r="P556" s="8">
        <f>IFERROR(ROUND(E556/L556,2),0)</f>
        <v>858</v>
      </c>
      <c r="Q556" s="10" t="s">
        <v>8321</v>
      </c>
      <c r="R556" t="s">
        <v>8322</v>
      </c>
      <c r="S556">
        <f>YEAR(T556)</f>
        <v>2015</v>
      </c>
      <c r="T556" s="14">
        <f>(((J556/60)/60)/24)+DATE(1970,1,1)</f>
        <v>42045.784155092595</v>
      </c>
      <c r="U556" s="15">
        <f>(((I556/60)/60)/24)+DATE(1970,1,1)</f>
        <v>42075.742488425924</v>
      </c>
    </row>
    <row r="557" spans="1:21" ht="29" x14ac:dyDescent="0.35">
      <c r="A557">
        <v>2454</v>
      </c>
      <c r="B557" s="3" t="s">
        <v>2455</v>
      </c>
      <c r="C557" s="3" t="s">
        <v>6564</v>
      </c>
      <c r="D557" s="6">
        <v>35000</v>
      </c>
      <c r="E557" s="8">
        <v>810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>ROUND((E557/D557)*100,0)</f>
        <v>2</v>
      </c>
      <c r="P557" s="8">
        <f>IFERROR(ROUND(E557/L557,2),0)</f>
        <v>6.23</v>
      </c>
      <c r="Q557" s="10" t="s">
        <v>8321</v>
      </c>
      <c r="R557" t="s">
        <v>8348</v>
      </c>
      <c r="S557">
        <f>YEAR(T557)</f>
        <v>2017</v>
      </c>
      <c r="T557" s="14">
        <f>(((J557/60)/60)/24)+DATE(1970,1,1)</f>
        <v>42770.201481481476</v>
      </c>
      <c r="U557" s="15">
        <f>(((I557/60)/60)/24)+DATE(1970,1,1)</f>
        <v>42805.201481481476</v>
      </c>
    </row>
    <row r="558" spans="1:21" x14ac:dyDescent="0.35">
      <c r="A558">
        <v>2504</v>
      </c>
      <c r="B558" s="3" t="s">
        <v>2504</v>
      </c>
      <c r="C558" s="3" t="s">
        <v>6614</v>
      </c>
      <c r="D558" s="6">
        <v>35000</v>
      </c>
      <c r="E558" s="8">
        <v>725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>ROUND((E558/D558)*100,0)</f>
        <v>2</v>
      </c>
      <c r="P558" s="8">
        <f>IFERROR(ROUND(E558/L558,2),0)</f>
        <v>0</v>
      </c>
      <c r="Q558" s="10" t="s">
        <v>8321</v>
      </c>
      <c r="R558" t="s">
        <v>8356</v>
      </c>
      <c r="S558">
        <f>YEAR(T558)</f>
        <v>2014</v>
      </c>
      <c r="T558" s="14">
        <f>(((J558/60)/60)/24)+DATE(1970,1,1)</f>
        <v>41928.015439814815</v>
      </c>
      <c r="U558" s="15">
        <f>(((I558/60)/60)/24)+DATE(1970,1,1)</f>
        <v>41958.057106481487</v>
      </c>
    </row>
    <row r="559" spans="1:21" ht="29" x14ac:dyDescent="0.35">
      <c r="A559">
        <v>2566</v>
      </c>
      <c r="B559" s="3" t="s">
        <v>2566</v>
      </c>
      <c r="C559" s="3" t="s">
        <v>6676</v>
      </c>
      <c r="D559" s="6">
        <v>35000</v>
      </c>
      <c r="E559" s="8">
        <v>633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>ROUND((E559/D559)*100,0)</f>
        <v>2</v>
      </c>
      <c r="P559" s="8">
        <f>IFERROR(ROUND(E559/L559,2),0)</f>
        <v>0</v>
      </c>
      <c r="Q559" s="10" t="s">
        <v>8321</v>
      </c>
      <c r="R559" t="s">
        <v>8322</v>
      </c>
      <c r="S559">
        <f>YEAR(T559)</f>
        <v>2014</v>
      </c>
      <c r="T559" s="14">
        <f>(((J559/60)/60)/24)+DATE(1970,1,1)</f>
        <v>41842.980879629627</v>
      </c>
      <c r="U559" s="15">
        <f>(((I559/60)/60)/24)+DATE(1970,1,1)</f>
        <v>41872.980879629627</v>
      </c>
    </row>
    <row r="560" spans="1:21" ht="29" x14ac:dyDescent="0.35">
      <c r="A560">
        <v>2596</v>
      </c>
      <c r="B560" s="3" t="s">
        <v>2596</v>
      </c>
      <c r="C560" s="3" t="s">
        <v>6706</v>
      </c>
      <c r="D560" s="6">
        <v>35000</v>
      </c>
      <c r="E560" s="8">
        <v>600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>ROUND((E560/D560)*100,0)</f>
        <v>2</v>
      </c>
      <c r="P560" s="8">
        <f>IFERROR(ROUND(E560/L560,2),0)</f>
        <v>22.22</v>
      </c>
      <c r="Q560" s="10" t="s">
        <v>8321</v>
      </c>
      <c r="R560" t="s">
        <v>8322</v>
      </c>
      <c r="S560">
        <f>YEAR(T560)</f>
        <v>2014</v>
      </c>
      <c r="T560" s="14">
        <f>(((J560/60)/60)/24)+DATE(1970,1,1)</f>
        <v>41828.664456018516</v>
      </c>
      <c r="U560" s="15">
        <f>(((I560/60)/60)/24)+DATE(1970,1,1)</f>
        <v>41858.664456018516</v>
      </c>
    </row>
    <row r="561" spans="1:21" ht="29" x14ac:dyDescent="0.35">
      <c r="A561">
        <v>2609</v>
      </c>
      <c r="B561" s="3" t="s">
        <v>2609</v>
      </c>
      <c r="C561" s="3" t="s">
        <v>6719</v>
      </c>
      <c r="D561" s="6">
        <v>35000</v>
      </c>
      <c r="E561" s="8">
        <v>586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>ROUND((E561/D561)*100,0)</f>
        <v>2</v>
      </c>
      <c r="P561" s="8">
        <f>IFERROR(ROUND(E561/L561,2),0)</f>
        <v>0.87</v>
      </c>
      <c r="Q561" s="10" t="s">
        <v>8316</v>
      </c>
      <c r="R561" t="s">
        <v>8350</v>
      </c>
      <c r="S561">
        <f>YEAR(T561)</f>
        <v>2012</v>
      </c>
      <c r="T561" s="14">
        <f>(((J561/60)/60)/24)+DATE(1970,1,1)</f>
        <v>41075.237858796296</v>
      </c>
      <c r="U561" s="15">
        <f>(((I561/60)/60)/24)+DATE(1970,1,1)</f>
        <v>41105.237858796296</v>
      </c>
    </row>
    <row r="562" spans="1:21" ht="29" x14ac:dyDescent="0.35">
      <c r="A562">
        <v>2674</v>
      </c>
      <c r="B562" s="3" t="s">
        <v>2674</v>
      </c>
      <c r="C562" s="3" t="s">
        <v>6784</v>
      </c>
      <c r="D562" s="6">
        <v>35000</v>
      </c>
      <c r="E562" s="8">
        <v>500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>ROUND((E562/D562)*100,0)</f>
        <v>1</v>
      </c>
      <c r="P562" s="8">
        <f>IFERROR(ROUND(E562/L562,2),0)</f>
        <v>2.92</v>
      </c>
      <c r="Q562" s="10" t="s">
        <v>8316</v>
      </c>
      <c r="R562" t="s">
        <v>8355</v>
      </c>
      <c r="S562">
        <f>YEAR(T562)</f>
        <v>2016</v>
      </c>
      <c r="T562" s="14">
        <f>(((J562/60)/60)/24)+DATE(1970,1,1)</f>
        <v>42529.632754629631</v>
      </c>
      <c r="U562" s="15">
        <f>(((I562/60)/60)/24)+DATE(1970,1,1)</f>
        <v>42556.207638888889</v>
      </c>
    </row>
    <row r="563" spans="1:21" ht="29" x14ac:dyDescent="0.35">
      <c r="A563">
        <v>2689</v>
      </c>
      <c r="B563" s="3" t="s">
        <v>2689</v>
      </c>
      <c r="C563" s="3" t="s">
        <v>6799</v>
      </c>
      <c r="D563" s="6">
        <v>35000</v>
      </c>
      <c r="E563" s="8">
        <v>488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>ROUND((E563/D563)*100,0)</f>
        <v>1</v>
      </c>
      <c r="P563" s="8">
        <f>IFERROR(ROUND(E563/L563,2),0)</f>
        <v>488</v>
      </c>
      <c r="Q563" s="10" t="s">
        <v>8321</v>
      </c>
      <c r="R563" t="s">
        <v>8322</v>
      </c>
      <c r="S563">
        <f>YEAR(T563)</f>
        <v>2016</v>
      </c>
      <c r="T563" s="14">
        <f>(((J563/60)/60)/24)+DATE(1970,1,1)</f>
        <v>42551.961689814809</v>
      </c>
      <c r="U563" s="15">
        <f>(((I563/60)/60)/24)+DATE(1970,1,1)</f>
        <v>42581.961689814809</v>
      </c>
    </row>
    <row r="564" spans="1:21" ht="29" x14ac:dyDescent="0.35">
      <c r="A564">
        <v>2706</v>
      </c>
      <c r="B564" s="3" t="s">
        <v>2706</v>
      </c>
      <c r="C564" s="3" t="s">
        <v>6816</v>
      </c>
      <c r="D564" s="6">
        <v>35000</v>
      </c>
      <c r="E564" s="8">
        <v>460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>ROUND((E564/D564)*100,0)</f>
        <v>1</v>
      </c>
      <c r="P564" s="8">
        <f>IFERROR(ROUND(E564/L564,2),0)</f>
        <v>1.75</v>
      </c>
      <c r="Q564" s="10" t="s">
        <v>8339</v>
      </c>
      <c r="R564" t="s">
        <v>8357</v>
      </c>
      <c r="S564">
        <f>YEAR(T564)</f>
        <v>2014</v>
      </c>
      <c r="T564" s="14">
        <f>(((J564/60)/60)/24)+DATE(1970,1,1)</f>
        <v>41899.294942129629</v>
      </c>
      <c r="U564" s="15">
        <f>(((I564/60)/60)/24)+DATE(1970,1,1)</f>
        <v>41928.290972222225</v>
      </c>
    </row>
    <row r="565" spans="1:21" ht="29" x14ac:dyDescent="0.35">
      <c r="A565">
        <v>2848</v>
      </c>
      <c r="B565" s="3" t="s">
        <v>2848</v>
      </c>
      <c r="C565" s="3" t="s">
        <v>6958</v>
      </c>
      <c r="D565" s="6">
        <v>35000</v>
      </c>
      <c r="E565" s="8">
        <v>300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>ROUND((E565/D565)*100,0)</f>
        <v>1</v>
      </c>
      <c r="P565" s="8">
        <f>IFERROR(ROUND(E565/L565,2),0)</f>
        <v>100</v>
      </c>
      <c r="Q565" s="10" t="s">
        <v>8339</v>
      </c>
      <c r="R565" t="s">
        <v>8340</v>
      </c>
      <c r="S565">
        <f>YEAR(T565)</f>
        <v>2015</v>
      </c>
      <c r="T565" s="14">
        <f>(((J565/60)/60)/24)+DATE(1970,1,1)</f>
        <v>42123.648831018523</v>
      </c>
      <c r="U565" s="15">
        <f>(((I565/60)/60)/24)+DATE(1970,1,1)</f>
        <v>42153.648831018523</v>
      </c>
    </row>
    <row r="566" spans="1:21" ht="29" x14ac:dyDescent="0.35">
      <c r="A566">
        <v>2996</v>
      </c>
      <c r="B566" s="3" t="s">
        <v>2996</v>
      </c>
      <c r="C566" s="3" t="s">
        <v>7106</v>
      </c>
      <c r="D566" s="6">
        <v>35000</v>
      </c>
      <c r="E566" s="8">
        <v>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>ROUND((E566/D566)*100,0)</f>
        <v>1</v>
      </c>
      <c r="P566" s="8">
        <f>IFERROR(ROUND(E566/L566,2),0)</f>
        <v>0.46</v>
      </c>
      <c r="Q566" s="10" t="s">
        <v>8339</v>
      </c>
      <c r="R566" t="s">
        <v>8357</v>
      </c>
      <c r="S566">
        <f>YEAR(T566)</f>
        <v>2015</v>
      </c>
      <c r="T566" s="14">
        <f>(((J566/60)/60)/24)+DATE(1970,1,1)</f>
        <v>42090.912500000006</v>
      </c>
      <c r="U566" s="15">
        <f>(((I566/60)/60)/24)+DATE(1970,1,1)</f>
        <v>42150.912500000006</v>
      </c>
    </row>
    <row r="567" spans="1:21" ht="29" x14ac:dyDescent="0.35">
      <c r="A567">
        <v>3166</v>
      </c>
      <c r="B567" s="3" t="s">
        <v>3166</v>
      </c>
      <c r="C567" s="3" t="s">
        <v>7276</v>
      </c>
      <c r="D567" s="6">
        <v>35000</v>
      </c>
      <c r="E567" s="8">
        <v>90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>ROUND((E567/D567)*100,0)</f>
        <v>0</v>
      </c>
      <c r="P567" s="8">
        <f>IFERROR(ROUND(E567/L567,2),0)</f>
        <v>0.1</v>
      </c>
      <c r="Q567" s="10" t="s">
        <v>8339</v>
      </c>
      <c r="R567" t="s">
        <v>8340</v>
      </c>
      <c r="S567">
        <f>YEAR(T567)</f>
        <v>2014</v>
      </c>
      <c r="T567" s="14">
        <f>(((J567/60)/60)/24)+DATE(1970,1,1)</f>
        <v>41940.69158564815</v>
      </c>
      <c r="U567" s="15">
        <f>(((I567/60)/60)/24)+DATE(1970,1,1)</f>
        <v>41969.332638888889</v>
      </c>
    </row>
    <row r="568" spans="1:21" ht="58" x14ac:dyDescent="0.35">
      <c r="A568">
        <v>3215</v>
      </c>
      <c r="B568" s="3" t="s">
        <v>3215</v>
      </c>
      <c r="C568" s="3" t="s">
        <v>7325</v>
      </c>
      <c r="D568" s="6">
        <v>35000</v>
      </c>
      <c r="E568" s="8">
        <v>70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>ROUND((E568/D568)*100,0)</f>
        <v>0</v>
      </c>
      <c r="P568" s="8">
        <f>IFERROR(ROUND(E568/L568,2),0)</f>
        <v>0.52</v>
      </c>
      <c r="Q568" s="10" t="s">
        <v>8339</v>
      </c>
      <c r="R568" t="s">
        <v>8340</v>
      </c>
      <c r="S568">
        <f>YEAR(T568)</f>
        <v>2015</v>
      </c>
      <c r="T568" s="14">
        <f>(((J568/60)/60)/24)+DATE(1970,1,1)</f>
        <v>42219.665173611109</v>
      </c>
      <c r="U568" s="15">
        <f>(((I568/60)/60)/24)+DATE(1970,1,1)</f>
        <v>42257.165972222225</v>
      </c>
    </row>
    <row r="569" spans="1:21" ht="29" x14ac:dyDescent="0.35">
      <c r="A569">
        <v>3237</v>
      </c>
      <c r="B569" s="3" t="s">
        <v>3237</v>
      </c>
      <c r="C569" s="3" t="s">
        <v>7347</v>
      </c>
      <c r="D569" s="6">
        <v>35000</v>
      </c>
      <c r="E569" s="8">
        <v>60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>ROUND((E569/D569)*100,0)</f>
        <v>0</v>
      </c>
      <c r="P569" s="8">
        <f>IFERROR(ROUND(E569/L569,2),0)</f>
        <v>0.22</v>
      </c>
      <c r="Q569" s="10" t="s">
        <v>8339</v>
      </c>
      <c r="R569" t="s">
        <v>8340</v>
      </c>
      <c r="S569">
        <f>YEAR(T569)</f>
        <v>2015</v>
      </c>
      <c r="T569" s="14">
        <f>(((J569/60)/60)/24)+DATE(1970,1,1)</f>
        <v>42252.474351851852</v>
      </c>
      <c r="U569" s="15">
        <f>(((I569/60)/60)/24)+DATE(1970,1,1)</f>
        <v>42276.165972222225</v>
      </c>
    </row>
    <row r="570" spans="1:21" ht="29" x14ac:dyDescent="0.35">
      <c r="A570">
        <v>3547</v>
      </c>
      <c r="B570" s="3" t="s">
        <v>3546</v>
      </c>
      <c r="C570" s="3" t="s">
        <v>7657</v>
      </c>
      <c r="D570" s="6">
        <v>35000</v>
      </c>
      <c r="E570" s="8">
        <v>10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>ROUND((E570/D570)*100,0)</f>
        <v>0</v>
      </c>
      <c r="P570" s="8">
        <f>IFERROR(ROUND(E570/L570,2),0)</f>
        <v>0.03</v>
      </c>
      <c r="Q570" s="10" t="s">
        <v>8339</v>
      </c>
      <c r="R570" t="s">
        <v>8340</v>
      </c>
      <c r="S570">
        <f>YEAR(T570)</f>
        <v>2016</v>
      </c>
      <c r="T570" s="14">
        <f>(((J570/60)/60)/24)+DATE(1970,1,1)</f>
        <v>42480.078715277778</v>
      </c>
      <c r="U570" s="15">
        <f>(((I570/60)/60)/24)+DATE(1970,1,1)</f>
        <v>42504.165972222225</v>
      </c>
    </row>
    <row r="571" spans="1:21" ht="29" x14ac:dyDescent="0.35">
      <c r="A571">
        <v>351</v>
      </c>
      <c r="B571" s="3" t="s">
        <v>352</v>
      </c>
      <c r="C571" s="3" t="s">
        <v>4461</v>
      </c>
      <c r="D571" s="6">
        <v>34000</v>
      </c>
      <c r="E571" s="8">
        <v>24201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>ROUND((E571/D571)*100,0)</f>
        <v>71</v>
      </c>
      <c r="P571" s="8">
        <f>IFERROR(ROUND(E571/L571,2),0)</f>
        <v>25.1</v>
      </c>
      <c r="Q571" s="10" t="s">
        <v>8308</v>
      </c>
      <c r="R571" t="s">
        <v>8332</v>
      </c>
      <c r="S571">
        <f>YEAR(T571)</f>
        <v>2016</v>
      </c>
      <c r="T571" s="14">
        <f>(((J571/60)/60)/24)+DATE(1970,1,1)</f>
        <v>42427.964745370366</v>
      </c>
      <c r="U571" s="15">
        <f>(((I571/60)/60)/24)+DATE(1970,1,1)</f>
        <v>42467.923078703709</v>
      </c>
    </row>
    <row r="572" spans="1:21" ht="29" x14ac:dyDescent="0.35">
      <c r="A572">
        <v>344</v>
      </c>
      <c r="B572" s="3" t="s">
        <v>345</v>
      </c>
      <c r="C572" s="3" t="s">
        <v>4454</v>
      </c>
      <c r="D572" s="6">
        <v>33500</v>
      </c>
      <c r="E572" s="8">
        <v>24651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>ROUND((E572/D572)*100,0)</f>
        <v>74</v>
      </c>
      <c r="P572" s="8">
        <f>IFERROR(ROUND(E572/L572,2),0)</f>
        <v>86.49</v>
      </c>
      <c r="Q572" s="10" t="s">
        <v>8308</v>
      </c>
      <c r="R572" t="s">
        <v>8332</v>
      </c>
      <c r="S572">
        <f>YEAR(T572)</f>
        <v>2015</v>
      </c>
      <c r="T572" s="14">
        <f>(((J572/60)/60)/24)+DATE(1970,1,1)</f>
        <v>42111.970995370371</v>
      </c>
      <c r="U572" s="15">
        <f>(((I572/60)/60)/24)+DATE(1970,1,1)</f>
        <v>42156.097222222219</v>
      </c>
    </row>
    <row r="573" spans="1:21" ht="29" x14ac:dyDescent="0.35">
      <c r="A573">
        <v>1790</v>
      </c>
      <c r="B573" s="3" t="s">
        <v>1791</v>
      </c>
      <c r="C573" s="3" t="s">
        <v>5900</v>
      </c>
      <c r="D573" s="6">
        <v>33000</v>
      </c>
      <c r="E573" s="8">
        <v>2182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>ROUND((E573/D573)*100,0)</f>
        <v>7</v>
      </c>
      <c r="P573" s="8">
        <f>IFERROR(ROUND(E573/L573,2),0)</f>
        <v>145.47</v>
      </c>
      <c r="Q573" s="10" t="s">
        <v>8325</v>
      </c>
      <c r="R573" t="s">
        <v>8331</v>
      </c>
      <c r="S573">
        <f>YEAR(T573)</f>
        <v>2015</v>
      </c>
      <c r="T573" s="14">
        <f>(((J573/60)/60)/24)+DATE(1970,1,1)</f>
        <v>42010.674513888895</v>
      </c>
      <c r="U573" s="15">
        <f>(((I573/60)/60)/24)+DATE(1970,1,1)</f>
        <v>42040.674513888895</v>
      </c>
    </row>
    <row r="574" spans="1:21" ht="29" x14ac:dyDescent="0.35">
      <c r="A574">
        <v>1983</v>
      </c>
      <c r="B574" s="3" t="s">
        <v>1984</v>
      </c>
      <c r="C574" s="3" t="s">
        <v>6093</v>
      </c>
      <c r="D574" s="6">
        <v>33000</v>
      </c>
      <c r="E574" s="8">
        <v>1762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>ROUND((E574/D574)*100,0)</f>
        <v>5</v>
      </c>
      <c r="P574" s="8">
        <f>IFERROR(ROUND(E574/L574,2),0)</f>
        <v>110.13</v>
      </c>
      <c r="Q574" s="10" t="s">
        <v>8325</v>
      </c>
      <c r="R574" t="s">
        <v>8352</v>
      </c>
      <c r="S574">
        <f>YEAR(T574)</f>
        <v>2016</v>
      </c>
      <c r="T574" s="14">
        <f>(((J574/60)/60)/24)+DATE(1970,1,1)</f>
        <v>42593.011782407411</v>
      </c>
      <c r="U574" s="15">
        <f>(((I574/60)/60)/24)+DATE(1970,1,1)</f>
        <v>42615.291666666672</v>
      </c>
    </row>
    <row r="575" spans="1:21" ht="29" x14ac:dyDescent="0.35">
      <c r="A575">
        <v>2395</v>
      </c>
      <c r="B575" s="3" t="s">
        <v>2396</v>
      </c>
      <c r="C575" s="3" t="s">
        <v>6505</v>
      </c>
      <c r="D575" s="6">
        <v>33000</v>
      </c>
      <c r="E575" s="8">
        <v>910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>ROUND((E575/D575)*100,0)</f>
        <v>3</v>
      </c>
      <c r="P575" s="8">
        <f>IFERROR(ROUND(E575/L575,2),0)</f>
        <v>0</v>
      </c>
      <c r="Q575" s="10" t="s">
        <v>8316</v>
      </c>
      <c r="R575" t="s">
        <v>8334</v>
      </c>
      <c r="S575">
        <f>YEAR(T575)</f>
        <v>2016</v>
      </c>
      <c r="T575" s="14">
        <f>(((J575/60)/60)/24)+DATE(1970,1,1)</f>
        <v>42717.121377314819</v>
      </c>
      <c r="U575" s="15">
        <f>(((I575/60)/60)/24)+DATE(1970,1,1)</f>
        <v>42745.372916666667</v>
      </c>
    </row>
    <row r="576" spans="1:21" ht="29" x14ac:dyDescent="0.35">
      <c r="A576">
        <v>4105</v>
      </c>
      <c r="B576" s="3" t="s">
        <v>4101</v>
      </c>
      <c r="C576" s="3" t="s">
        <v>8208</v>
      </c>
      <c r="D576" s="6">
        <v>33000</v>
      </c>
      <c r="E576" s="8">
        <v>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>ROUND((E576/D576)*100,0)</f>
        <v>0</v>
      </c>
      <c r="P576" s="8">
        <f>IFERROR(ROUND(E576/L576,2),0)</f>
        <v>0</v>
      </c>
      <c r="Q576" s="10" t="s">
        <v>8339</v>
      </c>
      <c r="R576" t="s">
        <v>8340</v>
      </c>
      <c r="S576">
        <f>YEAR(T576)</f>
        <v>2016</v>
      </c>
      <c r="T576" s="14">
        <f>(((J576/60)/60)/24)+DATE(1970,1,1)</f>
        <v>42697.010520833333</v>
      </c>
      <c r="U576" s="15">
        <f>(((I576/60)/60)/24)+DATE(1970,1,1)</f>
        <v>42730.010520833333</v>
      </c>
    </row>
    <row r="577" spans="1:21" ht="29" x14ac:dyDescent="0.35">
      <c r="A577">
        <v>2030</v>
      </c>
      <c r="B577" s="3" t="s">
        <v>2031</v>
      </c>
      <c r="C577" s="3" t="s">
        <v>6140</v>
      </c>
      <c r="D577" s="6">
        <v>32768</v>
      </c>
      <c r="E577" s="8">
        <v>1616.14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>ROUND((E577/D577)*100,0)</f>
        <v>5</v>
      </c>
      <c r="P577" s="8">
        <f>IFERROR(ROUND(E577/L577,2),0)</f>
        <v>2.59</v>
      </c>
      <c r="Q577" s="10" t="s">
        <v>8316</v>
      </c>
      <c r="R577" t="s">
        <v>8317</v>
      </c>
      <c r="S577">
        <f>YEAR(T577)</f>
        <v>2012</v>
      </c>
      <c r="T577" s="14">
        <f>(((J577/60)/60)/24)+DATE(1970,1,1)</f>
        <v>41212.996481481481</v>
      </c>
      <c r="U577" s="15">
        <f>(((I577/60)/60)/24)+DATE(1970,1,1)</f>
        <v>41242.996481481481</v>
      </c>
    </row>
    <row r="578" spans="1:21" ht="29" x14ac:dyDescent="0.35">
      <c r="A578">
        <v>1775</v>
      </c>
      <c r="B578" s="3" t="s">
        <v>1776</v>
      </c>
      <c r="C578" s="3" t="s">
        <v>5885</v>
      </c>
      <c r="D578" s="6">
        <v>32500</v>
      </c>
      <c r="E578" s="8">
        <v>2230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>ROUND((E578/D578)*100,0)</f>
        <v>7</v>
      </c>
      <c r="P578" s="8">
        <f>IFERROR(ROUND(E578/L578,2),0)</f>
        <v>17.98</v>
      </c>
      <c r="Q578" s="10" t="s">
        <v>8325</v>
      </c>
      <c r="R578" t="s">
        <v>8331</v>
      </c>
      <c r="S578">
        <f>YEAR(T578)</f>
        <v>2014</v>
      </c>
      <c r="T578" s="14">
        <f>(((J578/60)/60)/24)+DATE(1970,1,1)</f>
        <v>41891.976388888892</v>
      </c>
      <c r="U578" s="15">
        <f>(((I578/60)/60)/24)+DATE(1970,1,1)</f>
        <v>41936.976388888892</v>
      </c>
    </row>
    <row r="579" spans="1:21" ht="29" x14ac:dyDescent="0.35">
      <c r="A579">
        <v>1369</v>
      </c>
      <c r="B579" s="3" t="s">
        <v>1370</v>
      </c>
      <c r="C579" s="3" t="s">
        <v>5479</v>
      </c>
      <c r="D579" s="6">
        <v>32360</v>
      </c>
      <c r="E579" s="8">
        <v>3700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>ROUND((E579/D579)*100,0)</f>
        <v>11</v>
      </c>
      <c r="P579" s="8">
        <f>IFERROR(ROUND(E579/L579,2),0)</f>
        <v>9.11</v>
      </c>
      <c r="Q579" s="10" t="s">
        <v>8313</v>
      </c>
      <c r="R579" t="s">
        <v>8315</v>
      </c>
      <c r="S579">
        <f>YEAR(T579)</f>
        <v>2014</v>
      </c>
      <c r="T579" s="14">
        <f>(((J579/60)/60)/24)+DATE(1970,1,1)</f>
        <v>41710.594282407408</v>
      </c>
      <c r="U579" s="15">
        <f>(((I579/60)/60)/24)+DATE(1970,1,1)</f>
        <v>41740.594282407408</v>
      </c>
    </row>
    <row r="580" spans="1:21" ht="29" x14ac:dyDescent="0.35">
      <c r="A580">
        <v>1471</v>
      </c>
      <c r="B580" s="3" t="s">
        <v>1472</v>
      </c>
      <c r="C580" s="3" t="s">
        <v>5581</v>
      </c>
      <c r="D580" s="6">
        <v>32000</v>
      </c>
      <c r="E580" s="8">
        <v>3250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>ROUND((E580/D580)*100,0)</f>
        <v>10</v>
      </c>
      <c r="P580" s="8">
        <f>IFERROR(ROUND(E580/L580,2),0)</f>
        <v>9.48</v>
      </c>
      <c r="Q580" s="10" t="s">
        <v>8318</v>
      </c>
      <c r="R580" t="s">
        <v>8346</v>
      </c>
      <c r="S580">
        <f>YEAR(T580)</f>
        <v>2015</v>
      </c>
      <c r="T580" s="14">
        <f>(((J580/60)/60)/24)+DATE(1970,1,1)</f>
        <v>42073.957569444443</v>
      </c>
      <c r="U580" s="15">
        <f>(((I580/60)/60)/24)+DATE(1970,1,1)</f>
        <v>42103.957569444443</v>
      </c>
    </row>
    <row r="581" spans="1:21" x14ac:dyDescent="0.35">
      <c r="A581">
        <v>2680</v>
      </c>
      <c r="B581" s="3" t="s">
        <v>2680</v>
      </c>
      <c r="C581" s="3" t="s">
        <v>6790</v>
      </c>
      <c r="D581" s="6">
        <v>32000</v>
      </c>
      <c r="E581" s="8">
        <v>500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>ROUND((E581/D581)*100,0)</f>
        <v>2</v>
      </c>
      <c r="P581" s="8">
        <f>IFERROR(ROUND(E581/L581,2),0)</f>
        <v>125</v>
      </c>
      <c r="Q581" s="10" t="s">
        <v>8316</v>
      </c>
      <c r="R581" t="s">
        <v>8355</v>
      </c>
      <c r="S581">
        <f>YEAR(T581)</f>
        <v>2016</v>
      </c>
      <c r="T581" s="14">
        <f>(((J581/60)/60)/24)+DATE(1970,1,1)</f>
        <v>42436.211701388893</v>
      </c>
      <c r="U581" s="15">
        <f>(((I581/60)/60)/24)+DATE(1970,1,1)</f>
        <v>42466.170034722221</v>
      </c>
    </row>
    <row r="582" spans="1:21" ht="29" x14ac:dyDescent="0.35">
      <c r="A582">
        <v>1999</v>
      </c>
      <c r="B582" s="3" t="s">
        <v>2000</v>
      </c>
      <c r="C582" s="3" t="s">
        <v>6109</v>
      </c>
      <c r="D582" s="6">
        <v>31000</v>
      </c>
      <c r="E582" s="8">
        <v>1700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>ROUND((E582/D582)*100,0)</f>
        <v>5</v>
      </c>
      <c r="P582" s="8">
        <f>IFERROR(ROUND(E582/L582,2),0)</f>
        <v>242.86</v>
      </c>
      <c r="Q582" s="10" t="s">
        <v>8325</v>
      </c>
      <c r="R582" t="s">
        <v>8352</v>
      </c>
      <c r="S582">
        <f>YEAR(T582)</f>
        <v>2014</v>
      </c>
      <c r="T582" s="14">
        <f>(((J582/60)/60)/24)+DATE(1970,1,1)</f>
        <v>41926.482731481483</v>
      </c>
      <c r="U582" s="15">
        <f>(((I582/60)/60)/24)+DATE(1970,1,1)</f>
        <v>41956.524398148147</v>
      </c>
    </row>
    <row r="583" spans="1:21" ht="29" x14ac:dyDescent="0.35">
      <c r="A583">
        <v>3282</v>
      </c>
      <c r="B583" s="3" t="s">
        <v>3282</v>
      </c>
      <c r="C583" s="3" t="s">
        <v>7392</v>
      </c>
      <c r="D583" s="6">
        <v>31000</v>
      </c>
      <c r="E583" s="8">
        <v>50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>ROUND((E583/D583)*100,0)</f>
        <v>0</v>
      </c>
      <c r="P583" s="8">
        <f>IFERROR(ROUND(E583/L583,2),0)</f>
        <v>0.21</v>
      </c>
      <c r="Q583" s="10" t="s">
        <v>8339</v>
      </c>
      <c r="R583" t="s">
        <v>8340</v>
      </c>
      <c r="S583">
        <f>YEAR(T583)</f>
        <v>2016</v>
      </c>
      <c r="T583" s="14">
        <f>(((J583/60)/60)/24)+DATE(1970,1,1)</f>
        <v>42445.19430555556</v>
      </c>
      <c r="U583" s="15">
        <f>(((I583/60)/60)/24)+DATE(1970,1,1)</f>
        <v>42489.19430555556</v>
      </c>
    </row>
    <row r="584" spans="1:21" ht="29" x14ac:dyDescent="0.35">
      <c r="A584">
        <v>12</v>
      </c>
      <c r="B584" s="3" t="s">
        <v>14</v>
      </c>
      <c r="C584" s="3" t="s">
        <v>4123</v>
      </c>
      <c r="D584" s="6">
        <v>30000</v>
      </c>
      <c r="E584" s="8">
        <v>396659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>ROUND((E584/D584)*100,0)</f>
        <v>1322</v>
      </c>
      <c r="P584" s="8">
        <f>IFERROR(ROUND(E584/L584,2),0)</f>
        <v>479.64</v>
      </c>
      <c r="Q584" s="10" t="s">
        <v>8308</v>
      </c>
      <c r="R584" t="s">
        <v>8309</v>
      </c>
      <c r="S584">
        <f>YEAR(T584)</f>
        <v>2014</v>
      </c>
      <c r="T584" s="14">
        <f>(((J584/60)/60)/24)+DATE(1970,1,1)</f>
        <v>41791.713252314818</v>
      </c>
      <c r="U584" s="15">
        <f>(((I584/60)/60)/24)+DATE(1970,1,1)</f>
        <v>41836.125</v>
      </c>
    </row>
    <row r="585" spans="1:21" ht="29" x14ac:dyDescent="0.35">
      <c r="A585">
        <v>18</v>
      </c>
      <c r="B585" s="3" t="s">
        <v>20</v>
      </c>
      <c r="C585" s="3" t="s">
        <v>4129</v>
      </c>
      <c r="D585" s="6">
        <v>30000</v>
      </c>
      <c r="E585" s="8">
        <v>306970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>ROUND((E585/D585)*100,0)</f>
        <v>1023</v>
      </c>
      <c r="P585" s="8">
        <f>IFERROR(ROUND(E585/L585,2),0)</f>
        <v>897.57</v>
      </c>
      <c r="Q585" s="10" t="s">
        <v>8308</v>
      </c>
      <c r="R585" t="s">
        <v>8309</v>
      </c>
      <c r="S585">
        <f>YEAR(T585)</f>
        <v>2014</v>
      </c>
      <c r="T585" s="14">
        <f>(((J585/60)/60)/24)+DATE(1970,1,1)</f>
        <v>41869.542314814818</v>
      </c>
      <c r="U585" s="15">
        <f>(((I585/60)/60)/24)+DATE(1970,1,1)</f>
        <v>41899.542314814818</v>
      </c>
    </row>
    <row r="586" spans="1:21" ht="29" x14ac:dyDescent="0.35">
      <c r="A586">
        <v>250</v>
      </c>
      <c r="B586" s="3" t="s">
        <v>251</v>
      </c>
      <c r="C586" s="3" t="s">
        <v>4360</v>
      </c>
      <c r="D586" s="6">
        <v>30000</v>
      </c>
      <c r="E586" s="8">
        <v>32616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>ROUND((E586/D586)*100,0)</f>
        <v>109</v>
      </c>
      <c r="P586" s="8">
        <f>IFERROR(ROUND(E586/L586,2),0)</f>
        <v>74.64</v>
      </c>
      <c r="Q586" s="10" t="s">
        <v>8308</v>
      </c>
      <c r="R586" t="s">
        <v>8332</v>
      </c>
      <c r="S586">
        <f>YEAR(T586)</f>
        <v>2013</v>
      </c>
      <c r="T586" s="14">
        <f>(((J586/60)/60)/24)+DATE(1970,1,1)</f>
        <v>41401.565868055557</v>
      </c>
      <c r="U586" s="15">
        <f>(((I586/60)/60)/24)+DATE(1970,1,1)</f>
        <v>41431.565868055557</v>
      </c>
    </row>
    <row r="587" spans="1:21" ht="29" x14ac:dyDescent="0.35">
      <c r="A587">
        <v>258</v>
      </c>
      <c r="B587" s="3" t="s">
        <v>259</v>
      </c>
      <c r="C587" s="3" t="s">
        <v>4368</v>
      </c>
      <c r="D587" s="6">
        <v>30000</v>
      </c>
      <c r="E587" s="8">
        <v>31683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>ROUND((E587/D587)*100,0)</f>
        <v>106</v>
      </c>
      <c r="P587" s="8">
        <f>IFERROR(ROUND(E587/L587,2),0)</f>
        <v>46.05</v>
      </c>
      <c r="Q587" s="10" t="s">
        <v>8308</v>
      </c>
      <c r="R587" t="s">
        <v>8332</v>
      </c>
      <c r="S587">
        <f>YEAR(T587)</f>
        <v>2011</v>
      </c>
      <c r="T587" s="14">
        <f>(((J587/60)/60)/24)+DATE(1970,1,1)</f>
        <v>40682.051689814813</v>
      </c>
      <c r="U587" s="15">
        <f>(((I587/60)/60)/24)+DATE(1970,1,1)</f>
        <v>40712.051689814813</v>
      </c>
    </row>
    <row r="588" spans="1:21" ht="29" x14ac:dyDescent="0.35">
      <c r="A588">
        <v>271</v>
      </c>
      <c r="B588" s="3" t="s">
        <v>272</v>
      </c>
      <c r="C588" s="3" t="s">
        <v>4381</v>
      </c>
      <c r="D588" s="6">
        <v>30000</v>
      </c>
      <c r="E588" s="8">
        <v>30610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>ROUND((E588/D588)*100,0)</f>
        <v>102</v>
      </c>
      <c r="P588" s="8">
        <f>IFERROR(ROUND(E588/L588,2),0)</f>
        <v>106.66</v>
      </c>
      <c r="Q588" s="10" t="s">
        <v>8308</v>
      </c>
      <c r="R588" t="s">
        <v>8332</v>
      </c>
      <c r="S588">
        <f>YEAR(T588)</f>
        <v>2013</v>
      </c>
      <c r="T588" s="14">
        <f>(((J588/60)/60)/24)+DATE(1970,1,1)</f>
        <v>41612.10024305556</v>
      </c>
      <c r="U588" s="15">
        <f>(((I588/60)/60)/24)+DATE(1970,1,1)</f>
        <v>41641.333333333336</v>
      </c>
    </row>
    <row r="589" spans="1:21" ht="29" x14ac:dyDescent="0.35">
      <c r="A589">
        <v>317</v>
      </c>
      <c r="B589" s="3" t="s">
        <v>318</v>
      </c>
      <c r="C589" s="3" t="s">
        <v>4427</v>
      </c>
      <c r="D589" s="6">
        <v>30000</v>
      </c>
      <c r="E589" s="8">
        <v>26452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>ROUND((E589/D589)*100,0)</f>
        <v>88</v>
      </c>
      <c r="P589" s="8">
        <f>IFERROR(ROUND(E589/L589,2),0)</f>
        <v>83.71</v>
      </c>
      <c r="Q589" s="10" t="s">
        <v>8308</v>
      </c>
      <c r="R589" t="s">
        <v>8332</v>
      </c>
      <c r="S589">
        <f>YEAR(T589)</f>
        <v>2013</v>
      </c>
      <c r="T589" s="14">
        <f>(((J589/60)/60)/24)+DATE(1970,1,1)</f>
        <v>41589.676886574074</v>
      </c>
      <c r="U589" s="15">
        <f>(((I589/60)/60)/24)+DATE(1970,1,1)</f>
        <v>41619.676886574074</v>
      </c>
    </row>
    <row r="590" spans="1:21" ht="29" x14ac:dyDescent="0.35">
      <c r="A590">
        <v>343</v>
      </c>
      <c r="B590" s="3" t="s">
        <v>344</v>
      </c>
      <c r="C590" s="3" t="s">
        <v>4453</v>
      </c>
      <c r="D590" s="6">
        <v>30000</v>
      </c>
      <c r="E590" s="8">
        <v>24691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>ROUND((E590/D590)*100,0)</f>
        <v>82</v>
      </c>
      <c r="P590" s="8">
        <f>IFERROR(ROUND(E590/L590,2),0)</f>
        <v>47.12</v>
      </c>
      <c r="Q590" s="10" t="s">
        <v>8308</v>
      </c>
      <c r="R590" t="s">
        <v>8332</v>
      </c>
      <c r="S590">
        <f>YEAR(T590)</f>
        <v>2014</v>
      </c>
      <c r="T590" s="14">
        <f>(((J590/60)/60)/24)+DATE(1970,1,1)</f>
        <v>41926.73778935185</v>
      </c>
      <c r="U590" s="15">
        <f>(((I590/60)/60)/24)+DATE(1970,1,1)</f>
        <v>41957.125</v>
      </c>
    </row>
    <row r="591" spans="1:21" ht="29" x14ac:dyDescent="0.35">
      <c r="A591">
        <v>411</v>
      </c>
      <c r="B591" s="3" t="s">
        <v>412</v>
      </c>
      <c r="C591" s="3" t="s">
        <v>4521</v>
      </c>
      <c r="D591" s="6">
        <v>30000</v>
      </c>
      <c r="E591" s="8">
        <v>20122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>ROUND((E591/D591)*100,0)</f>
        <v>67</v>
      </c>
      <c r="P591" s="8">
        <f>IFERROR(ROUND(E591/L591,2),0)</f>
        <v>83.49</v>
      </c>
      <c r="Q591" s="10" t="s">
        <v>8308</v>
      </c>
      <c r="R591" t="s">
        <v>8332</v>
      </c>
      <c r="S591">
        <f>YEAR(T591)</f>
        <v>2013</v>
      </c>
      <c r="T591" s="14">
        <f>(((J591/60)/60)/24)+DATE(1970,1,1)</f>
        <v>41598.17597222222</v>
      </c>
      <c r="U591" s="15">
        <f>(((I591/60)/60)/24)+DATE(1970,1,1)</f>
        <v>41630.208333333336</v>
      </c>
    </row>
    <row r="592" spans="1:21" ht="29" x14ac:dyDescent="0.35">
      <c r="A592">
        <v>447</v>
      </c>
      <c r="B592" s="3" t="s">
        <v>448</v>
      </c>
      <c r="C592" s="3" t="s">
        <v>4557</v>
      </c>
      <c r="D592" s="6">
        <v>30000</v>
      </c>
      <c r="E592" s="8">
        <v>17805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>ROUND((E592/D592)*100,0)</f>
        <v>59</v>
      </c>
      <c r="P592" s="8">
        <f>IFERROR(ROUND(E592/L592,2),0)</f>
        <v>17805</v>
      </c>
      <c r="Q592" s="10" t="s">
        <v>8308</v>
      </c>
      <c r="R592" t="s">
        <v>8335</v>
      </c>
      <c r="S592">
        <f>YEAR(T592)</f>
        <v>2013</v>
      </c>
      <c r="T592" s="14">
        <f>(((J592/60)/60)/24)+DATE(1970,1,1)</f>
        <v>41331.555127314816</v>
      </c>
      <c r="U592" s="15">
        <f>(((I592/60)/60)/24)+DATE(1970,1,1)</f>
        <v>41356.513460648144</v>
      </c>
    </row>
    <row r="593" spans="1:21" ht="29" x14ac:dyDescent="0.35">
      <c r="A593">
        <v>473</v>
      </c>
      <c r="B593" s="3" t="s">
        <v>474</v>
      </c>
      <c r="C593" s="3" t="s">
        <v>4583</v>
      </c>
      <c r="D593" s="6">
        <v>30000</v>
      </c>
      <c r="E593" s="8">
        <v>16501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>ROUND((E593/D593)*100,0)</f>
        <v>55</v>
      </c>
      <c r="P593" s="8">
        <f>IFERROR(ROUND(E593/L593,2),0)</f>
        <v>1178.6400000000001</v>
      </c>
      <c r="Q593" s="10" t="s">
        <v>8308</v>
      </c>
      <c r="R593" t="s">
        <v>8335</v>
      </c>
      <c r="S593">
        <f>YEAR(T593)</f>
        <v>2014</v>
      </c>
      <c r="T593" s="14">
        <f>(((J593/60)/60)/24)+DATE(1970,1,1)</f>
        <v>41869.698136574072</v>
      </c>
      <c r="U593" s="15">
        <f>(((I593/60)/60)/24)+DATE(1970,1,1)</f>
        <v>41899.698136574072</v>
      </c>
    </row>
    <row r="594" spans="1:21" ht="29" x14ac:dyDescent="0.35">
      <c r="A594">
        <v>481</v>
      </c>
      <c r="B594" s="3" t="s">
        <v>482</v>
      </c>
      <c r="C594" s="3" t="s">
        <v>4591</v>
      </c>
      <c r="D594" s="6">
        <v>30000</v>
      </c>
      <c r="E594" s="8">
        <v>16145.12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>ROUND((E594/D594)*100,0)</f>
        <v>54</v>
      </c>
      <c r="P594" s="8">
        <f>IFERROR(ROUND(E594/L594,2),0)</f>
        <v>768.82</v>
      </c>
      <c r="Q594" s="10" t="s">
        <v>8308</v>
      </c>
      <c r="R594" t="s">
        <v>8335</v>
      </c>
      <c r="S594">
        <f>YEAR(T594)</f>
        <v>2012</v>
      </c>
      <c r="T594" s="14">
        <f>(((J594/60)/60)/24)+DATE(1970,1,1)</f>
        <v>41162.672326388885</v>
      </c>
      <c r="U594" s="15">
        <f>(((I594/60)/60)/24)+DATE(1970,1,1)</f>
        <v>41192.672326388885</v>
      </c>
    </row>
    <row r="595" spans="1:21" ht="29" x14ac:dyDescent="0.35">
      <c r="A595">
        <v>493</v>
      </c>
      <c r="B595" s="3" t="s">
        <v>494</v>
      </c>
      <c r="C595" s="3" t="s">
        <v>4603</v>
      </c>
      <c r="D595" s="6">
        <v>30000</v>
      </c>
      <c r="E595" s="8">
        <v>15700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>ROUND((E595/D595)*100,0)</f>
        <v>52</v>
      </c>
      <c r="P595" s="8">
        <f>IFERROR(ROUND(E595/L595,2),0)</f>
        <v>0</v>
      </c>
      <c r="Q595" s="10" t="s">
        <v>8308</v>
      </c>
      <c r="R595" t="s">
        <v>8335</v>
      </c>
      <c r="S595">
        <f>YEAR(T595)</f>
        <v>2015</v>
      </c>
      <c r="T595" s="14">
        <f>(((J595/60)/60)/24)+DATE(1970,1,1)</f>
        <v>42114.726134259254</v>
      </c>
      <c r="U595" s="15">
        <f>(((I595/60)/60)/24)+DATE(1970,1,1)</f>
        <v>42144.726134259254</v>
      </c>
    </row>
    <row r="596" spans="1:21" ht="58" x14ac:dyDescent="0.35">
      <c r="A596">
        <v>587</v>
      </c>
      <c r="B596" s="3" t="s">
        <v>588</v>
      </c>
      <c r="C596" s="3" t="s">
        <v>4697</v>
      </c>
      <c r="D596" s="6">
        <v>30000</v>
      </c>
      <c r="E596" s="8">
        <v>12353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>ROUND((E596/D596)*100,0)</f>
        <v>41</v>
      </c>
      <c r="P596" s="8">
        <f>IFERROR(ROUND(E596/L596,2),0)</f>
        <v>1764.71</v>
      </c>
      <c r="Q596" s="10" t="s">
        <v>8316</v>
      </c>
      <c r="R596" t="s">
        <v>8334</v>
      </c>
      <c r="S596">
        <f>YEAR(T596)</f>
        <v>2015</v>
      </c>
      <c r="T596" s="14">
        <f>(((J596/60)/60)/24)+DATE(1970,1,1)</f>
        <v>42080.757326388892</v>
      </c>
      <c r="U596" s="15">
        <f>(((I596/60)/60)/24)+DATE(1970,1,1)</f>
        <v>42110.757326388892</v>
      </c>
    </row>
    <row r="597" spans="1:21" ht="29" x14ac:dyDescent="0.35">
      <c r="A597">
        <v>620</v>
      </c>
      <c r="B597" s="3" t="s">
        <v>621</v>
      </c>
      <c r="C597" s="3" t="s">
        <v>4730</v>
      </c>
      <c r="D597" s="6">
        <v>30000</v>
      </c>
      <c r="E597" s="8">
        <v>11683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>ROUND((E597/D597)*100,0)</f>
        <v>39</v>
      </c>
      <c r="P597" s="8">
        <f>IFERROR(ROUND(E597/L597,2),0)</f>
        <v>11683</v>
      </c>
      <c r="Q597" s="10" t="s">
        <v>8316</v>
      </c>
      <c r="R597" t="s">
        <v>8334</v>
      </c>
      <c r="S597">
        <f>YEAR(T597)</f>
        <v>2014</v>
      </c>
      <c r="T597" s="14">
        <f>(((J597/60)/60)/24)+DATE(1970,1,1)</f>
        <v>41831.716874999998</v>
      </c>
      <c r="U597" s="15">
        <f>(((I597/60)/60)/24)+DATE(1970,1,1)</f>
        <v>41876.716874999998</v>
      </c>
    </row>
    <row r="598" spans="1:21" ht="29" x14ac:dyDescent="0.35">
      <c r="A598">
        <v>671</v>
      </c>
      <c r="B598" s="3" t="s">
        <v>672</v>
      </c>
      <c r="C598" s="3" t="s">
        <v>4781</v>
      </c>
      <c r="D598" s="6">
        <v>30000</v>
      </c>
      <c r="E598" s="8">
        <v>10678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>ROUND((E598/D598)*100,0)</f>
        <v>36</v>
      </c>
      <c r="P598" s="8">
        <f>IFERROR(ROUND(E598/L598,2),0)</f>
        <v>711.87</v>
      </c>
      <c r="Q598" s="10" t="s">
        <v>8316</v>
      </c>
      <c r="R598" t="s">
        <v>8324</v>
      </c>
      <c r="S598">
        <f>YEAR(T598)</f>
        <v>2014</v>
      </c>
      <c r="T598" s="14">
        <f>(((J598/60)/60)/24)+DATE(1970,1,1)</f>
        <v>41984.692731481482</v>
      </c>
      <c r="U598" s="15">
        <f>(((I598/60)/60)/24)+DATE(1970,1,1)</f>
        <v>42018.166666666672</v>
      </c>
    </row>
    <row r="599" spans="1:21" ht="29" x14ac:dyDescent="0.35">
      <c r="A599">
        <v>902</v>
      </c>
      <c r="B599" s="3" t="s">
        <v>903</v>
      </c>
      <c r="C599" s="3" t="s">
        <v>5012</v>
      </c>
      <c r="D599" s="6">
        <v>30000</v>
      </c>
      <c r="E599" s="8">
        <v>7226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>ROUND((E599/D599)*100,0)</f>
        <v>24</v>
      </c>
      <c r="P599" s="8">
        <f>IFERROR(ROUND(E599/L599,2),0)</f>
        <v>2408.67</v>
      </c>
      <c r="Q599" s="10" t="s">
        <v>8313</v>
      </c>
      <c r="R599" t="s">
        <v>8344</v>
      </c>
      <c r="S599">
        <f>YEAR(T599)</f>
        <v>2014</v>
      </c>
      <c r="T599" s="14">
        <f>(((J599/60)/60)/24)+DATE(1970,1,1)</f>
        <v>41829.965532407405</v>
      </c>
      <c r="U599" s="15">
        <f>(((I599/60)/60)/24)+DATE(1970,1,1)</f>
        <v>41881.645833333336</v>
      </c>
    </row>
    <row r="600" spans="1:21" ht="29" x14ac:dyDescent="0.35">
      <c r="A600">
        <v>913</v>
      </c>
      <c r="B600" s="3" t="s">
        <v>914</v>
      </c>
      <c r="C600" s="3" t="s">
        <v>5023</v>
      </c>
      <c r="D600" s="6">
        <v>30000</v>
      </c>
      <c r="E600" s="8">
        <v>7053.61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>ROUND((E600/D600)*100,0)</f>
        <v>24</v>
      </c>
      <c r="P600" s="8">
        <f>IFERROR(ROUND(E600/L600,2),0)</f>
        <v>293.89999999999998</v>
      </c>
      <c r="Q600" s="10" t="s">
        <v>8313</v>
      </c>
      <c r="R600" t="s">
        <v>8344</v>
      </c>
      <c r="S600">
        <f>YEAR(T600)</f>
        <v>2012</v>
      </c>
      <c r="T600" s="14">
        <f>(((J600/60)/60)/24)+DATE(1970,1,1)</f>
        <v>41004.139108796298</v>
      </c>
      <c r="U600" s="15">
        <f>(((I600/60)/60)/24)+DATE(1970,1,1)</f>
        <v>41034.139108796298</v>
      </c>
    </row>
    <row r="601" spans="1:21" ht="29" x14ac:dyDescent="0.35">
      <c r="A601">
        <v>969</v>
      </c>
      <c r="B601" s="3" t="s">
        <v>970</v>
      </c>
      <c r="C601" s="3" t="s">
        <v>5079</v>
      </c>
      <c r="D601" s="6">
        <v>30000</v>
      </c>
      <c r="E601" s="8">
        <v>6258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>ROUND((E601/D601)*100,0)</f>
        <v>21</v>
      </c>
      <c r="P601" s="8">
        <f>IFERROR(ROUND(E601/L601,2),0)</f>
        <v>568.91</v>
      </c>
      <c r="Q601" s="10" t="s">
        <v>8316</v>
      </c>
      <c r="R601" t="s">
        <v>8324</v>
      </c>
      <c r="S601">
        <f>YEAR(T601)</f>
        <v>2017</v>
      </c>
      <c r="T601" s="14">
        <f>(((J601/60)/60)/24)+DATE(1970,1,1)</f>
        <v>42742.30332175926</v>
      </c>
      <c r="U601" s="15">
        <f>(((I601/60)/60)/24)+DATE(1970,1,1)</f>
        <v>42775.30332175926</v>
      </c>
    </row>
    <row r="602" spans="1:21" ht="29" x14ac:dyDescent="0.35">
      <c r="A602">
        <v>985</v>
      </c>
      <c r="B602" s="3" t="s">
        <v>986</v>
      </c>
      <c r="C602" s="3" t="s">
        <v>5095</v>
      </c>
      <c r="D602" s="6">
        <v>30000</v>
      </c>
      <c r="E602" s="8">
        <v>6118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>ROUND((E602/D602)*100,0)</f>
        <v>20</v>
      </c>
      <c r="P602" s="8">
        <f>IFERROR(ROUND(E602/L602,2),0)</f>
        <v>266</v>
      </c>
      <c r="Q602" s="10" t="s">
        <v>8316</v>
      </c>
      <c r="R602" t="s">
        <v>8324</v>
      </c>
      <c r="S602">
        <f>YEAR(T602)</f>
        <v>2015</v>
      </c>
      <c r="T602" s="14">
        <f>(((J602/60)/60)/24)+DATE(1970,1,1)</f>
        <v>42339.967708333337</v>
      </c>
      <c r="U602" s="15">
        <f>(((I602/60)/60)/24)+DATE(1970,1,1)</f>
        <v>42369.958333333328</v>
      </c>
    </row>
    <row r="603" spans="1:21" ht="29" x14ac:dyDescent="0.35">
      <c r="A603">
        <v>1007</v>
      </c>
      <c r="B603" s="3" t="s">
        <v>1008</v>
      </c>
      <c r="C603" s="3" t="s">
        <v>5117</v>
      </c>
      <c r="D603" s="6">
        <v>30000</v>
      </c>
      <c r="E603" s="8">
        <v>6025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>ROUND((E603/D603)*100,0)</f>
        <v>20</v>
      </c>
      <c r="P603" s="8">
        <f>IFERROR(ROUND(E603/L603,2),0)</f>
        <v>79.28</v>
      </c>
      <c r="Q603" s="10" t="s">
        <v>8316</v>
      </c>
      <c r="R603" t="s">
        <v>8324</v>
      </c>
      <c r="S603">
        <f>YEAR(T603)</f>
        <v>2016</v>
      </c>
      <c r="T603" s="14">
        <f>(((J603/60)/60)/24)+DATE(1970,1,1)</f>
        <v>42676.583599537036</v>
      </c>
      <c r="U603" s="15">
        <f>(((I603/60)/60)/24)+DATE(1970,1,1)</f>
        <v>42718.6252662037</v>
      </c>
    </row>
    <row r="604" spans="1:21" ht="29" x14ac:dyDescent="0.35">
      <c r="A604">
        <v>1068</v>
      </c>
      <c r="B604" s="3" t="s">
        <v>1069</v>
      </c>
      <c r="C604" s="3" t="s">
        <v>5178</v>
      </c>
      <c r="D604" s="6">
        <v>30000</v>
      </c>
      <c r="E604" s="8">
        <v>5526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>ROUND((E604/D604)*100,0)</f>
        <v>18</v>
      </c>
      <c r="P604" s="8">
        <f>IFERROR(ROUND(E604/L604,2),0)</f>
        <v>1381.5</v>
      </c>
      <c r="Q604" s="10" t="s">
        <v>8311</v>
      </c>
      <c r="R604" t="s">
        <v>8333</v>
      </c>
      <c r="S604">
        <f>YEAR(T604)</f>
        <v>2016</v>
      </c>
      <c r="T604" s="14">
        <f>(((J604/60)/60)/24)+DATE(1970,1,1)</f>
        <v>42440.371111111104</v>
      </c>
      <c r="U604" s="15">
        <f>(((I604/60)/60)/24)+DATE(1970,1,1)</f>
        <v>42470.329444444447</v>
      </c>
    </row>
    <row r="605" spans="1:21" ht="29" x14ac:dyDescent="0.35">
      <c r="A605">
        <v>1085</v>
      </c>
      <c r="B605" s="3" t="s">
        <v>1086</v>
      </c>
      <c r="C605" s="3" t="s">
        <v>5195</v>
      </c>
      <c r="D605" s="6">
        <v>30000</v>
      </c>
      <c r="E605" s="8">
        <v>5437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>ROUND((E605/D605)*100,0)</f>
        <v>18</v>
      </c>
      <c r="P605" s="8">
        <f>IFERROR(ROUND(E605/L605,2),0)</f>
        <v>604.11</v>
      </c>
      <c r="Q605" s="10" t="s">
        <v>8311</v>
      </c>
      <c r="R605" t="s">
        <v>8333</v>
      </c>
      <c r="S605">
        <f>YEAR(T605)</f>
        <v>2016</v>
      </c>
      <c r="T605" s="14">
        <f>(((J605/60)/60)/24)+DATE(1970,1,1)</f>
        <v>42413.671006944445</v>
      </c>
      <c r="U605" s="15">
        <f>(((I605/60)/60)/24)+DATE(1970,1,1)</f>
        <v>42443.629340277781</v>
      </c>
    </row>
    <row r="606" spans="1:21" ht="29" x14ac:dyDescent="0.35">
      <c r="A606">
        <v>1160</v>
      </c>
      <c r="B606" s="3" t="s">
        <v>1161</v>
      </c>
      <c r="C606" s="3" t="s">
        <v>5270</v>
      </c>
      <c r="D606" s="6">
        <v>30000</v>
      </c>
      <c r="E606" s="8">
        <v>5066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>ROUND((E606/D606)*100,0)</f>
        <v>17</v>
      </c>
      <c r="P606" s="8">
        <f>IFERROR(ROUND(E606/L606,2),0)</f>
        <v>266.63</v>
      </c>
      <c r="Q606" s="10" t="s">
        <v>8321</v>
      </c>
      <c r="R606" t="s">
        <v>8322</v>
      </c>
      <c r="S606">
        <f>YEAR(T606)</f>
        <v>2015</v>
      </c>
      <c r="T606" s="14">
        <f>(((J606/60)/60)/24)+DATE(1970,1,1)</f>
        <v>42061.154930555553</v>
      </c>
      <c r="U606" s="15">
        <f>(((I606/60)/60)/24)+DATE(1970,1,1)</f>
        <v>42091.113263888896</v>
      </c>
    </row>
    <row r="607" spans="1:21" ht="29" x14ac:dyDescent="0.35">
      <c r="A607">
        <v>1250</v>
      </c>
      <c r="B607" s="3" t="s">
        <v>1251</v>
      </c>
      <c r="C607" s="3" t="s">
        <v>5360</v>
      </c>
      <c r="D607" s="6">
        <v>30000</v>
      </c>
      <c r="E607" s="8">
        <v>4390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>ROUND((E607/D607)*100,0)</f>
        <v>15</v>
      </c>
      <c r="P607" s="8">
        <f>IFERROR(ROUND(E607/L607,2),0)</f>
        <v>8.64</v>
      </c>
      <c r="Q607" s="10" t="s">
        <v>8313</v>
      </c>
      <c r="R607" t="s">
        <v>8315</v>
      </c>
      <c r="S607">
        <f>YEAR(T607)</f>
        <v>2014</v>
      </c>
      <c r="T607" s="14">
        <f>(((J607/60)/60)/24)+DATE(1970,1,1)</f>
        <v>41843.64271990741</v>
      </c>
      <c r="U607" s="15">
        <f>(((I607/60)/60)/24)+DATE(1970,1,1)</f>
        <v>41888.64271990741</v>
      </c>
    </row>
    <row r="608" spans="1:21" ht="29" x14ac:dyDescent="0.35">
      <c r="A608">
        <v>1256</v>
      </c>
      <c r="B608" s="3" t="s">
        <v>1257</v>
      </c>
      <c r="C608" s="3" t="s">
        <v>5366</v>
      </c>
      <c r="D608" s="6">
        <v>30000</v>
      </c>
      <c r="E608" s="8">
        <v>4340.7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>ROUND((E608/D608)*100,0)</f>
        <v>14</v>
      </c>
      <c r="P608" s="8">
        <f>IFERROR(ROUND(E608/L608,2),0)</f>
        <v>12.02</v>
      </c>
      <c r="Q608" s="10" t="s">
        <v>8313</v>
      </c>
      <c r="R608" t="s">
        <v>8315</v>
      </c>
      <c r="S608">
        <f>YEAR(T608)</f>
        <v>2012</v>
      </c>
      <c r="T608" s="14">
        <f>(((J608/60)/60)/24)+DATE(1970,1,1)</f>
        <v>40921.919340277782</v>
      </c>
      <c r="U608" s="15">
        <f>(((I608/60)/60)/24)+DATE(1970,1,1)</f>
        <v>40951.919340277782</v>
      </c>
    </row>
    <row r="609" spans="1:21" ht="29" x14ac:dyDescent="0.35">
      <c r="A609">
        <v>1305</v>
      </c>
      <c r="B609" s="3" t="s">
        <v>1306</v>
      </c>
      <c r="C609" s="3" t="s">
        <v>5415</v>
      </c>
      <c r="D609" s="6">
        <v>30000</v>
      </c>
      <c r="E609" s="8">
        <v>4066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>ROUND((E609/D609)*100,0)</f>
        <v>14</v>
      </c>
      <c r="P609" s="8">
        <f>IFERROR(ROUND(E609/L609,2),0)</f>
        <v>47.28</v>
      </c>
      <c r="Q609" s="10" t="s">
        <v>8316</v>
      </c>
      <c r="R609" t="s">
        <v>8324</v>
      </c>
      <c r="S609">
        <f>YEAR(T609)</f>
        <v>2016</v>
      </c>
      <c r="T609" s="14">
        <f>(((J609/60)/60)/24)+DATE(1970,1,1)</f>
        <v>42543.665601851855</v>
      </c>
      <c r="U609" s="15">
        <f>(((I609/60)/60)/24)+DATE(1970,1,1)</f>
        <v>42572.729166666672</v>
      </c>
    </row>
    <row r="610" spans="1:21" ht="29" x14ac:dyDescent="0.35">
      <c r="A610">
        <v>1338</v>
      </c>
      <c r="B610" s="3" t="s">
        <v>1339</v>
      </c>
      <c r="C610" s="3" t="s">
        <v>5448</v>
      </c>
      <c r="D610" s="6">
        <v>30000</v>
      </c>
      <c r="E610" s="8">
        <v>3938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>ROUND((E610/D610)*100,0)</f>
        <v>13</v>
      </c>
      <c r="P610" s="8">
        <f>IFERROR(ROUND(E610/L610,2),0)</f>
        <v>262.52999999999997</v>
      </c>
      <c r="Q610" s="10" t="s">
        <v>8316</v>
      </c>
      <c r="R610" t="s">
        <v>8324</v>
      </c>
      <c r="S610">
        <f>YEAR(T610)</f>
        <v>2015</v>
      </c>
      <c r="T610" s="14">
        <f>(((J610/60)/60)/24)+DATE(1970,1,1)</f>
        <v>42188.803622685184</v>
      </c>
      <c r="U610" s="15">
        <f>(((I610/60)/60)/24)+DATE(1970,1,1)</f>
        <v>42218.803622685184</v>
      </c>
    </row>
    <row r="611" spans="1:21" ht="29" x14ac:dyDescent="0.35">
      <c r="A611">
        <v>1423</v>
      </c>
      <c r="B611" s="3" t="s">
        <v>1424</v>
      </c>
      <c r="C611" s="3" t="s">
        <v>5533</v>
      </c>
      <c r="D611" s="6">
        <v>30000</v>
      </c>
      <c r="E611" s="8">
        <v>3407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>ROUND((E611/D611)*100,0)</f>
        <v>11</v>
      </c>
      <c r="P611" s="8">
        <f>IFERROR(ROUND(E611/L611,2),0)</f>
        <v>3407</v>
      </c>
      <c r="Q611" s="10" t="s">
        <v>8318</v>
      </c>
      <c r="R611" t="s">
        <v>8338</v>
      </c>
      <c r="S611">
        <f>YEAR(T611)</f>
        <v>2015</v>
      </c>
      <c r="T611" s="14">
        <f>(((J611/60)/60)/24)+DATE(1970,1,1)</f>
        <v>42340.360312500001</v>
      </c>
      <c r="U611" s="15">
        <f>(((I611/60)/60)/24)+DATE(1970,1,1)</f>
        <v>42370.360312500001</v>
      </c>
    </row>
    <row r="612" spans="1:21" ht="29" x14ac:dyDescent="0.35">
      <c r="A612">
        <v>1465</v>
      </c>
      <c r="B612" s="3" t="s">
        <v>1466</v>
      </c>
      <c r="C612" s="3" t="s">
        <v>5575</v>
      </c>
      <c r="D612" s="6">
        <v>30000</v>
      </c>
      <c r="E612" s="8">
        <v>3271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>ROUND((E612/D612)*100,0)</f>
        <v>11</v>
      </c>
      <c r="P612" s="8">
        <f>IFERROR(ROUND(E612/L612,2),0)</f>
        <v>1.26</v>
      </c>
      <c r="Q612" s="10" t="s">
        <v>8318</v>
      </c>
      <c r="R612" t="s">
        <v>8346</v>
      </c>
      <c r="S612">
        <f>YEAR(T612)</f>
        <v>2012</v>
      </c>
      <c r="T612" s="14">
        <f>(((J612/60)/60)/24)+DATE(1970,1,1)</f>
        <v>40959.734398148146</v>
      </c>
      <c r="U612" s="15">
        <f>(((I612/60)/60)/24)+DATE(1970,1,1)</f>
        <v>40990.125</v>
      </c>
    </row>
    <row r="613" spans="1:21" ht="29" x14ac:dyDescent="0.35">
      <c r="A613">
        <v>1477</v>
      </c>
      <c r="B613" s="3" t="s">
        <v>1478</v>
      </c>
      <c r="C613" s="3" t="s">
        <v>5587</v>
      </c>
      <c r="D613" s="6">
        <v>30000</v>
      </c>
      <c r="E613" s="8">
        <v>3223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>ROUND((E613/D613)*100,0)</f>
        <v>11</v>
      </c>
      <c r="P613" s="8">
        <f>IFERROR(ROUND(E613/L613,2),0)</f>
        <v>8.73</v>
      </c>
      <c r="Q613" s="10" t="s">
        <v>8318</v>
      </c>
      <c r="R613" t="s">
        <v>8346</v>
      </c>
      <c r="S613">
        <f>YEAR(T613)</f>
        <v>2011</v>
      </c>
      <c r="T613" s="14">
        <f>(((J613/60)/60)/24)+DATE(1970,1,1)</f>
        <v>40840.615787037037</v>
      </c>
      <c r="U613" s="15">
        <f>(((I613/60)/60)/24)+DATE(1970,1,1)</f>
        <v>40900.125</v>
      </c>
    </row>
    <row r="614" spans="1:21" ht="29" x14ac:dyDescent="0.35">
      <c r="A614">
        <v>1566</v>
      </c>
      <c r="B614" s="3" t="s">
        <v>1567</v>
      </c>
      <c r="C614" s="3" t="s">
        <v>5676</v>
      </c>
      <c r="D614" s="6">
        <v>30000</v>
      </c>
      <c r="E614" s="8">
        <v>2993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>ROUND((E614/D614)*100,0)</f>
        <v>10</v>
      </c>
      <c r="P614" s="8">
        <f>IFERROR(ROUND(E614/L614,2),0)</f>
        <v>50.73</v>
      </c>
      <c r="Q614" s="10" t="s">
        <v>8318</v>
      </c>
      <c r="R614" t="s">
        <v>8353</v>
      </c>
      <c r="S614">
        <f>YEAR(T614)</f>
        <v>2016</v>
      </c>
      <c r="T614" s="14">
        <f>(((J614/60)/60)/24)+DATE(1970,1,1)</f>
        <v>42549.916712962964</v>
      </c>
      <c r="U614" s="15">
        <f>(((I614/60)/60)/24)+DATE(1970,1,1)</f>
        <v>42578.916666666672</v>
      </c>
    </row>
    <row r="615" spans="1:21" x14ac:dyDescent="0.35">
      <c r="A615">
        <v>1569</v>
      </c>
      <c r="B615" s="3" t="s">
        <v>1570</v>
      </c>
      <c r="C615" s="3" t="s">
        <v>5679</v>
      </c>
      <c r="D615" s="6">
        <v>30000</v>
      </c>
      <c r="E615" s="8">
        <v>2965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>ROUND((E615/D615)*100,0)</f>
        <v>10</v>
      </c>
      <c r="P615" s="8">
        <f>IFERROR(ROUND(E615/L615,2),0)</f>
        <v>0</v>
      </c>
      <c r="Q615" s="10" t="s">
        <v>8318</v>
      </c>
      <c r="R615" t="s">
        <v>8353</v>
      </c>
      <c r="S615">
        <f>YEAR(T615)</f>
        <v>2013</v>
      </c>
      <c r="T615" s="14">
        <f>(((J615/60)/60)/24)+DATE(1970,1,1)</f>
        <v>41389.679560185185</v>
      </c>
      <c r="U615" s="15">
        <f>(((I615/60)/60)/24)+DATE(1970,1,1)</f>
        <v>41419.679560185185</v>
      </c>
    </row>
    <row r="616" spans="1:21" ht="29" x14ac:dyDescent="0.35">
      <c r="A616">
        <v>1691</v>
      </c>
      <c r="B616" s="3" t="s">
        <v>1692</v>
      </c>
      <c r="C616" s="3" t="s">
        <v>5801</v>
      </c>
      <c r="D616" s="6">
        <v>30000</v>
      </c>
      <c r="E616" s="8">
        <v>2521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>ROUND((E616/D616)*100,0)</f>
        <v>8</v>
      </c>
      <c r="P616" s="8">
        <f>IFERROR(ROUND(E616/L616,2),0)</f>
        <v>66.34</v>
      </c>
      <c r="Q616" s="10" t="s">
        <v>8313</v>
      </c>
      <c r="R616" t="s">
        <v>8345</v>
      </c>
      <c r="S616">
        <f>YEAR(T616)</f>
        <v>2017</v>
      </c>
      <c r="T616" s="14">
        <f>(((J616/60)/60)/24)+DATE(1970,1,1)</f>
        <v>42795.701481481476</v>
      </c>
      <c r="U616" s="15">
        <f>(((I616/60)/60)/24)+DATE(1970,1,1)</f>
        <v>42828.041666666672</v>
      </c>
    </row>
    <row r="617" spans="1:21" ht="29" x14ac:dyDescent="0.35">
      <c r="A617">
        <v>1773</v>
      </c>
      <c r="B617" s="3" t="s">
        <v>1774</v>
      </c>
      <c r="C617" s="3" t="s">
        <v>5883</v>
      </c>
      <c r="D617" s="6">
        <v>30000</v>
      </c>
      <c r="E617" s="8">
        <v>2231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>ROUND((E617/D617)*100,0)</f>
        <v>7</v>
      </c>
      <c r="P617" s="8">
        <f>IFERROR(ROUND(E617/L617,2),0)</f>
        <v>117.42</v>
      </c>
      <c r="Q617" s="10" t="s">
        <v>8325</v>
      </c>
      <c r="R617" t="s">
        <v>8331</v>
      </c>
      <c r="S617">
        <f>YEAR(T617)</f>
        <v>2014</v>
      </c>
      <c r="T617" s="14">
        <f>(((J617/60)/60)/24)+DATE(1970,1,1)</f>
        <v>41978.760393518518</v>
      </c>
      <c r="U617" s="15">
        <f>(((I617/60)/60)/24)+DATE(1970,1,1)</f>
        <v>42023.760393518518</v>
      </c>
    </row>
    <row r="618" spans="1:21" ht="29" x14ac:dyDescent="0.35">
      <c r="A618">
        <v>1780</v>
      </c>
      <c r="B618" s="3" t="s">
        <v>1781</v>
      </c>
      <c r="C618" s="3" t="s">
        <v>5890</v>
      </c>
      <c r="D618" s="6">
        <v>30000</v>
      </c>
      <c r="E618" s="8">
        <v>2210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>ROUND((E618/D618)*100,0)</f>
        <v>7</v>
      </c>
      <c r="P618" s="8">
        <f>IFERROR(ROUND(E618/L618,2),0)</f>
        <v>14.54</v>
      </c>
      <c r="Q618" s="10" t="s">
        <v>8325</v>
      </c>
      <c r="R618" t="s">
        <v>8331</v>
      </c>
      <c r="S618">
        <f>YEAR(T618)</f>
        <v>2016</v>
      </c>
      <c r="T618" s="14">
        <f>(((J618/60)/60)/24)+DATE(1970,1,1)</f>
        <v>42493.600810185191</v>
      </c>
      <c r="U618" s="15">
        <f>(((I618/60)/60)/24)+DATE(1970,1,1)</f>
        <v>42553.600810185191</v>
      </c>
    </row>
    <row r="619" spans="1:21" ht="29" x14ac:dyDescent="0.35">
      <c r="A619">
        <v>1907</v>
      </c>
      <c r="B619" s="3" t="s">
        <v>1908</v>
      </c>
      <c r="C619" s="3" t="s">
        <v>6017</v>
      </c>
      <c r="D619" s="6">
        <v>30000</v>
      </c>
      <c r="E619" s="8">
        <v>2000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>ROUND((E619/D619)*100,0)</f>
        <v>7</v>
      </c>
      <c r="P619" s="8">
        <f>IFERROR(ROUND(E619/L619,2),0)</f>
        <v>500</v>
      </c>
      <c r="Q619" s="10" t="s">
        <v>8316</v>
      </c>
      <c r="R619" t="s">
        <v>8349</v>
      </c>
      <c r="S619">
        <f>YEAR(T619)</f>
        <v>2014</v>
      </c>
      <c r="T619" s="14">
        <f>(((J619/60)/60)/24)+DATE(1970,1,1)</f>
        <v>41767.587094907409</v>
      </c>
      <c r="U619" s="15">
        <f>(((I619/60)/60)/24)+DATE(1970,1,1)</f>
        <v>41782.587094907409</v>
      </c>
    </row>
    <row r="620" spans="1:21" x14ac:dyDescent="0.35">
      <c r="A620">
        <v>1957</v>
      </c>
      <c r="B620" s="3" t="s">
        <v>1958</v>
      </c>
      <c r="C620" s="3" t="s">
        <v>6067</v>
      </c>
      <c r="D620" s="6">
        <v>30000</v>
      </c>
      <c r="E620" s="8">
        <v>1830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>ROUND((E620/D620)*100,0)</f>
        <v>6</v>
      </c>
      <c r="P620" s="8">
        <f>IFERROR(ROUND(E620/L620,2),0)</f>
        <v>2.77</v>
      </c>
      <c r="Q620" s="10" t="s">
        <v>8316</v>
      </c>
      <c r="R620" t="s">
        <v>8317</v>
      </c>
      <c r="S620">
        <f>YEAR(T620)</f>
        <v>2012</v>
      </c>
      <c r="T620" s="14">
        <f>(((J620/60)/60)/24)+DATE(1970,1,1)</f>
        <v>41179.098530092589</v>
      </c>
      <c r="U620" s="15">
        <f>(((I620/60)/60)/24)+DATE(1970,1,1)</f>
        <v>41209.098530092589</v>
      </c>
    </row>
    <row r="621" spans="1:21" ht="29" x14ac:dyDescent="0.35">
      <c r="A621">
        <v>2005</v>
      </c>
      <c r="B621" s="3" t="s">
        <v>2006</v>
      </c>
      <c r="C621" s="3" t="s">
        <v>6115</v>
      </c>
      <c r="D621" s="6">
        <v>30000</v>
      </c>
      <c r="E621" s="8">
        <v>1686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>ROUND((E621/D621)*100,0)</f>
        <v>6</v>
      </c>
      <c r="P621" s="8">
        <f>IFERROR(ROUND(E621/L621,2),0)</f>
        <v>8.83</v>
      </c>
      <c r="Q621" s="10" t="s">
        <v>8316</v>
      </c>
      <c r="R621" t="s">
        <v>8317</v>
      </c>
      <c r="S621">
        <f>YEAR(T621)</f>
        <v>2013</v>
      </c>
      <c r="T621" s="14">
        <f>(((J621/60)/60)/24)+DATE(1970,1,1)</f>
        <v>41535.812708333331</v>
      </c>
      <c r="U621" s="15">
        <f>(((I621/60)/60)/24)+DATE(1970,1,1)</f>
        <v>41563.165972222225</v>
      </c>
    </row>
    <row r="622" spans="1:21" x14ac:dyDescent="0.35">
      <c r="A622">
        <v>2010</v>
      </c>
      <c r="B622" s="3" t="s">
        <v>2011</v>
      </c>
      <c r="C622" s="3" t="s">
        <v>6120</v>
      </c>
      <c r="D622" s="6">
        <v>30000</v>
      </c>
      <c r="E622" s="8">
        <v>1669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>ROUND((E622/D622)*100,0)</f>
        <v>6</v>
      </c>
      <c r="P622" s="8">
        <f>IFERROR(ROUND(E622/L622,2),0)</f>
        <v>0.96</v>
      </c>
      <c r="Q622" s="10" t="s">
        <v>8316</v>
      </c>
      <c r="R622" t="s">
        <v>8317</v>
      </c>
      <c r="S622">
        <f>YEAR(T622)</f>
        <v>2016</v>
      </c>
      <c r="T622" s="14">
        <f>(((J622/60)/60)/24)+DATE(1970,1,1)</f>
        <v>42570.996423611112</v>
      </c>
      <c r="U622" s="15">
        <f>(((I622/60)/60)/24)+DATE(1970,1,1)</f>
        <v>42600.996423611112</v>
      </c>
    </row>
    <row r="623" spans="1:21" ht="29" x14ac:dyDescent="0.35">
      <c r="A623">
        <v>2014</v>
      </c>
      <c r="B623" s="3" t="s">
        <v>2015</v>
      </c>
      <c r="C623" s="3" t="s">
        <v>6124</v>
      </c>
      <c r="D623" s="6">
        <v>30000</v>
      </c>
      <c r="E623" s="8">
        <v>1661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>ROUND((E623/D623)*100,0)</f>
        <v>6</v>
      </c>
      <c r="P623" s="8">
        <f>IFERROR(ROUND(E623/L623,2),0)</f>
        <v>0.06</v>
      </c>
      <c r="Q623" s="10" t="s">
        <v>8316</v>
      </c>
      <c r="R623" t="s">
        <v>8317</v>
      </c>
      <c r="S623">
        <f>YEAR(T623)</f>
        <v>2013</v>
      </c>
      <c r="T623" s="14">
        <f>(((J623/60)/60)/24)+DATE(1970,1,1)</f>
        <v>41324.214571759258</v>
      </c>
      <c r="U623" s="15">
        <f>(((I623/60)/60)/24)+DATE(1970,1,1)</f>
        <v>41358.172905092593</v>
      </c>
    </row>
    <row r="624" spans="1:21" ht="29" x14ac:dyDescent="0.35">
      <c r="A624">
        <v>2036</v>
      </c>
      <c r="B624" s="3" t="s">
        <v>2037</v>
      </c>
      <c r="C624" s="3" t="s">
        <v>6146</v>
      </c>
      <c r="D624" s="6">
        <v>30000</v>
      </c>
      <c r="E624" s="8">
        <v>1605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>ROUND((E624/D624)*100,0)</f>
        <v>5</v>
      </c>
      <c r="P624" s="8">
        <f>IFERROR(ROUND(E624/L624,2),0)</f>
        <v>1.89</v>
      </c>
      <c r="Q624" s="10" t="s">
        <v>8316</v>
      </c>
      <c r="R624" t="s">
        <v>8317</v>
      </c>
      <c r="S624">
        <f>YEAR(T624)</f>
        <v>2014</v>
      </c>
      <c r="T624" s="14">
        <f>(((J624/60)/60)/24)+DATE(1970,1,1)</f>
        <v>41738.864803240744</v>
      </c>
      <c r="U624" s="15">
        <f>(((I624/60)/60)/24)+DATE(1970,1,1)</f>
        <v>41768.864803240744</v>
      </c>
    </row>
    <row r="625" spans="1:21" ht="29" x14ac:dyDescent="0.35">
      <c r="A625">
        <v>2059</v>
      </c>
      <c r="B625" s="3" t="s">
        <v>2060</v>
      </c>
      <c r="C625" s="3" t="s">
        <v>6169</v>
      </c>
      <c r="D625" s="6">
        <v>30000</v>
      </c>
      <c r="E625" s="8">
        <v>1557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>ROUND((E625/D625)*100,0)</f>
        <v>5</v>
      </c>
      <c r="P625" s="8">
        <f>IFERROR(ROUND(E625/L625,2),0)</f>
        <v>4.1500000000000004</v>
      </c>
      <c r="Q625" s="10" t="s">
        <v>8316</v>
      </c>
      <c r="R625" t="s">
        <v>8317</v>
      </c>
      <c r="S625">
        <f>YEAR(T625)</f>
        <v>2015</v>
      </c>
      <c r="T625" s="14">
        <f>(((J625/60)/60)/24)+DATE(1970,1,1)</f>
        <v>42361.602476851855</v>
      </c>
      <c r="U625" s="15">
        <f>(((I625/60)/60)/24)+DATE(1970,1,1)</f>
        <v>42400.915972222225</v>
      </c>
    </row>
    <row r="626" spans="1:21" ht="29" x14ac:dyDescent="0.35">
      <c r="A626">
        <v>2139</v>
      </c>
      <c r="B626" s="3" t="s">
        <v>2140</v>
      </c>
      <c r="C626" s="3" t="s">
        <v>6249</v>
      </c>
      <c r="D626" s="6">
        <v>30000</v>
      </c>
      <c r="E626" s="8">
        <v>1384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>ROUND((E626/D626)*100,0)</f>
        <v>5</v>
      </c>
      <c r="P626" s="8">
        <f>IFERROR(ROUND(E626/L626,2),0)</f>
        <v>24.71</v>
      </c>
      <c r="Q626" s="10" t="s">
        <v>8311</v>
      </c>
      <c r="R626" t="s">
        <v>8333</v>
      </c>
      <c r="S626">
        <f>YEAR(T626)</f>
        <v>2016</v>
      </c>
      <c r="T626" s="14">
        <f>(((J626/60)/60)/24)+DATE(1970,1,1)</f>
        <v>42647.750092592592</v>
      </c>
      <c r="U626" s="15">
        <f>(((I626/60)/60)/24)+DATE(1970,1,1)</f>
        <v>42677.750092592592</v>
      </c>
    </row>
    <row r="627" spans="1:21" ht="29" x14ac:dyDescent="0.35">
      <c r="A627">
        <v>2152</v>
      </c>
      <c r="B627" s="3" t="s">
        <v>2153</v>
      </c>
      <c r="C627" s="3" t="s">
        <v>6262</v>
      </c>
      <c r="D627" s="6">
        <v>30000</v>
      </c>
      <c r="E627" s="8">
        <v>1360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>ROUND((E627/D627)*100,0)</f>
        <v>5</v>
      </c>
      <c r="P627" s="8">
        <f>IFERROR(ROUND(E627/L627,2),0)</f>
        <v>340</v>
      </c>
      <c r="Q627" s="10" t="s">
        <v>8311</v>
      </c>
      <c r="R627" t="s">
        <v>8333</v>
      </c>
      <c r="S627">
        <f>YEAR(T627)</f>
        <v>2014</v>
      </c>
      <c r="T627" s="14">
        <f>(((J627/60)/60)/24)+DATE(1970,1,1)</f>
        <v>41683.832280092596</v>
      </c>
      <c r="U627" s="15">
        <f>(((I627/60)/60)/24)+DATE(1970,1,1)</f>
        <v>41713.790613425925</v>
      </c>
    </row>
    <row r="628" spans="1:21" ht="29" x14ac:dyDescent="0.35">
      <c r="A628">
        <v>2197</v>
      </c>
      <c r="B628" s="3" t="s">
        <v>2198</v>
      </c>
      <c r="C628" s="3" t="s">
        <v>6307</v>
      </c>
      <c r="D628" s="6">
        <v>30000</v>
      </c>
      <c r="E628" s="8">
        <v>1260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>ROUND((E628/D628)*100,0)</f>
        <v>4</v>
      </c>
      <c r="P628" s="8">
        <f>IFERROR(ROUND(E628/L628,2),0)</f>
        <v>0.28999999999999998</v>
      </c>
      <c r="Q628" s="10" t="s">
        <v>8311</v>
      </c>
      <c r="R628" t="s">
        <v>8312</v>
      </c>
      <c r="S628">
        <f>YEAR(T628)</f>
        <v>2015</v>
      </c>
      <c r="T628" s="14">
        <f>(((J628/60)/60)/24)+DATE(1970,1,1)</f>
        <v>42033.584016203706</v>
      </c>
      <c r="U628" s="15">
        <f>(((I628/60)/60)/24)+DATE(1970,1,1)</f>
        <v>42063.584016203706</v>
      </c>
    </row>
    <row r="629" spans="1:21" ht="29" x14ac:dyDescent="0.35">
      <c r="A629">
        <v>2298</v>
      </c>
      <c r="B629" s="3" t="s">
        <v>2299</v>
      </c>
      <c r="C629" s="3" t="s">
        <v>6408</v>
      </c>
      <c r="D629" s="6">
        <v>30000</v>
      </c>
      <c r="E629" s="8">
        <v>1066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>ROUND((E629/D629)*100,0)</f>
        <v>4</v>
      </c>
      <c r="P629" s="8">
        <f>IFERROR(ROUND(E629/L629,2),0)</f>
        <v>3.7</v>
      </c>
      <c r="Q629" s="10" t="s">
        <v>8313</v>
      </c>
      <c r="R629" t="s">
        <v>8315</v>
      </c>
      <c r="S629">
        <f>YEAR(T629)</f>
        <v>2014</v>
      </c>
      <c r="T629" s="14">
        <f>(((J629/60)/60)/24)+DATE(1970,1,1)</f>
        <v>41694.84065972222</v>
      </c>
      <c r="U629" s="15">
        <f>(((I629/60)/60)/24)+DATE(1970,1,1)</f>
        <v>41724.798993055556</v>
      </c>
    </row>
    <row r="630" spans="1:21" x14ac:dyDescent="0.35">
      <c r="A630">
        <v>2379</v>
      </c>
      <c r="B630" s="3" t="s">
        <v>2380</v>
      </c>
      <c r="C630" s="3" t="s">
        <v>6489</v>
      </c>
      <c r="D630" s="6">
        <v>30000</v>
      </c>
      <c r="E630" s="8">
        <v>979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>ROUND((E630/D630)*100,0)</f>
        <v>3</v>
      </c>
      <c r="P630" s="8">
        <f>IFERROR(ROUND(E630/L630,2),0)</f>
        <v>0</v>
      </c>
      <c r="Q630" s="10" t="s">
        <v>8316</v>
      </c>
      <c r="R630" t="s">
        <v>8334</v>
      </c>
      <c r="S630">
        <f>YEAR(T630)</f>
        <v>2015</v>
      </c>
      <c r="T630" s="14">
        <f>(((J630/60)/60)/24)+DATE(1970,1,1)</f>
        <v>42237.016388888893</v>
      </c>
      <c r="U630" s="15">
        <f>(((I630/60)/60)/24)+DATE(1970,1,1)</f>
        <v>42282.016388888893</v>
      </c>
    </row>
    <row r="631" spans="1:21" ht="29" x14ac:dyDescent="0.35">
      <c r="A631">
        <v>2386</v>
      </c>
      <c r="B631" s="3" t="s">
        <v>2387</v>
      </c>
      <c r="C631" s="3" t="s">
        <v>6496</v>
      </c>
      <c r="D631" s="6">
        <v>30000</v>
      </c>
      <c r="E631" s="8">
        <v>930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>ROUND((E631/D631)*100,0)</f>
        <v>3</v>
      </c>
      <c r="P631" s="8">
        <f>IFERROR(ROUND(E631/L631,2),0)</f>
        <v>0</v>
      </c>
      <c r="Q631" s="10" t="s">
        <v>8316</v>
      </c>
      <c r="R631" t="s">
        <v>8334</v>
      </c>
      <c r="S631">
        <f>YEAR(T631)</f>
        <v>2014</v>
      </c>
      <c r="T631" s="14">
        <f>(((J631/60)/60)/24)+DATE(1970,1,1)</f>
        <v>41954.838240740741</v>
      </c>
      <c r="U631" s="15">
        <f>(((I631/60)/60)/24)+DATE(1970,1,1)</f>
        <v>42014.838240740741</v>
      </c>
    </row>
    <row r="632" spans="1:21" ht="29" x14ac:dyDescent="0.35">
      <c r="A632">
        <v>2459</v>
      </c>
      <c r="B632" s="3" t="s">
        <v>2460</v>
      </c>
      <c r="C632" s="3" t="s">
        <v>6569</v>
      </c>
      <c r="D632" s="6">
        <v>30000</v>
      </c>
      <c r="E632" s="8">
        <v>801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>ROUND((E632/D632)*100,0)</f>
        <v>3</v>
      </c>
      <c r="P632" s="8">
        <f>IFERROR(ROUND(E632/L632,2),0)</f>
        <v>2.84</v>
      </c>
      <c r="Q632" s="10" t="s">
        <v>8321</v>
      </c>
      <c r="R632" t="s">
        <v>8348</v>
      </c>
      <c r="S632">
        <f>YEAR(T632)</f>
        <v>2016</v>
      </c>
      <c r="T632" s="14">
        <f>(((J632/60)/60)/24)+DATE(1970,1,1)</f>
        <v>42407.637557870374</v>
      </c>
      <c r="U632" s="15">
        <f>(((I632/60)/60)/24)+DATE(1970,1,1)</f>
        <v>42452.595891203702</v>
      </c>
    </row>
    <row r="633" spans="1:21" ht="29" x14ac:dyDescent="0.35">
      <c r="A633">
        <v>2572</v>
      </c>
      <c r="B633" s="3" t="s">
        <v>2572</v>
      </c>
      <c r="C633" s="3" t="s">
        <v>6682</v>
      </c>
      <c r="D633" s="6">
        <v>30000</v>
      </c>
      <c r="E633" s="8">
        <v>628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>ROUND((E633/D633)*100,0)</f>
        <v>2</v>
      </c>
      <c r="P633" s="8">
        <f>IFERROR(ROUND(E633/L633,2),0)</f>
        <v>0</v>
      </c>
      <c r="Q633" s="10" t="s">
        <v>8321</v>
      </c>
      <c r="R633" t="s">
        <v>8322</v>
      </c>
      <c r="S633">
        <f>YEAR(T633)</f>
        <v>2015</v>
      </c>
      <c r="T633" s="14">
        <f>(((J633/60)/60)/24)+DATE(1970,1,1)</f>
        <v>42077.119409722218</v>
      </c>
      <c r="U633" s="15">
        <f>(((I633/60)/60)/24)+DATE(1970,1,1)</f>
        <v>42107.119409722218</v>
      </c>
    </row>
    <row r="634" spans="1:21" ht="29" x14ac:dyDescent="0.35">
      <c r="A634">
        <v>2585</v>
      </c>
      <c r="B634" s="3" t="s">
        <v>2585</v>
      </c>
      <c r="C634" s="3" t="s">
        <v>6695</v>
      </c>
      <c r="D634" s="6">
        <v>30000</v>
      </c>
      <c r="E634" s="8">
        <v>610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>ROUND((E634/D634)*100,0)</f>
        <v>2</v>
      </c>
      <c r="P634" s="8">
        <f>IFERROR(ROUND(E634/L634,2),0)</f>
        <v>610</v>
      </c>
      <c r="Q634" s="10" t="s">
        <v>8321</v>
      </c>
      <c r="R634" t="s">
        <v>8322</v>
      </c>
      <c r="S634">
        <f>YEAR(T634)</f>
        <v>2014</v>
      </c>
      <c r="T634" s="14">
        <f>(((J634/60)/60)/24)+DATE(1970,1,1)</f>
        <v>41795.963333333333</v>
      </c>
      <c r="U634" s="15">
        <f>(((I634/60)/60)/24)+DATE(1970,1,1)</f>
        <v>41825.963333333333</v>
      </c>
    </row>
    <row r="635" spans="1:21" ht="29" x14ac:dyDescent="0.35">
      <c r="A635">
        <v>2592</v>
      </c>
      <c r="B635" s="3" t="s">
        <v>2592</v>
      </c>
      <c r="C635" s="3" t="s">
        <v>6702</v>
      </c>
      <c r="D635" s="6">
        <v>30000</v>
      </c>
      <c r="E635" s="8">
        <v>605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>ROUND((E635/D635)*100,0)</f>
        <v>2</v>
      </c>
      <c r="P635" s="8">
        <f>IFERROR(ROUND(E635/L635,2),0)</f>
        <v>605</v>
      </c>
      <c r="Q635" s="10" t="s">
        <v>8321</v>
      </c>
      <c r="R635" t="s">
        <v>8322</v>
      </c>
      <c r="S635">
        <f>YEAR(T635)</f>
        <v>2014</v>
      </c>
      <c r="T635" s="14">
        <f>(((J635/60)/60)/24)+DATE(1970,1,1)</f>
        <v>41887.801168981481</v>
      </c>
      <c r="U635" s="15">
        <f>(((I635/60)/60)/24)+DATE(1970,1,1)</f>
        <v>41917.801168981481</v>
      </c>
    </row>
    <row r="636" spans="1:21" ht="29" x14ac:dyDescent="0.35">
      <c r="A636">
        <v>2657</v>
      </c>
      <c r="B636" s="3" t="s">
        <v>2657</v>
      </c>
      <c r="C636" s="3" t="s">
        <v>6767</v>
      </c>
      <c r="D636" s="6">
        <v>30000</v>
      </c>
      <c r="E636" s="8">
        <v>520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>ROUND((E636/D636)*100,0)</f>
        <v>2</v>
      </c>
      <c r="P636" s="8">
        <f>IFERROR(ROUND(E636/L636,2),0)</f>
        <v>8.81</v>
      </c>
      <c r="Q636" s="10" t="s">
        <v>8316</v>
      </c>
      <c r="R636" t="s">
        <v>8350</v>
      </c>
      <c r="S636">
        <f>YEAR(T636)</f>
        <v>2016</v>
      </c>
      <c r="T636" s="14">
        <f>(((J636/60)/60)/24)+DATE(1970,1,1)</f>
        <v>42551.928854166668</v>
      </c>
      <c r="U636" s="15">
        <f>(((I636/60)/60)/24)+DATE(1970,1,1)</f>
        <v>42585.0625</v>
      </c>
    </row>
    <row r="637" spans="1:21" ht="29" x14ac:dyDescent="0.35">
      <c r="A637">
        <v>2686</v>
      </c>
      <c r="B637" s="3" t="s">
        <v>2686</v>
      </c>
      <c r="C637" s="3" t="s">
        <v>6796</v>
      </c>
      <c r="D637" s="6">
        <v>30000</v>
      </c>
      <c r="E637" s="8">
        <v>497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>ROUND((E637/D637)*100,0)</f>
        <v>2</v>
      </c>
      <c r="P637" s="8">
        <f>IFERROR(ROUND(E637/L637,2),0)</f>
        <v>0</v>
      </c>
      <c r="Q637" s="10" t="s">
        <v>8321</v>
      </c>
      <c r="R637" t="s">
        <v>8322</v>
      </c>
      <c r="S637">
        <f>YEAR(T637)</f>
        <v>2014</v>
      </c>
      <c r="T637" s="14">
        <f>(((J637/60)/60)/24)+DATE(1970,1,1)</f>
        <v>41892.974803240737</v>
      </c>
      <c r="U637" s="15">
        <f>(((I637/60)/60)/24)+DATE(1970,1,1)</f>
        <v>41912.974803240737</v>
      </c>
    </row>
    <row r="638" spans="1:21" ht="29" x14ac:dyDescent="0.35">
      <c r="A638">
        <v>2694</v>
      </c>
      <c r="B638" s="3" t="s">
        <v>2694</v>
      </c>
      <c r="C638" s="3" t="s">
        <v>6804</v>
      </c>
      <c r="D638" s="6">
        <v>30000</v>
      </c>
      <c r="E638" s="8">
        <v>481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>ROUND((E638/D638)*100,0)</f>
        <v>2</v>
      </c>
      <c r="P638" s="8">
        <f>IFERROR(ROUND(E638/L638,2),0)</f>
        <v>481</v>
      </c>
      <c r="Q638" s="10" t="s">
        <v>8321</v>
      </c>
      <c r="R638" t="s">
        <v>8322</v>
      </c>
      <c r="S638">
        <f>YEAR(T638)</f>
        <v>2014</v>
      </c>
      <c r="T638" s="14">
        <f>(((J638/60)/60)/24)+DATE(1970,1,1)</f>
        <v>41878.140497685185</v>
      </c>
      <c r="U638" s="15">
        <f>(((I638/60)/60)/24)+DATE(1970,1,1)</f>
        <v>41908.140497685185</v>
      </c>
    </row>
    <row r="639" spans="1:21" ht="29" x14ac:dyDescent="0.35">
      <c r="A639">
        <v>2731</v>
      </c>
      <c r="B639" s="3" t="s">
        <v>2731</v>
      </c>
      <c r="C639" s="3" t="s">
        <v>6841</v>
      </c>
      <c r="D639" s="6">
        <v>30000</v>
      </c>
      <c r="E639" s="8">
        <v>430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>ROUND((E639/D639)*100,0)</f>
        <v>1</v>
      </c>
      <c r="P639" s="8">
        <f>IFERROR(ROUND(E639/L639,2),0)</f>
        <v>11.62</v>
      </c>
      <c r="Q639" s="10" t="s">
        <v>8316</v>
      </c>
      <c r="R639" t="s">
        <v>8317</v>
      </c>
      <c r="S639">
        <f>YEAR(T639)</f>
        <v>2014</v>
      </c>
      <c r="T639" s="14">
        <f>(((J639/60)/60)/24)+DATE(1970,1,1)</f>
        <v>41872.525717592594</v>
      </c>
      <c r="U639" s="15">
        <f>(((I639/60)/60)/24)+DATE(1970,1,1)</f>
        <v>41930.166666666664</v>
      </c>
    </row>
    <row r="640" spans="1:21" ht="29" x14ac:dyDescent="0.35">
      <c r="A640">
        <v>2737</v>
      </c>
      <c r="B640" s="3" t="s">
        <v>2737</v>
      </c>
      <c r="C640" s="3" t="s">
        <v>6847</v>
      </c>
      <c r="D640" s="6">
        <v>30000</v>
      </c>
      <c r="E640" s="8">
        <v>425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>ROUND((E640/D640)*100,0)</f>
        <v>1</v>
      </c>
      <c r="P640" s="8">
        <f>IFERROR(ROUND(E640/L640,2),0)</f>
        <v>0.93</v>
      </c>
      <c r="Q640" s="10" t="s">
        <v>8316</v>
      </c>
      <c r="R640" t="s">
        <v>8317</v>
      </c>
      <c r="S640">
        <f>YEAR(T640)</f>
        <v>2013</v>
      </c>
      <c r="T640" s="14">
        <f>(((J640/60)/60)/24)+DATE(1970,1,1)</f>
        <v>41611.917673611111</v>
      </c>
      <c r="U640" s="15">
        <f>(((I640/60)/60)/24)+DATE(1970,1,1)</f>
        <v>41654.791666666664</v>
      </c>
    </row>
    <row r="641" spans="1:21" ht="29" x14ac:dyDescent="0.35">
      <c r="A641">
        <v>2888</v>
      </c>
      <c r="B641" s="3" t="s">
        <v>2888</v>
      </c>
      <c r="C641" s="3" t="s">
        <v>6998</v>
      </c>
      <c r="D641" s="6">
        <v>30000</v>
      </c>
      <c r="E641" s="8">
        <v>260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>ROUND((E641/D641)*100,0)</f>
        <v>1</v>
      </c>
      <c r="P641" s="8">
        <f>IFERROR(ROUND(E641/L641,2),0)</f>
        <v>0</v>
      </c>
      <c r="Q641" s="10" t="s">
        <v>8339</v>
      </c>
      <c r="R641" t="s">
        <v>8340</v>
      </c>
      <c r="S641">
        <f>YEAR(T641)</f>
        <v>2014</v>
      </c>
      <c r="T641" s="14">
        <f>(((J641/60)/60)/24)+DATE(1970,1,1)</f>
        <v>41922.535185185188</v>
      </c>
      <c r="U641" s="15">
        <f>(((I641/60)/60)/24)+DATE(1970,1,1)</f>
        <v>41930.207638888889</v>
      </c>
    </row>
    <row r="642" spans="1:21" ht="29" x14ac:dyDescent="0.35">
      <c r="A642">
        <v>2910</v>
      </c>
      <c r="B642" s="3" t="s">
        <v>2910</v>
      </c>
      <c r="C642" s="3" t="s">
        <v>7020</v>
      </c>
      <c r="D642" s="6">
        <v>30000</v>
      </c>
      <c r="E642" s="8">
        <v>250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>ROUND((E642/D642)*100,0)</f>
        <v>1</v>
      </c>
      <c r="P642" s="8">
        <f>IFERROR(ROUND(E642/L642,2),0)</f>
        <v>250</v>
      </c>
      <c r="Q642" s="10" t="s">
        <v>8339</v>
      </c>
      <c r="R642" t="s">
        <v>8340</v>
      </c>
      <c r="S642">
        <f>YEAR(T642)</f>
        <v>2015</v>
      </c>
      <c r="T642" s="14">
        <f>(((J642/60)/60)/24)+DATE(1970,1,1)</f>
        <v>42107.841284722221</v>
      </c>
      <c r="U642" s="15">
        <f>(((I642/60)/60)/24)+DATE(1970,1,1)</f>
        <v>42167.841284722221</v>
      </c>
    </row>
    <row r="643" spans="1:21" ht="29" x14ac:dyDescent="0.35">
      <c r="A643">
        <v>3029</v>
      </c>
      <c r="B643" s="3" t="s">
        <v>3029</v>
      </c>
      <c r="C643" s="3" t="s">
        <v>7139</v>
      </c>
      <c r="D643" s="6">
        <v>30000</v>
      </c>
      <c r="E643" s="8">
        <v>150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>ROUND((E643/D643)*100,0)</f>
        <v>1</v>
      </c>
      <c r="P643" s="8">
        <f>IFERROR(ROUND(E643/L643,2),0)</f>
        <v>0.43</v>
      </c>
      <c r="Q643" s="10" t="s">
        <v>8339</v>
      </c>
      <c r="R643" t="s">
        <v>8357</v>
      </c>
      <c r="S643">
        <f>YEAR(T643)</f>
        <v>2014</v>
      </c>
      <c r="T643" s="14">
        <f>(((J643/60)/60)/24)+DATE(1970,1,1)</f>
        <v>41932.708877314813</v>
      </c>
      <c r="U643" s="15">
        <f>(((I643/60)/60)/24)+DATE(1970,1,1)</f>
        <v>41961.190972222219</v>
      </c>
    </row>
    <row r="644" spans="1:21" x14ac:dyDescent="0.35">
      <c r="A644">
        <v>3132</v>
      </c>
      <c r="B644" s="3" t="s">
        <v>3132</v>
      </c>
      <c r="C644" s="3" t="s">
        <v>7242</v>
      </c>
      <c r="D644" s="6">
        <v>30000</v>
      </c>
      <c r="E644" s="8">
        <v>100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>ROUND((E644/D644)*100,0)</f>
        <v>0</v>
      </c>
      <c r="P644" s="8">
        <f>IFERROR(ROUND(E644/L644,2),0)</f>
        <v>100</v>
      </c>
      <c r="Q644" s="10" t="s">
        <v>8339</v>
      </c>
      <c r="R644" t="s">
        <v>8340</v>
      </c>
      <c r="S644">
        <f>YEAR(T644)</f>
        <v>2017</v>
      </c>
      <c r="T644" s="14">
        <f>(((J644/60)/60)/24)+DATE(1970,1,1)</f>
        <v>42786.350231481483</v>
      </c>
      <c r="U644" s="15">
        <f>(((I644/60)/60)/24)+DATE(1970,1,1)</f>
        <v>42846.308564814812</v>
      </c>
    </row>
    <row r="645" spans="1:21" ht="29" x14ac:dyDescent="0.35">
      <c r="A645">
        <v>3198</v>
      </c>
      <c r="B645" s="3" t="s">
        <v>3198</v>
      </c>
      <c r="C645" s="3" t="s">
        <v>7308</v>
      </c>
      <c r="D645" s="6">
        <v>30000</v>
      </c>
      <c r="E645" s="8">
        <v>75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>ROUND((E645/D645)*100,0)</f>
        <v>0</v>
      </c>
      <c r="P645" s="8">
        <f>IFERROR(ROUND(E645/L645,2),0)</f>
        <v>25</v>
      </c>
      <c r="Q645" s="10" t="s">
        <v>8339</v>
      </c>
      <c r="R645" t="s">
        <v>8351</v>
      </c>
      <c r="S645">
        <f>YEAR(T645)</f>
        <v>2015</v>
      </c>
      <c r="T645" s="14">
        <f>(((J645/60)/60)/24)+DATE(1970,1,1)</f>
        <v>42013.424502314811</v>
      </c>
      <c r="U645" s="15">
        <f>(((I645/60)/60)/24)+DATE(1970,1,1)</f>
        <v>42051.424502314811</v>
      </c>
    </row>
    <row r="646" spans="1:21" ht="29" x14ac:dyDescent="0.35">
      <c r="A646">
        <v>3224</v>
      </c>
      <c r="B646" s="3" t="s">
        <v>3224</v>
      </c>
      <c r="C646" s="3" t="s">
        <v>7334</v>
      </c>
      <c r="D646" s="6">
        <v>30000</v>
      </c>
      <c r="E646" s="8">
        <v>65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>ROUND((E646/D646)*100,0)</f>
        <v>0</v>
      </c>
      <c r="P646" s="8">
        <f>IFERROR(ROUND(E646/L646,2),0)</f>
        <v>0.3</v>
      </c>
      <c r="Q646" s="10" t="s">
        <v>8339</v>
      </c>
      <c r="R646" t="s">
        <v>8340</v>
      </c>
      <c r="S646">
        <f>YEAR(T646)</f>
        <v>2016</v>
      </c>
      <c r="T646" s="14">
        <f>(((J646/60)/60)/24)+DATE(1970,1,1)</f>
        <v>42697.850844907407</v>
      </c>
      <c r="U646" s="15">
        <f>(((I646/60)/60)/24)+DATE(1970,1,1)</f>
        <v>42745.208333333328</v>
      </c>
    </row>
    <row r="647" spans="1:21" ht="29" x14ac:dyDescent="0.35">
      <c r="A647">
        <v>3425</v>
      </c>
      <c r="B647" s="3" t="s">
        <v>3424</v>
      </c>
      <c r="C647" s="3" t="s">
        <v>7535</v>
      </c>
      <c r="D647" s="6">
        <v>30000</v>
      </c>
      <c r="E647" s="8">
        <v>25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>ROUND((E647/D647)*100,0)</f>
        <v>0</v>
      </c>
      <c r="P647" s="8">
        <f>IFERROR(ROUND(E647/L647,2),0)</f>
        <v>0.24</v>
      </c>
      <c r="Q647" s="10" t="s">
        <v>8339</v>
      </c>
      <c r="R647" t="s">
        <v>8340</v>
      </c>
      <c r="S647">
        <f>YEAR(T647)</f>
        <v>2014</v>
      </c>
      <c r="T647" s="14">
        <f>(((J647/60)/60)/24)+DATE(1970,1,1)</f>
        <v>41884.617314814815</v>
      </c>
      <c r="U647" s="15">
        <f>(((I647/60)/60)/24)+DATE(1970,1,1)</f>
        <v>41916.617314814815</v>
      </c>
    </row>
    <row r="648" spans="1:21" ht="29" x14ac:dyDescent="0.35">
      <c r="A648">
        <v>3849</v>
      </c>
      <c r="B648" s="3" t="s">
        <v>3846</v>
      </c>
      <c r="C648" s="3" t="s">
        <v>7958</v>
      </c>
      <c r="D648" s="6">
        <v>30000</v>
      </c>
      <c r="E648" s="8">
        <v>0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>ROUND((E648/D648)*100,0)</f>
        <v>0</v>
      </c>
      <c r="P648" s="8">
        <f>IFERROR(ROUND(E648/L648,2),0)</f>
        <v>0</v>
      </c>
      <c r="Q648" s="10" t="s">
        <v>8339</v>
      </c>
      <c r="R648" t="s">
        <v>8340</v>
      </c>
      <c r="S648">
        <f>YEAR(T648)</f>
        <v>2015</v>
      </c>
      <c r="T648" s="14">
        <f>(((J648/60)/60)/24)+DATE(1970,1,1)</f>
        <v>42136.767175925925</v>
      </c>
      <c r="U648" s="15">
        <f>(((I648/60)/60)/24)+DATE(1970,1,1)</f>
        <v>42166.767175925925</v>
      </c>
    </row>
    <row r="649" spans="1:21" ht="29" x14ac:dyDescent="0.3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>ROUND((E649/D649)*100,0)</f>
        <v>0</v>
      </c>
      <c r="P649" s="8">
        <f>IFERROR(ROUND(E649/L649,2),0)</f>
        <v>0</v>
      </c>
      <c r="Q649" s="10" t="s">
        <v>8339</v>
      </c>
      <c r="R649" t="s">
        <v>8351</v>
      </c>
      <c r="S649">
        <f>YEAR(T649)</f>
        <v>2016</v>
      </c>
      <c r="T649" s="14">
        <f>(((J649/60)/60)/24)+DATE(1970,1,1)</f>
        <v>42615.346817129626</v>
      </c>
      <c r="U649" s="15">
        <f>(((I649/60)/60)/24)+DATE(1970,1,1)</f>
        <v>42616.416666666672</v>
      </c>
    </row>
    <row r="650" spans="1:21" ht="29" x14ac:dyDescent="0.3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>ROUND((E650/D650)*100,0)</f>
        <v>0</v>
      </c>
      <c r="P650" s="8">
        <f>IFERROR(ROUND(E650/L650,2),0)</f>
        <v>0</v>
      </c>
      <c r="Q650" s="10" t="s">
        <v>8339</v>
      </c>
      <c r="R650" t="s">
        <v>8351</v>
      </c>
      <c r="S650">
        <f>YEAR(T650)</f>
        <v>2016</v>
      </c>
      <c r="T650" s="14">
        <f>(((J650/60)/60)/24)+DATE(1970,1,1)</f>
        <v>42373.983449074076</v>
      </c>
      <c r="U650" s="15">
        <f>(((I650/60)/60)/24)+DATE(1970,1,1)</f>
        <v>42400.960416666669</v>
      </c>
    </row>
    <row r="651" spans="1:21" ht="29" x14ac:dyDescent="0.3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>ROUND((E651/D651)*100,0)</f>
        <v>0</v>
      </c>
      <c r="P651" s="8">
        <f>IFERROR(ROUND(E651/L651,2),0)</f>
        <v>0</v>
      </c>
      <c r="Q651" s="10" t="s">
        <v>8339</v>
      </c>
      <c r="R651" t="s">
        <v>8340</v>
      </c>
      <c r="S651">
        <f>YEAR(T651)</f>
        <v>2014</v>
      </c>
      <c r="T651" s="14">
        <f>(((J651/60)/60)/24)+DATE(1970,1,1)</f>
        <v>41829.325497685182</v>
      </c>
      <c r="U651" s="15">
        <f>(((I651/60)/60)/24)+DATE(1970,1,1)</f>
        <v>41889.325497685182</v>
      </c>
    </row>
    <row r="652" spans="1:21" ht="29" x14ac:dyDescent="0.35">
      <c r="A652">
        <v>3981</v>
      </c>
      <c r="B652" s="3" t="s">
        <v>3358</v>
      </c>
      <c r="C652" s="3" t="s">
        <v>7469</v>
      </c>
      <c r="D652" s="6">
        <v>30000</v>
      </c>
      <c r="E652" s="8">
        <v>0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>ROUND((E652/D652)*100,0)</f>
        <v>0</v>
      </c>
      <c r="P652" s="8">
        <f>IFERROR(ROUND(E652/L652,2),0)</f>
        <v>0</v>
      </c>
      <c r="Q652" s="10" t="s">
        <v>8339</v>
      </c>
      <c r="R652" t="s">
        <v>8340</v>
      </c>
      <c r="S652">
        <f>YEAR(T652)</f>
        <v>2016</v>
      </c>
      <c r="T652" s="14">
        <f>(((J652/60)/60)/24)+DATE(1970,1,1)</f>
        <v>42508.179965277777</v>
      </c>
      <c r="U652" s="15">
        <f>(((I652/60)/60)/24)+DATE(1970,1,1)</f>
        <v>42568.179965277777</v>
      </c>
    </row>
    <row r="653" spans="1:21" ht="29" x14ac:dyDescent="0.35">
      <c r="A653">
        <v>4006</v>
      </c>
      <c r="B653" s="3" t="s">
        <v>4002</v>
      </c>
      <c r="C653" s="3" t="s">
        <v>8111</v>
      </c>
      <c r="D653" s="6">
        <v>30000</v>
      </c>
      <c r="E653" s="8">
        <v>0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>ROUND((E653/D653)*100,0)</f>
        <v>0</v>
      </c>
      <c r="P653" s="8">
        <f>IFERROR(ROUND(E653/L653,2),0)</f>
        <v>0</v>
      </c>
      <c r="Q653" s="10" t="s">
        <v>8339</v>
      </c>
      <c r="R653" t="s">
        <v>8340</v>
      </c>
      <c r="S653">
        <f>YEAR(T653)</f>
        <v>2016</v>
      </c>
      <c r="T653" s="14">
        <f>(((J653/60)/60)/24)+DATE(1970,1,1)</f>
        <v>42391.772997685184</v>
      </c>
      <c r="U653" s="15">
        <f>(((I653/60)/60)/24)+DATE(1970,1,1)</f>
        <v>42416.772997685184</v>
      </c>
    </row>
    <row r="654" spans="1:21" ht="29" x14ac:dyDescent="0.35">
      <c r="A654">
        <v>4095</v>
      </c>
      <c r="B654" s="3" t="s">
        <v>4091</v>
      </c>
      <c r="C654" s="3" t="s">
        <v>8198</v>
      </c>
      <c r="D654" s="6">
        <v>30000</v>
      </c>
      <c r="E654" s="8">
        <v>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>ROUND((E654/D654)*100,0)</f>
        <v>0</v>
      </c>
      <c r="P654" s="8">
        <f>IFERROR(ROUND(E654/L654,2),0)</f>
        <v>0</v>
      </c>
      <c r="Q654" s="10" t="s">
        <v>8339</v>
      </c>
      <c r="R654" t="s">
        <v>8340</v>
      </c>
      <c r="S654">
        <f>YEAR(T654)</f>
        <v>2016</v>
      </c>
      <c r="T654" s="14">
        <f>(((J654/60)/60)/24)+DATE(1970,1,1)</f>
        <v>42693.031828703708</v>
      </c>
      <c r="U654" s="15">
        <f>(((I654/60)/60)/24)+DATE(1970,1,1)</f>
        <v>42723.031828703708</v>
      </c>
    </row>
    <row r="655" spans="1:21" ht="29" x14ac:dyDescent="0.35">
      <c r="A655">
        <v>226</v>
      </c>
      <c r="B655" s="3" t="s">
        <v>228</v>
      </c>
      <c r="C655" s="3" t="s">
        <v>4336</v>
      </c>
      <c r="D655" s="6">
        <v>29000</v>
      </c>
      <c r="E655" s="8">
        <v>35389.129999999997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>ROUND((E655/D655)*100,0)</f>
        <v>122</v>
      </c>
      <c r="P655" s="8">
        <f>IFERROR(ROUND(E655/L655,2),0)</f>
        <v>17694.57</v>
      </c>
      <c r="Q655" s="10" t="s">
        <v>8308</v>
      </c>
      <c r="R655" t="s">
        <v>8323</v>
      </c>
      <c r="S655">
        <f>YEAR(T655)</f>
        <v>2015</v>
      </c>
      <c r="T655" s="14">
        <f>(((J655/60)/60)/24)+DATE(1970,1,1)</f>
        <v>42106.666018518517</v>
      </c>
      <c r="U655" s="15">
        <f>(((I655/60)/60)/24)+DATE(1970,1,1)</f>
        <v>42155.395138888889</v>
      </c>
    </row>
    <row r="656" spans="1:21" ht="29" x14ac:dyDescent="0.35">
      <c r="A656">
        <v>678</v>
      </c>
      <c r="B656" s="3" t="s">
        <v>679</v>
      </c>
      <c r="C656" s="3" t="s">
        <v>4788</v>
      </c>
      <c r="D656" s="6">
        <v>29000</v>
      </c>
      <c r="E656" s="8">
        <v>10555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>ROUND((E656/D656)*100,0)</f>
        <v>36</v>
      </c>
      <c r="P656" s="8">
        <f>IFERROR(ROUND(E656/L656,2),0)</f>
        <v>620.88</v>
      </c>
      <c r="Q656" s="10" t="s">
        <v>8316</v>
      </c>
      <c r="R656" t="s">
        <v>8324</v>
      </c>
      <c r="S656">
        <f>YEAR(T656)</f>
        <v>2016</v>
      </c>
      <c r="T656" s="14">
        <f>(((J656/60)/60)/24)+DATE(1970,1,1)</f>
        <v>42481.376597222217</v>
      </c>
      <c r="U656" s="15">
        <f>(((I656/60)/60)/24)+DATE(1970,1,1)</f>
        <v>42511.376597222217</v>
      </c>
    </row>
    <row r="657" spans="1:21" ht="29" x14ac:dyDescent="0.35">
      <c r="A657">
        <v>658</v>
      </c>
      <c r="B657" s="3" t="s">
        <v>659</v>
      </c>
      <c r="C657" s="3" t="s">
        <v>4768</v>
      </c>
      <c r="D657" s="6">
        <v>28888</v>
      </c>
      <c r="E657" s="8">
        <v>10950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>ROUND((E657/D657)*100,0)</f>
        <v>38</v>
      </c>
      <c r="P657" s="8">
        <f>IFERROR(ROUND(E657/L657,2),0)</f>
        <v>39.67</v>
      </c>
      <c r="Q657" s="10" t="s">
        <v>8316</v>
      </c>
      <c r="R657" t="s">
        <v>8324</v>
      </c>
      <c r="S657">
        <f>YEAR(T657)</f>
        <v>2015</v>
      </c>
      <c r="T657" s="14">
        <f>(((J657/60)/60)/24)+DATE(1970,1,1)</f>
        <v>42179.160752314812</v>
      </c>
      <c r="U657" s="15">
        <f>(((I657/60)/60)/24)+DATE(1970,1,1)</f>
        <v>42211.75</v>
      </c>
    </row>
    <row r="658" spans="1:21" ht="29" x14ac:dyDescent="0.35">
      <c r="A658">
        <v>32</v>
      </c>
      <c r="B658" s="3" t="s">
        <v>34</v>
      </c>
      <c r="C658" s="3" t="s">
        <v>4143</v>
      </c>
      <c r="D658" s="6">
        <v>28450</v>
      </c>
      <c r="E658" s="8">
        <v>184133.01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>ROUND((E658/D658)*100,0)</f>
        <v>647</v>
      </c>
      <c r="P658" s="8">
        <f>IFERROR(ROUND(E658/L658,2),0)</f>
        <v>2068.91</v>
      </c>
      <c r="Q658" s="10" t="s">
        <v>8308</v>
      </c>
      <c r="R658" t="s">
        <v>8309</v>
      </c>
      <c r="S658">
        <f>YEAR(T658)</f>
        <v>2016</v>
      </c>
      <c r="T658" s="14">
        <f>(((J658/60)/60)/24)+DATE(1970,1,1)</f>
        <v>42461.627511574072</v>
      </c>
      <c r="U658" s="15">
        <f>(((I658/60)/60)/24)+DATE(1970,1,1)</f>
        <v>42503.165972222225</v>
      </c>
    </row>
    <row r="659" spans="1:21" ht="29" x14ac:dyDescent="0.35">
      <c r="A659">
        <v>227</v>
      </c>
      <c r="B659" s="3" t="s">
        <v>229</v>
      </c>
      <c r="C659" s="3" t="s">
        <v>4337</v>
      </c>
      <c r="D659" s="6">
        <v>28000</v>
      </c>
      <c r="E659" s="8">
        <v>35338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>ROUND((E659/D659)*100,0)</f>
        <v>126</v>
      </c>
      <c r="P659" s="8">
        <f>IFERROR(ROUND(E659/L659,2),0)</f>
        <v>0</v>
      </c>
      <c r="Q659" s="10" t="s">
        <v>8308</v>
      </c>
      <c r="R659" t="s">
        <v>8323</v>
      </c>
      <c r="S659">
        <f>YEAR(T659)</f>
        <v>2015</v>
      </c>
      <c r="T659" s="14">
        <f>(((J659/60)/60)/24)+DATE(1970,1,1)</f>
        <v>42164.893993055557</v>
      </c>
      <c r="U659" s="15">
        <f>(((I659/60)/60)/24)+DATE(1970,1,1)</f>
        <v>42194.893993055557</v>
      </c>
    </row>
    <row r="660" spans="1:21" ht="29" x14ac:dyDescent="0.35">
      <c r="A660">
        <v>1795</v>
      </c>
      <c r="B660" s="3" t="s">
        <v>1796</v>
      </c>
      <c r="C660" s="3" t="s">
        <v>5905</v>
      </c>
      <c r="D660" s="6">
        <v>28000</v>
      </c>
      <c r="E660" s="8">
        <v>2161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>ROUND((E660/D660)*100,0)</f>
        <v>8</v>
      </c>
      <c r="P660" s="8">
        <f>IFERROR(ROUND(E660/L660,2),0)</f>
        <v>26.68</v>
      </c>
      <c r="Q660" s="10" t="s">
        <v>8325</v>
      </c>
      <c r="R660" t="s">
        <v>8331</v>
      </c>
      <c r="S660">
        <f>YEAR(T660)</f>
        <v>2016</v>
      </c>
      <c r="T660" s="14">
        <f>(((J660/60)/60)/24)+DATE(1970,1,1)</f>
        <v>42628.288668981477</v>
      </c>
      <c r="U660" s="15">
        <f>(((I660/60)/60)/24)+DATE(1970,1,1)</f>
        <v>42657.666666666672</v>
      </c>
    </row>
    <row r="661" spans="1:21" ht="29" x14ac:dyDescent="0.35">
      <c r="A661">
        <v>1808</v>
      </c>
      <c r="B661" s="3" t="s">
        <v>1809</v>
      </c>
      <c r="C661" s="3" t="s">
        <v>5918</v>
      </c>
      <c r="D661" s="6">
        <v>28000</v>
      </c>
      <c r="E661" s="8">
        <v>2143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>ROUND((E661/D661)*100,0)</f>
        <v>8</v>
      </c>
      <c r="P661" s="8">
        <f>IFERROR(ROUND(E661/L661,2),0)</f>
        <v>22.32</v>
      </c>
      <c r="Q661" s="10" t="s">
        <v>8325</v>
      </c>
      <c r="R661" t="s">
        <v>8331</v>
      </c>
      <c r="S661">
        <f>YEAR(T661)</f>
        <v>2017</v>
      </c>
      <c r="T661" s="14">
        <f>(((J661/60)/60)/24)+DATE(1970,1,1)</f>
        <v>42742.680902777778</v>
      </c>
      <c r="U661" s="15">
        <f>(((I661/60)/60)/24)+DATE(1970,1,1)</f>
        <v>42777.680902777778</v>
      </c>
    </row>
    <row r="662" spans="1:21" x14ac:dyDescent="0.35">
      <c r="A662">
        <v>2127</v>
      </c>
      <c r="B662" s="3" t="s">
        <v>2128</v>
      </c>
      <c r="C662" s="3" t="s">
        <v>6237</v>
      </c>
      <c r="D662" s="6">
        <v>28000</v>
      </c>
      <c r="E662" s="8">
        <v>1408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>ROUND((E662/D662)*100,0)</f>
        <v>5</v>
      </c>
      <c r="P662" s="8">
        <f>IFERROR(ROUND(E662/L662,2),0)</f>
        <v>5.97</v>
      </c>
      <c r="Q662" s="10" t="s">
        <v>8311</v>
      </c>
      <c r="R662" t="s">
        <v>8333</v>
      </c>
      <c r="S662">
        <f>YEAR(T662)</f>
        <v>2015</v>
      </c>
      <c r="T662" s="14">
        <f>(((J662/60)/60)/24)+DATE(1970,1,1)</f>
        <v>42045.50535879629</v>
      </c>
      <c r="U662" s="15">
        <f>(((I662/60)/60)/24)+DATE(1970,1,1)</f>
        <v>42075.463692129633</v>
      </c>
    </row>
    <row r="663" spans="1:21" ht="29" x14ac:dyDescent="0.35">
      <c r="A663">
        <v>2268</v>
      </c>
      <c r="B663" s="3" t="s">
        <v>2269</v>
      </c>
      <c r="C663" s="3" t="s">
        <v>6378</v>
      </c>
      <c r="D663" s="6">
        <v>28000</v>
      </c>
      <c r="E663" s="8">
        <v>1115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>ROUND((E663/D663)*100,0)</f>
        <v>4</v>
      </c>
      <c r="P663" s="8">
        <f>IFERROR(ROUND(E663/L663,2),0)</f>
        <v>5.75</v>
      </c>
      <c r="Q663" s="10" t="s">
        <v>8311</v>
      </c>
      <c r="R663" t="s">
        <v>8312</v>
      </c>
      <c r="S663">
        <f>YEAR(T663)</f>
        <v>2017</v>
      </c>
      <c r="T663" s="14">
        <f>(((J663/60)/60)/24)+DATE(1970,1,1)</f>
        <v>42776.082349537035</v>
      </c>
      <c r="U663" s="15">
        <f>(((I663/60)/60)/24)+DATE(1970,1,1)</f>
        <v>42806.082349537035</v>
      </c>
    </row>
    <row r="664" spans="1:21" ht="29" x14ac:dyDescent="0.35">
      <c r="A664">
        <v>2401</v>
      </c>
      <c r="B664" s="3" t="s">
        <v>2402</v>
      </c>
      <c r="C664" s="3" t="s">
        <v>6511</v>
      </c>
      <c r="D664" s="6">
        <v>28000</v>
      </c>
      <c r="E664" s="8">
        <v>903.14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>ROUND((E664/D664)*100,0)</f>
        <v>3</v>
      </c>
      <c r="P664" s="8">
        <f>IFERROR(ROUND(E664/L664,2),0)</f>
        <v>100.35</v>
      </c>
      <c r="Q664" s="10" t="s">
        <v>8321</v>
      </c>
      <c r="R664" t="s">
        <v>8322</v>
      </c>
      <c r="S664">
        <f>YEAR(T664)</f>
        <v>2016</v>
      </c>
      <c r="T664" s="14">
        <f>(((J664/60)/60)/24)+DATE(1970,1,1)</f>
        <v>42374.822870370372</v>
      </c>
      <c r="U664" s="15">
        <f>(((I664/60)/60)/24)+DATE(1970,1,1)</f>
        <v>42434.822870370372</v>
      </c>
    </row>
    <row r="665" spans="1:21" ht="29" x14ac:dyDescent="0.35">
      <c r="A665">
        <v>3957</v>
      </c>
      <c r="B665" s="3" t="s">
        <v>3954</v>
      </c>
      <c r="C665" s="3" t="s">
        <v>8064</v>
      </c>
      <c r="D665" s="6">
        <v>28000</v>
      </c>
      <c r="E665" s="8">
        <v>0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>ROUND((E665/D665)*100,0)</f>
        <v>0</v>
      </c>
      <c r="P665" s="8">
        <f>IFERROR(ROUND(E665/L665,2),0)</f>
        <v>0</v>
      </c>
      <c r="Q665" s="10" t="s">
        <v>8339</v>
      </c>
      <c r="R665" t="s">
        <v>8340</v>
      </c>
      <c r="S665">
        <f>YEAR(T665)</f>
        <v>2016</v>
      </c>
      <c r="T665" s="14">
        <f>(((J665/60)/60)/24)+DATE(1970,1,1)</f>
        <v>42513.976319444439</v>
      </c>
      <c r="U665" s="15">
        <f>(((I665/60)/60)/24)+DATE(1970,1,1)</f>
        <v>42559.976319444439</v>
      </c>
    </row>
    <row r="666" spans="1:21" ht="29" x14ac:dyDescent="0.35">
      <c r="A666">
        <v>854</v>
      </c>
      <c r="B666" s="3" t="s">
        <v>855</v>
      </c>
      <c r="C666" s="3" t="s">
        <v>4964</v>
      </c>
      <c r="D666" s="6">
        <v>27800</v>
      </c>
      <c r="E666" s="8">
        <v>7877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>ROUND((E666/D666)*100,0)</f>
        <v>28</v>
      </c>
      <c r="P666" s="8">
        <f>IFERROR(ROUND(E666/L666,2),0)</f>
        <v>15.79</v>
      </c>
      <c r="Q666" s="10" t="s">
        <v>8313</v>
      </c>
      <c r="R666" t="s">
        <v>8314</v>
      </c>
      <c r="S666">
        <f>YEAR(T666)</f>
        <v>2016</v>
      </c>
      <c r="T666" s="14">
        <f>(((J666/60)/60)/24)+DATE(1970,1,1)</f>
        <v>42702.212337962963</v>
      </c>
      <c r="U666" s="15">
        <f>(((I666/60)/60)/24)+DATE(1970,1,1)</f>
        <v>42732.212337962963</v>
      </c>
    </row>
    <row r="667" spans="1:21" ht="29" x14ac:dyDescent="0.35">
      <c r="A667">
        <v>715</v>
      </c>
      <c r="B667" s="3" t="s">
        <v>716</v>
      </c>
      <c r="C667" s="3" t="s">
        <v>4825</v>
      </c>
      <c r="D667" s="6">
        <v>27500</v>
      </c>
      <c r="E667" s="8">
        <v>10081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>ROUND((E667/D667)*100,0)</f>
        <v>37</v>
      </c>
      <c r="P667" s="8">
        <f>IFERROR(ROUND(E667/L667,2),0)</f>
        <v>840.08</v>
      </c>
      <c r="Q667" s="10" t="s">
        <v>8316</v>
      </c>
      <c r="R667" t="s">
        <v>8324</v>
      </c>
      <c r="S667">
        <f>YEAR(T667)</f>
        <v>2015</v>
      </c>
      <c r="T667" s="14">
        <f>(((J667/60)/60)/24)+DATE(1970,1,1)</f>
        <v>42273.090740740736</v>
      </c>
      <c r="U667" s="15">
        <f>(((I667/60)/60)/24)+DATE(1970,1,1)</f>
        <v>42313.132407407407</v>
      </c>
    </row>
    <row r="668" spans="1:21" ht="29" x14ac:dyDescent="0.35">
      <c r="A668">
        <v>278</v>
      </c>
      <c r="B668" s="3" t="s">
        <v>279</v>
      </c>
      <c r="C668" s="3" t="s">
        <v>4388</v>
      </c>
      <c r="D668" s="6">
        <v>27000</v>
      </c>
      <c r="E668" s="8">
        <v>30274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>ROUND((E668/D668)*100,0)</f>
        <v>112</v>
      </c>
      <c r="P668" s="8">
        <f>IFERROR(ROUND(E668/L668,2),0)</f>
        <v>72.95</v>
      </c>
      <c r="Q668" s="10" t="s">
        <v>8308</v>
      </c>
      <c r="R668" t="s">
        <v>8332</v>
      </c>
      <c r="S668">
        <f>YEAR(T668)</f>
        <v>2012</v>
      </c>
      <c r="T668" s="14">
        <f>(((J668/60)/60)/24)+DATE(1970,1,1)</f>
        <v>41164.040960648148</v>
      </c>
      <c r="U668" s="15">
        <f>(((I668/60)/60)/24)+DATE(1970,1,1)</f>
        <v>41194.040960648148</v>
      </c>
    </row>
    <row r="669" spans="1:21" ht="29" x14ac:dyDescent="0.35">
      <c r="A669">
        <v>922</v>
      </c>
      <c r="B669" s="3" t="s">
        <v>923</v>
      </c>
      <c r="C669" s="3" t="s">
        <v>5032</v>
      </c>
      <c r="D669" s="6">
        <v>27000</v>
      </c>
      <c r="E669" s="8">
        <v>6925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>ROUND((E669/D669)*100,0)</f>
        <v>26</v>
      </c>
      <c r="P669" s="8">
        <f>IFERROR(ROUND(E669/L669,2),0)</f>
        <v>230.83</v>
      </c>
      <c r="Q669" s="10" t="s">
        <v>8313</v>
      </c>
      <c r="R669" t="s">
        <v>8344</v>
      </c>
      <c r="S669">
        <f>YEAR(T669)</f>
        <v>2014</v>
      </c>
      <c r="T669" s="14">
        <f>(((J669/60)/60)/24)+DATE(1970,1,1)</f>
        <v>41878.530011574076</v>
      </c>
      <c r="U669" s="15">
        <f>(((I669/60)/60)/24)+DATE(1970,1,1)</f>
        <v>41913.530011574076</v>
      </c>
    </row>
    <row r="670" spans="1:21" ht="29" x14ac:dyDescent="0.35">
      <c r="A670">
        <v>2357</v>
      </c>
      <c r="B670" s="3" t="s">
        <v>2358</v>
      </c>
      <c r="C670" s="3" t="s">
        <v>6467</v>
      </c>
      <c r="D670" s="6">
        <v>27000</v>
      </c>
      <c r="E670" s="8">
        <v>1001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>ROUND((E670/D670)*100,0)</f>
        <v>4</v>
      </c>
      <c r="P670" s="8">
        <f>IFERROR(ROUND(E670/L670,2),0)</f>
        <v>0</v>
      </c>
      <c r="Q670" s="10" t="s">
        <v>8316</v>
      </c>
      <c r="R670" t="s">
        <v>8334</v>
      </c>
      <c r="S670">
        <f>YEAR(T670)</f>
        <v>2015</v>
      </c>
      <c r="T670" s="14">
        <f>(((J670/60)/60)/24)+DATE(1970,1,1)</f>
        <v>42264.620115740734</v>
      </c>
      <c r="U670" s="15">
        <f>(((I670/60)/60)/24)+DATE(1970,1,1)</f>
        <v>42294.620115740734</v>
      </c>
    </row>
    <row r="671" spans="1:21" ht="29" x14ac:dyDescent="0.35">
      <c r="A671">
        <v>2730</v>
      </c>
      <c r="B671" s="3" t="s">
        <v>2730</v>
      </c>
      <c r="C671" s="3" t="s">
        <v>6840</v>
      </c>
      <c r="D671" s="6">
        <v>27000</v>
      </c>
      <c r="E671" s="8">
        <v>430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>ROUND((E671/D671)*100,0)</f>
        <v>2</v>
      </c>
      <c r="P671" s="8">
        <f>IFERROR(ROUND(E671/L671,2),0)</f>
        <v>0.63</v>
      </c>
      <c r="Q671" s="10" t="s">
        <v>8316</v>
      </c>
      <c r="R671" t="s">
        <v>8317</v>
      </c>
      <c r="S671">
        <f>YEAR(T671)</f>
        <v>2013</v>
      </c>
      <c r="T671" s="14">
        <f>(((J671/60)/60)/24)+DATE(1970,1,1)</f>
        <v>41351.541377314818</v>
      </c>
      <c r="U671" s="15">
        <f>(((I671/60)/60)/24)+DATE(1970,1,1)</f>
        <v>41386.541377314818</v>
      </c>
    </row>
    <row r="672" spans="1:21" ht="29" x14ac:dyDescent="0.35">
      <c r="A672">
        <v>1217</v>
      </c>
      <c r="B672" s="3" t="s">
        <v>1218</v>
      </c>
      <c r="C672" s="3" t="s">
        <v>5327</v>
      </c>
      <c r="D672" s="6">
        <v>26500</v>
      </c>
      <c r="E672" s="8">
        <v>4635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>ROUND((E672/D672)*100,0)</f>
        <v>17</v>
      </c>
      <c r="P672" s="8">
        <f>IFERROR(ROUND(E672/L672,2),0)</f>
        <v>25.33</v>
      </c>
      <c r="Q672" s="10" t="s">
        <v>8325</v>
      </c>
      <c r="R672" t="s">
        <v>8331</v>
      </c>
      <c r="S672">
        <f>YEAR(T672)</f>
        <v>2016</v>
      </c>
      <c r="T672" s="14">
        <f>(((J672/60)/60)/24)+DATE(1970,1,1)</f>
        <v>42535.809490740736</v>
      </c>
      <c r="U672" s="15">
        <f>(((I672/60)/60)/24)+DATE(1970,1,1)</f>
        <v>42565.809490740736</v>
      </c>
    </row>
    <row r="673" spans="1:21" ht="29" x14ac:dyDescent="0.35">
      <c r="A673">
        <v>3109</v>
      </c>
      <c r="B673" s="3" t="s">
        <v>3109</v>
      </c>
      <c r="C673" s="3" t="s">
        <v>7219</v>
      </c>
      <c r="D673" s="6">
        <v>26500</v>
      </c>
      <c r="E673" s="8">
        <v>106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>ROUND((E673/D673)*100,0)</f>
        <v>0</v>
      </c>
      <c r="P673" s="8">
        <f>IFERROR(ROUND(E673/L673,2),0)</f>
        <v>0.93</v>
      </c>
      <c r="Q673" s="10" t="s">
        <v>8339</v>
      </c>
      <c r="R673" t="s">
        <v>8357</v>
      </c>
      <c r="S673">
        <f>YEAR(T673)</f>
        <v>2014</v>
      </c>
      <c r="T673" s="14">
        <f>(((J673/60)/60)/24)+DATE(1970,1,1)</f>
        <v>41844.125115740739</v>
      </c>
      <c r="U673" s="15">
        <f>(((I673/60)/60)/24)+DATE(1970,1,1)</f>
        <v>41879.125115740739</v>
      </c>
    </row>
    <row r="674" spans="1:21" ht="29" x14ac:dyDescent="0.35">
      <c r="A674">
        <v>238</v>
      </c>
      <c r="B674" s="3" t="s">
        <v>240</v>
      </c>
      <c r="C674" s="3" t="s">
        <v>4348</v>
      </c>
      <c r="D674" s="6">
        <v>26000</v>
      </c>
      <c r="E674" s="8">
        <v>33892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>ROUND((E674/D674)*100,0)</f>
        <v>130</v>
      </c>
      <c r="P674" s="8">
        <f>IFERROR(ROUND(E674/L674,2),0)</f>
        <v>0</v>
      </c>
      <c r="Q674" s="10" t="s">
        <v>8308</v>
      </c>
      <c r="R674" t="s">
        <v>8323</v>
      </c>
      <c r="S674">
        <f>YEAR(T674)</f>
        <v>2016</v>
      </c>
      <c r="T674" s="14">
        <f>(((J674/60)/60)/24)+DATE(1970,1,1)</f>
        <v>42713.962499999994</v>
      </c>
      <c r="U674" s="15">
        <f>(((I674/60)/60)/24)+DATE(1970,1,1)</f>
        <v>42734.375</v>
      </c>
    </row>
    <row r="675" spans="1:21" ht="29" x14ac:dyDescent="0.35">
      <c r="A675">
        <v>293</v>
      </c>
      <c r="B675" s="3" t="s">
        <v>294</v>
      </c>
      <c r="C675" s="3" t="s">
        <v>4403</v>
      </c>
      <c r="D675" s="6">
        <v>26000</v>
      </c>
      <c r="E675" s="8">
        <v>28817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>ROUND((E675/D675)*100,0)</f>
        <v>111</v>
      </c>
      <c r="P675" s="8">
        <f>IFERROR(ROUND(E675/L675,2),0)</f>
        <v>219.98</v>
      </c>
      <c r="Q675" s="10" t="s">
        <v>8308</v>
      </c>
      <c r="R675" t="s">
        <v>8332</v>
      </c>
      <c r="S675">
        <f>YEAR(T675)</f>
        <v>2014</v>
      </c>
      <c r="T675" s="14">
        <f>(((J675/60)/60)/24)+DATE(1970,1,1)</f>
        <v>41719.667986111112</v>
      </c>
      <c r="U675" s="15">
        <f>(((I675/60)/60)/24)+DATE(1970,1,1)</f>
        <v>41749.667986111112</v>
      </c>
    </row>
    <row r="676" spans="1:21" ht="29" x14ac:dyDescent="0.35">
      <c r="A676">
        <v>1079</v>
      </c>
      <c r="B676" s="3" t="s">
        <v>1080</v>
      </c>
      <c r="C676" s="3" t="s">
        <v>5189</v>
      </c>
      <c r="D676" s="6">
        <v>26000</v>
      </c>
      <c r="E676" s="8">
        <v>5469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>ROUND((E676/D676)*100,0)</f>
        <v>21</v>
      </c>
      <c r="P676" s="8">
        <f>IFERROR(ROUND(E676/L676,2),0)</f>
        <v>303.83</v>
      </c>
      <c r="Q676" s="10" t="s">
        <v>8311</v>
      </c>
      <c r="R676" t="s">
        <v>8333</v>
      </c>
      <c r="S676">
        <f>YEAR(T676)</f>
        <v>2016</v>
      </c>
      <c r="T676" s="14">
        <f>(((J676/60)/60)/24)+DATE(1970,1,1)</f>
        <v>42479.566388888896</v>
      </c>
      <c r="U676" s="15">
        <f>(((I676/60)/60)/24)+DATE(1970,1,1)</f>
        <v>42504.566388888896</v>
      </c>
    </row>
    <row r="677" spans="1:21" ht="29" x14ac:dyDescent="0.35">
      <c r="A677">
        <v>1820</v>
      </c>
      <c r="B677" s="3" t="s">
        <v>1821</v>
      </c>
      <c r="C677" s="3" t="s">
        <v>5930</v>
      </c>
      <c r="D677" s="6">
        <v>26000</v>
      </c>
      <c r="E677" s="8">
        <v>2115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>ROUND((E677/D677)*100,0)</f>
        <v>8</v>
      </c>
      <c r="P677" s="8">
        <f>IFERROR(ROUND(E677/L677,2),0)</f>
        <v>264.38</v>
      </c>
      <c r="Q677" s="10" t="s">
        <v>8325</v>
      </c>
      <c r="R677" t="s">
        <v>8331</v>
      </c>
      <c r="S677">
        <f>YEAR(T677)</f>
        <v>2015</v>
      </c>
      <c r="T677" s="14">
        <f>(((J677/60)/60)/24)+DATE(1970,1,1)</f>
        <v>42065.084375000006</v>
      </c>
      <c r="U677" s="15">
        <f>(((I677/60)/60)/24)+DATE(1970,1,1)</f>
        <v>42095.042708333334</v>
      </c>
    </row>
    <row r="678" spans="1:21" ht="29" x14ac:dyDescent="0.35">
      <c r="A678">
        <v>3952</v>
      </c>
      <c r="B678" s="3" t="s">
        <v>3949</v>
      </c>
      <c r="C678" s="3" t="s">
        <v>8059</v>
      </c>
      <c r="D678" s="6">
        <v>26000</v>
      </c>
      <c r="E678" s="8">
        <v>0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>ROUND((E678/D678)*100,0)</f>
        <v>0</v>
      </c>
      <c r="P678" s="8">
        <f>IFERROR(ROUND(E678/L678,2),0)</f>
        <v>0</v>
      </c>
      <c r="Q678" s="10" t="s">
        <v>8339</v>
      </c>
      <c r="R678" t="s">
        <v>8340</v>
      </c>
      <c r="S678">
        <f>YEAR(T678)</f>
        <v>2015</v>
      </c>
      <c r="T678" s="14">
        <f>(((J678/60)/60)/24)+DATE(1970,1,1)</f>
        <v>42243.790393518517</v>
      </c>
      <c r="U678" s="15">
        <f>(((I678/60)/60)/24)+DATE(1970,1,1)</f>
        <v>42303.790393518517</v>
      </c>
    </row>
    <row r="679" spans="1:21" ht="29" x14ac:dyDescent="0.35">
      <c r="A679">
        <v>39</v>
      </c>
      <c r="B679" s="3" t="s">
        <v>41</v>
      </c>
      <c r="C679" s="3" t="s">
        <v>4150</v>
      </c>
      <c r="D679" s="6">
        <v>25000</v>
      </c>
      <c r="E679" s="8">
        <v>170271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>ROUND((E679/D679)*100,0)</f>
        <v>681</v>
      </c>
      <c r="P679" s="8">
        <f>IFERROR(ROUND(E679/L679,2),0)</f>
        <v>784.66</v>
      </c>
      <c r="Q679" s="10" t="s">
        <v>8308</v>
      </c>
      <c r="R679" t="s">
        <v>8309</v>
      </c>
      <c r="S679">
        <f>YEAR(T679)</f>
        <v>2014</v>
      </c>
      <c r="T679" s="14">
        <f>(((J679/60)/60)/24)+DATE(1970,1,1)</f>
        <v>41754.047083333331</v>
      </c>
      <c r="U679" s="15">
        <f>(((I679/60)/60)/24)+DATE(1970,1,1)</f>
        <v>41784.957638888889</v>
      </c>
    </row>
    <row r="680" spans="1:21" ht="29" x14ac:dyDescent="0.35">
      <c r="A680">
        <v>126</v>
      </c>
      <c r="B680" s="3" t="s">
        <v>128</v>
      </c>
      <c r="C680" s="3" t="s">
        <v>4237</v>
      </c>
      <c r="D680" s="6">
        <v>25000</v>
      </c>
      <c r="E680" s="8">
        <v>63460.18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>ROUND((E680/D680)*100,0)</f>
        <v>254</v>
      </c>
      <c r="P680" s="8">
        <f>IFERROR(ROUND(E680/L680,2),0)</f>
        <v>4881.55</v>
      </c>
      <c r="Q680" s="10" t="s">
        <v>8308</v>
      </c>
      <c r="R680" t="s">
        <v>8327</v>
      </c>
      <c r="S680">
        <f>YEAR(T680)</f>
        <v>2015</v>
      </c>
      <c r="T680" s="14">
        <f>(((J680/60)/60)/24)+DATE(1970,1,1)</f>
        <v>42135.589548611111</v>
      </c>
      <c r="U680" s="15">
        <f>(((I680/60)/60)/24)+DATE(1970,1,1)</f>
        <v>42166.083333333328</v>
      </c>
    </row>
    <row r="681" spans="1:21" ht="29" x14ac:dyDescent="0.35">
      <c r="A681">
        <v>198</v>
      </c>
      <c r="B681" s="3" t="s">
        <v>200</v>
      </c>
      <c r="C681" s="3" t="s">
        <v>4308</v>
      </c>
      <c r="D681" s="6">
        <v>25000</v>
      </c>
      <c r="E681" s="8">
        <v>40502.99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>ROUND((E681/D681)*100,0)</f>
        <v>162</v>
      </c>
      <c r="P681" s="8">
        <f>IFERROR(ROUND(E681/L681,2),0)</f>
        <v>6750.5</v>
      </c>
      <c r="Q681" s="10" t="s">
        <v>8308</v>
      </c>
      <c r="R681" t="s">
        <v>8323</v>
      </c>
      <c r="S681">
        <f>YEAR(T681)</f>
        <v>2014</v>
      </c>
      <c r="T681" s="14">
        <f>(((J681/60)/60)/24)+DATE(1970,1,1)</f>
        <v>41887.383356481485</v>
      </c>
      <c r="U681" s="15">
        <f>(((I681/60)/60)/24)+DATE(1970,1,1)</f>
        <v>41917.383356481485</v>
      </c>
    </row>
    <row r="682" spans="1:21" ht="29" x14ac:dyDescent="0.35">
      <c r="A682">
        <v>209</v>
      </c>
      <c r="B682" s="3" t="s">
        <v>211</v>
      </c>
      <c r="C682" s="3" t="s">
        <v>4319</v>
      </c>
      <c r="D682" s="6">
        <v>25000</v>
      </c>
      <c r="E682" s="8">
        <v>39550.5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>ROUND((E682/D682)*100,0)</f>
        <v>158</v>
      </c>
      <c r="P682" s="8">
        <f>IFERROR(ROUND(E682/L682,2),0)</f>
        <v>0</v>
      </c>
      <c r="Q682" s="10" t="s">
        <v>8308</v>
      </c>
      <c r="R682" t="s">
        <v>8323</v>
      </c>
      <c r="S682">
        <f>YEAR(T682)</f>
        <v>2015</v>
      </c>
      <c r="T682" s="14">
        <f>(((J682/60)/60)/24)+DATE(1970,1,1)</f>
        <v>42165.922858796301</v>
      </c>
      <c r="U682" s="15">
        <f>(((I682/60)/60)/24)+DATE(1970,1,1)</f>
        <v>42195.922858796301</v>
      </c>
    </row>
    <row r="683" spans="1:21" ht="29" x14ac:dyDescent="0.35">
      <c r="A683">
        <v>243</v>
      </c>
      <c r="B683" s="3" t="s">
        <v>245</v>
      </c>
      <c r="C683" s="3" t="s">
        <v>4353</v>
      </c>
      <c r="D683" s="6">
        <v>25000</v>
      </c>
      <c r="E683" s="8">
        <v>33393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>ROUND((E683/D683)*100,0)</f>
        <v>134</v>
      </c>
      <c r="P683" s="8">
        <f>IFERROR(ROUND(E683/L683,2),0)</f>
        <v>101.81</v>
      </c>
      <c r="Q683" s="10" t="s">
        <v>8308</v>
      </c>
      <c r="R683" t="s">
        <v>8332</v>
      </c>
      <c r="S683">
        <f>YEAR(T683)</f>
        <v>2014</v>
      </c>
      <c r="T683" s="14">
        <f>(((J683/60)/60)/24)+DATE(1970,1,1)</f>
        <v>41662.047500000001</v>
      </c>
      <c r="U683" s="15">
        <f>(((I683/60)/60)/24)+DATE(1970,1,1)</f>
        <v>41692.047500000001</v>
      </c>
    </row>
    <row r="684" spans="1:21" ht="29" x14ac:dyDescent="0.35">
      <c r="A684">
        <v>263</v>
      </c>
      <c r="B684" s="3" t="s">
        <v>264</v>
      </c>
      <c r="C684" s="3" t="s">
        <v>4373</v>
      </c>
      <c r="D684" s="6">
        <v>25000</v>
      </c>
      <c r="E684" s="8">
        <v>31291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>ROUND((E684/D684)*100,0)</f>
        <v>125</v>
      </c>
      <c r="P684" s="8">
        <f>IFERROR(ROUND(E684/L684,2),0)</f>
        <v>32.49</v>
      </c>
      <c r="Q684" s="10" t="s">
        <v>8308</v>
      </c>
      <c r="R684" t="s">
        <v>8332</v>
      </c>
      <c r="S684">
        <f>YEAR(T684)</f>
        <v>2012</v>
      </c>
      <c r="T684" s="14">
        <f>(((J684/60)/60)/24)+DATE(1970,1,1)</f>
        <v>41149.954791666663</v>
      </c>
      <c r="U684" s="15">
        <f>(((I684/60)/60)/24)+DATE(1970,1,1)</f>
        <v>41179.954791666663</v>
      </c>
    </row>
    <row r="685" spans="1:21" ht="29" x14ac:dyDescent="0.35">
      <c r="A685">
        <v>296</v>
      </c>
      <c r="B685" s="3" t="s">
        <v>297</v>
      </c>
      <c r="C685" s="3" t="s">
        <v>4406</v>
      </c>
      <c r="D685" s="6">
        <v>25000</v>
      </c>
      <c r="E685" s="8">
        <v>28633.5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>ROUND((E685/D685)*100,0)</f>
        <v>115</v>
      </c>
      <c r="P685" s="8">
        <f>IFERROR(ROUND(E685/L685,2),0)</f>
        <v>221.97</v>
      </c>
      <c r="Q685" s="10" t="s">
        <v>8308</v>
      </c>
      <c r="R685" t="s">
        <v>8332</v>
      </c>
      <c r="S685">
        <f>YEAR(T685)</f>
        <v>2012</v>
      </c>
      <c r="T685" s="14">
        <f>(((J685/60)/60)/24)+DATE(1970,1,1)</f>
        <v>41134.475497685184</v>
      </c>
      <c r="U685" s="15">
        <f>(((I685/60)/60)/24)+DATE(1970,1,1)</f>
        <v>41159.475497685184</v>
      </c>
    </row>
    <row r="686" spans="1:21" ht="29" x14ac:dyDescent="0.35">
      <c r="A686">
        <v>300</v>
      </c>
      <c r="B686" s="3" t="s">
        <v>301</v>
      </c>
      <c r="C686" s="3" t="s">
        <v>4410</v>
      </c>
      <c r="D686" s="6">
        <v>25000</v>
      </c>
      <c r="E686" s="8">
        <v>28276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>ROUND((E686/D686)*100,0)</f>
        <v>113</v>
      </c>
      <c r="P686" s="8">
        <f>IFERROR(ROUND(E686/L686,2),0)</f>
        <v>94.89</v>
      </c>
      <c r="Q686" s="10" t="s">
        <v>8308</v>
      </c>
      <c r="R686" t="s">
        <v>8332</v>
      </c>
      <c r="S686">
        <f>YEAR(T686)</f>
        <v>2011</v>
      </c>
      <c r="T686" s="14">
        <f>(((J686/60)/60)/24)+DATE(1970,1,1)</f>
        <v>40626.959930555553</v>
      </c>
      <c r="U686" s="15">
        <f>(((I686/60)/60)/24)+DATE(1970,1,1)</f>
        <v>40657.959930555553</v>
      </c>
    </row>
    <row r="687" spans="1:21" ht="29" x14ac:dyDescent="0.35">
      <c r="A687">
        <v>315</v>
      </c>
      <c r="B687" s="3" t="s">
        <v>316</v>
      </c>
      <c r="C687" s="3" t="s">
        <v>4425</v>
      </c>
      <c r="D687" s="6">
        <v>25000</v>
      </c>
      <c r="E687" s="8">
        <v>26495.5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>ROUND((E687/D687)*100,0)</f>
        <v>106</v>
      </c>
      <c r="P687" s="8">
        <f>IFERROR(ROUND(E687/L687,2),0)</f>
        <v>210.28</v>
      </c>
      <c r="Q687" s="10" t="s">
        <v>8308</v>
      </c>
      <c r="R687" t="s">
        <v>8332</v>
      </c>
      <c r="S687">
        <f>YEAR(T687)</f>
        <v>2012</v>
      </c>
      <c r="T687" s="14">
        <f>(((J687/60)/60)/24)+DATE(1970,1,1)</f>
        <v>41113.77238425926</v>
      </c>
      <c r="U687" s="15">
        <f>(((I687/60)/60)/24)+DATE(1970,1,1)</f>
        <v>41143.77238425926</v>
      </c>
    </row>
    <row r="688" spans="1:21" ht="29" x14ac:dyDescent="0.35">
      <c r="A688">
        <v>322</v>
      </c>
      <c r="B688" s="3" t="s">
        <v>323</v>
      </c>
      <c r="C688" s="3" t="s">
        <v>4432</v>
      </c>
      <c r="D688" s="6">
        <v>25000</v>
      </c>
      <c r="E688" s="8">
        <v>26305.97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>ROUND((E688/D688)*100,0)</f>
        <v>105</v>
      </c>
      <c r="P688" s="8">
        <f>IFERROR(ROUND(E688/L688,2),0)</f>
        <v>141.43</v>
      </c>
      <c r="Q688" s="10" t="s">
        <v>8308</v>
      </c>
      <c r="R688" t="s">
        <v>8332</v>
      </c>
      <c r="S688">
        <f>YEAR(T688)</f>
        <v>2016</v>
      </c>
      <c r="T688" s="14">
        <f>(((J688/60)/60)/24)+DATE(1970,1,1)</f>
        <v>42473.57</v>
      </c>
      <c r="U688" s="15">
        <f>(((I688/60)/60)/24)+DATE(1970,1,1)</f>
        <v>42503.57</v>
      </c>
    </row>
    <row r="689" spans="1:21" ht="29" x14ac:dyDescent="0.35">
      <c r="A689">
        <v>336</v>
      </c>
      <c r="B689" s="3" t="s">
        <v>337</v>
      </c>
      <c r="C689" s="3" t="s">
        <v>4446</v>
      </c>
      <c r="D689" s="6">
        <v>25000</v>
      </c>
      <c r="E689" s="8">
        <v>25388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>ROUND((E689/D689)*100,0)</f>
        <v>102</v>
      </c>
      <c r="P689" s="8">
        <f>IFERROR(ROUND(E689/L689,2),0)</f>
        <v>51.5</v>
      </c>
      <c r="Q689" s="10" t="s">
        <v>8308</v>
      </c>
      <c r="R689" t="s">
        <v>8332</v>
      </c>
      <c r="S689">
        <f>YEAR(T689)</f>
        <v>2015</v>
      </c>
      <c r="T689" s="14">
        <f>(((J689/60)/60)/24)+DATE(1970,1,1)</f>
        <v>42291.596273148149</v>
      </c>
      <c r="U689" s="15">
        <f>(((I689/60)/60)/24)+DATE(1970,1,1)</f>
        <v>42321.637939814813</v>
      </c>
    </row>
    <row r="690" spans="1:21" ht="29" x14ac:dyDescent="0.35">
      <c r="A690">
        <v>350</v>
      </c>
      <c r="B690" s="3" t="s">
        <v>351</v>
      </c>
      <c r="C690" s="3" t="s">
        <v>4460</v>
      </c>
      <c r="D690" s="6">
        <v>25000</v>
      </c>
      <c r="E690" s="8">
        <v>24297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>ROUND((E690/D690)*100,0)</f>
        <v>97</v>
      </c>
      <c r="P690" s="8">
        <f>IFERROR(ROUND(E690/L690,2),0)</f>
        <v>109.94</v>
      </c>
      <c r="Q690" s="10" t="s">
        <v>8308</v>
      </c>
      <c r="R690" t="s">
        <v>8332</v>
      </c>
      <c r="S690">
        <f>YEAR(T690)</f>
        <v>2016</v>
      </c>
      <c r="T690" s="14">
        <f>(((J690/60)/60)/24)+DATE(1970,1,1)</f>
        <v>42586.066076388888</v>
      </c>
      <c r="U690" s="15">
        <f>(((I690/60)/60)/24)+DATE(1970,1,1)</f>
        <v>42624.165972222225</v>
      </c>
    </row>
    <row r="691" spans="1:21" ht="29" x14ac:dyDescent="0.35">
      <c r="A691">
        <v>370</v>
      </c>
      <c r="B691" s="3" t="s">
        <v>371</v>
      </c>
      <c r="C691" s="3" t="s">
        <v>4480</v>
      </c>
      <c r="D691" s="6">
        <v>25000</v>
      </c>
      <c r="E691" s="8">
        <v>22215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>ROUND((E691/D691)*100,0)</f>
        <v>89</v>
      </c>
      <c r="P691" s="8">
        <f>IFERROR(ROUND(E691/L691,2),0)</f>
        <v>516.63</v>
      </c>
      <c r="Q691" s="10" t="s">
        <v>8308</v>
      </c>
      <c r="R691" t="s">
        <v>8332</v>
      </c>
      <c r="S691">
        <f>YEAR(T691)</f>
        <v>2016</v>
      </c>
      <c r="T691" s="14">
        <f>(((J691/60)/60)/24)+DATE(1970,1,1)</f>
        <v>42711.795138888891</v>
      </c>
      <c r="U691" s="15">
        <f>(((I691/60)/60)/24)+DATE(1970,1,1)</f>
        <v>42741.795138888891</v>
      </c>
    </row>
    <row r="692" spans="1:21" ht="29" x14ac:dyDescent="0.35">
      <c r="A692">
        <v>381</v>
      </c>
      <c r="B692" s="3" t="s">
        <v>382</v>
      </c>
      <c r="C692" s="3" t="s">
        <v>4491</v>
      </c>
      <c r="D692" s="6">
        <v>25000</v>
      </c>
      <c r="E692" s="8">
        <v>21679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>ROUND((E692/D692)*100,0)</f>
        <v>87</v>
      </c>
      <c r="P692" s="8">
        <f>IFERROR(ROUND(E692/L692,2),0)</f>
        <v>86.37</v>
      </c>
      <c r="Q692" s="10" t="s">
        <v>8308</v>
      </c>
      <c r="R692" t="s">
        <v>8332</v>
      </c>
      <c r="S692">
        <f>YEAR(T692)</f>
        <v>2012</v>
      </c>
      <c r="T692" s="14">
        <f>(((J692/60)/60)/24)+DATE(1970,1,1)</f>
        <v>41085.698113425926</v>
      </c>
      <c r="U692" s="15">
        <f>(((I692/60)/60)/24)+DATE(1970,1,1)</f>
        <v>41120.208333333336</v>
      </c>
    </row>
    <row r="693" spans="1:21" ht="29" x14ac:dyDescent="0.35">
      <c r="A693">
        <v>385</v>
      </c>
      <c r="B693" s="3" t="s">
        <v>386</v>
      </c>
      <c r="C693" s="3" t="s">
        <v>4495</v>
      </c>
      <c r="D693" s="6">
        <v>25000</v>
      </c>
      <c r="E693" s="8">
        <v>21480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>ROUND((E693/D693)*100,0)</f>
        <v>86</v>
      </c>
      <c r="P693" s="8">
        <f>IFERROR(ROUND(E693/L693,2),0)</f>
        <v>90.63</v>
      </c>
      <c r="Q693" s="10" t="s">
        <v>8308</v>
      </c>
      <c r="R693" t="s">
        <v>8332</v>
      </c>
      <c r="S693">
        <f>YEAR(T693)</f>
        <v>2014</v>
      </c>
      <c r="T693" s="14">
        <f>(((J693/60)/60)/24)+DATE(1970,1,1)</f>
        <v>41934.584502314814</v>
      </c>
      <c r="U693" s="15">
        <f>(((I693/60)/60)/24)+DATE(1970,1,1)</f>
        <v>41964.626168981486</v>
      </c>
    </row>
    <row r="694" spans="1:21" ht="29" x14ac:dyDescent="0.35">
      <c r="A694">
        <v>553</v>
      </c>
      <c r="B694" s="3" t="s">
        <v>554</v>
      </c>
      <c r="C694" s="3" t="s">
        <v>4663</v>
      </c>
      <c r="D694" s="6">
        <v>25000</v>
      </c>
      <c r="E694" s="8">
        <v>13480.16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>ROUND((E694/D694)*100,0)</f>
        <v>54</v>
      </c>
      <c r="P694" s="8">
        <f>IFERROR(ROUND(E694/L694,2),0)</f>
        <v>2246.69</v>
      </c>
      <c r="Q694" s="10" t="s">
        <v>8316</v>
      </c>
      <c r="R694" t="s">
        <v>8334</v>
      </c>
      <c r="S694">
        <f>YEAR(T694)</f>
        <v>2014</v>
      </c>
      <c r="T694" s="14">
        <f>(((J694/60)/60)/24)+DATE(1970,1,1)</f>
        <v>41927.71980324074</v>
      </c>
      <c r="U694" s="15">
        <f>(((I694/60)/60)/24)+DATE(1970,1,1)</f>
        <v>41957.761469907404</v>
      </c>
    </row>
    <row r="695" spans="1:21" ht="29" x14ac:dyDescent="0.35">
      <c r="A695">
        <v>565</v>
      </c>
      <c r="B695" s="3" t="s">
        <v>566</v>
      </c>
      <c r="C695" s="3" t="s">
        <v>4675</v>
      </c>
      <c r="D695" s="6">
        <v>25000</v>
      </c>
      <c r="E695" s="8">
        <v>13112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>ROUND((E695/D695)*100,0)</f>
        <v>52</v>
      </c>
      <c r="P695" s="8">
        <f>IFERROR(ROUND(E695/L695,2),0)</f>
        <v>0</v>
      </c>
      <c r="Q695" s="10" t="s">
        <v>8316</v>
      </c>
      <c r="R695" t="s">
        <v>8334</v>
      </c>
      <c r="S695">
        <f>YEAR(T695)</f>
        <v>2015</v>
      </c>
      <c r="T695" s="14">
        <f>(((J695/60)/60)/24)+DATE(1970,1,1)</f>
        <v>42165.785289351858</v>
      </c>
      <c r="U695" s="15">
        <f>(((I695/60)/60)/24)+DATE(1970,1,1)</f>
        <v>42195.785289351858</v>
      </c>
    </row>
    <row r="696" spans="1:21" ht="29" x14ac:dyDescent="0.35">
      <c r="A696">
        <v>571</v>
      </c>
      <c r="B696" s="3" t="s">
        <v>572</v>
      </c>
      <c r="C696" s="3" t="s">
        <v>4681</v>
      </c>
      <c r="D696" s="6">
        <v>25000</v>
      </c>
      <c r="E696" s="8">
        <v>12818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>ROUND((E696/D696)*100,0)</f>
        <v>51</v>
      </c>
      <c r="P696" s="8">
        <f>IFERROR(ROUND(E696/L696,2),0)</f>
        <v>6409</v>
      </c>
      <c r="Q696" s="10" t="s">
        <v>8316</v>
      </c>
      <c r="R696" t="s">
        <v>8334</v>
      </c>
      <c r="S696">
        <f>YEAR(T696)</f>
        <v>2015</v>
      </c>
      <c r="T696" s="14">
        <f>(((J696/60)/60)/24)+DATE(1970,1,1)</f>
        <v>42192.816238425927</v>
      </c>
      <c r="U696" s="15">
        <f>(((I696/60)/60)/24)+DATE(1970,1,1)</f>
        <v>42212.165972222225</v>
      </c>
    </row>
    <row r="697" spans="1:21" x14ac:dyDescent="0.35">
      <c r="A697">
        <v>594</v>
      </c>
      <c r="B697" s="3" t="s">
        <v>595</v>
      </c>
      <c r="C697" s="3" t="s">
        <v>4704</v>
      </c>
      <c r="D697" s="6">
        <v>25000</v>
      </c>
      <c r="E697" s="8">
        <v>12178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>ROUND((E697/D697)*100,0)</f>
        <v>49</v>
      </c>
      <c r="P697" s="8">
        <f>IFERROR(ROUND(E697/L697,2),0)</f>
        <v>6089</v>
      </c>
      <c r="Q697" s="10" t="s">
        <v>8316</v>
      </c>
      <c r="R697" t="s">
        <v>8334</v>
      </c>
      <c r="S697">
        <f>YEAR(T697)</f>
        <v>2016</v>
      </c>
      <c r="T697" s="14">
        <f>(((J697/60)/60)/24)+DATE(1970,1,1)</f>
        <v>42446.780162037037</v>
      </c>
      <c r="U697" s="15">
        <f>(((I697/60)/60)/24)+DATE(1970,1,1)</f>
        <v>42476.780162037037</v>
      </c>
    </row>
    <row r="698" spans="1:21" ht="29" x14ac:dyDescent="0.35">
      <c r="A698">
        <v>621</v>
      </c>
      <c r="B698" s="3" t="s">
        <v>622</v>
      </c>
      <c r="C698" s="3" t="s">
        <v>4731</v>
      </c>
      <c r="D698" s="6">
        <v>25000</v>
      </c>
      <c r="E698" s="8">
        <v>11656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>ROUND((E698/D698)*100,0)</f>
        <v>47</v>
      </c>
      <c r="P698" s="8">
        <f>IFERROR(ROUND(E698/L698,2),0)</f>
        <v>3885.33</v>
      </c>
      <c r="Q698" s="10" t="s">
        <v>8316</v>
      </c>
      <c r="R698" t="s">
        <v>8334</v>
      </c>
      <c r="S698">
        <f>YEAR(T698)</f>
        <v>2016</v>
      </c>
      <c r="T698" s="14">
        <f>(((J698/60)/60)/24)+DATE(1970,1,1)</f>
        <v>42528.987696759257</v>
      </c>
      <c r="U698" s="15">
        <f>(((I698/60)/60)/24)+DATE(1970,1,1)</f>
        <v>42558.987696759257</v>
      </c>
    </row>
    <row r="699" spans="1:21" ht="29" x14ac:dyDescent="0.35">
      <c r="A699">
        <v>625</v>
      </c>
      <c r="B699" s="3" t="s">
        <v>626</v>
      </c>
      <c r="C699" s="3" t="s">
        <v>4735</v>
      </c>
      <c r="D699" s="6">
        <v>25000</v>
      </c>
      <c r="E699" s="8">
        <v>11594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>ROUND((E699/D699)*100,0)</f>
        <v>46</v>
      </c>
      <c r="P699" s="8">
        <f>IFERROR(ROUND(E699/L699,2),0)</f>
        <v>0</v>
      </c>
      <c r="Q699" s="10" t="s">
        <v>8316</v>
      </c>
      <c r="R699" t="s">
        <v>8334</v>
      </c>
      <c r="S699">
        <f>YEAR(T699)</f>
        <v>2017</v>
      </c>
      <c r="T699" s="14">
        <f>(((J699/60)/60)/24)+DATE(1970,1,1)</f>
        <v>42790.895567129628</v>
      </c>
      <c r="U699" s="15">
        <f>(((I699/60)/60)/24)+DATE(1970,1,1)</f>
        <v>42820.853900462964</v>
      </c>
    </row>
    <row r="700" spans="1:21" ht="29" x14ac:dyDescent="0.35">
      <c r="A700">
        <v>626</v>
      </c>
      <c r="B700" s="3" t="s">
        <v>627</v>
      </c>
      <c r="C700" s="3" t="s">
        <v>4736</v>
      </c>
      <c r="D700" s="6">
        <v>25000</v>
      </c>
      <c r="E700" s="8">
        <v>11570.92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>ROUND((E700/D700)*100,0)</f>
        <v>46</v>
      </c>
      <c r="P700" s="8">
        <f>IFERROR(ROUND(E700/L700,2),0)</f>
        <v>296.69</v>
      </c>
      <c r="Q700" s="10" t="s">
        <v>8316</v>
      </c>
      <c r="R700" t="s">
        <v>8334</v>
      </c>
      <c r="S700">
        <f>YEAR(T700)</f>
        <v>2015</v>
      </c>
      <c r="T700" s="14">
        <f>(((J700/60)/60)/24)+DATE(1970,1,1)</f>
        <v>42198.559479166666</v>
      </c>
      <c r="U700" s="15">
        <f>(((I700/60)/60)/24)+DATE(1970,1,1)</f>
        <v>42231.556944444441</v>
      </c>
    </row>
    <row r="701" spans="1:21" ht="29" x14ac:dyDescent="0.35">
      <c r="A701">
        <v>635</v>
      </c>
      <c r="B701" s="3" t="s">
        <v>636</v>
      </c>
      <c r="C701" s="3" t="s">
        <v>4745</v>
      </c>
      <c r="D701" s="6">
        <v>25000</v>
      </c>
      <c r="E701" s="8">
        <v>11428.19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>ROUND((E701/D701)*100,0)</f>
        <v>46</v>
      </c>
      <c r="P701" s="8">
        <f>IFERROR(ROUND(E701/L701,2),0)</f>
        <v>11428.19</v>
      </c>
      <c r="Q701" s="10" t="s">
        <v>8316</v>
      </c>
      <c r="R701" t="s">
        <v>8334</v>
      </c>
      <c r="S701">
        <f>YEAR(T701)</f>
        <v>2015</v>
      </c>
      <c r="T701" s="14">
        <f>(((J701/60)/60)/24)+DATE(1970,1,1)</f>
        <v>42076.092152777783</v>
      </c>
      <c r="U701" s="15">
        <f>(((I701/60)/60)/24)+DATE(1970,1,1)</f>
        <v>42106.092152777783</v>
      </c>
    </row>
    <row r="702" spans="1:21" ht="29" x14ac:dyDescent="0.35">
      <c r="A702">
        <v>643</v>
      </c>
      <c r="B702" s="3" t="s">
        <v>644</v>
      </c>
      <c r="C702" s="3" t="s">
        <v>4753</v>
      </c>
      <c r="D702" s="6">
        <v>25000</v>
      </c>
      <c r="E702" s="8">
        <v>11292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>ROUND((E702/D702)*100,0)</f>
        <v>45</v>
      </c>
      <c r="P702" s="8">
        <f>IFERROR(ROUND(E702/L702,2),0)</f>
        <v>74.290000000000006</v>
      </c>
      <c r="Q702" s="10" t="s">
        <v>8316</v>
      </c>
      <c r="R702" t="s">
        <v>8324</v>
      </c>
      <c r="S702">
        <f>YEAR(T702)</f>
        <v>2015</v>
      </c>
      <c r="T702" s="14">
        <f>(((J702/60)/60)/24)+DATE(1970,1,1)</f>
        <v>42100.642071759255</v>
      </c>
      <c r="U702" s="15">
        <f>(((I702/60)/60)/24)+DATE(1970,1,1)</f>
        <v>42155.642071759255</v>
      </c>
    </row>
    <row r="703" spans="1:21" ht="29" x14ac:dyDescent="0.35">
      <c r="A703">
        <v>644</v>
      </c>
      <c r="B703" s="3" t="s">
        <v>645</v>
      </c>
      <c r="C703" s="3" t="s">
        <v>4754</v>
      </c>
      <c r="D703" s="6">
        <v>25000</v>
      </c>
      <c r="E703" s="8">
        <v>11231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>ROUND((E703/D703)*100,0)</f>
        <v>45</v>
      </c>
      <c r="P703" s="8">
        <f>IFERROR(ROUND(E703/L703,2),0)</f>
        <v>11</v>
      </c>
      <c r="Q703" s="10" t="s">
        <v>8316</v>
      </c>
      <c r="R703" t="s">
        <v>8324</v>
      </c>
      <c r="S703">
        <f>YEAR(T703)</f>
        <v>2014</v>
      </c>
      <c r="T703" s="14">
        <f>(((J703/60)/60)/24)+DATE(1970,1,1)</f>
        <v>41898.665960648148</v>
      </c>
      <c r="U703" s="15">
        <f>(((I703/60)/60)/24)+DATE(1970,1,1)</f>
        <v>41941.041666666664</v>
      </c>
    </row>
    <row r="704" spans="1:21" ht="29" x14ac:dyDescent="0.35">
      <c r="A704">
        <v>651</v>
      </c>
      <c r="B704" s="3" t="s">
        <v>652</v>
      </c>
      <c r="C704" s="3" t="s">
        <v>4761</v>
      </c>
      <c r="D704" s="6">
        <v>25000</v>
      </c>
      <c r="E704" s="8">
        <v>11094.23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>ROUND((E704/D704)*100,0)</f>
        <v>44</v>
      </c>
      <c r="P704" s="8">
        <f>IFERROR(ROUND(E704/L704,2),0)</f>
        <v>105.66</v>
      </c>
      <c r="Q704" s="10" t="s">
        <v>8316</v>
      </c>
      <c r="R704" t="s">
        <v>8324</v>
      </c>
      <c r="S704">
        <f>YEAR(T704)</f>
        <v>2014</v>
      </c>
      <c r="T704" s="14">
        <f>(((J704/60)/60)/24)+DATE(1970,1,1)</f>
        <v>41956.017488425925</v>
      </c>
      <c r="U704" s="15">
        <f>(((I704/60)/60)/24)+DATE(1970,1,1)</f>
        <v>41986.017488425925</v>
      </c>
    </row>
    <row r="705" spans="1:21" ht="29" x14ac:dyDescent="0.35">
      <c r="A705">
        <v>713</v>
      </c>
      <c r="B705" s="3" t="s">
        <v>714</v>
      </c>
      <c r="C705" s="3" t="s">
        <v>4823</v>
      </c>
      <c r="D705" s="6">
        <v>25000</v>
      </c>
      <c r="E705" s="8">
        <v>10085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>ROUND((E705/D705)*100,0)</f>
        <v>40</v>
      </c>
      <c r="P705" s="8">
        <f>IFERROR(ROUND(E705/L705,2),0)</f>
        <v>10085</v>
      </c>
      <c r="Q705" s="10" t="s">
        <v>8316</v>
      </c>
      <c r="R705" t="s">
        <v>8324</v>
      </c>
      <c r="S705">
        <f>YEAR(T705)</f>
        <v>2016</v>
      </c>
      <c r="T705" s="14">
        <f>(((J705/60)/60)/24)+DATE(1970,1,1)</f>
        <v>42496.529305555552</v>
      </c>
      <c r="U705" s="15">
        <f>(((I705/60)/60)/24)+DATE(1970,1,1)</f>
        <v>42526.529305555552</v>
      </c>
    </row>
    <row r="706" spans="1:21" ht="29" x14ac:dyDescent="0.35">
      <c r="A706">
        <v>722</v>
      </c>
      <c r="B706" s="3" t="s">
        <v>723</v>
      </c>
      <c r="C706" s="3" t="s">
        <v>4832</v>
      </c>
      <c r="D706" s="6">
        <v>25000</v>
      </c>
      <c r="E706" s="8">
        <v>10041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>ROUND((E706/D706)*100,0)</f>
        <v>40</v>
      </c>
      <c r="P706" s="8">
        <f>IFERROR(ROUND(E706/L706,2),0)</f>
        <v>65.63</v>
      </c>
      <c r="Q706" s="10" t="s">
        <v>8318</v>
      </c>
      <c r="R706" t="s">
        <v>8319</v>
      </c>
      <c r="S706">
        <f>YEAR(T706)</f>
        <v>2012</v>
      </c>
      <c r="T706" s="14">
        <f>(((J706/60)/60)/24)+DATE(1970,1,1)</f>
        <v>40977.805300925924</v>
      </c>
      <c r="U706" s="15">
        <f>(((I706/60)/60)/24)+DATE(1970,1,1)</f>
        <v>41007.76363425926</v>
      </c>
    </row>
    <row r="707" spans="1:21" ht="29" x14ac:dyDescent="0.35">
      <c r="A707">
        <v>889</v>
      </c>
      <c r="B707" s="3" t="s">
        <v>890</v>
      </c>
      <c r="C707" s="3" t="s">
        <v>4999</v>
      </c>
      <c r="D707" s="6">
        <v>25000</v>
      </c>
      <c r="E707" s="8">
        <v>7495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>ROUND((E707/D707)*100,0)</f>
        <v>30</v>
      </c>
      <c r="P707" s="8">
        <f>IFERROR(ROUND(E707/L707,2),0)</f>
        <v>234.22</v>
      </c>
      <c r="Q707" s="10" t="s">
        <v>8313</v>
      </c>
      <c r="R707" t="s">
        <v>8343</v>
      </c>
      <c r="S707">
        <f>YEAR(T707)</f>
        <v>2014</v>
      </c>
      <c r="T707" s="14">
        <f>(((J707/60)/60)/24)+DATE(1970,1,1)</f>
        <v>41887.784062500003</v>
      </c>
      <c r="U707" s="15">
        <f>(((I707/60)/60)/24)+DATE(1970,1,1)</f>
        <v>41917.784062500003</v>
      </c>
    </row>
    <row r="708" spans="1:21" ht="29" x14ac:dyDescent="0.35">
      <c r="A708">
        <v>965</v>
      </c>
      <c r="B708" s="3" t="s">
        <v>966</v>
      </c>
      <c r="C708" s="3" t="s">
        <v>5075</v>
      </c>
      <c r="D708" s="6">
        <v>25000</v>
      </c>
      <c r="E708" s="8">
        <v>6301.76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>ROUND((E708/D708)*100,0)</f>
        <v>25</v>
      </c>
      <c r="P708" s="8">
        <f>IFERROR(ROUND(E708/L708,2),0)</f>
        <v>1050.29</v>
      </c>
      <c r="Q708" s="10" t="s">
        <v>8316</v>
      </c>
      <c r="R708" t="s">
        <v>8324</v>
      </c>
      <c r="S708">
        <f>YEAR(T708)</f>
        <v>2016</v>
      </c>
      <c r="T708" s="14">
        <f>(((J708/60)/60)/24)+DATE(1970,1,1)</f>
        <v>42637.016736111109</v>
      </c>
      <c r="U708" s="15">
        <f>(((I708/60)/60)/24)+DATE(1970,1,1)</f>
        <v>42669.165972222225</v>
      </c>
    </row>
    <row r="709" spans="1:21" ht="29" x14ac:dyDescent="0.35">
      <c r="A709">
        <v>990</v>
      </c>
      <c r="B709" s="3" t="s">
        <v>991</v>
      </c>
      <c r="C709" s="3" t="s">
        <v>5100</v>
      </c>
      <c r="D709" s="6">
        <v>25000</v>
      </c>
      <c r="E709" s="8">
        <v>6086.26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>ROUND((E709/D709)*100,0)</f>
        <v>24</v>
      </c>
      <c r="P709" s="8">
        <f>IFERROR(ROUND(E709/L709,2),0)</f>
        <v>3043.13</v>
      </c>
      <c r="Q709" s="10" t="s">
        <v>8316</v>
      </c>
      <c r="R709" t="s">
        <v>8324</v>
      </c>
      <c r="S709">
        <f>YEAR(T709)</f>
        <v>2014</v>
      </c>
      <c r="T709" s="14">
        <f>(((J709/60)/60)/24)+DATE(1970,1,1)</f>
        <v>41855.784305555557</v>
      </c>
      <c r="U709" s="15">
        <f>(((I709/60)/60)/24)+DATE(1970,1,1)</f>
        <v>41885.784305555557</v>
      </c>
    </row>
    <row r="710" spans="1:21" ht="29" x14ac:dyDescent="0.35">
      <c r="A710">
        <v>1004</v>
      </c>
      <c r="B710" s="3" t="s">
        <v>1005</v>
      </c>
      <c r="C710" s="3" t="s">
        <v>5114</v>
      </c>
      <c r="D710" s="6">
        <v>25000</v>
      </c>
      <c r="E710" s="8">
        <v>6029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>ROUND((E710/D710)*100,0)</f>
        <v>24</v>
      </c>
      <c r="P710" s="8">
        <f>IFERROR(ROUND(E710/L710,2),0)</f>
        <v>63.46</v>
      </c>
      <c r="Q710" s="10" t="s">
        <v>8316</v>
      </c>
      <c r="R710" t="s">
        <v>8324</v>
      </c>
      <c r="S710">
        <f>YEAR(T710)</f>
        <v>2016</v>
      </c>
      <c r="T710" s="14">
        <f>(((J710/60)/60)/24)+DATE(1970,1,1)</f>
        <v>42388.708645833336</v>
      </c>
      <c r="U710" s="15">
        <f>(((I710/60)/60)/24)+DATE(1970,1,1)</f>
        <v>42418.708645833336</v>
      </c>
    </row>
    <row r="711" spans="1:21" ht="29" x14ac:dyDescent="0.35">
      <c r="A711">
        <v>1013</v>
      </c>
      <c r="B711" s="3" t="s">
        <v>1014</v>
      </c>
      <c r="C711" s="3" t="s">
        <v>5123</v>
      </c>
      <c r="D711" s="6">
        <v>25000</v>
      </c>
      <c r="E711" s="8">
        <v>6000.66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>ROUND((E711/D711)*100,0)</f>
        <v>24</v>
      </c>
      <c r="P711" s="8">
        <f>IFERROR(ROUND(E711/L711,2),0)</f>
        <v>66.67</v>
      </c>
      <c r="Q711" s="10" t="s">
        <v>8316</v>
      </c>
      <c r="R711" t="s">
        <v>8324</v>
      </c>
      <c r="S711">
        <f>YEAR(T711)</f>
        <v>2015</v>
      </c>
      <c r="T711" s="14">
        <f>(((J711/60)/60)/24)+DATE(1970,1,1)</f>
        <v>42339.833981481483</v>
      </c>
      <c r="U711" s="15">
        <f>(((I711/60)/60)/24)+DATE(1970,1,1)</f>
        <v>42367.833333333328</v>
      </c>
    </row>
    <row r="712" spans="1:21" ht="29" x14ac:dyDescent="0.35">
      <c r="A712">
        <v>1077</v>
      </c>
      <c r="B712" s="3" t="s">
        <v>1078</v>
      </c>
      <c r="C712" s="3" t="s">
        <v>5187</v>
      </c>
      <c r="D712" s="6">
        <v>25000</v>
      </c>
      <c r="E712" s="8">
        <v>5481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>ROUND((E712/D712)*100,0)</f>
        <v>22</v>
      </c>
      <c r="P712" s="8">
        <f>IFERROR(ROUND(E712/L712,2),0)</f>
        <v>32.82</v>
      </c>
      <c r="Q712" s="10" t="s">
        <v>8311</v>
      </c>
      <c r="R712" t="s">
        <v>8333</v>
      </c>
      <c r="S712">
        <f>YEAR(T712)</f>
        <v>2015</v>
      </c>
      <c r="T712" s="14">
        <f>(((J712/60)/60)/24)+DATE(1970,1,1)</f>
        <v>42353.16679398148</v>
      </c>
      <c r="U712" s="15">
        <f>(((I712/60)/60)/24)+DATE(1970,1,1)</f>
        <v>42383.16679398148</v>
      </c>
    </row>
    <row r="713" spans="1:21" x14ac:dyDescent="0.35">
      <c r="A713">
        <v>1098</v>
      </c>
      <c r="B713" s="3" t="s">
        <v>1099</v>
      </c>
      <c r="C713" s="3" t="s">
        <v>5208</v>
      </c>
      <c r="D713" s="6">
        <v>25000</v>
      </c>
      <c r="E713" s="8">
        <v>5380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>ROUND((E713/D713)*100,0)</f>
        <v>22</v>
      </c>
      <c r="P713" s="8">
        <f>IFERROR(ROUND(E713/L713,2),0)</f>
        <v>244.55</v>
      </c>
      <c r="Q713" s="10" t="s">
        <v>8311</v>
      </c>
      <c r="R713" t="s">
        <v>8333</v>
      </c>
      <c r="S713">
        <f>YEAR(T713)</f>
        <v>2014</v>
      </c>
      <c r="T713" s="14">
        <f>(((J713/60)/60)/24)+DATE(1970,1,1)</f>
        <v>41712.762673611112</v>
      </c>
      <c r="U713" s="15">
        <f>(((I713/60)/60)/24)+DATE(1970,1,1)</f>
        <v>41742.762673611112</v>
      </c>
    </row>
    <row r="714" spans="1:21" ht="29" x14ac:dyDescent="0.35">
      <c r="A714">
        <v>1108</v>
      </c>
      <c r="B714" s="3" t="s">
        <v>1109</v>
      </c>
      <c r="C714" s="3" t="s">
        <v>5218</v>
      </c>
      <c r="D714" s="6">
        <v>25000</v>
      </c>
      <c r="E714" s="8">
        <v>5328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>ROUND((E714/D714)*100,0)</f>
        <v>21</v>
      </c>
      <c r="P714" s="8">
        <f>IFERROR(ROUND(E714/L714,2),0)</f>
        <v>253.71</v>
      </c>
      <c r="Q714" s="10" t="s">
        <v>8311</v>
      </c>
      <c r="R714" t="s">
        <v>8333</v>
      </c>
      <c r="S714">
        <f>YEAR(T714)</f>
        <v>2012</v>
      </c>
      <c r="T714" s="14">
        <f>(((J714/60)/60)/24)+DATE(1970,1,1)</f>
        <v>40952.636979166666</v>
      </c>
      <c r="U714" s="15">
        <f>(((I714/60)/60)/24)+DATE(1970,1,1)</f>
        <v>41012.595312500001</v>
      </c>
    </row>
    <row r="715" spans="1:21" ht="29" x14ac:dyDescent="0.35">
      <c r="A715">
        <v>1120</v>
      </c>
      <c r="B715" s="3" t="s">
        <v>1121</v>
      </c>
      <c r="C715" s="3" t="s">
        <v>5230</v>
      </c>
      <c r="D715" s="6">
        <v>25000</v>
      </c>
      <c r="E715" s="8">
        <v>5260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>ROUND((E715/D715)*100,0)</f>
        <v>21</v>
      </c>
      <c r="P715" s="8">
        <f>IFERROR(ROUND(E715/L715,2),0)</f>
        <v>0</v>
      </c>
      <c r="Q715" s="10" t="s">
        <v>8311</v>
      </c>
      <c r="R715" t="s">
        <v>8333</v>
      </c>
      <c r="S715">
        <f>YEAR(T715)</f>
        <v>2011</v>
      </c>
      <c r="T715" s="14">
        <f>(((J715/60)/60)/24)+DATE(1970,1,1)</f>
        <v>40799.872685185182</v>
      </c>
      <c r="U715" s="15">
        <f>(((I715/60)/60)/24)+DATE(1970,1,1)</f>
        <v>40844.872685185182</v>
      </c>
    </row>
    <row r="716" spans="1:21" ht="29" x14ac:dyDescent="0.35">
      <c r="A716">
        <v>1134</v>
      </c>
      <c r="B716" s="3" t="s">
        <v>1135</v>
      </c>
      <c r="C716" s="3" t="s">
        <v>5244</v>
      </c>
      <c r="D716" s="6">
        <v>25000</v>
      </c>
      <c r="E716" s="8">
        <v>5221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>ROUND((E716/D716)*100,0)</f>
        <v>21</v>
      </c>
      <c r="P716" s="8">
        <f>IFERROR(ROUND(E716/L716,2),0)</f>
        <v>5221</v>
      </c>
      <c r="Q716" s="10" t="s">
        <v>8311</v>
      </c>
      <c r="R716" t="s">
        <v>8336</v>
      </c>
      <c r="S716">
        <f>YEAR(T716)</f>
        <v>2014</v>
      </c>
      <c r="T716" s="14">
        <f>(((J716/60)/60)/24)+DATE(1970,1,1)</f>
        <v>41958.285046296296</v>
      </c>
      <c r="U716" s="15">
        <f>(((I716/60)/60)/24)+DATE(1970,1,1)</f>
        <v>41972.189583333333</v>
      </c>
    </row>
    <row r="717" spans="1:21" ht="29" x14ac:dyDescent="0.35">
      <c r="A717">
        <v>1137</v>
      </c>
      <c r="B717" s="3" t="s">
        <v>1138</v>
      </c>
      <c r="C717" s="3" t="s">
        <v>5247</v>
      </c>
      <c r="D717" s="6">
        <v>25000</v>
      </c>
      <c r="E717" s="8">
        <v>5200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>ROUND((E717/D717)*100,0)</f>
        <v>21</v>
      </c>
      <c r="P717" s="8">
        <f>IFERROR(ROUND(E717/L717,2),0)</f>
        <v>133.33000000000001</v>
      </c>
      <c r="Q717" s="10" t="s">
        <v>8311</v>
      </c>
      <c r="R717" t="s">
        <v>8336</v>
      </c>
      <c r="S717">
        <f>YEAR(T717)</f>
        <v>2016</v>
      </c>
      <c r="T717" s="14">
        <f>(((J717/60)/60)/24)+DATE(1970,1,1)</f>
        <v>42453.819687499999</v>
      </c>
      <c r="U717" s="15">
        <f>(((I717/60)/60)/24)+DATE(1970,1,1)</f>
        <v>42483.819687499999</v>
      </c>
    </row>
    <row r="718" spans="1:21" ht="29" x14ac:dyDescent="0.35">
      <c r="A718">
        <v>1147</v>
      </c>
      <c r="B718" s="3" t="s">
        <v>1148</v>
      </c>
      <c r="C718" s="3" t="s">
        <v>5257</v>
      </c>
      <c r="D718" s="6">
        <v>25000</v>
      </c>
      <c r="E718" s="8">
        <v>5116.18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>ROUND((E718/D718)*100,0)</f>
        <v>20</v>
      </c>
      <c r="P718" s="8">
        <f>IFERROR(ROUND(E718/L718,2),0)</f>
        <v>0</v>
      </c>
      <c r="Q718" s="10" t="s">
        <v>8321</v>
      </c>
      <c r="R718" t="s">
        <v>8322</v>
      </c>
      <c r="S718">
        <f>YEAR(T718)</f>
        <v>2014</v>
      </c>
      <c r="T718" s="14">
        <f>(((J718/60)/60)/24)+DATE(1970,1,1)</f>
        <v>41871.972025462965</v>
      </c>
      <c r="U718" s="15">
        <f>(((I718/60)/60)/24)+DATE(1970,1,1)</f>
        <v>41931.972025462965</v>
      </c>
    </row>
    <row r="719" spans="1:21" ht="29" x14ac:dyDescent="0.35">
      <c r="A719">
        <v>1151</v>
      </c>
      <c r="B719" s="3" t="s">
        <v>1152</v>
      </c>
      <c r="C719" s="3" t="s">
        <v>5261</v>
      </c>
      <c r="D719" s="6">
        <v>25000</v>
      </c>
      <c r="E719" s="8">
        <v>5100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>ROUND((E719/D719)*100,0)</f>
        <v>20</v>
      </c>
      <c r="P719" s="8">
        <f>IFERROR(ROUND(E719/L719,2),0)</f>
        <v>0</v>
      </c>
      <c r="Q719" s="10" t="s">
        <v>8321</v>
      </c>
      <c r="R719" t="s">
        <v>8322</v>
      </c>
      <c r="S719">
        <f>YEAR(T719)</f>
        <v>2015</v>
      </c>
      <c r="T719" s="14">
        <f>(((J719/60)/60)/24)+DATE(1970,1,1)</f>
        <v>42224.102581018517</v>
      </c>
      <c r="U719" s="15">
        <f>(((I719/60)/60)/24)+DATE(1970,1,1)</f>
        <v>42254.102581018517</v>
      </c>
    </row>
    <row r="720" spans="1:21" ht="29" x14ac:dyDescent="0.35">
      <c r="A720">
        <v>1155</v>
      </c>
      <c r="B720" s="3" t="s">
        <v>1156</v>
      </c>
      <c r="C720" s="3" t="s">
        <v>5265</v>
      </c>
      <c r="D720" s="6">
        <v>25000</v>
      </c>
      <c r="E720" s="8">
        <v>5086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>ROUND((E720/D720)*100,0)</f>
        <v>20</v>
      </c>
      <c r="P720" s="8">
        <f>IFERROR(ROUND(E720/L720,2),0)</f>
        <v>635.75</v>
      </c>
      <c r="Q720" s="10" t="s">
        <v>8321</v>
      </c>
      <c r="R720" t="s">
        <v>8322</v>
      </c>
      <c r="S720">
        <f>YEAR(T720)</f>
        <v>2014</v>
      </c>
      <c r="T720" s="14">
        <f>(((J720/60)/60)/24)+DATE(1970,1,1)</f>
        <v>41835.763981481483</v>
      </c>
      <c r="U720" s="15">
        <f>(((I720/60)/60)/24)+DATE(1970,1,1)</f>
        <v>41865.763981481483</v>
      </c>
    </row>
    <row r="721" spans="1:21" ht="29" x14ac:dyDescent="0.35">
      <c r="A721">
        <v>1170</v>
      </c>
      <c r="B721" s="3" t="s">
        <v>1171</v>
      </c>
      <c r="C721" s="3" t="s">
        <v>5280</v>
      </c>
      <c r="D721" s="6">
        <v>25000</v>
      </c>
      <c r="E721" s="8">
        <v>5041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>ROUND((E721/D721)*100,0)</f>
        <v>20</v>
      </c>
      <c r="P721" s="8">
        <f>IFERROR(ROUND(E721/L721,2),0)</f>
        <v>2520.5</v>
      </c>
      <c r="Q721" s="10" t="s">
        <v>8321</v>
      </c>
      <c r="R721" t="s">
        <v>8322</v>
      </c>
      <c r="S721">
        <f>YEAR(T721)</f>
        <v>2015</v>
      </c>
      <c r="T721" s="14">
        <f>(((J721/60)/60)/24)+DATE(1970,1,1)</f>
        <v>42124.893182870372</v>
      </c>
      <c r="U721" s="15">
        <f>(((I721/60)/60)/24)+DATE(1970,1,1)</f>
        <v>42154.893182870372</v>
      </c>
    </row>
    <row r="722" spans="1:21" ht="29" x14ac:dyDescent="0.35">
      <c r="A722">
        <v>1171</v>
      </c>
      <c r="B722" s="3" t="s">
        <v>1172</v>
      </c>
      <c r="C722" s="3" t="s">
        <v>5281</v>
      </c>
      <c r="D722" s="6">
        <v>25000</v>
      </c>
      <c r="E722" s="8">
        <v>5040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>ROUND((E722/D722)*100,0)</f>
        <v>20</v>
      </c>
      <c r="P722" s="8">
        <f>IFERROR(ROUND(E722/L722,2),0)</f>
        <v>5040</v>
      </c>
      <c r="Q722" s="10" t="s">
        <v>8321</v>
      </c>
      <c r="R722" t="s">
        <v>8322</v>
      </c>
      <c r="S722">
        <f>YEAR(T722)</f>
        <v>2014</v>
      </c>
      <c r="T722" s="14">
        <f>(((J722/60)/60)/24)+DATE(1970,1,1)</f>
        <v>41938.804710648146</v>
      </c>
      <c r="U722" s="15">
        <f>(((I722/60)/60)/24)+DATE(1970,1,1)</f>
        <v>41956.846377314811</v>
      </c>
    </row>
    <row r="723" spans="1:21" ht="29" x14ac:dyDescent="0.35">
      <c r="A723">
        <v>1202</v>
      </c>
      <c r="B723" s="3" t="s">
        <v>1203</v>
      </c>
      <c r="C723" s="3" t="s">
        <v>5312</v>
      </c>
      <c r="D723" s="6">
        <v>25000</v>
      </c>
      <c r="E723" s="8">
        <v>4794.82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>ROUND((E723/D723)*100,0)</f>
        <v>19</v>
      </c>
      <c r="P723" s="8">
        <f>IFERROR(ROUND(E723/L723,2),0)</f>
        <v>17.690000000000001</v>
      </c>
      <c r="Q723" s="10" t="s">
        <v>8325</v>
      </c>
      <c r="R723" t="s">
        <v>8331</v>
      </c>
      <c r="S723">
        <f>YEAR(T723)</f>
        <v>2015</v>
      </c>
      <c r="T723" s="14">
        <f>(((J723/60)/60)/24)+DATE(1970,1,1)</f>
        <v>42152.288819444439</v>
      </c>
      <c r="U723" s="15">
        <f>(((I723/60)/60)/24)+DATE(1970,1,1)</f>
        <v>42182.288819444439</v>
      </c>
    </row>
    <row r="724" spans="1:21" ht="29" x14ac:dyDescent="0.35">
      <c r="A724">
        <v>1237</v>
      </c>
      <c r="B724" s="3" t="s">
        <v>1238</v>
      </c>
      <c r="C724" s="3" t="s">
        <v>5347</v>
      </c>
      <c r="D724" s="6">
        <v>25000</v>
      </c>
      <c r="E724" s="8">
        <v>4510.8599999999997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>ROUND((E724/D724)*100,0)</f>
        <v>18</v>
      </c>
      <c r="P724" s="8">
        <f>IFERROR(ROUND(E724/L724,2),0)</f>
        <v>0</v>
      </c>
      <c r="Q724" s="10" t="s">
        <v>8313</v>
      </c>
      <c r="R724" t="s">
        <v>8347</v>
      </c>
      <c r="S724">
        <f>YEAR(T724)</f>
        <v>2012</v>
      </c>
      <c r="T724" s="14">
        <f>(((J724/60)/60)/24)+DATE(1970,1,1)</f>
        <v>41125.283159722225</v>
      </c>
      <c r="U724" s="15">
        <f>(((I724/60)/60)/24)+DATE(1970,1,1)</f>
        <v>41145.283159722225</v>
      </c>
    </row>
    <row r="725" spans="1:21" ht="29" x14ac:dyDescent="0.35">
      <c r="A725">
        <v>1274</v>
      </c>
      <c r="B725" s="3" t="s">
        <v>1275</v>
      </c>
      <c r="C725" s="3" t="s">
        <v>5384</v>
      </c>
      <c r="D725" s="6">
        <v>25000</v>
      </c>
      <c r="E725" s="8">
        <v>4230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>ROUND((E725/D725)*100,0)</f>
        <v>17</v>
      </c>
      <c r="P725" s="8">
        <f>IFERROR(ROUND(E725/L725,2),0)</f>
        <v>9.06</v>
      </c>
      <c r="Q725" s="10" t="s">
        <v>8313</v>
      </c>
      <c r="R725" t="s">
        <v>8315</v>
      </c>
      <c r="S725">
        <f>YEAR(T725)</f>
        <v>2012</v>
      </c>
      <c r="T725" s="14">
        <f>(((J725/60)/60)/24)+DATE(1970,1,1)</f>
        <v>41116.690104166664</v>
      </c>
      <c r="U725" s="15">
        <f>(((I725/60)/60)/24)+DATE(1970,1,1)</f>
        <v>41151.690104166664</v>
      </c>
    </row>
    <row r="726" spans="1:21" ht="29" x14ac:dyDescent="0.35">
      <c r="A726">
        <v>1335</v>
      </c>
      <c r="B726" s="3" t="s">
        <v>1336</v>
      </c>
      <c r="C726" s="3" t="s">
        <v>5445</v>
      </c>
      <c r="D726" s="6">
        <v>25000</v>
      </c>
      <c r="E726" s="8">
        <v>3976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>ROUND((E726/D726)*100,0)</f>
        <v>16</v>
      </c>
      <c r="P726" s="8">
        <f>IFERROR(ROUND(E726/L726,2),0)</f>
        <v>248.5</v>
      </c>
      <c r="Q726" s="10" t="s">
        <v>8316</v>
      </c>
      <c r="R726" t="s">
        <v>8324</v>
      </c>
      <c r="S726">
        <f>YEAR(T726)</f>
        <v>2015</v>
      </c>
      <c r="T726" s="14">
        <f>(((J726/60)/60)/24)+DATE(1970,1,1)</f>
        <v>42313.936365740738</v>
      </c>
      <c r="U726" s="15">
        <f>(((I726/60)/60)/24)+DATE(1970,1,1)</f>
        <v>42343.936365740738</v>
      </c>
    </row>
    <row r="727" spans="1:21" ht="29" x14ac:dyDescent="0.35">
      <c r="A727">
        <v>1341</v>
      </c>
      <c r="B727" s="3" t="s">
        <v>1342</v>
      </c>
      <c r="C727" s="3" t="s">
        <v>5451</v>
      </c>
      <c r="D727" s="6">
        <v>25000</v>
      </c>
      <c r="E727" s="8">
        <v>3910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>ROUND((E727/D727)*100,0)</f>
        <v>16</v>
      </c>
      <c r="P727" s="8">
        <f>IFERROR(ROUND(E727/L727,2),0)</f>
        <v>85</v>
      </c>
      <c r="Q727" s="10" t="s">
        <v>8316</v>
      </c>
      <c r="R727" t="s">
        <v>8324</v>
      </c>
      <c r="S727">
        <f>YEAR(T727)</f>
        <v>2016</v>
      </c>
      <c r="T727" s="14">
        <f>(((J727/60)/60)/24)+DATE(1970,1,1)</f>
        <v>42612.624039351853</v>
      </c>
      <c r="U727" s="15">
        <f>(((I727/60)/60)/24)+DATE(1970,1,1)</f>
        <v>42644.624039351853</v>
      </c>
    </row>
    <row r="728" spans="1:21" x14ac:dyDescent="0.35">
      <c r="A728">
        <v>1405</v>
      </c>
      <c r="B728" s="3" t="s">
        <v>1406</v>
      </c>
      <c r="C728" s="3" t="s">
        <v>5515</v>
      </c>
      <c r="D728" s="6">
        <v>25000</v>
      </c>
      <c r="E728" s="8">
        <v>3499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>ROUND((E728/D728)*100,0)</f>
        <v>14</v>
      </c>
      <c r="P728" s="8">
        <f>IFERROR(ROUND(E728/L728,2),0)</f>
        <v>205.82</v>
      </c>
      <c r="Q728" s="10" t="s">
        <v>8318</v>
      </c>
      <c r="R728" t="s">
        <v>8338</v>
      </c>
      <c r="S728">
        <f>YEAR(T728)</f>
        <v>2014</v>
      </c>
      <c r="T728" s="14">
        <f>(((J728/60)/60)/24)+DATE(1970,1,1)</f>
        <v>41941.680567129632</v>
      </c>
      <c r="U728" s="15">
        <f>(((I728/60)/60)/24)+DATE(1970,1,1)</f>
        <v>41971.722233796296</v>
      </c>
    </row>
    <row r="729" spans="1:21" ht="29" x14ac:dyDescent="0.35">
      <c r="A729">
        <v>1422</v>
      </c>
      <c r="B729" s="3" t="s">
        <v>1423</v>
      </c>
      <c r="C729" s="3" t="s">
        <v>5532</v>
      </c>
      <c r="D729" s="6">
        <v>25000</v>
      </c>
      <c r="E729" s="8">
        <v>3410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>ROUND((E729/D729)*100,0)</f>
        <v>14</v>
      </c>
      <c r="P729" s="8">
        <f>IFERROR(ROUND(E729/L729,2),0)</f>
        <v>1705</v>
      </c>
      <c r="Q729" s="10" t="s">
        <v>8318</v>
      </c>
      <c r="R729" t="s">
        <v>8338</v>
      </c>
      <c r="S729">
        <f>YEAR(T729)</f>
        <v>2016</v>
      </c>
      <c r="T729" s="14">
        <f>(((J729/60)/60)/24)+DATE(1970,1,1)</f>
        <v>42604.239629629628</v>
      </c>
      <c r="U729" s="15">
        <f>(((I729/60)/60)/24)+DATE(1970,1,1)</f>
        <v>42634.239629629628</v>
      </c>
    </row>
    <row r="730" spans="1:21" ht="29" x14ac:dyDescent="0.35">
      <c r="A730">
        <v>1453</v>
      </c>
      <c r="B730" s="3" t="s">
        <v>1454</v>
      </c>
      <c r="C730" s="3" t="s">
        <v>5563</v>
      </c>
      <c r="D730" s="6">
        <v>25000</v>
      </c>
      <c r="E730" s="8">
        <v>3317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>ROUND((E730/D730)*100,0)</f>
        <v>13</v>
      </c>
      <c r="P730" s="8">
        <f>IFERROR(ROUND(E730/L730,2),0)</f>
        <v>0</v>
      </c>
      <c r="Q730" s="10" t="s">
        <v>8318</v>
      </c>
      <c r="R730" t="s">
        <v>8338</v>
      </c>
      <c r="S730">
        <f>YEAR(T730)</f>
        <v>2017</v>
      </c>
      <c r="T730" s="14">
        <f>(((J730/60)/60)/24)+DATE(1970,1,1)</f>
        <v>42795.696145833332</v>
      </c>
      <c r="U730" s="15">
        <f>(((I730/60)/60)/24)+DATE(1970,1,1)</f>
        <v>42840.654479166667</v>
      </c>
    </row>
    <row r="731" spans="1:21" ht="29" x14ac:dyDescent="0.35">
      <c r="A731">
        <v>1472</v>
      </c>
      <c r="B731" s="3" t="s">
        <v>1473</v>
      </c>
      <c r="C731" s="3" t="s">
        <v>5582</v>
      </c>
      <c r="D731" s="6">
        <v>25000</v>
      </c>
      <c r="E731" s="8">
        <v>3236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>ROUND((E731/D731)*100,0)</f>
        <v>13</v>
      </c>
      <c r="P731" s="8">
        <f>IFERROR(ROUND(E731/L731,2),0)</f>
        <v>9.6300000000000008</v>
      </c>
      <c r="Q731" s="10" t="s">
        <v>8318</v>
      </c>
      <c r="R731" t="s">
        <v>8346</v>
      </c>
      <c r="S731">
        <f>YEAR(T731)</f>
        <v>2013</v>
      </c>
      <c r="T731" s="14">
        <f>(((J731/60)/60)/24)+DATE(1970,1,1)</f>
        <v>41533.542858796296</v>
      </c>
      <c r="U731" s="15">
        <f>(((I731/60)/60)/24)+DATE(1970,1,1)</f>
        <v>41563.542858796296</v>
      </c>
    </row>
    <row r="732" spans="1:21" ht="29" x14ac:dyDescent="0.35">
      <c r="A732">
        <v>1514</v>
      </c>
      <c r="B732" s="3" t="s">
        <v>1515</v>
      </c>
      <c r="C732" s="3" t="s">
        <v>5624</v>
      </c>
      <c r="D732" s="6">
        <v>25000</v>
      </c>
      <c r="E732" s="8">
        <v>3100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>ROUND((E732/D732)*100,0)</f>
        <v>12</v>
      </c>
      <c r="P732" s="8">
        <f>IFERROR(ROUND(E732/L732,2),0)</f>
        <v>17.61</v>
      </c>
      <c r="Q732" s="10" t="s">
        <v>8325</v>
      </c>
      <c r="R732" t="s">
        <v>8331</v>
      </c>
      <c r="S732">
        <f>YEAR(T732)</f>
        <v>2015</v>
      </c>
      <c r="T732" s="14">
        <f>(((J732/60)/60)/24)+DATE(1970,1,1)</f>
        <v>42234.597685185188</v>
      </c>
      <c r="U732" s="15">
        <f>(((I732/60)/60)/24)+DATE(1970,1,1)</f>
        <v>42274.597685185188</v>
      </c>
    </row>
    <row r="733" spans="1:21" ht="29" x14ac:dyDescent="0.35">
      <c r="A733">
        <v>1568</v>
      </c>
      <c r="B733" s="3" t="s">
        <v>1569</v>
      </c>
      <c r="C733" s="3" t="s">
        <v>5678</v>
      </c>
      <c r="D733" s="6">
        <v>25000</v>
      </c>
      <c r="E733" s="8">
        <v>2971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>ROUND((E733/D733)*100,0)</f>
        <v>12</v>
      </c>
      <c r="P733" s="8">
        <f>IFERROR(ROUND(E733/L733,2),0)</f>
        <v>135.05000000000001</v>
      </c>
      <c r="Q733" s="10" t="s">
        <v>8318</v>
      </c>
      <c r="R733" t="s">
        <v>8353</v>
      </c>
      <c r="S733">
        <f>YEAR(T733)</f>
        <v>2014</v>
      </c>
      <c r="T733" s="14">
        <f>(((J733/60)/60)/24)+DATE(1970,1,1)</f>
        <v>41962.062326388885</v>
      </c>
      <c r="U733" s="15">
        <f>(((I733/60)/60)/24)+DATE(1970,1,1)</f>
        <v>41997.062326388885</v>
      </c>
    </row>
    <row r="734" spans="1:21" ht="29" x14ac:dyDescent="0.35">
      <c r="A734">
        <v>1657</v>
      </c>
      <c r="B734" s="3" t="s">
        <v>1658</v>
      </c>
      <c r="C734" s="3" t="s">
        <v>5767</v>
      </c>
      <c r="D734" s="6">
        <v>25000</v>
      </c>
      <c r="E734" s="8">
        <v>2598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>ROUND((E734/D734)*100,0)</f>
        <v>10</v>
      </c>
      <c r="P734" s="8">
        <f>IFERROR(ROUND(E734/L734,2),0)</f>
        <v>11.76</v>
      </c>
      <c r="Q734" s="10" t="s">
        <v>8313</v>
      </c>
      <c r="R734" t="s">
        <v>8337</v>
      </c>
      <c r="S734">
        <f>YEAR(T734)</f>
        <v>2012</v>
      </c>
      <c r="T734" s="14">
        <f>(((J734/60)/60)/24)+DATE(1970,1,1)</f>
        <v>41023.782037037039</v>
      </c>
      <c r="U734" s="15">
        <f>(((I734/60)/60)/24)+DATE(1970,1,1)</f>
        <v>41053.782037037039</v>
      </c>
    </row>
    <row r="735" spans="1:21" ht="29" x14ac:dyDescent="0.35">
      <c r="A735">
        <v>1714</v>
      </c>
      <c r="B735" s="3" t="s">
        <v>1715</v>
      </c>
      <c r="C735" s="3" t="s">
        <v>5824</v>
      </c>
      <c r="D735" s="6">
        <v>25000</v>
      </c>
      <c r="E735" s="8">
        <v>2484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>ROUND((E735/D735)*100,0)</f>
        <v>10</v>
      </c>
      <c r="P735" s="8">
        <f>IFERROR(ROUND(E735/L735,2),0)</f>
        <v>146.12</v>
      </c>
      <c r="Q735" s="10" t="s">
        <v>8313</v>
      </c>
      <c r="R735" t="s">
        <v>8345</v>
      </c>
      <c r="S735">
        <f>YEAR(T735)</f>
        <v>2015</v>
      </c>
      <c r="T735" s="14">
        <f>(((J735/60)/60)/24)+DATE(1970,1,1)</f>
        <v>42095.918530092589</v>
      </c>
      <c r="U735" s="15">
        <f>(((I735/60)/60)/24)+DATE(1970,1,1)</f>
        <v>42125.918530092589</v>
      </c>
    </row>
    <row r="736" spans="1:21" ht="29" x14ac:dyDescent="0.35">
      <c r="A736">
        <v>1792</v>
      </c>
      <c r="B736" s="3" t="s">
        <v>1793</v>
      </c>
      <c r="C736" s="3" t="s">
        <v>5902</v>
      </c>
      <c r="D736" s="6">
        <v>25000</v>
      </c>
      <c r="E736" s="8">
        <v>2180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>ROUND((E736/D736)*100,0)</f>
        <v>9</v>
      </c>
      <c r="P736" s="8">
        <f>IFERROR(ROUND(E736/L736,2),0)</f>
        <v>15.68</v>
      </c>
      <c r="Q736" s="10" t="s">
        <v>8325</v>
      </c>
      <c r="R736" t="s">
        <v>8331</v>
      </c>
      <c r="S736">
        <f>YEAR(T736)</f>
        <v>2015</v>
      </c>
      <c r="T736" s="14">
        <f>(((J736/60)/60)/24)+DATE(1970,1,1)</f>
        <v>42189.031041666662</v>
      </c>
      <c r="U736" s="15">
        <f>(((I736/60)/60)/24)+DATE(1970,1,1)</f>
        <v>42226.290972222225</v>
      </c>
    </row>
    <row r="737" spans="1:21" ht="29" x14ac:dyDescent="0.35">
      <c r="A737">
        <v>1816</v>
      </c>
      <c r="B737" s="3" t="s">
        <v>1817</v>
      </c>
      <c r="C737" s="3" t="s">
        <v>5926</v>
      </c>
      <c r="D737" s="6">
        <v>25000</v>
      </c>
      <c r="E737" s="8">
        <v>2130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>ROUND((E737/D737)*100,0)</f>
        <v>9</v>
      </c>
      <c r="P737" s="8">
        <f>IFERROR(ROUND(E737/L737,2),0)</f>
        <v>355</v>
      </c>
      <c r="Q737" s="10" t="s">
        <v>8325</v>
      </c>
      <c r="R737" t="s">
        <v>8331</v>
      </c>
      <c r="S737">
        <f>YEAR(T737)</f>
        <v>2016</v>
      </c>
      <c r="T737" s="14">
        <f>(((J737/60)/60)/24)+DATE(1970,1,1)</f>
        <v>42548.876192129625</v>
      </c>
      <c r="U737" s="15">
        <f>(((I737/60)/60)/24)+DATE(1970,1,1)</f>
        <v>42576.791666666672</v>
      </c>
    </row>
    <row r="738" spans="1:21" ht="29" x14ac:dyDescent="0.35">
      <c r="A738">
        <v>1866</v>
      </c>
      <c r="B738" s="3" t="s">
        <v>1867</v>
      </c>
      <c r="C738" s="3" t="s">
        <v>5976</v>
      </c>
      <c r="D738" s="6">
        <v>25000</v>
      </c>
      <c r="E738" s="8">
        <v>2041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>ROUND((E738/D738)*100,0)</f>
        <v>8</v>
      </c>
      <c r="P738" s="8">
        <f>IFERROR(ROUND(E738/L738,2),0)</f>
        <v>1020.5</v>
      </c>
      <c r="Q738" s="10" t="s">
        <v>8311</v>
      </c>
      <c r="R738" t="s">
        <v>8336</v>
      </c>
      <c r="S738">
        <f>YEAR(T738)</f>
        <v>2017</v>
      </c>
      <c r="T738" s="14">
        <f>(((J738/60)/60)/24)+DATE(1970,1,1)</f>
        <v>42742.246493055558</v>
      </c>
      <c r="U738" s="15">
        <f>(((I738/60)/60)/24)+DATE(1970,1,1)</f>
        <v>42795.166666666672</v>
      </c>
    </row>
    <row r="739" spans="1:21" ht="29" x14ac:dyDescent="0.35">
      <c r="A739">
        <v>1868</v>
      </c>
      <c r="B739" s="3" t="s">
        <v>1869</v>
      </c>
      <c r="C739" s="3" t="s">
        <v>5978</v>
      </c>
      <c r="D739" s="6">
        <v>25000</v>
      </c>
      <c r="E739" s="8">
        <v>2035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>ROUND((E739/D739)*100,0)</f>
        <v>8</v>
      </c>
      <c r="P739" s="8">
        <f>IFERROR(ROUND(E739/L739,2),0)</f>
        <v>119.71</v>
      </c>
      <c r="Q739" s="10" t="s">
        <v>8311</v>
      </c>
      <c r="R739" t="s">
        <v>8336</v>
      </c>
      <c r="S739">
        <f>YEAR(T739)</f>
        <v>2015</v>
      </c>
      <c r="T739" s="14">
        <f>(((J739/60)/60)/24)+DATE(1970,1,1)</f>
        <v>42328.779224537036</v>
      </c>
      <c r="U739" s="15">
        <f>(((I739/60)/60)/24)+DATE(1970,1,1)</f>
        <v>42353.332638888889</v>
      </c>
    </row>
    <row r="740" spans="1:21" ht="29" x14ac:dyDescent="0.35">
      <c r="A740">
        <v>1905</v>
      </c>
      <c r="B740" s="3" t="s">
        <v>1906</v>
      </c>
      <c r="C740" s="3" t="s">
        <v>6015</v>
      </c>
      <c r="D740" s="6">
        <v>25000</v>
      </c>
      <c r="E740" s="8">
        <v>2000.66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>ROUND((E740/D740)*100,0)</f>
        <v>8</v>
      </c>
      <c r="P740" s="8">
        <f>IFERROR(ROUND(E740/L740,2),0)</f>
        <v>500.17</v>
      </c>
      <c r="Q740" s="10" t="s">
        <v>8316</v>
      </c>
      <c r="R740" t="s">
        <v>8349</v>
      </c>
      <c r="S740">
        <f>YEAR(T740)</f>
        <v>2014</v>
      </c>
      <c r="T740" s="14">
        <f>(((J740/60)/60)/24)+DATE(1970,1,1)</f>
        <v>41859.925856481481</v>
      </c>
      <c r="U740" s="15">
        <f>(((I740/60)/60)/24)+DATE(1970,1,1)</f>
        <v>41889.925856481481</v>
      </c>
    </row>
    <row r="741" spans="1:21" ht="29" x14ac:dyDescent="0.35">
      <c r="A741">
        <v>1908</v>
      </c>
      <c r="B741" s="3" t="s">
        <v>1909</v>
      </c>
      <c r="C741" s="3" t="s">
        <v>6018</v>
      </c>
      <c r="D741" s="6">
        <v>25000</v>
      </c>
      <c r="E741" s="8">
        <v>2000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>ROUND((E741/D741)*100,0)</f>
        <v>8</v>
      </c>
      <c r="P741" s="8">
        <f>IFERROR(ROUND(E741/L741,2),0)</f>
        <v>500</v>
      </c>
      <c r="Q741" s="10" t="s">
        <v>8316</v>
      </c>
      <c r="R741" t="s">
        <v>8349</v>
      </c>
      <c r="S741">
        <f>YEAR(T741)</f>
        <v>2016</v>
      </c>
      <c r="T741" s="14">
        <f>(((J741/60)/60)/24)+DATE(1970,1,1)</f>
        <v>42703.917824074073</v>
      </c>
      <c r="U741" s="15">
        <f>(((I741/60)/60)/24)+DATE(1970,1,1)</f>
        <v>42733.917824074073</v>
      </c>
    </row>
    <row r="742" spans="1:21" ht="29" x14ac:dyDescent="0.35">
      <c r="A742">
        <v>1918</v>
      </c>
      <c r="B742" s="3" t="s">
        <v>1919</v>
      </c>
      <c r="C742" s="3" t="s">
        <v>6028</v>
      </c>
      <c r="D742" s="6">
        <v>25000</v>
      </c>
      <c r="E742" s="8">
        <v>2000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>ROUND((E742/D742)*100,0)</f>
        <v>8</v>
      </c>
      <c r="P742" s="8">
        <f>IFERROR(ROUND(E742/L742,2),0)</f>
        <v>222.22</v>
      </c>
      <c r="Q742" s="10" t="s">
        <v>8316</v>
      </c>
      <c r="R742" t="s">
        <v>8349</v>
      </c>
      <c r="S742">
        <f>YEAR(T742)</f>
        <v>2014</v>
      </c>
      <c r="T742" s="14">
        <f>(((J742/60)/60)/24)+DATE(1970,1,1)</f>
        <v>41828.789942129632</v>
      </c>
      <c r="U742" s="15">
        <f>(((I742/60)/60)/24)+DATE(1970,1,1)</f>
        <v>41863.789942129632</v>
      </c>
    </row>
    <row r="743" spans="1:21" ht="29" x14ac:dyDescent="0.35">
      <c r="A743">
        <v>2017</v>
      </c>
      <c r="B743" s="3" t="s">
        <v>2018</v>
      </c>
      <c r="C743" s="3" t="s">
        <v>6127</v>
      </c>
      <c r="D743" s="6">
        <v>25000</v>
      </c>
      <c r="E743" s="8">
        <v>1656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>ROUND((E743/D743)*100,0)</f>
        <v>7</v>
      </c>
      <c r="P743" s="8">
        <f>IFERROR(ROUND(E743/L743,2),0)</f>
        <v>3.89</v>
      </c>
      <c r="Q743" s="10" t="s">
        <v>8316</v>
      </c>
      <c r="R743" t="s">
        <v>8317</v>
      </c>
      <c r="S743">
        <f>YEAR(T743)</f>
        <v>2012</v>
      </c>
      <c r="T743" s="14">
        <f>(((J743/60)/60)/24)+DATE(1970,1,1)</f>
        <v>40961.057349537034</v>
      </c>
      <c r="U743" s="15">
        <f>(((I743/60)/60)/24)+DATE(1970,1,1)</f>
        <v>40992.166666666664</v>
      </c>
    </row>
    <row r="744" spans="1:21" x14ac:dyDescent="0.35">
      <c r="A744">
        <v>2026</v>
      </c>
      <c r="B744" s="3" t="s">
        <v>2027</v>
      </c>
      <c r="C744" s="3" t="s">
        <v>6136</v>
      </c>
      <c r="D744" s="6">
        <v>25000</v>
      </c>
      <c r="E744" s="8">
        <v>1626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>ROUND((E744/D744)*100,0)</f>
        <v>7</v>
      </c>
      <c r="P744" s="8">
        <f>IFERROR(ROUND(E744/L744,2),0)</f>
        <v>3.58</v>
      </c>
      <c r="Q744" s="10" t="s">
        <v>8316</v>
      </c>
      <c r="R744" t="s">
        <v>8317</v>
      </c>
      <c r="S744">
        <f>YEAR(T744)</f>
        <v>2014</v>
      </c>
      <c r="T744" s="14">
        <f>(((J744/60)/60)/24)+DATE(1970,1,1)</f>
        <v>41704.735937500001</v>
      </c>
      <c r="U744" s="15">
        <f>(((I744/60)/60)/24)+DATE(1970,1,1)</f>
        <v>41750.165972222225</v>
      </c>
    </row>
    <row r="745" spans="1:21" ht="29" x14ac:dyDescent="0.35">
      <c r="A745">
        <v>2032</v>
      </c>
      <c r="B745" s="3" t="s">
        <v>2033</v>
      </c>
      <c r="C745" s="3" t="s">
        <v>6142</v>
      </c>
      <c r="D745" s="6">
        <v>25000</v>
      </c>
      <c r="E745" s="8">
        <v>1614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>ROUND((E745/D745)*100,0)</f>
        <v>6</v>
      </c>
      <c r="P745" s="8">
        <f>IFERROR(ROUND(E745/L745,2),0)</f>
        <v>3.04</v>
      </c>
      <c r="Q745" s="10" t="s">
        <v>8316</v>
      </c>
      <c r="R745" t="s">
        <v>8317</v>
      </c>
      <c r="S745">
        <f>YEAR(T745)</f>
        <v>2016</v>
      </c>
      <c r="T745" s="14">
        <f>(((J745/60)/60)/24)+DATE(1970,1,1)</f>
        <v>42689.565671296295</v>
      </c>
      <c r="U745" s="15">
        <f>(((I745/60)/60)/24)+DATE(1970,1,1)</f>
        <v>42719.208333333328</v>
      </c>
    </row>
    <row r="746" spans="1:21" ht="29" x14ac:dyDescent="0.35">
      <c r="A746">
        <v>2033</v>
      </c>
      <c r="B746" s="3" t="s">
        <v>2034</v>
      </c>
      <c r="C746" s="3" t="s">
        <v>6143</v>
      </c>
      <c r="D746" s="6">
        <v>25000</v>
      </c>
      <c r="E746" s="8">
        <v>1614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>ROUND((E746/D746)*100,0)</f>
        <v>6</v>
      </c>
      <c r="P746" s="8">
        <f>IFERROR(ROUND(E746/L746,2),0)</f>
        <v>10.220000000000001</v>
      </c>
      <c r="Q746" s="10" t="s">
        <v>8316</v>
      </c>
      <c r="R746" t="s">
        <v>8317</v>
      </c>
      <c r="S746">
        <f>YEAR(T746)</f>
        <v>2014</v>
      </c>
      <c r="T746" s="14">
        <f>(((J746/60)/60)/24)+DATE(1970,1,1)</f>
        <v>41725.082384259258</v>
      </c>
      <c r="U746" s="15">
        <f>(((I746/60)/60)/24)+DATE(1970,1,1)</f>
        <v>41755.082384259258</v>
      </c>
    </row>
    <row r="747" spans="1:21" ht="29" x14ac:dyDescent="0.35">
      <c r="A747">
        <v>2060</v>
      </c>
      <c r="B747" s="3" t="s">
        <v>2061</v>
      </c>
      <c r="C747" s="3" t="s">
        <v>6170</v>
      </c>
      <c r="D747" s="6">
        <v>25000</v>
      </c>
      <c r="E747" s="8">
        <v>1555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>ROUND((E747/D747)*100,0)</f>
        <v>6</v>
      </c>
      <c r="P747" s="8">
        <f>IFERROR(ROUND(E747/L747,2),0)</f>
        <v>1.1399999999999999</v>
      </c>
      <c r="Q747" s="10" t="s">
        <v>8316</v>
      </c>
      <c r="R747" t="s">
        <v>8317</v>
      </c>
      <c r="S747">
        <f>YEAR(T747)</f>
        <v>2014</v>
      </c>
      <c r="T747" s="14">
        <f>(((J747/60)/60)/24)+DATE(1970,1,1)</f>
        <v>41783.642939814818</v>
      </c>
      <c r="U747" s="15">
        <f>(((I747/60)/60)/24)+DATE(1970,1,1)</f>
        <v>41843.642939814818</v>
      </c>
    </row>
    <row r="748" spans="1:21" ht="29" x14ac:dyDescent="0.35">
      <c r="A748">
        <v>2068</v>
      </c>
      <c r="B748" s="3" t="s">
        <v>2069</v>
      </c>
      <c r="C748" s="3" t="s">
        <v>6178</v>
      </c>
      <c r="D748" s="6">
        <v>25000</v>
      </c>
      <c r="E748" s="8">
        <v>1537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>ROUND((E748/D748)*100,0)</f>
        <v>6</v>
      </c>
      <c r="P748" s="8">
        <f>IFERROR(ROUND(E748/L748,2),0)</f>
        <v>20.22</v>
      </c>
      <c r="Q748" s="10" t="s">
        <v>8316</v>
      </c>
      <c r="R748" t="s">
        <v>8317</v>
      </c>
      <c r="S748">
        <f>YEAR(T748)</f>
        <v>2016</v>
      </c>
      <c r="T748" s="14">
        <f>(((J748/60)/60)/24)+DATE(1970,1,1)</f>
        <v>42633.841608796298</v>
      </c>
      <c r="U748" s="15">
        <f>(((I748/60)/60)/24)+DATE(1970,1,1)</f>
        <v>42663.841608796298</v>
      </c>
    </row>
    <row r="749" spans="1:21" ht="29" x14ac:dyDescent="0.35">
      <c r="A749">
        <v>2178</v>
      </c>
      <c r="B749" s="3" t="s">
        <v>2179</v>
      </c>
      <c r="C749" s="3" t="s">
        <v>6288</v>
      </c>
      <c r="D749" s="6">
        <v>25000</v>
      </c>
      <c r="E749" s="8">
        <v>1300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>ROUND((E749/D749)*100,0)</f>
        <v>5</v>
      </c>
      <c r="P749" s="8">
        <f>IFERROR(ROUND(E749/L749,2),0)</f>
        <v>1.51</v>
      </c>
      <c r="Q749" s="10" t="s">
        <v>8313</v>
      </c>
      <c r="R749" t="s">
        <v>8315</v>
      </c>
      <c r="S749">
        <f>YEAR(T749)</f>
        <v>2016</v>
      </c>
      <c r="T749" s="14">
        <f>(((J749/60)/60)/24)+DATE(1970,1,1)</f>
        <v>42723.63653935185</v>
      </c>
      <c r="U749" s="15">
        <f>(((I749/60)/60)/24)+DATE(1970,1,1)</f>
        <v>42753.63653935185</v>
      </c>
    </row>
    <row r="750" spans="1:21" x14ac:dyDescent="0.35">
      <c r="A750">
        <v>2239</v>
      </c>
      <c r="B750" s="3" t="s">
        <v>2240</v>
      </c>
      <c r="C750" s="3" t="s">
        <v>6349</v>
      </c>
      <c r="D750" s="6">
        <v>25000</v>
      </c>
      <c r="E750" s="8">
        <v>1174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>ROUND((E750/D750)*100,0)</f>
        <v>5</v>
      </c>
      <c r="P750" s="8">
        <f>IFERROR(ROUND(E750/L750,2),0)</f>
        <v>2.76</v>
      </c>
      <c r="Q750" s="10" t="s">
        <v>8311</v>
      </c>
      <c r="R750" t="s">
        <v>8312</v>
      </c>
      <c r="S750">
        <f>YEAR(T750)</f>
        <v>2013</v>
      </c>
      <c r="T750" s="14">
        <f>(((J750/60)/60)/24)+DATE(1970,1,1)</f>
        <v>41572.958495370374</v>
      </c>
      <c r="U750" s="15">
        <f>(((I750/60)/60)/24)+DATE(1970,1,1)</f>
        <v>41609.168055555558</v>
      </c>
    </row>
    <row r="751" spans="1:21" ht="29" x14ac:dyDescent="0.35">
      <c r="A751">
        <v>2250</v>
      </c>
      <c r="B751" s="3" t="s">
        <v>2251</v>
      </c>
      <c r="C751" s="3" t="s">
        <v>6360</v>
      </c>
      <c r="D751" s="6">
        <v>25000</v>
      </c>
      <c r="E751" s="8">
        <v>1145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>ROUND((E751/D751)*100,0)</f>
        <v>5</v>
      </c>
      <c r="P751" s="8">
        <f>IFERROR(ROUND(E751/L751,2),0)</f>
        <v>2.0099999999999998</v>
      </c>
      <c r="Q751" s="10" t="s">
        <v>8311</v>
      </c>
      <c r="R751" t="s">
        <v>8312</v>
      </c>
      <c r="S751">
        <f>YEAR(T751)</f>
        <v>2016</v>
      </c>
      <c r="T751" s="14">
        <f>(((J751/60)/60)/24)+DATE(1970,1,1)</f>
        <v>42677.005474537036</v>
      </c>
      <c r="U751" s="15">
        <f>(((I751/60)/60)/24)+DATE(1970,1,1)</f>
        <v>42707.0471412037</v>
      </c>
    </row>
    <row r="752" spans="1:21" ht="29" x14ac:dyDescent="0.35">
      <c r="A752">
        <v>2270</v>
      </c>
      <c r="B752" s="3" t="s">
        <v>2271</v>
      </c>
      <c r="C752" s="3" t="s">
        <v>6380</v>
      </c>
      <c r="D752" s="6">
        <v>25000</v>
      </c>
      <c r="E752" s="8">
        <v>1111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>ROUND((E752/D752)*100,0)</f>
        <v>4</v>
      </c>
      <c r="P752" s="8">
        <f>IFERROR(ROUND(E752/L752,2),0)</f>
        <v>0.67</v>
      </c>
      <c r="Q752" s="10" t="s">
        <v>8311</v>
      </c>
      <c r="R752" t="s">
        <v>8312</v>
      </c>
      <c r="S752">
        <f>YEAR(T752)</f>
        <v>2016</v>
      </c>
      <c r="T752" s="14">
        <f>(((J752/60)/60)/24)+DATE(1970,1,1)</f>
        <v>42725.869363425925</v>
      </c>
      <c r="U752" s="15">
        <f>(((I752/60)/60)/24)+DATE(1970,1,1)</f>
        <v>42745.915972222225</v>
      </c>
    </row>
    <row r="753" spans="1:21" ht="29" x14ac:dyDescent="0.35">
      <c r="A753">
        <v>2329</v>
      </c>
      <c r="B753" s="3" t="s">
        <v>2330</v>
      </c>
      <c r="C753" s="3" t="s">
        <v>6439</v>
      </c>
      <c r="D753" s="6">
        <v>25000</v>
      </c>
      <c r="E753" s="8">
        <v>1030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>ROUND((E753/D753)*100,0)</f>
        <v>4</v>
      </c>
      <c r="P753" s="8">
        <f>IFERROR(ROUND(E753/L753,2),0)</f>
        <v>8.24</v>
      </c>
      <c r="Q753" s="10" t="s">
        <v>8321</v>
      </c>
      <c r="R753" t="s">
        <v>8348</v>
      </c>
      <c r="S753">
        <f>YEAR(T753)</f>
        <v>2014</v>
      </c>
      <c r="T753" s="14">
        <f>(((J753/60)/60)/24)+DATE(1970,1,1)</f>
        <v>41807.624374999999</v>
      </c>
      <c r="U753" s="15">
        <f>(((I753/60)/60)/24)+DATE(1970,1,1)</f>
        <v>41837.624374999999</v>
      </c>
    </row>
    <row r="754" spans="1:21" ht="29" x14ac:dyDescent="0.35">
      <c r="A754">
        <v>2332</v>
      </c>
      <c r="B754" s="3" t="s">
        <v>2333</v>
      </c>
      <c r="C754" s="3" t="s">
        <v>6442</v>
      </c>
      <c r="D754" s="6">
        <v>25000</v>
      </c>
      <c r="E754" s="8">
        <v>1026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>ROUND((E754/D754)*100,0)</f>
        <v>4</v>
      </c>
      <c r="P754" s="8">
        <f>IFERROR(ROUND(E754/L754,2),0)</f>
        <v>2.91</v>
      </c>
      <c r="Q754" s="10" t="s">
        <v>8321</v>
      </c>
      <c r="R754" t="s">
        <v>8348</v>
      </c>
      <c r="S754">
        <f>YEAR(T754)</f>
        <v>2015</v>
      </c>
      <c r="T754" s="14">
        <f>(((J754/60)/60)/24)+DATE(1970,1,1)</f>
        <v>42011.628136574072</v>
      </c>
      <c r="U754" s="15">
        <f>(((I754/60)/60)/24)+DATE(1970,1,1)</f>
        <v>42041.628136574072</v>
      </c>
    </row>
    <row r="755" spans="1:21" ht="29" x14ac:dyDescent="0.35">
      <c r="A755">
        <v>2335</v>
      </c>
      <c r="B755" s="3" t="s">
        <v>2336</v>
      </c>
      <c r="C755" s="3" t="s">
        <v>6445</v>
      </c>
      <c r="D755" s="6">
        <v>25000</v>
      </c>
      <c r="E755" s="8">
        <v>1025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>ROUND((E755/D755)*100,0)</f>
        <v>4</v>
      </c>
      <c r="P755" s="8">
        <f>IFERROR(ROUND(E755/L755,2),0)</f>
        <v>4.6399999999999997</v>
      </c>
      <c r="Q755" s="10" t="s">
        <v>8321</v>
      </c>
      <c r="R755" t="s">
        <v>8348</v>
      </c>
      <c r="S755">
        <f>YEAR(T755)</f>
        <v>2014</v>
      </c>
      <c r="T755" s="14">
        <f>(((J755/60)/60)/24)+DATE(1970,1,1)</f>
        <v>41771.572256944448</v>
      </c>
      <c r="U755" s="15">
        <f>(((I755/60)/60)/24)+DATE(1970,1,1)</f>
        <v>41801.572256944448</v>
      </c>
    </row>
    <row r="756" spans="1:21" ht="29" x14ac:dyDescent="0.35">
      <c r="A756">
        <v>2339</v>
      </c>
      <c r="B756" s="3" t="s">
        <v>2340</v>
      </c>
      <c r="C756" s="3" t="s">
        <v>6449</v>
      </c>
      <c r="D756" s="6">
        <v>25000</v>
      </c>
      <c r="E756" s="8">
        <v>1020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>ROUND((E756/D756)*100,0)</f>
        <v>4</v>
      </c>
      <c r="P756" s="8">
        <f>IFERROR(ROUND(E756/L756,2),0)</f>
        <v>0.92</v>
      </c>
      <c r="Q756" s="10" t="s">
        <v>8321</v>
      </c>
      <c r="R756" t="s">
        <v>8348</v>
      </c>
      <c r="S756">
        <f>YEAR(T756)</f>
        <v>2016</v>
      </c>
      <c r="T756" s="14">
        <f>(((J756/60)/60)/24)+DATE(1970,1,1)</f>
        <v>42692.79987268518</v>
      </c>
      <c r="U756" s="15">
        <f>(((I756/60)/60)/24)+DATE(1970,1,1)</f>
        <v>42723.332638888889</v>
      </c>
    </row>
    <row r="757" spans="1:21" ht="29" x14ac:dyDescent="0.35">
      <c r="A757">
        <v>2366</v>
      </c>
      <c r="B757" s="3" t="s">
        <v>2367</v>
      </c>
      <c r="C757" s="3" t="s">
        <v>6476</v>
      </c>
      <c r="D757" s="6">
        <v>25000</v>
      </c>
      <c r="E757" s="8">
        <v>1000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>ROUND((E757/D757)*100,0)</f>
        <v>4</v>
      </c>
      <c r="P757" s="8">
        <f>IFERROR(ROUND(E757/L757,2),0)</f>
        <v>37.04</v>
      </c>
      <c r="Q757" s="10" t="s">
        <v>8316</v>
      </c>
      <c r="R757" t="s">
        <v>8334</v>
      </c>
      <c r="S757">
        <f>YEAR(T757)</f>
        <v>2015</v>
      </c>
      <c r="T757" s="14">
        <f>(((J757/60)/60)/24)+DATE(1970,1,1)</f>
        <v>42268.531631944439</v>
      </c>
      <c r="U757" s="15">
        <f>(((I757/60)/60)/24)+DATE(1970,1,1)</f>
        <v>42298.531631944439</v>
      </c>
    </row>
    <row r="758" spans="1:21" ht="29" x14ac:dyDescent="0.35">
      <c r="A758">
        <v>2369</v>
      </c>
      <c r="B758" s="3" t="s">
        <v>2370</v>
      </c>
      <c r="C758" s="3" t="s">
        <v>6479</v>
      </c>
      <c r="D758" s="6">
        <v>25000</v>
      </c>
      <c r="E758" s="8">
        <v>1000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>ROUND((E758/D758)*100,0)</f>
        <v>4</v>
      </c>
      <c r="P758" s="8">
        <f>IFERROR(ROUND(E758/L758,2),0)</f>
        <v>0</v>
      </c>
      <c r="Q758" s="10" t="s">
        <v>8316</v>
      </c>
      <c r="R758" t="s">
        <v>8334</v>
      </c>
      <c r="S758">
        <f>YEAR(T758)</f>
        <v>2016</v>
      </c>
      <c r="T758" s="14">
        <f>(((J758/60)/60)/24)+DATE(1970,1,1)</f>
        <v>42380.812627314815</v>
      </c>
      <c r="U758" s="15">
        <f>(((I758/60)/60)/24)+DATE(1970,1,1)</f>
        <v>42410.812627314815</v>
      </c>
    </row>
    <row r="759" spans="1:21" ht="29" x14ac:dyDescent="0.35">
      <c r="A759">
        <v>2370</v>
      </c>
      <c r="B759" s="3" t="s">
        <v>2371</v>
      </c>
      <c r="C759" s="3" t="s">
        <v>6480</v>
      </c>
      <c r="D759" s="6">
        <v>25000</v>
      </c>
      <c r="E759" s="8">
        <v>1000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>ROUND((E759/D759)*100,0)</f>
        <v>4</v>
      </c>
      <c r="P759" s="8">
        <f>IFERROR(ROUND(E759/L759,2),0)</f>
        <v>250</v>
      </c>
      <c r="Q759" s="10" t="s">
        <v>8316</v>
      </c>
      <c r="R759" t="s">
        <v>8334</v>
      </c>
      <c r="S759">
        <f>YEAR(T759)</f>
        <v>2014</v>
      </c>
      <c r="T759" s="14">
        <f>(((J759/60)/60)/24)+DATE(1970,1,1)</f>
        <v>41961.18913194444</v>
      </c>
      <c r="U759" s="15">
        <f>(((I759/60)/60)/24)+DATE(1970,1,1)</f>
        <v>41991.18913194444</v>
      </c>
    </row>
    <row r="760" spans="1:21" ht="29" x14ac:dyDescent="0.35">
      <c r="A760">
        <v>2409</v>
      </c>
      <c r="B760" s="3" t="s">
        <v>2410</v>
      </c>
      <c r="C760" s="3" t="s">
        <v>6519</v>
      </c>
      <c r="D760" s="6">
        <v>25000</v>
      </c>
      <c r="E760" s="8">
        <v>890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>ROUND((E760/D760)*100,0)</f>
        <v>4</v>
      </c>
      <c r="P760" s="8">
        <f>IFERROR(ROUND(E760/L760,2),0)</f>
        <v>148.33000000000001</v>
      </c>
      <c r="Q760" s="10" t="s">
        <v>8321</v>
      </c>
      <c r="R760" t="s">
        <v>8322</v>
      </c>
      <c r="S760">
        <f>YEAR(T760)</f>
        <v>2015</v>
      </c>
      <c r="T760" s="14">
        <f>(((J760/60)/60)/24)+DATE(1970,1,1)</f>
        <v>42204.875868055555</v>
      </c>
      <c r="U760" s="15">
        <f>(((I760/60)/60)/24)+DATE(1970,1,1)</f>
        <v>42234.875868055555</v>
      </c>
    </row>
    <row r="761" spans="1:21" ht="29" x14ac:dyDescent="0.35">
      <c r="A761">
        <v>2411</v>
      </c>
      <c r="B761" s="3" t="s">
        <v>2412</v>
      </c>
      <c r="C761" s="3" t="s">
        <v>6521</v>
      </c>
      <c r="D761" s="6">
        <v>25000</v>
      </c>
      <c r="E761" s="8">
        <v>886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>ROUND((E761/D761)*100,0)</f>
        <v>4</v>
      </c>
      <c r="P761" s="8">
        <f>IFERROR(ROUND(E761/L761,2),0)</f>
        <v>295.33</v>
      </c>
      <c r="Q761" s="10" t="s">
        <v>8321</v>
      </c>
      <c r="R761" t="s">
        <v>8322</v>
      </c>
      <c r="S761">
        <f>YEAR(T761)</f>
        <v>2015</v>
      </c>
      <c r="T761" s="14">
        <f>(((J761/60)/60)/24)+DATE(1970,1,1)</f>
        <v>42211.732430555552</v>
      </c>
      <c r="U761" s="15">
        <f>(((I761/60)/60)/24)+DATE(1970,1,1)</f>
        <v>42241.732430555552</v>
      </c>
    </row>
    <row r="762" spans="1:21" x14ac:dyDescent="0.35">
      <c r="A762">
        <v>2418</v>
      </c>
      <c r="B762" s="3" t="s">
        <v>2419</v>
      </c>
      <c r="C762" s="3" t="s">
        <v>6528</v>
      </c>
      <c r="D762" s="6">
        <v>25000</v>
      </c>
      <c r="E762" s="8">
        <v>879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>ROUND((E762/D762)*100,0)</f>
        <v>4</v>
      </c>
      <c r="P762" s="8">
        <f>IFERROR(ROUND(E762/L762,2),0)</f>
        <v>175.8</v>
      </c>
      <c r="Q762" s="10" t="s">
        <v>8321</v>
      </c>
      <c r="R762" t="s">
        <v>8322</v>
      </c>
      <c r="S762">
        <f>YEAR(T762)</f>
        <v>2015</v>
      </c>
      <c r="T762" s="14">
        <f>(((J762/60)/60)/24)+DATE(1970,1,1)</f>
        <v>42027.856990740736</v>
      </c>
      <c r="U762" s="15">
        <f>(((I762/60)/60)/24)+DATE(1970,1,1)</f>
        <v>42087.815324074079</v>
      </c>
    </row>
    <row r="763" spans="1:21" x14ac:dyDescent="0.35">
      <c r="A763">
        <v>2424</v>
      </c>
      <c r="B763" s="3" t="s">
        <v>2425</v>
      </c>
      <c r="C763" s="3" t="s">
        <v>6534</v>
      </c>
      <c r="D763" s="6">
        <v>25000</v>
      </c>
      <c r="E763" s="8">
        <v>865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>ROUND((E763/D763)*100,0)</f>
        <v>3</v>
      </c>
      <c r="P763" s="8">
        <f>IFERROR(ROUND(E763/L763,2),0)</f>
        <v>96.11</v>
      </c>
      <c r="Q763" s="10" t="s">
        <v>8321</v>
      </c>
      <c r="R763" t="s">
        <v>8322</v>
      </c>
      <c r="S763">
        <f>YEAR(T763)</f>
        <v>2014</v>
      </c>
      <c r="T763" s="14">
        <f>(((J763/60)/60)/24)+DATE(1970,1,1)</f>
        <v>41909.892453703702</v>
      </c>
      <c r="U763" s="15">
        <f>(((I763/60)/60)/24)+DATE(1970,1,1)</f>
        <v>41939.892453703702</v>
      </c>
    </row>
    <row r="764" spans="1:21" ht="29" x14ac:dyDescent="0.35">
      <c r="A764">
        <v>2616</v>
      </c>
      <c r="B764" s="3" t="s">
        <v>2616</v>
      </c>
      <c r="C764" s="3" t="s">
        <v>6726</v>
      </c>
      <c r="D764" s="6">
        <v>25000</v>
      </c>
      <c r="E764" s="8">
        <v>570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>ROUND((E764/D764)*100,0)</f>
        <v>2</v>
      </c>
      <c r="P764" s="8">
        <f>IFERROR(ROUND(E764/L764,2),0)</f>
        <v>2.39</v>
      </c>
      <c r="Q764" s="10" t="s">
        <v>8316</v>
      </c>
      <c r="R764" t="s">
        <v>8350</v>
      </c>
      <c r="S764">
        <f>YEAR(T764)</f>
        <v>2015</v>
      </c>
      <c r="T764" s="14">
        <f>(((J764/60)/60)/24)+DATE(1970,1,1)</f>
        <v>42211.99454861111</v>
      </c>
      <c r="U764" s="15">
        <f>(((I764/60)/60)/24)+DATE(1970,1,1)</f>
        <v>42241.99454861111</v>
      </c>
    </row>
    <row r="765" spans="1:21" ht="29" x14ac:dyDescent="0.35">
      <c r="A765">
        <v>2671</v>
      </c>
      <c r="B765" s="3" t="s">
        <v>2671</v>
      </c>
      <c r="C765" s="3" t="s">
        <v>6781</v>
      </c>
      <c r="D765" s="6">
        <v>25000</v>
      </c>
      <c r="E765" s="8">
        <v>503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>ROUND((E765/D765)*100,0)</f>
        <v>2</v>
      </c>
      <c r="P765" s="8">
        <f>IFERROR(ROUND(E765/L765,2),0)</f>
        <v>5.99</v>
      </c>
      <c r="Q765" s="10" t="s">
        <v>8316</v>
      </c>
      <c r="R765" t="s">
        <v>8355</v>
      </c>
      <c r="S765">
        <f>YEAR(T765)</f>
        <v>2014</v>
      </c>
      <c r="T765" s="14">
        <f>(((J765/60)/60)/24)+DATE(1970,1,1)</f>
        <v>41962.749027777783</v>
      </c>
      <c r="U765" s="15">
        <f>(((I765/60)/60)/24)+DATE(1970,1,1)</f>
        <v>41992.818055555559</v>
      </c>
    </row>
    <row r="766" spans="1:21" ht="29" x14ac:dyDescent="0.35">
      <c r="A766">
        <v>2675</v>
      </c>
      <c r="B766" s="3" t="s">
        <v>2675</v>
      </c>
      <c r="C766" s="3" t="s">
        <v>6785</v>
      </c>
      <c r="D766" s="6">
        <v>25000</v>
      </c>
      <c r="E766" s="8">
        <v>500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>ROUND((E766/D766)*100,0)</f>
        <v>2</v>
      </c>
      <c r="P766" s="8">
        <f>IFERROR(ROUND(E766/L766,2),0)</f>
        <v>17.239999999999998</v>
      </c>
      <c r="Q766" s="10" t="s">
        <v>8316</v>
      </c>
      <c r="R766" t="s">
        <v>8355</v>
      </c>
      <c r="S766">
        <f>YEAR(T766)</f>
        <v>2014</v>
      </c>
      <c r="T766" s="14">
        <f>(((J766/60)/60)/24)+DATE(1970,1,1)</f>
        <v>41923.857511574075</v>
      </c>
      <c r="U766" s="15">
        <f>(((I766/60)/60)/24)+DATE(1970,1,1)</f>
        <v>41953.899178240739</v>
      </c>
    </row>
    <row r="767" spans="1:21" x14ac:dyDescent="0.35">
      <c r="A767">
        <v>2714</v>
      </c>
      <c r="B767" s="3" t="s">
        <v>2714</v>
      </c>
      <c r="C767" s="3" t="s">
        <v>6824</v>
      </c>
      <c r="D767" s="6">
        <v>25000</v>
      </c>
      <c r="E767" s="8">
        <v>452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>ROUND((E767/D767)*100,0)</f>
        <v>2</v>
      </c>
      <c r="P767" s="8">
        <f>IFERROR(ROUND(E767/L767,2),0)</f>
        <v>1.48</v>
      </c>
      <c r="Q767" s="10" t="s">
        <v>8339</v>
      </c>
      <c r="R767" t="s">
        <v>8357</v>
      </c>
      <c r="S767">
        <f>YEAR(T767)</f>
        <v>2016</v>
      </c>
      <c r="T767" s="14">
        <f>(((J767/60)/60)/24)+DATE(1970,1,1)</f>
        <v>42629.655046296291</v>
      </c>
      <c r="U767" s="15">
        <f>(((I767/60)/60)/24)+DATE(1970,1,1)</f>
        <v>42657.958333333328</v>
      </c>
    </row>
    <row r="768" spans="1:21" ht="29" x14ac:dyDescent="0.35">
      <c r="A768">
        <v>2717</v>
      </c>
      <c r="B768" s="3" t="s">
        <v>2717</v>
      </c>
      <c r="C768" s="3" t="s">
        <v>6827</v>
      </c>
      <c r="D768" s="6">
        <v>25000</v>
      </c>
      <c r="E768" s="8">
        <v>450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>ROUND((E768/D768)*100,0)</f>
        <v>2</v>
      </c>
      <c r="P768" s="8">
        <f>IFERROR(ROUND(E768/L768,2),0)</f>
        <v>1.38</v>
      </c>
      <c r="Q768" s="10" t="s">
        <v>8339</v>
      </c>
      <c r="R768" t="s">
        <v>8357</v>
      </c>
      <c r="S768">
        <f>YEAR(T768)</f>
        <v>2014</v>
      </c>
      <c r="T768" s="14">
        <f>(((J768/60)/60)/24)+DATE(1970,1,1)</f>
        <v>41934.914918981485</v>
      </c>
      <c r="U768" s="15">
        <f>(((I768/60)/60)/24)+DATE(1970,1,1)</f>
        <v>41979.956585648149</v>
      </c>
    </row>
    <row r="769" spans="1:21" ht="29" x14ac:dyDescent="0.35">
      <c r="A769">
        <v>2720</v>
      </c>
      <c r="B769" s="3" t="s">
        <v>2720</v>
      </c>
      <c r="C769" s="3" t="s">
        <v>6830</v>
      </c>
      <c r="D769" s="6">
        <v>25000</v>
      </c>
      <c r="E769" s="8">
        <v>440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>ROUND((E769/D769)*100,0)</f>
        <v>2</v>
      </c>
      <c r="P769" s="8">
        <f>IFERROR(ROUND(E769/L769,2),0)</f>
        <v>2.54</v>
      </c>
      <c r="Q769" s="10" t="s">
        <v>8339</v>
      </c>
      <c r="R769" t="s">
        <v>8357</v>
      </c>
      <c r="S769">
        <f>YEAR(T769)</f>
        <v>2016</v>
      </c>
      <c r="T769" s="14">
        <f>(((J769/60)/60)/24)+DATE(1970,1,1)</f>
        <v>42655.465891203698</v>
      </c>
      <c r="U769" s="15">
        <f>(((I769/60)/60)/24)+DATE(1970,1,1)</f>
        <v>42685.507557870369</v>
      </c>
    </row>
    <row r="770" spans="1:21" x14ac:dyDescent="0.35">
      <c r="A770">
        <v>2914</v>
      </c>
      <c r="B770" s="3" t="s">
        <v>2914</v>
      </c>
      <c r="C770" s="3" t="s">
        <v>7024</v>
      </c>
      <c r="D770" s="6">
        <v>25000</v>
      </c>
      <c r="E770" s="8">
        <v>250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>ROUND((E770/D770)*100,0)</f>
        <v>1</v>
      </c>
      <c r="P770" s="8">
        <f>IFERROR(ROUND(E770/L770,2),0)</f>
        <v>250</v>
      </c>
      <c r="Q770" s="10" t="s">
        <v>8339</v>
      </c>
      <c r="R770" t="s">
        <v>8340</v>
      </c>
      <c r="S770">
        <f>YEAR(T770)</f>
        <v>2015</v>
      </c>
      <c r="T770" s="14">
        <f>(((J770/60)/60)/24)+DATE(1970,1,1)</f>
        <v>42017.907337962963</v>
      </c>
      <c r="U770" s="15">
        <f>(((I770/60)/60)/24)+DATE(1970,1,1)</f>
        <v>42077.865671296298</v>
      </c>
    </row>
    <row r="771" spans="1:21" ht="29" x14ac:dyDescent="0.35">
      <c r="A771">
        <v>2924</v>
      </c>
      <c r="B771" s="3" t="s">
        <v>2924</v>
      </c>
      <c r="C771" s="3" t="s">
        <v>7034</v>
      </c>
      <c r="D771" s="6">
        <v>25000</v>
      </c>
      <c r="E771" s="8">
        <v>236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>ROUND((E771/D771)*100,0)</f>
        <v>1</v>
      </c>
      <c r="P771" s="8">
        <f>IFERROR(ROUND(E771/L771,2),0)</f>
        <v>1.61</v>
      </c>
      <c r="Q771" s="10" t="s">
        <v>8339</v>
      </c>
      <c r="R771" t="s">
        <v>8351</v>
      </c>
      <c r="S771">
        <f>YEAR(T771)</f>
        <v>2015</v>
      </c>
      <c r="T771" s="14">
        <f>(((J771/60)/60)/24)+DATE(1970,1,1)</f>
        <v>42103.556828703702</v>
      </c>
      <c r="U771" s="15">
        <f>(((I771/60)/60)/24)+DATE(1970,1,1)</f>
        <v>42133.165972222225</v>
      </c>
    </row>
    <row r="772" spans="1:21" ht="29" x14ac:dyDescent="0.35">
      <c r="A772">
        <v>2941</v>
      </c>
      <c r="B772" s="3" t="s">
        <v>2941</v>
      </c>
      <c r="C772" s="3" t="s">
        <v>7051</v>
      </c>
      <c r="D772" s="6">
        <v>25000</v>
      </c>
      <c r="E772" s="8">
        <v>220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>ROUND((E772/D772)*100,0)</f>
        <v>1</v>
      </c>
      <c r="P772" s="8">
        <f>IFERROR(ROUND(E772/L772,2),0)</f>
        <v>220</v>
      </c>
      <c r="Q772" s="10" t="s">
        <v>8339</v>
      </c>
      <c r="R772" t="s">
        <v>8357</v>
      </c>
      <c r="S772">
        <f>YEAR(T772)</f>
        <v>2015</v>
      </c>
      <c r="T772" s="14">
        <f>(((J772/60)/60)/24)+DATE(1970,1,1)</f>
        <v>42034.960127314815</v>
      </c>
      <c r="U772" s="15">
        <f>(((I772/60)/60)/24)+DATE(1970,1,1)</f>
        <v>42064.960127314815</v>
      </c>
    </row>
    <row r="773" spans="1:21" ht="29" x14ac:dyDescent="0.35">
      <c r="A773">
        <v>2947</v>
      </c>
      <c r="B773" s="3" t="s">
        <v>2947</v>
      </c>
      <c r="C773" s="3" t="s">
        <v>7057</v>
      </c>
      <c r="D773" s="6">
        <v>25000</v>
      </c>
      <c r="E773" s="8">
        <v>215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>ROUND((E773/D773)*100,0)</f>
        <v>1</v>
      </c>
      <c r="P773" s="8">
        <f>IFERROR(ROUND(E773/L773,2),0)</f>
        <v>16.54</v>
      </c>
      <c r="Q773" s="10" t="s">
        <v>8339</v>
      </c>
      <c r="R773" t="s">
        <v>8357</v>
      </c>
      <c r="S773">
        <f>YEAR(T773)</f>
        <v>2016</v>
      </c>
      <c r="T773" s="14">
        <f>(((J773/60)/60)/24)+DATE(1970,1,1)</f>
        <v>42649.562118055561</v>
      </c>
      <c r="U773" s="15">
        <f>(((I773/60)/60)/24)+DATE(1970,1,1)</f>
        <v>42698.715972222228</v>
      </c>
    </row>
    <row r="774" spans="1:21" ht="29" x14ac:dyDescent="0.35">
      <c r="A774">
        <v>2984</v>
      </c>
      <c r="B774" s="3" t="s">
        <v>2984</v>
      </c>
      <c r="C774" s="3" t="s">
        <v>7094</v>
      </c>
      <c r="D774" s="6">
        <v>25000</v>
      </c>
      <c r="E774" s="8">
        <v>190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>ROUND((E774/D774)*100,0)</f>
        <v>1</v>
      </c>
      <c r="P774" s="8">
        <f>IFERROR(ROUND(E774/L774,2),0)</f>
        <v>0.87</v>
      </c>
      <c r="Q774" s="10" t="s">
        <v>8339</v>
      </c>
      <c r="R774" t="s">
        <v>8357</v>
      </c>
      <c r="S774">
        <f>YEAR(T774)</f>
        <v>2016</v>
      </c>
      <c r="T774" s="14">
        <f>(((J774/60)/60)/24)+DATE(1970,1,1)</f>
        <v>42576.278715277775</v>
      </c>
      <c r="U774" s="15">
        <f>(((I774/60)/60)/24)+DATE(1970,1,1)</f>
        <v>42606.278715277775</v>
      </c>
    </row>
    <row r="775" spans="1:21" ht="29" x14ac:dyDescent="0.35">
      <c r="A775">
        <v>2987</v>
      </c>
      <c r="B775" s="3" t="s">
        <v>2987</v>
      </c>
      <c r="C775" s="3" t="s">
        <v>7097</v>
      </c>
      <c r="D775" s="6">
        <v>25000</v>
      </c>
      <c r="E775" s="8">
        <v>188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>ROUND((E775/D775)*100,0)</f>
        <v>1</v>
      </c>
      <c r="P775" s="8">
        <f>IFERROR(ROUND(E775/L775,2),0)</f>
        <v>0.71</v>
      </c>
      <c r="Q775" s="10" t="s">
        <v>8339</v>
      </c>
      <c r="R775" t="s">
        <v>8357</v>
      </c>
      <c r="S775">
        <f>YEAR(T775)</f>
        <v>2016</v>
      </c>
      <c r="T775" s="14">
        <f>(((J775/60)/60)/24)+DATE(1970,1,1)</f>
        <v>42627.307303240741</v>
      </c>
      <c r="U775" s="15">
        <f>(((I775/60)/60)/24)+DATE(1970,1,1)</f>
        <v>42656</v>
      </c>
    </row>
    <row r="776" spans="1:21" ht="29" x14ac:dyDescent="0.35">
      <c r="A776">
        <v>3009</v>
      </c>
      <c r="B776" s="3" t="s">
        <v>3009</v>
      </c>
      <c r="C776" s="3" t="s">
        <v>7119</v>
      </c>
      <c r="D776" s="6">
        <v>25000</v>
      </c>
      <c r="E776" s="8">
        <v>165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>ROUND((E776/D776)*100,0)</f>
        <v>1</v>
      </c>
      <c r="P776" s="8">
        <f>IFERROR(ROUND(E776/L776,2),0)</f>
        <v>1.29</v>
      </c>
      <c r="Q776" s="10" t="s">
        <v>8339</v>
      </c>
      <c r="R776" t="s">
        <v>8357</v>
      </c>
      <c r="S776">
        <f>YEAR(T776)</f>
        <v>2014</v>
      </c>
      <c r="T776" s="14">
        <f>(((J776/60)/60)/24)+DATE(1970,1,1)</f>
        <v>41939.569907407407</v>
      </c>
      <c r="U776" s="15">
        <f>(((I776/60)/60)/24)+DATE(1970,1,1)</f>
        <v>41969.611574074079</v>
      </c>
    </row>
    <row r="777" spans="1:21" ht="29" x14ac:dyDescent="0.35">
      <c r="A777">
        <v>3014</v>
      </c>
      <c r="B777" s="3" t="s">
        <v>3014</v>
      </c>
      <c r="C777" s="3" t="s">
        <v>7124</v>
      </c>
      <c r="D777" s="6">
        <v>25000</v>
      </c>
      <c r="E777" s="8">
        <v>156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>ROUND((E777/D777)*100,0)</f>
        <v>1</v>
      </c>
      <c r="P777" s="8">
        <f>IFERROR(ROUND(E777/L777,2),0)</f>
        <v>0.28000000000000003</v>
      </c>
      <c r="Q777" s="10" t="s">
        <v>8339</v>
      </c>
      <c r="R777" t="s">
        <v>8357</v>
      </c>
      <c r="S777">
        <f>YEAR(T777)</f>
        <v>2014</v>
      </c>
      <c r="T777" s="14">
        <f>(((J777/60)/60)/24)+DATE(1970,1,1)</f>
        <v>41920.123611111114</v>
      </c>
      <c r="U777" s="15">
        <f>(((I777/60)/60)/24)+DATE(1970,1,1)</f>
        <v>41948.208333333336</v>
      </c>
    </row>
    <row r="778" spans="1:21" x14ac:dyDescent="0.35">
      <c r="A778">
        <v>3035</v>
      </c>
      <c r="B778" s="3" t="s">
        <v>3035</v>
      </c>
      <c r="C778" s="3" t="s">
        <v>7145</v>
      </c>
      <c r="D778" s="6">
        <v>25000</v>
      </c>
      <c r="E778" s="8">
        <v>142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>ROUND((E778/D778)*100,0)</f>
        <v>1</v>
      </c>
      <c r="P778" s="8">
        <f>IFERROR(ROUND(E778/L778,2),0)</f>
        <v>0.46</v>
      </c>
      <c r="Q778" s="10" t="s">
        <v>8339</v>
      </c>
      <c r="R778" t="s">
        <v>8357</v>
      </c>
      <c r="S778">
        <f>YEAR(T778)</f>
        <v>2013</v>
      </c>
      <c r="T778" s="14">
        <f>(((J778/60)/60)/24)+DATE(1970,1,1)</f>
        <v>41368.560289351852</v>
      </c>
      <c r="U778" s="15">
        <f>(((I778/60)/60)/24)+DATE(1970,1,1)</f>
        <v>41398.560289351852</v>
      </c>
    </row>
    <row r="779" spans="1:21" ht="29" x14ac:dyDescent="0.35">
      <c r="A779">
        <v>3036</v>
      </c>
      <c r="B779" s="3" t="s">
        <v>3036</v>
      </c>
      <c r="C779" s="3" t="s">
        <v>7146</v>
      </c>
      <c r="D779" s="6">
        <v>25000</v>
      </c>
      <c r="E779" s="8">
        <v>141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>ROUND((E779/D779)*100,0)</f>
        <v>1</v>
      </c>
      <c r="P779" s="8">
        <f>IFERROR(ROUND(E779/L779,2),0)</f>
        <v>0.43</v>
      </c>
      <c r="Q779" s="10" t="s">
        <v>8339</v>
      </c>
      <c r="R779" t="s">
        <v>8357</v>
      </c>
      <c r="S779">
        <f>YEAR(T779)</f>
        <v>2013</v>
      </c>
      <c r="T779" s="14">
        <f>(((J779/60)/60)/24)+DATE(1970,1,1)</f>
        <v>41466.785231481481</v>
      </c>
      <c r="U779" s="15">
        <f>(((I779/60)/60)/24)+DATE(1970,1,1)</f>
        <v>41502.499305555553</v>
      </c>
    </row>
    <row r="780" spans="1:21" ht="29" x14ac:dyDescent="0.35">
      <c r="A780">
        <v>3056</v>
      </c>
      <c r="B780" s="3" t="s">
        <v>3056</v>
      </c>
      <c r="C780" s="3" t="s">
        <v>7166</v>
      </c>
      <c r="D780" s="6">
        <v>25000</v>
      </c>
      <c r="E780" s="8">
        <v>130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>ROUND((E780/D780)*100,0)</f>
        <v>1</v>
      </c>
      <c r="P780" s="8">
        <f>IFERROR(ROUND(E780/L780,2),0)</f>
        <v>0</v>
      </c>
      <c r="Q780" s="10" t="s">
        <v>8339</v>
      </c>
      <c r="R780" t="s">
        <v>8357</v>
      </c>
      <c r="S780">
        <f>YEAR(T780)</f>
        <v>2014</v>
      </c>
      <c r="T780" s="14">
        <f>(((J780/60)/60)/24)+DATE(1970,1,1)</f>
        <v>41851.636388888888</v>
      </c>
      <c r="U780" s="15">
        <f>(((I780/60)/60)/24)+DATE(1970,1,1)</f>
        <v>41911.636388888888</v>
      </c>
    </row>
    <row r="781" spans="1:21" ht="29" x14ac:dyDescent="0.35">
      <c r="A781">
        <v>3065</v>
      </c>
      <c r="B781" s="3" t="s">
        <v>3065</v>
      </c>
      <c r="C781" s="3" t="s">
        <v>7175</v>
      </c>
      <c r="D781" s="6">
        <v>25000</v>
      </c>
      <c r="E781" s="8">
        <v>126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>ROUND((E781/D781)*100,0)</f>
        <v>1</v>
      </c>
      <c r="P781" s="8">
        <f>IFERROR(ROUND(E781/L781,2),0)</f>
        <v>63</v>
      </c>
      <c r="Q781" s="10" t="s">
        <v>8339</v>
      </c>
      <c r="R781" t="s">
        <v>8357</v>
      </c>
      <c r="S781">
        <f>YEAR(T781)</f>
        <v>2014</v>
      </c>
      <c r="T781" s="14">
        <f>(((J781/60)/60)/24)+DATE(1970,1,1)</f>
        <v>41825.055231481485</v>
      </c>
      <c r="U781" s="15">
        <f>(((I781/60)/60)/24)+DATE(1970,1,1)</f>
        <v>41850.055231481485</v>
      </c>
    </row>
    <row r="782" spans="1:21" ht="43.5" x14ac:dyDescent="0.35">
      <c r="A782">
        <v>3074</v>
      </c>
      <c r="B782" s="3" t="s">
        <v>3074</v>
      </c>
      <c r="C782" s="3" t="s">
        <v>7184</v>
      </c>
      <c r="D782" s="6">
        <v>25000</v>
      </c>
      <c r="E782" s="8">
        <v>124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>ROUND((E782/D782)*100,0)</f>
        <v>0</v>
      </c>
      <c r="P782" s="8">
        <f>IFERROR(ROUND(E782/L782,2),0)</f>
        <v>41.33</v>
      </c>
      <c r="Q782" s="10" t="s">
        <v>8339</v>
      </c>
      <c r="R782" t="s">
        <v>8357</v>
      </c>
      <c r="S782">
        <f>YEAR(T782)</f>
        <v>2016</v>
      </c>
      <c r="T782" s="14">
        <f>(((J782/60)/60)/24)+DATE(1970,1,1)</f>
        <v>42409.571284722217</v>
      </c>
      <c r="U782" s="15">
        <f>(((I782/60)/60)/24)+DATE(1970,1,1)</f>
        <v>42439.571284722217</v>
      </c>
    </row>
    <row r="783" spans="1:21" ht="29" x14ac:dyDescent="0.35">
      <c r="A783">
        <v>3085</v>
      </c>
      <c r="B783" s="3" t="s">
        <v>3085</v>
      </c>
      <c r="C783" s="3" t="s">
        <v>7195</v>
      </c>
      <c r="D783" s="6">
        <v>25000</v>
      </c>
      <c r="E783" s="8">
        <v>118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>ROUND((E783/D783)*100,0)</f>
        <v>0</v>
      </c>
      <c r="P783" s="8">
        <f>IFERROR(ROUND(E783/L783,2),0)</f>
        <v>13.11</v>
      </c>
      <c r="Q783" s="10" t="s">
        <v>8339</v>
      </c>
      <c r="R783" t="s">
        <v>8357</v>
      </c>
      <c r="S783">
        <f>YEAR(T783)</f>
        <v>2015</v>
      </c>
      <c r="T783" s="14">
        <f>(((J783/60)/60)/24)+DATE(1970,1,1)</f>
        <v>42246.883784722217</v>
      </c>
      <c r="U783" s="15">
        <f>(((I783/60)/60)/24)+DATE(1970,1,1)</f>
        <v>42276.883784722217</v>
      </c>
    </row>
    <row r="784" spans="1:21" ht="29" x14ac:dyDescent="0.35">
      <c r="A784">
        <v>3089</v>
      </c>
      <c r="B784" s="3" t="s">
        <v>3089</v>
      </c>
      <c r="C784" s="3" t="s">
        <v>7199</v>
      </c>
      <c r="D784" s="6">
        <v>25000</v>
      </c>
      <c r="E784" s="8">
        <v>115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>ROUND((E784/D784)*100,0)</f>
        <v>0</v>
      </c>
      <c r="P784" s="8">
        <f>IFERROR(ROUND(E784/L784,2),0)</f>
        <v>2.56</v>
      </c>
      <c r="Q784" s="10" t="s">
        <v>8339</v>
      </c>
      <c r="R784" t="s">
        <v>8357</v>
      </c>
      <c r="S784">
        <f>YEAR(T784)</f>
        <v>2016</v>
      </c>
      <c r="T784" s="14">
        <f>(((J784/60)/60)/24)+DATE(1970,1,1)</f>
        <v>42528.542627314819</v>
      </c>
      <c r="U784" s="15">
        <f>(((I784/60)/60)/24)+DATE(1970,1,1)</f>
        <v>42560.082638888889</v>
      </c>
    </row>
    <row r="785" spans="1:21" ht="29" x14ac:dyDescent="0.35">
      <c r="A785">
        <v>3110</v>
      </c>
      <c r="B785" s="3" t="s">
        <v>3110</v>
      </c>
      <c r="C785" s="3" t="s">
        <v>7220</v>
      </c>
      <c r="D785" s="6">
        <v>25000</v>
      </c>
      <c r="E785" s="8">
        <v>106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>ROUND((E785/D785)*100,0)</f>
        <v>0</v>
      </c>
      <c r="P785" s="8">
        <f>IFERROR(ROUND(E785/L785,2),0)</f>
        <v>106</v>
      </c>
      <c r="Q785" s="10" t="s">
        <v>8339</v>
      </c>
      <c r="R785" t="s">
        <v>8357</v>
      </c>
      <c r="S785">
        <f>YEAR(T785)</f>
        <v>2017</v>
      </c>
      <c r="T785" s="14">
        <f>(((J785/60)/60)/24)+DATE(1970,1,1)</f>
        <v>42745.031469907408</v>
      </c>
      <c r="U785" s="15">
        <f>(((I785/60)/60)/24)+DATE(1970,1,1)</f>
        <v>42785.031469907408</v>
      </c>
    </row>
    <row r="786" spans="1:21" ht="58" x14ac:dyDescent="0.35">
      <c r="A786">
        <v>3126</v>
      </c>
      <c r="B786" s="3" t="s">
        <v>3126</v>
      </c>
      <c r="C786" s="3" t="s">
        <v>7236</v>
      </c>
      <c r="D786" s="6">
        <v>25000</v>
      </c>
      <c r="E786" s="8">
        <v>100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>ROUND((E786/D786)*100,0)</f>
        <v>0</v>
      </c>
      <c r="P786" s="8">
        <f>IFERROR(ROUND(E786/L786,2),0)</f>
        <v>5.88</v>
      </c>
      <c r="Q786" s="10" t="s">
        <v>8339</v>
      </c>
      <c r="R786" t="s">
        <v>8357</v>
      </c>
      <c r="S786">
        <f>YEAR(T786)</f>
        <v>2016</v>
      </c>
      <c r="T786" s="14">
        <f>(((J786/60)/60)/24)+DATE(1970,1,1)</f>
        <v>42427.01807870371</v>
      </c>
      <c r="U786" s="15">
        <f>(((I786/60)/60)/24)+DATE(1970,1,1)</f>
        <v>42456.976412037038</v>
      </c>
    </row>
    <row r="787" spans="1:21" ht="29" x14ac:dyDescent="0.35">
      <c r="A787">
        <v>3145</v>
      </c>
      <c r="B787" s="3" t="s">
        <v>3145</v>
      </c>
      <c r="C787" s="3" t="s">
        <v>7255</v>
      </c>
      <c r="D787" s="6">
        <v>25000</v>
      </c>
      <c r="E787" s="8">
        <v>100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>ROUND((E787/D787)*100,0)</f>
        <v>0</v>
      </c>
      <c r="P787" s="8">
        <f>IFERROR(ROUND(E787/L787,2),0)</f>
        <v>0</v>
      </c>
      <c r="Q787" s="10" t="s">
        <v>8339</v>
      </c>
      <c r="R787" t="s">
        <v>8340</v>
      </c>
      <c r="S787">
        <f>YEAR(T787)</f>
        <v>2017</v>
      </c>
      <c r="T787" s="14">
        <f>(((J787/60)/60)/24)+DATE(1970,1,1)</f>
        <v>42762.040902777779</v>
      </c>
      <c r="U787" s="15">
        <f>(((I787/60)/60)/24)+DATE(1970,1,1)</f>
        <v>42821.999236111107</v>
      </c>
    </row>
    <row r="788" spans="1:21" ht="29" x14ac:dyDescent="0.35">
      <c r="A788">
        <v>3250</v>
      </c>
      <c r="B788" s="3" t="s">
        <v>3250</v>
      </c>
      <c r="C788" s="3" t="s">
        <v>7360</v>
      </c>
      <c r="D788" s="6">
        <v>25000</v>
      </c>
      <c r="E788" s="8">
        <v>55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>ROUND((E788/D788)*100,0)</f>
        <v>0</v>
      </c>
      <c r="P788" s="8">
        <f>IFERROR(ROUND(E788/L788,2),0)</f>
        <v>0.26</v>
      </c>
      <c r="Q788" s="10" t="s">
        <v>8339</v>
      </c>
      <c r="R788" t="s">
        <v>8340</v>
      </c>
      <c r="S788">
        <f>YEAR(T788)</f>
        <v>2014</v>
      </c>
      <c r="T788" s="14">
        <f>(((J788/60)/60)/24)+DATE(1970,1,1)</f>
        <v>41918.742175925923</v>
      </c>
      <c r="U788" s="15">
        <f>(((I788/60)/60)/24)+DATE(1970,1,1)</f>
        <v>41948.783842592595</v>
      </c>
    </row>
    <row r="789" spans="1:21" ht="29" x14ac:dyDescent="0.3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>ROUND((E789/D789)*100,0)</f>
        <v>0</v>
      </c>
      <c r="P789" s="8">
        <f>IFERROR(ROUND(E789/L789,2),0)</f>
        <v>1</v>
      </c>
      <c r="Q789" s="10" t="s">
        <v>8339</v>
      </c>
      <c r="R789" t="s">
        <v>8351</v>
      </c>
      <c r="S789">
        <f>YEAR(T789)</f>
        <v>2016</v>
      </c>
      <c r="T789" s="14">
        <f>(((J789/60)/60)/24)+DATE(1970,1,1)</f>
        <v>42590.677152777775</v>
      </c>
      <c r="U789" s="15">
        <f>(((I789/60)/60)/24)+DATE(1970,1,1)</f>
        <v>42650.632638888885</v>
      </c>
    </row>
    <row r="790" spans="1:21" ht="29" x14ac:dyDescent="0.35">
      <c r="A790">
        <v>3643</v>
      </c>
      <c r="B790" s="3" t="s">
        <v>3641</v>
      </c>
      <c r="C790" s="3" t="s">
        <v>7753</v>
      </c>
      <c r="D790" s="6">
        <v>25000</v>
      </c>
      <c r="E790" s="8">
        <v>1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>ROUND((E790/D790)*100,0)</f>
        <v>0</v>
      </c>
      <c r="P790" s="8">
        <f>IFERROR(ROUND(E790/L790,2),0)</f>
        <v>0</v>
      </c>
      <c r="Q790" s="10" t="s">
        <v>8339</v>
      </c>
      <c r="R790" t="s">
        <v>8351</v>
      </c>
      <c r="S790">
        <f>YEAR(T790)</f>
        <v>2015</v>
      </c>
      <c r="T790" s="14">
        <f>(((J790/60)/60)/24)+DATE(1970,1,1)</f>
        <v>42285.143969907411</v>
      </c>
      <c r="U790" s="15">
        <f>(((I790/60)/60)/24)+DATE(1970,1,1)</f>
        <v>42325.185636574075</v>
      </c>
    </row>
    <row r="791" spans="1:21" ht="29" x14ac:dyDescent="0.35">
      <c r="A791">
        <v>3877</v>
      </c>
      <c r="B791" s="3" t="s">
        <v>3874</v>
      </c>
      <c r="C791" s="3" t="s">
        <v>7986</v>
      </c>
      <c r="D791" s="6">
        <v>25000</v>
      </c>
      <c r="E791" s="8">
        <v>0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>ROUND((E791/D791)*100,0)</f>
        <v>0</v>
      </c>
      <c r="P791" s="8">
        <f>IFERROR(ROUND(E791/L791,2),0)</f>
        <v>0</v>
      </c>
      <c r="Q791" s="10" t="s">
        <v>8339</v>
      </c>
      <c r="R791" t="s">
        <v>8351</v>
      </c>
      <c r="S791">
        <f>YEAR(T791)</f>
        <v>2016</v>
      </c>
      <c r="T791" s="14">
        <f>(((J791/60)/60)/24)+DATE(1970,1,1)</f>
        <v>42682.67768518519</v>
      </c>
      <c r="U791" s="15">
        <f>(((I791/60)/60)/24)+DATE(1970,1,1)</f>
        <v>42712.67768518519</v>
      </c>
    </row>
    <row r="792" spans="1:21" ht="29" x14ac:dyDescent="0.3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>ROUND((E792/D792)*100,0)</f>
        <v>0</v>
      </c>
      <c r="P792" s="8">
        <f>IFERROR(ROUND(E792/L792,2),0)</f>
        <v>0</v>
      </c>
      <c r="Q792" s="10" t="s">
        <v>8339</v>
      </c>
      <c r="R792" t="s">
        <v>8340</v>
      </c>
      <c r="S792">
        <f>YEAR(T792)</f>
        <v>2014</v>
      </c>
      <c r="T792" s="14">
        <f>(((J792/60)/60)/24)+DATE(1970,1,1)</f>
        <v>41774.651203703703</v>
      </c>
      <c r="U792" s="15">
        <f>(((I792/60)/60)/24)+DATE(1970,1,1)</f>
        <v>41834.651203703703</v>
      </c>
    </row>
    <row r="793" spans="1:21" ht="29" x14ac:dyDescent="0.35">
      <c r="A793">
        <v>504</v>
      </c>
      <c r="B793" s="3" t="s">
        <v>505</v>
      </c>
      <c r="C793" s="3" t="s">
        <v>4614</v>
      </c>
      <c r="D793" s="6">
        <v>24500</v>
      </c>
      <c r="E793" s="8">
        <v>15535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>ROUND((E793/D793)*100,0)</f>
        <v>63</v>
      </c>
      <c r="P793" s="8">
        <f>IFERROR(ROUND(E793/L793,2),0)</f>
        <v>3107</v>
      </c>
      <c r="Q793" s="10" t="s">
        <v>8308</v>
      </c>
      <c r="R793" t="s">
        <v>8335</v>
      </c>
      <c r="S793">
        <f>YEAR(T793)</f>
        <v>2012</v>
      </c>
      <c r="T793" s="14">
        <f>(((J793/60)/60)/24)+DATE(1970,1,1)</f>
        <v>40949.98364583333</v>
      </c>
      <c r="U793" s="15">
        <f>(((I793/60)/60)/24)+DATE(1970,1,1)</f>
        <v>41009.941979166666</v>
      </c>
    </row>
    <row r="794" spans="1:21" ht="43.5" x14ac:dyDescent="0.35">
      <c r="A794">
        <v>568</v>
      </c>
      <c r="B794" s="3" t="s">
        <v>569</v>
      </c>
      <c r="C794" s="3" t="s">
        <v>4678</v>
      </c>
      <c r="D794" s="6">
        <v>24500</v>
      </c>
      <c r="E794" s="8">
        <v>12929.35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>ROUND((E794/D794)*100,0)</f>
        <v>53</v>
      </c>
      <c r="P794" s="8">
        <f>IFERROR(ROUND(E794/L794,2),0)</f>
        <v>2585.87</v>
      </c>
      <c r="Q794" s="10" t="s">
        <v>8316</v>
      </c>
      <c r="R794" t="s">
        <v>8334</v>
      </c>
      <c r="S794">
        <f>YEAR(T794)</f>
        <v>2015</v>
      </c>
      <c r="T794" s="14">
        <f>(((J794/60)/60)/24)+DATE(1970,1,1)</f>
        <v>42348.9215625</v>
      </c>
      <c r="U794" s="15">
        <f>(((I794/60)/60)/24)+DATE(1970,1,1)</f>
        <v>42385.458333333328</v>
      </c>
    </row>
    <row r="795" spans="1:21" ht="29" x14ac:dyDescent="0.35">
      <c r="A795">
        <v>1770</v>
      </c>
      <c r="B795" s="3" t="s">
        <v>1771</v>
      </c>
      <c r="C795" s="3" t="s">
        <v>5880</v>
      </c>
      <c r="D795" s="6">
        <v>24500</v>
      </c>
      <c r="E795" s="8">
        <v>2257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>ROUND((E795/D795)*100,0)</f>
        <v>9</v>
      </c>
      <c r="P795" s="8">
        <f>IFERROR(ROUND(E795/L795,2),0)</f>
        <v>24.53</v>
      </c>
      <c r="Q795" s="10" t="s">
        <v>8325</v>
      </c>
      <c r="R795" t="s">
        <v>8331</v>
      </c>
      <c r="S795">
        <f>YEAR(T795)</f>
        <v>2014</v>
      </c>
      <c r="T795" s="14">
        <f>(((J795/60)/60)/24)+DATE(1970,1,1)</f>
        <v>41891.780023148152</v>
      </c>
      <c r="U795" s="15">
        <f>(((I795/60)/60)/24)+DATE(1970,1,1)</f>
        <v>41926.780023148152</v>
      </c>
    </row>
    <row r="796" spans="1:21" ht="29" x14ac:dyDescent="0.35">
      <c r="A796">
        <v>359</v>
      </c>
      <c r="B796" s="3" t="s">
        <v>360</v>
      </c>
      <c r="C796" s="3" t="s">
        <v>4469</v>
      </c>
      <c r="D796" s="6">
        <v>24200</v>
      </c>
      <c r="E796" s="8">
        <v>23096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>ROUND((E796/D796)*100,0)</f>
        <v>95</v>
      </c>
      <c r="P796" s="8">
        <f>IFERROR(ROUND(E796/L796,2),0)</f>
        <v>76.48</v>
      </c>
      <c r="Q796" s="10" t="s">
        <v>8308</v>
      </c>
      <c r="R796" t="s">
        <v>8332</v>
      </c>
      <c r="S796">
        <f>YEAR(T796)</f>
        <v>2014</v>
      </c>
      <c r="T796" s="14">
        <f>(((J796/60)/60)/24)+DATE(1970,1,1)</f>
        <v>41935.070486111108</v>
      </c>
      <c r="U796" s="15">
        <f>(((I796/60)/60)/24)+DATE(1970,1,1)</f>
        <v>41957.216666666667</v>
      </c>
    </row>
    <row r="797" spans="1:21" ht="29" x14ac:dyDescent="0.35">
      <c r="A797">
        <v>254</v>
      </c>
      <c r="B797" s="3" t="s">
        <v>255</v>
      </c>
      <c r="C797" s="3" t="s">
        <v>4364</v>
      </c>
      <c r="D797" s="6">
        <v>24000</v>
      </c>
      <c r="E797" s="8">
        <v>32006.67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>ROUND((E797/D797)*100,0)</f>
        <v>133</v>
      </c>
      <c r="P797" s="8">
        <f>IFERROR(ROUND(E797/L797,2),0)</f>
        <v>101.93</v>
      </c>
      <c r="Q797" s="10" t="s">
        <v>8308</v>
      </c>
      <c r="R797" t="s">
        <v>8332</v>
      </c>
      <c r="S797">
        <f>YEAR(T797)</f>
        <v>2015</v>
      </c>
      <c r="T797" s="14">
        <f>(((J797/60)/60)/24)+DATE(1970,1,1)</f>
        <v>42263.952662037031</v>
      </c>
      <c r="U797" s="15">
        <f>(((I797/60)/60)/24)+DATE(1970,1,1)</f>
        <v>42294.083333333328</v>
      </c>
    </row>
    <row r="798" spans="1:21" ht="29" x14ac:dyDescent="0.35">
      <c r="A798">
        <v>1785</v>
      </c>
      <c r="B798" s="3" t="s">
        <v>1786</v>
      </c>
      <c r="C798" s="3" t="s">
        <v>5895</v>
      </c>
      <c r="D798" s="6">
        <v>24000</v>
      </c>
      <c r="E798" s="8">
        <v>2196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>ROUND((E798/D798)*100,0)</f>
        <v>9</v>
      </c>
      <c r="P798" s="8">
        <f>IFERROR(ROUND(E798/L798,2),0)</f>
        <v>20.329999999999998</v>
      </c>
      <c r="Q798" s="10" t="s">
        <v>8325</v>
      </c>
      <c r="R798" t="s">
        <v>8331</v>
      </c>
      <c r="S798">
        <f>YEAR(T798)</f>
        <v>2014</v>
      </c>
      <c r="T798" s="14">
        <f>(((J798/60)/60)/24)+DATE(1970,1,1)</f>
        <v>41897.134895833333</v>
      </c>
      <c r="U798" s="15">
        <f>(((I798/60)/60)/24)+DATE(1970,1,1)</f>
        <v>41928</v>
      </c>
    </row>
    <row r="799" spans="1:21" ht="29" x14ac:dyDescent="0.35">
      <c r="A799">
        <v>2442</v>
      </c>
      <c r="B799" s="3" t="s">
        <v>2443</v>
      </c>
      <c r="C799" s="3" t="s">
        <v>6552</v>
      </c>
      <c r="D799" s="6">
        <v>24000</v>
      </c>
      <c r="E799" s="8">
        <v>827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>ROUND((E799/D799)*100,0)</f>
        <v>3</v>
      </c>
      <c r="P799" s="8">
        <f>IFERROR(ROUND(E799/L799,2),0)</f>
        <v>2.2200000000000002</v>
      </c>
      <c r="Q799" s="10" t="s">
        <v>8321</v>
      </c>
      <c r="R799" t="s">
        <v>8348</v>
      </c>
      <c r="S799">
        <f>YEAR(T799)</f>
        <v>2015</v>
      </c>
      <c r="T799" s="14">
        <f>(((J799/60)/60)/24)+DATE(1970,1,1)</f>
        <v>42052.666990740734</v>
      </c>
      <c r="U799" s="15">
        <f>(((I799/60)/60)/24)+DATE(1970,1,1)</f>
        <v>42082.625324074077</v>
      </c>
    </row>
    <row r="800" spans="1:21" ht="29" x14ac:dyDescent="0.35">
      <c r="A800">
        <v>4033</v>
      </c>
      <c r="B800" s="3" t="s">
        <v>4029</v>
      </c>
      <c r="C800" s="3" t="s">
        <v>8138</v>
      </c>
      <c r="D800" s="6">
        <v>23900</v>
      </c>
      <c r="E800" s="8">
        <v>0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>ROUND((E800/D800)*100,0)</f>
        <v>0</v>
      </c>
      <c r="P800" s="8">
        <f>IFERROR(ROUND(E800/L800,2),0)</f>
        <v>0</v>
      </c>
      <c r="Q800" s="10" t="s">
        <v>8339</v>
      </c>
      <c r="R800" t="s">
        <v>8340</v>
      </c>
      <c r="S800">
        <f>YEAR(T800)</f>
        <v>2016</v>
      </c>
      <c r="T800" s="14">
        <f>(((J800/60)/60)/24)+DATE(1970,1,1)</f>
        <v>42614.268796296295</v>
      </c>
      <c r="U800" s="15">
        <f>(((I800/60)/60)/24)+DATE(1970,1,1)</f>
        <v>42645.375</v>
      </c>
    </row>
    <row r="801" spans="1:21" ht="29" x14ac:dyDescent="0.35">
      <c r="A801">
        <v>701</v>
      </c>
      <c r="B801" s="3" t="s">
        <v>702</v>
      </c>
      <c r="C801" s="3" t="s">
        <v>4811</v>
      </c>
      <c r="D801" s="6">
        <v>23000</v>
      </c>
      <c r="E801" s="8">
        <v>10210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>ROUND((E801/D801)*100,0)</f>
        <v>44</v>
      </c>
      <c r="P801" s="8">
        <f>IFERROR(ROUND(E801/L801,2),0)</f>
        <v>486.19</v>
      </c>
      <c r="Q801" s="10" t="s">
        <v>8316</v>
      </c>
      <c r="R801" t="s">
        <v>8324</v>
      </c>
      <c r="S801">
        <f>YEAR(T801)</f>
        <v>2014</v>
      </c>
      <c r="T801" s="14">
        <f>(((J801/60)/60)/24)+DATE(1970,1,1)</f>
        <v>41813.662962962961</v>
      </c>
      <c r="U801" s="15">
        <f>(((I801/60)/60)/24)+DATE(1970,1,1)</f>
        <v>41843.662962962961</v>
      </c>
    </row>
    <row r="802" spans="1:21" ht="29" x14ac:dyDescent="0.35">
      <c r="A802">
        <v>1526</v>
      </c>
      <c r="B802" s="3" t="s">
        <v>1527</v>
      </c>
      <c r="C802" s="3" t="s">
        <v>5636</v>
      </c>
      <c r="D802" s="6">
        <v>23000</v>
      </c>
      <c r="E802" s="8">
        <v>3055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>ROUND((E802/D802)*100,0)</f>
        <v>13</v>
      </c>
      <c r="P802" s="8">
        <f>IFERROR(ROUND(E802/L802,2),0)</f>
        <v>10.91</v>
      </c>
      <c r="Q802" s="10" t="s">
        <v>8325</v>
      </c>
      <c r="R802" t="s">
        <v>8331</v>
      </c>
      <c r="S802">
        <f>YEAR(T802)</f>
        <v>2015</v>
      </c>
      <c r="T802" s="14">
        <f>(((J802/60)/60)/24)+DATE(1970,1,1)</f>
        <v>42339.276006944448</v>
      </c>
      <c r="U802" s="15">
        <f>(((I802/60)/60)/24)+DATE(1970,1,1)</f>
        <v>42388.276006944448</v>
      </c>
    </row>
    <row r="803" spans="1:21" ht="29" x14ac:dyDescent="0.35">
      <c r="A803">
        <v>2457</v>
      </c>
      <c r="B803" s="3" t="s">
        <v>2458</v>
      </c>
      <c r="C803" s="3" t="s">
        <v>6567</v>
      </c>
      <c r="D803" s="6">
        <v>23000</v>
      </c>
      <c r="E803" s="8">
        <v>805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>ROUND((E803/D803)*100,0)</f>
        <v>4</v>
      </c>
      <c r="P803" s="8">
        <f>IFERROR(ROUND(E803/L803,2),0)</f>
        <v>6.49</v>
      </c>
      <c r="Q803" s="10" t="s">
        <v>8321</v>
      </c>
      <c r="R803" t="s">
        <v>8348</v>
      </c>
      <c r="S803">
        <f>YEAR(T803)</f>
        <v>2016</v>
      </c>
      <c r="T803" s="14">
        <f>(((J803/60)/60)/24)+DATE(1970,1,1)</f>
        <v>42423.602500000001</v>
      </c>
      <c r="U803" s="15">
        <f>(((I803/60)/60)/24)+DATE(1970,1,1)</f>
        <v>42453.560833333337</v>
      </c>
    </row>
    <row r="804" spans="1:21" ht="29" x14ac:dyDescent="0.35">
      <c r="A804">
        <v>2697</v>
      </c>
      <c r="B804" s="3" t="s">
        <v>2697</v>
      </c>
      <c r="C804" s="3" t="s">
        <v>6807</v>
      </c>
      <c r="D804" s="6">
        <v>23000</v>
      </c>
      <c r="E804" s="8">
        <v>480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>ROUND((E804/D804)*100,0)</f>
        <v>2</v>
      </c>
      <c r="P804" s="8">
        <f>IFERROR(ROUND(E804/L804,2),0)</f>
        <v>9.23</v>
      </c>
      <c r="Q804" s="10" t="s">
        <v>8321</v>
      </c>
      <c r="R804" t="s">
        <v>8322</v>
      </c>
      <c r="S804">
        <f>YEAR(T804)</f>
        <v>2015</v>
      </c>
      <c r="T804" s="14">
        <f>(((J804/60)/60)/24)+DATE(1970,1,1)</f>
        <v>42187.940081018518</v>
      </c>
      <c r="U804" s="15">
        <f>(((I804/60)/60)/24)+DATE(1970,1,1)</f>
        <v>42218.916666666672</v>
      </c>
    </row>
    <row r="805" spans="1:21" ht="29" x14ac:dyDescent="0.35">
      <c r="A805">
        <v>3211</v>
      </c>
      <c r="B805" s="3" t="s">
        <v>3211</v>
      </c>
      <c r="C805" s="3" t="s">
        <v>7321</v>
      </c>
      <c r="D805" s="6">
        <v>23000</v>
      </c>
      <c r="E805" s="8">
        <v>70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>ROUND((E805/D805)*100,0)</f>
        <v>0</v>
      </c>
      <c r="P805" s="8">
        <f>IFERROR(ROUND(E805/L805,2),0)</f>
        <v>0.22</v>
      </c>
      <c r="Q805" s="10" t="s">
        <v>8339</v>
      </c>
      <c r="R805" t="s">
        <v>8340</v>
      </c>
      <c r="S805">
        <f>YEAR(T805)</f>
        <v>2014</v>
      </c>
      <c r="T805" s="14">
        <f>(((J805/60)/60)/24)+DATE(1970,1,1)</f>
        <v>41834.586574074077</v>
      </c>
      <c r="U805" s="15">
        <f>(((I805/60)/60)/24)+DATE(1970,1,1)</f>
        <v>41866.083333333336</v>
      </c>
    </row>
    <row r="806" spans="1:21" ht="29" x14ac:dyDescent="0.35">
      <c r="A806">
        <v>3259</v>
      </c>
      <c r="B806" s="3" t="s">
        <v>3259</v>
      </c>
      <c r="C806" s="3" t="s">
        <v>7369</v>
      </c>
      <c r="D806" s="6">
        <v>23000</v>
      </c>
      <c r="E806" s="8">
        <v>53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>ROUND((E806/D806)*100,0)</f>
        <v>0</v>
      </c>
      <c r="P806" s="8">
        <f>IFERROR(ROUND(E806/L806,2),0)</f>
        <v>0.55000000000000004</v>
      </c>
      <c r="Q806" s="10" t="s">
        <v>8339</v>
      </c>
      <c r="R806" t="s">
        <v>8340</v>
      </c>
      <c r="S806">
        <f>YEAR(T806)</f>
        <v>2016</v>
      </c>
      <c r="T806" s="14">
        <f>(((J806/60)/60)/24)+DATE(1970,1,1)</f>
        <v>42614.760937500003</v>
      </c>
      <c r="U806" s="15">
        <f>(((I806/60)/60)/24)+DATE(1970,1,1)</f>
        <v>42644.165972222225</v>
      </c>
    </row>
    <row r="807" spans="1:21" ht="29" x14ac:dyDescent="0.35">
      <c r="A807">
        <v>2610</v>
      </c>
      <c r="B807" s="3" t="s">
        <v>2610</v>
      </c>
      <c r="C807" s="3" t="s">
        <v>6720</v>
      </c>
      <c r="D807" s="6">
        <v>22765</v>
      </c>
      <c r="E807" s="8">
        <v>585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>ROUND((E807/D807)*100,0)</f>
        <v>3</v>
      </c>
      <c r="P807" s="8">
        <f>IFERROR(ROUND(E807/L807,2),0)</f>
        <v>1.01</v>
      </c>
      <c r="Q807" s="10" t="s">
        <v>8316</v>
      </c>
      <c r="R807" t="s">
        <v>8350</v>
      </c>
      <c r="S807">
        <f>YEAR(T807)</f>
        <v>2016</v>
      </c>
      <c r="T807" s="14">
        <f>(((J807/60)/60)/24)+DATE(1970,1,1)</f>
        <v>42564.881076388891</v>
      </c>
      <c r="U807" s="15">
        <f>(((I807/60)/60)/24)+DATE(1970,1,1)</f>
        <v>42604.290972222225</v>
      </c>
    </row>
    <row r="808" spans="1:21" ht="29" x14ac:dyDescent="0.35">
      <c r="A808">
        <v>1805</v>
      </c>
      <c r="B808" s="3" t="s">
        <v>1806</v>
      </c>
      <c r="C808" s="3" t="s">
        <v>5915</v>
      </c>
      <c r="D808" s="6">
        <v>22500</v>
      </c>
      <c r="E808" s="8">
        <v>2145.0100000000002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>ROUND((E808/D808)*100,0)</f>
        <v>10</v>
      </c>
      <c r="P808" s="8">
        <f>IFERROR(ROUND(E808/L808,2),0)</f>
        <v>17.579999999999998</v>
      </c>
      <c r="Q808" s="10" t="s">
        <v>8325</v>
      </c>
      <c r="R808" t="s">
        <v>8331</v>
      </c>
      <c r="S808">
        <f>YEAR(T808)</f>
        <v>2015</v>
      </c>
      <c r="T808" s="14">
        <f>(((J808/60)/60)/24)+DATE(1970,1,1)</f>
        <v>42247.803912037038</v>
      </c>
      <c r="U808" s="15">
        <f>(((I808/60)/60)/24)+DATE(1970,1,1)</f>
        <v>42279.75</v>
      </c>
    </row>
    <row r="809" spans="1:21" ht="29" x14ac:dyDescent="0.35">
      <c r="A809">
        <v>3796</v>
      </c>
      <c r="B809" s="3" t="s">
        <v>3793</v>
      </c>
      <c r="C809" s="3" t="s">
        <v>7906</v>
      </c>
      <c r="D809" s="6">
        <v>22500</v>
      </c>
      <c r="E809" s="8">
        <v>0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>ROUND((E809/D809)*100,0)</f>
        <v>0</v>
      </c>
      <c r="P809" s="8">
        <f>IFERROR(ROUND(E809/L809,2),0)</f>
        <v>0</v>
      </c>
      <c r="Q809" s="10" t="s">
        <v>8339</v>
      </c>
      <c r="R809" t="s">
        <v>8351</v>
      </c>
      <c r="S809">
        <f>YEAR(T809)</f>
        <v>2016</v>
      </c>
      <c r="T809" s="14">
        <f>(((J809/60)/60)/24)+DATE(1970,1,1)</f>
        <v>42689.029583333337</v>
      </c>
      <c r="U809" s="15">
        <f>(((I809/60)/60)/24)+DATE(1970,1,1)</f>
        <v>42749.029583333337</v>
      </c>
    </row>
    <row r="810" spans="1:21" ht="29" x14ac:dyDescent="0.35">
      <c r="A810">
        <v>418</v>
      </c>
      <c r="B810" s="3" t="s">
        <v>419</v>
      </c>
      <c r="C810" s="3" t="s">
        <v>4528</v>
      </c>
      <c r="D810" s="6">
        <v>22400</v>
      </c>
      <c r="E810" s="8">
        <v>19860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>ROUND((E810/D810)*100,0)</f>
        <v>89</v>
      </c>
      <c r="P810" s="8">
        <f>IFERROR(ROUND(E810/L810,2),0)</f>
        <v>190.96</v>
      </c>
      <c r="Q810" s="10" t="s">
        <v>8308</v>
      </c>
      <c r="R810" t="s">
        <v>8332</v>
      </c>
      <c r="S810">
        <f>YEAR(T810)</f>
        <v>2015</v>
      </c>
      <c r="T810" s="14">
        <f>(((J810/60)/60)/24)+DATE(1970,1,1)</f>
        <v>42178.282372685186</v>
      </c>
      <c r="U810" s="15">
        <f>(((I810/60)/60)/24)+DATE(1970,1,1)</f>
        <v>42208.282372685186</v>
      </c>
    </row>
    <row r="811" spans="1:21" ht="29" x14ac:dyDescent="0.35">
      <c r="A811">
        <v>37</v>
      </c>
      <c r="B811" s="3" t="s">
        <v>39</v>
      </c>
      <c r="C811" s="3" t="s">
        <v>4148</v>
      </c>
      <c r="D811" s="6">
        <v>22000</v>
      </c>
      <c r="E811" s="8">
        <v>171253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>ROUND((E811/D811)*100,0)</f>
        <v>778</v>
      </c>
      <c r="P811" s="8">
        <f>IFERROR(ROUND(E811/L811,2),0)</f>
        <v>676.89</v>
      </c>
      <c r="Q811" s="10" t="s">
        <v>8308</v>
      </c>
      <c r="R811" t="s">
        <v>8309</v>
      </c>
      <c r="S811">
        <f>YEAR(T811)</f>
        <v>2015</v>
      </c>
      <c r="T811" s="14">
        <f>(((J811/60)/60)/24)+DATE(1970,1,1)</f>
        <v>42032.693043981482</v>
      </c>
      <c r="U811" s="15">
        <f>(((I811/60)/60)/24)+DATE(1970,1,1)</f>
        <v>42062.693043981482</v>
      </c>
    </row>
    <row r="812" spans="1:21" x14ac:dyDescent="0.35">
      <c r="A812">
        <v>307</v>
      </c>
      <c r="B812" s="3" t="s">
        <v>308</v>
      </c>
      <c r="C812" s="3" t="s">
        <v>4417</v>
      </c>
      <c r="D812" s="6">
        <v>22000</v>
      </c>
      <c r="E812" s="8">
        <v>27541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>ROUND((E812/D812)*100,0)</f>
        <v>125</v>
      </c>
      <c r="P812" s="8">
        <f>IFERROR(ROUND(E812/L812,2),0)</f>
        <v>47.81</v>
      </c>
      <c r="Q812" s="10" t="s">
        <v>8308</v>
      </c>
      <c r="R812" t="s">
        <v>8332</v>
      </c>
      <c r="S812">
        <f>YEAR(T812)</f>
        <v>2013</v>
      </c>
      <c r="T812" s="14">
        <f>(((J812/60)/60)/24)+DATE(1970,1,1)</f>
        <v>41282.944456018515</v>
      </c>
      <c r="U812" s="15">
        <f>(((I812/60)/60)/24)+DATE(1970,1,1)</f>
        <v>41312.944456018515</v>
      </c>
    </row>
    <row r="813" spans="1:21" ht="29" x14ac:dyDescent="0.35">
      <c r="A813">
        <v>543</v>
      </c>
      <c r="B813" s="3" t="s">
        <v>544</v>
      </c>
      <c r="C813" s="3" t="s">
        <v>4653</v>
      </c>
      <c r="D813" s="6">
        <v>22000</v>
      </c>
      <c r="E813" s="8">
        <v>13864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>ROUND((E813/D813)*100,0)</f>
        <v>63</v>
      </c>
      <c r="P813" s="8">
        <f>IFERROR(ROUND(E813/L813,2),0)</f>
        <v>6932</v>
      </c>
      <c r="Q813" s="10" t="s">
        <v>8316</v>
      </c>
      <c r="R813" t="s">
        <v>8334</v>
      </c>
      <c r="S813">
        <f>YEAR(T813)</f>
        <v>2014</v>
      </c>
      <c r="T813" s="14">
        <f>(((J813/60)/60)/24)+DATE(1970,1,1)</f>
        <v>41914.092152777775</v>
      </c>
      <c r="U813" s="15">
        <f>(((I813/60)/60)/24)+DATE(1970,1,1)</f>
        <v>41944.092152777775</v>
      </c>
    </row>
    <row r="814" spans="1:21" ht="29" x14ac:dyDescent="0.35">
      <c r="A814">
        <v>1184</v>
      </c>
      <c r="B814" s="3" t="s">
        <v>1185</v>
      </c>
      <c r="C814" s="3" t="s">
        <v>5294</v>
      </c>
      <c r="D814" s="6">
        <v>22000</v>
      </c>
      <c r="E814" s="8">
        <v>5000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>ROUND((E814/D814)*100,0)</f>
        <v>23</v>
      </c>
      <c r="P814" s="8">
        <f>IFERROR(ROUND(E814/L814,2),0)</f>
        <v>13.33</v>
      </c>
      <c r="Q814" s="10" t="s">
        <v>8325</v>
      </c>
      <c r="R814" t="s">
        <v>8331</v>
      </c>
      <c r="S814">
        <f>YEAR(T814)</f>
        <v>2017</v>
      </c>
      <c r="T814" s="14">
        <f>(((J814/60)/60)/24)+DATE(1970,1,1)</f>
        <v>42741.599664351852</v>
      </c>
      <c r="U814" s="15">
        <f>(((I814/60)/60)/24)+DATE(1970,1,1)</f>
        <v>42772.599664351852</v>
      </c>
    </row>
    <row r="815" spans="1:21" ht="29" x14ac:dyDescent="0.35">
      <c r="A815">
        <v>1267</v>
      </c>
      <c r="B815" s="3" t="s">
        <v>1268</v>
      </c>
      <c r="C815" s="3" t="s">
        <v>5377</v>
      </c>
      <c r="D815" s="6">
        <v>22000</v>
      </c>
      <c r="E815" s="8">
        <v>4280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>ROUND((E815/D815)*100,0)</f>
        <v>19</v>
      </c>
      <c r="P815" s="8">
        <f>IFERROR(ROUND(E815/L815,2),0)</f>
        <v>26.92</v>
      </c>
      <c r="Q815" s="10" t="s">
        <v>8313</v>
      </c>
      <c r="R815" t="s">
        <v>8315</v>
      </c>
      <c r="S815">
        <f>YEAR(T815)</f>
        <v>2013</v>
      </c>
      <c r="T815" s="14">
        <f>(((J815/60)/60)/24)+DATE(1970,1,1)</f>
        <v>41449.585162037038</v>
      </c>
      <c r="U815" s="15">
        <f>(((I815/60)/60)/24)+DATE(1970,1,1)</f>
        <v>41479.585162037038</v>
      </c>
    </row>
    <row r="816" spans="1:21" ht="29" x14ac:dyDescent="0.35">
      <c r="A816">
        <v>1502</v>
      </c>
      <c r="B816" s="3" t="s">
        <v>1503</v>
      </c>
      <c r="C816" s="3" t="s">
        <v>5612</v>
      </c>
      <c r="D816" s="6">
        <v>22000</v>
      </c>
      <c r="E816" s="8">
        <v>3135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>ROUND((E816/D816)*100,0)</f>
        <v>14</v>
      </c>
      <c r="P816" s="8">
        <f>IFERROR(ROUND(E816/L816,2),0)</f>
        <v>9.5299999999999994</v>
      </c>
      <c r="Q816" s="10" t="s">
        <v>8325</v>
      </c>
      <c r="R816" t="s">
        <v>8331</v>
      </c>
      <c r="S816">
        <f>YEAR(T816)</f>
        <v>2016</v>
      </c>
      <c r="T816" s="14">
        <f>(((J816/60)/60)/24)+DATE(1970,1,1)</f>
        <v>42426.542592592596</v>
      </c>
      <c r="U816" s="15">
        <f>(((I816/60)/60)/24)+DATE(1970,1,1)</f>
        <v>42454.916666666672</v>
      </c>
    </row>
    <row r="817" spans="1:21" x14ac:dyDescent="0.35">
      <c r="A817">
        <v>1593</v>
      </c>
      <c r="B817" s="3" t="s">
        <v>1594</v>
      </c>
      <c r="C817" s="3" t="s">
        <v>5703</v>
      </c>
      <c r="D817" s="6">
        <v>22000</v>
      </c>
      <c r="E817" s="8">
        <v>2842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>ROUND((E817/D817)*100,0)</f>
        <v>13</v>
      </c>
      <c r="P817" s="8">
        <f>IFERROR(ROUND(E817/L817,2),0)</f>
        <v>947.33</v>
      </c>
      <c r="Q817" s="10" t="s">
        <v>8325</v>
      </c>
      <c r="R817" t="s">
        <v>8328</v>
      </c>
      <c r="S817">
        <f>YEAR(T817)</f>
        <v>2015</v>
      </c>
      <c r="T817" s="14">
        <f>(((J817/60)/60)/24)+DATE(1970,1,1)</f>
        <v>42033.845543981486</v>
      </c>
      <c r="U817" s="15">
        <f>(((I817/60)/60)/24)+DATE(1970,1,1)</f>
        <v>42063.845543981486</v>
      </c>
    </row>
    <row r="818" spans="1:21" ht="29" x14ac:dyDescent="0.35">
      <c r="A818">
        <v>2374</v>
      </c>
      <c r="B818" s="3" t="s">
        <v>2375</v>
      </c>
      <c r="C818" s="3" t="s">
        <v>6484</v>
      </c>
      <c r="D818" s="6">
        <v>22000</v>
      </c>
      <c r="E818" s="8">
        <v>995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>ROUND((E818/D818)*100,0)</f>
        <v>5</v>
      </c>
      <c r="P818" s="8">
        <f>IFERROR(ROUND(E818/L818,2),0)</f>
        <v>995</v>
      </c>
      <c r="Q818" s="10" t="s">
        <v>8316</v>
      </c>
      <c r="R818" t="s">
        <v>8334</v>
      </c>
      <c r="S818">
        <f>YEAR(T818)</f>
        <v>2015</v>
      </c>
      <c r="T818" s="14">
        <f>(((J818/60)/60)/24)+DATE(1970,1,1)</f>
        <v>42017.843287037031</v>
      </c>
      <c r="U818" s="15">
        <f>(((I818/60)/60)/24)+DATE(1970,1,1)</f>
        <v>42047.843287037031</v>
      </c>
    </row>
    <row r="819" spans="1:21" ht="29" x14ac:dyDescent="0.35">
      <c r="A819">
        <v>2407</v>
      </c>
      <c r="B819" s="3" t="s">
        <v>2408</v>
      </c>
      <c r="C819" s="3" t="s">
        <v>6517</v>
      </c>
      <c r="D819" s="6">
        <v>22000</v>
      </c>
      <c r="E819" s="8">
        <v>891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>ROUND((E819/D819)*100,0)</f>
        <v>4</v>
      </c>
      <c r="P819" s="8">
        <f>IFERROR(ROUND(E819/L819,2),0)</f>
        <v>27</v>
      </c>
      <c r="Q819" s="10" t="s">
        <v>8321</v>
      </c>
      <c r="R819" t="s">
        <v>8322</v>
      </c>
      <c r="S819">
        <f>YEAR(T819)</f>
        <v>2015</v>
      </c>
      <c r="T819" s="14">
        <f>(((J819/60)/60)/24)+DATE(1970,1,1)</f>
        <v>42082.575555555552</v>
      </c>
      <c r="U819" s="15">
        <f>(((I819/60)/60)/24)+DATE(1970,1,1)</f>
        <v>42105.25</v>
      </c>
    </row>
    <row r="820" spans="1:21" ht="29" x14ac:dyDescent="0.35">
      <c r="A820">
        <v>2516</v>
      </c>
      <c r="B820" s="3" t="s">
        <v>2516</v>
      </c>
      <c r="C820" s="3" t="s">
        <v>6626</v>
      </c>
      <c r="D820" s="6">
        <v>22000</v>
      </c>
      <c r="E820" s="8">
        <v>710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>ROUND((E820/D820)*100,0)</f>
        <v>3</v>
      </c>
      <c r="P820" s="8">
        <f>IFERROR(ROUND(E820/L820,2),0)</f>
        <v>0</v>
      </c>
      <c r="Q820" s="10" t="s">
        <v>8321</v>
      </c>
      <c r="R820" t="s">
        <v>8356</v>
      </c>
      <c r="S820">
        <f>YEAR(T820)</f>
        <v>2014</v>
      </c>
      <c r="T820" s="14">
        <f>(((J820/60)/60)/24)+DATE(1970,1,1)</f>
        <v>41942.653379629628</v>
      </c>
      <c r="U820" s="15">
        <f>(((I820/60)/60)/24)+DATE(1970,1,1)</f>
        <v>41972.6950462963</v>
      </c>
    </row>
    <row r="821" spans="1:21" ht="29" x14ac:dyDescent="0.35">
      <c r="A821">
        <v>3017</v>
      </c>
      <c r="B821" s="3" t="s">
        <v>3017</v>
      </c>
      <c r="C821" s="3" t="s">
        <v>7127</v>
      </c>
      <c r="D821" s="6">
        <v>22000</v>
      </c>
      <c r="E821" s="8">
        <v>153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>ROUND((E821/D821)*100,0)</f>
        <v>1</v>
      </c>
      <c r="P821" s="8">
        <f>IFERROR(ROUND(E821/L821,2),0)</f>
        <v>0.96</v>
      </c>
      <c r="Q821" s="10" t="s">
        <v>8339</v>
      </c>
      <c r="R821" t="s">
        <v>8357</v>
      </c>
      <c r="S821">
        <f>YEAR(T821)</f>
        <v>2014</v>
      </c>
      <c r="T821" s="14">
        <f>(((J821/60)/60)/24)+DATE(1970,1,1)</f>
        <v>41841.850034722222</v>
      </c>
      <c r="U821" s="15">
        <f>(((I821/60)/60)/24)+DATE(1970,1,1)</f>
        <v>41871.850034722222</v>
      </c>
    </row>
    <row r="822" spans="1:21" ht="29" x14ac:dyDescent="0.35">
      <c r="A822">
        <v>3077</v>
      </c>
      <c r="B822" s="3" t="s">
        <v>3077</v>
      </c>
      <c r="C822" s="3" t="s">
        <v>7187</v>
      </c>
      <c r="D822" s="6">
        <v>22000</v>
      </c>
      <c r="E822" s="8">
        <v>123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>ROUND((E822/D822)*100,0)</f>
        <v>1</v>
      </c>
      <c r="P822" s="8">
        <f>IFERROR(ROUND(E822/L822,2),0)</f>
        <v>61.5</v>
      </c>
      <c r="Q822" s="10" t="s">
        <v>8339</v>
      </c>
      <c r="R822" t="s">
        <v>8357</v>
      </c>
      <c r="S822">
        <f>YEAR(T822)</f>
        <v>2017</v>
      </c>
      <c r="T822" s="14">
        <f>(((J822/60)/60)/24)+DATE(1970,1,1)</f>
        <v>42766.956921296296</v>
      </c>
      <c r="U822" s="15">
        <f>(((I822/60)/60)/24)+DATE(1970,1,1)</f>
        <v>42796.956921296296</v>
      </c>
    </row>
    <row r="823" spans="1:21" ht="29" x14ac:dyDescent="0.35">
      <c r="A823">
        <v>3800</v>
      </c>
      <c r="B823" s="3" t="s">
        <v>3797</v>
      </c>
      <c r="C823" s="3" t="s">
        <v>7910</v>
      </c>
      <c r="D823" s="6">
        <v>22000</v>
      </c>
      <c r="E823" s="8">
        <v>0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>ROUND((E823/D823)*100,0)</f>
        <v>0</v>
      </c>
      <c r="P823" s="8">
        <f>IFERROR(ROUND(E823/L823,2),0)</f>
        <v>0</v>
      </c>
      <c r="Q823" s="10" t="s">
        <v>8339</v>
      </c>
      <c r="R823" t="s">
        <v>8351</v>
      </c>
      <c r="S823">
        <f>YEAR(T823)</f>
        <v>2014</v>
      </c>
      <c r="T823" s="14">
        <f>(((J823/60)/60)/24)+DATE(1970,1,1)</f>
        <v>41982.737071759257</v>
      </c>
      <c r="U823" s="15">
        <f>(((I823/60)/60)/24)+DATE(1970,1,1)</f>
        <v>42015.207638888889</v>
      </c>
    </row>
    <row r="824" spans="1:21" ht="29" x14ac:dyDescent="0.35">
      <c r="A824">
        <v>1193</v>
      </c>
      <c r="B824" s="3" t="s">
        <v>1194</v>
      </c>
      <c r="C824" s="3" t="s">
        <v>5303</v>
      </c>
      <c r="D824" s="6">
        <v>21000</v>
      </c>
      <c r="E824" s="8">
        <v>4890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>ROUND((E824/D824)*100,0)</f>
        <v>23</v>
      </c>
      <c r="P824" s="8">
        <f>IFERROR(ROUND(E824/L824,2),0)</f>
        <v>17.91</v>
      </c>
      <c r="Q824" s="10" t="s">
        <v>8325</v>
      </c>
      <c r="R824" t="s">
        <v>8331</v>
      </c>
      <c r="S824">
        <f>YEAR(T824)</f>
        <v>2016</v>
      </c>
      <c r="T824" s="14">
        <f>(((J824/60)/60)/24)+DATE(1970,1,1)</f>
        <v>42409.776076388895</v>
      </c>
      <c r="U824" s="15">
        <f>(((I824/60)/60)/24)+DATE(1970,1,1)</f>
        <v>42469.734409722223</v>
      </c>
    </row>
    <row r="825" spans="1:21" ht="29" x14ac:dyDescent="0.35">
      <c r="A825">
        <v>2225</v>
      </c>
      <c r="B825" s="3" t="s">
        <v>2226</v>
      </c>
      <c r="C825" s="3" t="s">
        <v>6335</v>
      </c>
      <c r="D825" s="6">
        <v>21000</v>
      </c>
      <c r="E825" s="8">
        <v>1200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>ROUND((E825/D825)*100,0)</f>
        <v>6</v>
      </c>
      <c r="P825" s="8">
        <f>IFERROR(ROUND(E825/L825,2),0)</f>
        <v>1</v>
      </c>
      <c r="Q825" s="10" t="s">
        <v>8311</v>
      </c>
      <c r="R825" t="s">
        <v>8312</v>
      </c>
      <c r="S825">
        <f>YEAR(T825)</f>
        <v>2014</v>
      </c>
      <c r="T825" s="14">
        <f>(((J825/60)/60)/24)+DATE(1970,1,1)</f>
        <v>41873.79184027778</v>
      </c>
      <c r="U825" s="15">
        <f>(((I825/60)/60)/24)+DATE(1970,1,1)</f>
        <v>41903.79184027778</v>
      </c>
    </row>
    <row r="826" spans="1:21" ht="29" x14ac:dyDescent="0.35">
      <c r="A826">
        <v>2776</v>
      </c>
      <c r="B826" s="3" t="s">
        <v>2776</v>
      </c>
      <c r="C826" s="3" t="s">
        <v>6886</v>
      </c>
      <c r="D826" s="6">
        <v>21000</v>
      </c>
      <c r="E826" s="8">
        <v>380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>ROUND((E826/D826)*100,0)</f>
        <v>2</v>
      </c>
      <c r="P826" s="8">
        <f>IFERROR(ROUND(E826/L826,2),0)</f>
        <v>10.56</v>
      </c>
      <c r="Q826" s="10" t="s">
        <v>8318</v>
      </c>
      <c r="R826" t="s">
        <v>8354</v>
      </c>
      <c r="S826">
        <f>YEAR(T826)</f>
        <v>2015</v>
      </c>
      <c r="T826" s="14">
        <f>(((J826/60)/60)/24)+DATE(1970,1,1)</f>
        <v>42136.297175925924</v>
      </c>
      <c r="U826" s="15">
        <f>(((I826/60)/60)/24)+DATE(1970,1,1)</f>
        <v>42167.297175925924</v>
      </c>
    </row>
    <row r="827" spans="1:21" ht="29" x14ac:dyDescent="0.35">
      <c r="A827">
        <v>3245</v>
      </c>
      <c r="B827" s="3" t="s">
        <v>3245</v>
      </c>
      <c r="C827" s="3" t="s">
        <v>7355</v>
      </c>
      <c r="D827" s="6">
        <v>21000</v>
      </c>
      <c r="E827" s="8">
        <v>59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>ROUND((E827/D827)*100,0)</f>
        <v>0</v>
      </c>
      <c r="P827" s="8">
        <f>IFERROR(ROUND(E827/L827,2),0)</f>
        <v>0.22</v>
      </c>
      <c r="Q827" s="10" t="s">
        <v>8339</v>
      </c>
      <c r="R827" t="s">
        <v>8340</v>
      </c>
      <c r="S827">
        <f>YEAR(T827)</f>
        <v>2015</v>
      </c>
      <c r="T827" s="14">
        <f>(((J827/60)/60)/24)+DATE(1970,1,1)</f>
        <v>42135.60020833333</v>
      </c>
      <c r="U827" s="15">
        <f>(((I827/60)/60)/24)+DATE(1970,1,1)</f>
        <v>42167.083333333328</v>
      </c>
    </row>
    <row r="828" spans="1:21" ht="29" x14ac:dyDescent="0.35">
      <c r="A828">
        <v>27</v>
      </c>
      <c r="B828" s="3" t="s">
        <v>29</v>
      </c>
      <c r="C828" s="3" t="s">
        <v>4138</v>
      </c>
      <c r="D828" s="6">
        <v>20000</v>
      </c>
      <c r="E828" s="8">
        <v>205025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>ROUND((E828/D828)*100,0)</f>
        <v>1025</v>
      </c>
      <c r="P828" s="8">
        <f>IFERROR(ROUND(E828/L828,2),0)</f>
        <v>1366.83</v>
      </c>
      <c r="Q828" s="10" t="s">
        <v>8308</v>
      </c>
      <c r="R828" t="s">
        <v>8309</v>
      </c>
      <c r="S828">
        <f>YEAR(T828)</f>
        <v>2014</v>
      </c>
      <c r="T828" s="14">
        <f>(((J828/60)/60)/24)+DATE(1970,1,1)</f>
        <v>41929.164733796293</v>
      </c>
      <c r="U828" s="15">
        <f>(((I828/60)/60)/24)+DATE(1970,1,1)</f>
        <v>41959.206400462965</v>
      </c>
    </row>
    <row r="829" spans="1:21" ht="29" x14ac:dyDescent="0.35">
      <c r="A829">
        <v>59</v>
      </c>
      <c r="B829" s="3" t="s">
        <v>61</v>
      </c>
      <c r="C829" s="3" t="s">
        <v>4170</v>
      </c>
      <c r="D829" s="6">
        <v>20000</v>
      </c>
      <c r="E829" s="8">
        <v>125137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>ROUND((E829/D829)*100,0)</f>
        <v>626</v>
      </c>
      <c r="P829" s="8">
        <f>IFERROR(ROUND(E829/L829,2),0)</f>
        <v>3792.03</v>
      </c>
      <c r="Q829" s="10" t="s">
        <v>8308</v>
      </c>
      <c r="R829" t="s">
        <v>8309</v>
      </c>
      <c r="S829">
        <f>YEAR(T829)</f>
        <v>2015</v>
      </c>
      <c r="T829" s="14">
        <f>(((J829/60)/60)/24)+DATE(1970,1,1)</f>
        <v>42230.23583333334</v>
      </c>
      <c r="U829" s="15">
        <f>(((I829/60)/60)/24)+DATE(1970,1,1)</f>
        <v>42261.875</v>
      </c>
    </row>
    <row r="830" spans="1:21" ht="29" x14ac:dyDescent="0.35">
      <c r="A830">
        <v>129</v>
      </c>
      <c r="B830" s="3" t="s">
        <v>131</v>
      </c>
      <c r="C830" s="3" t="s">
        <v>4240</v>
      </c>
      <c r="D830" s="6">
        <v>20000</v>
      </c>
      <c r="E830" s="8">
        <v>60175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>ROUND((E830/D830)*100,0)</f>
        <v>301</v>
      </c>
      <c r="P830" s="8">
        <f>IFERROR(ROUND(E830/L830,2),0)</f>
        <v>0</v>
      </c>
      <c r="Q830" s="10" t="s">
        <v>8308</v>
      </c>
      <c r="R830" t="s">
        <v>8327</v>
      </c>
      <c r="S830">
        <f>YEAR(T830)</f>
        <v>2014</v>
      </c>
      <c r="T830" s="14">
        <f>(((J830/60)/60)/24)+DATE(1970,1,1)</f>
        <v>41882.937303240738</v>
      </c>
      <c r="U830" s="15">
        <f>(((I830/60)/60)/24)+DATE(1970,1,1)</f>
        <v>41942.937303240738</v>
      </c>
    </row>
    <row r="831" spans="1:21" ht="29" x14ac:dyDescent="0.35">
      <c r="A831">
        <v>146</v>
      </c>
      <c r="B831" s="3" t="s">
        <v>148</v>
      </c>
      <c r="C831" s="3" t="s">
        <v>4256</v>
      </c>
      <c r="D831" s="6">
        <v>20000</v>
      </c>
      <c r="E831" s="8">
        <v>53737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>ROUND((E831/D831)*100,0)</f>
        <v>269</v>
      </c>
      <c r="P831" s="8">
        <f>IFERROR(ROUND(E831/L831,2),0)</f>
        <v>17912.330000000002</v>
      </c>
      <c r="Q831" s="10" t="s">
        <v>8308</v>
      </c>
      <c r="R831" t="s">
        <v>8327</v>
      </c>
      <c r="S831">
        <f>YEAR(T831)</f>
        <v>2016</v>
      </c>
      <c r="T831" s="14">
        <f>(((J831/60)/60)/24)+DATE(1970,1,1)</f>
        <v>42693.016180555554</v>
      </c>
      <c r="U831" s="15">
        <f>(((I831/60)/60)/24)+DATE(1970,1,1)</f>
        <v>42753.016180555554</v>
      </c>
    </row>
    <row r="832" spans="1:21" ht="29" x14ac:dyDescent="0.35">
      <c r="A832">
        <v>175</v>
      </c>
      <c r="B832" s="3" t="s">
        <v>177</v>
      </c>
      <c r="C832" s="3" t="s">
        <v>4285</v>
      </c>
      <c r="D832" s="6">
        <v>20000</v>
      </c>
      <c r="E832" s="8">
        <v>46100.69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>ROUND((E832/D832)*100,0)</f>
        <v>231</v>
      </c>
      <c r="P832" s="8">
        <f>IFERROR(ROUND(E832/L832,2),0)</f>
        <v>1773.1</v>
      </c>
      <c r="Q832" s="10" t="s">
        <v>8308</v>
      </c>
      <c r="R832" t="s">
        <v>8323</v>
      </c>
      <c r="S832">
        <f>YEAR(T832)</f>
        <v>2014</v>
      </c>
      <c r="T832" s="14">
        <f>(((J832/60)/60)/24)+DATE(1970,1,1)</f>
        <v>41855.777905092589</v>
      </c>
      <c r="U832" s="15">
        <f>(((I832/60)/60)/24)+DATE(1970,1,1)</f>
        <v>41880.777905092589</v>
      </c>
    </row>
    <row r="833" spans="1:21" ht="29" x14ac:dyDescent="0.35">
      <c r="A833">
        <v>261</v>
      </c>
      <c r="B833" s="3" t="s">
        <v>262</v>
      </c>
      <c r="C833" s="3" t="s">
        <v>4371</v>
      </c>
      <c r="D833" s="6">
        <v>20000</v>
      </c>
      <c r="E833" s="8">
        <v>31404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>ROUND((E833/D833)*100,0)</f>
        <v>157</v>
      </c>
      <c r="P833" s="8">
        <f>IFERROR(ROUND(E833/L833,2),0)</f>
        <v>142.75</v>
      </c>
      <c r="Q833" s="10" t="s">
        <v>8308</v>
      </c>
      <c r="R833" t="s">
        <v>8332</v>
      </c>
      <c r="S833">
        <f>YEAR(T833)</f>
        <v>2012</v>
      </c>
      <c r="T833" s="14">
        <f>(((J833/60)/60)/24)+DATE(1970,1,1)</f>
        <v>41017.885462962964</v>
      </c>
      <c r="U833" s="15">
        <f>(((I833/60)/60)/24)+DATE(1970,1,1)</f>
        <v>41067.621527777781</v>
      </c>
    </row>
    <row r="834" spans="1:21" ht="29" x14ac:dyDescent="0.35">
      <c r="A834">
        <v>275</v>
      </c>
      <c r="B834" s="3" t="s">
        <v>276</v>
      </c>
      <c r="C834" s="3" t="s">
        <v>4385</v>
      </c>
      <c r="D834" s="6">
        <v>20000</v>
      </c>
      <c r="E834" s="8">
        <v>30334.83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>ROUND((E834/D834)*100,0)</f>
        <v>152</v>
      </c>
      <c r="P834" s="8">
        <f>IFERROR(ROUND(E834/L834,2),0)</f>
        <v>91.37</v>
      </c>
      <c r="Q834" s="10" t="s">
        <v>8308</v>
      </c>
      <c r="R834" t="s">
        <v>8332</v>
      </c>
      <c r="S834">
        <f>YEAR(T834)</f>
        <v>2012</v>
      </c>
      <c r="T834" s="14">
        <f>(((J834/60)/60)/24)+DATE(1970,1,1)</f>
        <v>41193.032013888893</v>
      </c>
      <c r="U834" s="15">
        <f>(((I834/60)/60)/24)+DATE(1970,1,1)</f>
        <v>41223.073680555557</v>
      </c>
    </row>
    <row r="835" spans="1:21" ht="29" x14ac:dyDescent="0.35">
      <c r="A835">
        <v>297</v>
      </c>
      <c r="B835" s="3" t="s">
        <v>298</v>
      </c>
      <c r="C835" s="3" t="s">
        <v>4407</v>
      </c>
      <c r="D835" s="6">
        <v>20000</v>
      </c>
      <c r="E835" s="8">
        <v>28520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>ROUND((E835/D835)*100,0)</f>
        <v>143</v>
      </c>
      <c r="P835" s="8">
        <f>IFERROR(ROUND(E835/L835,2),0)</f>
        <v>200.85</v>
      </c>
      <c r="Q835" s="10" t="s">
        <v>8308</v>
      </c>
      <c r="R835" t="s">
        <v>8332</v>
      </c>
      <c r="S835">
        <f>YEAR(T835)</f>
        <v>2015</v>
      </c>
      <c r="T835" s="14">
        <f>(((J835/60)/60)/24)+DATE(1970,1,1)</f>
        <v>42089.72802083334</v>
      </c>
      <c r="U835" s="15">
        <f>(((I835/60)/60)/24)+DATE(1970,1,1)</f>
        <v>42125.165972222225</v>
      </c>
    </row>
    <row r="836" spans="1:21" ht="29" x14ac:dyDescent="0.35">
      <c r="A836">
        <v>311</v>
      </c>
      <c r="B836" s="3" t="s">
        <v>312</v>
      </c>
      <c r="C836" s="3" t="s">
        <v>4421</v>
      </c>
      <c r="D836" s="6">
        <v>20000</v>
      </c>
      <c r="E836" s="8">
        <v>26978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>ROUND((E836/D836)*100,0)</f>
        <v>135</v>
      </c>
      <c r="P836" s="8">
        <f>IFERROR(ROUND(E836/L836,2),0)</f>
        <v>179.85</v>
      </c>
      <c r="Q836" s="10" t="s">
        <v>8308</v>
      </c>
      <c r="R836" t="s">
        <v>8332</v>
      </c>
      <c r="S836">
        <f>YEAR(T836)</f>
        <v>2011</v>
      </c>
      <c r="T836" s="14">
        <f>(((J836/60)/60)/24)+DATE(1970,1,1)</f>
        <v>40868.219814814816</v>
      </c>
      <c r="U836" s="15">
        <f>(((I836/60)/60)/24)+DATE(1970,1,1)</f>
        <v>40909.332638888889</v>
      </c>
    </row>
    <row r="837" spans="1:21" ht="29" x14ac:dyDescent="0.35">
      <c r="A837">
        <v>320</v>
      </c>
      <c r="B837" s="3" t="s">
        <v>321</v>
      </c>
      <c r="C837" s="3" t="s">
        <v>4430</v>
      </c>
      <c r="D837" s="6">
        <v>20000</v>
      </c>
      <c r="E837" s="8">
        <v>26360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>ROUND((E837/D837)*100,0)</f>
        <v>132</v>
      </c>
      <c r="P837" s="8">
        <f>IFERROR(ROUND(E837/L837,2),0)</f>
        <v>166.84</v>
      </c>
      <c r="Q837" s="10" t="s">
        <v>8308</v>
      </c>
      <c r="R837" t="s">
        <v>8332</v>
      </c>
      <c r="S837">
        <f>YEAR(T837)</f>
        <v>2015</v>
      </c>
      <c r="T837" s="14">
        <f>(((J837/60)/60)/24)+DATE(1970,1,1)</f>
        <v>42331.551307870366</v>
      </c>
      <c r="U837" s="15">
        <f>(((I837/60)/60)/24)+DATE(1970,1,1)</f>
        <v>42360.958333333328</v>
      </c>
    </row>
    <row r="838" spans="1:21" ht="29" x14ac:dyDescent="0.35">
      <c r="A838">
        <v>384</v>
      </c>
      <c r="B838" s="3" t="s">
        <v>385</v>
      </c>
      <c r="C838" s="3" t="s">
        <v>4494</v>
      </c>
      <c r="D838" s="6">
        <v>20000</v>
      </c>
      <c r="E838" s="8">
        <v>21573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>ROUND((E838/D838)*100,0)</f>
        <v>108</v>
      </c>
      <c r="P838" s="8">
        <f>IFERROR(ROUND(E838/L838,2),0)</f>
        <v>56.33</v>
      </c>
      <c r="Q838" s="10" t="s">
        <v>8308</v>
      </c>
      <c r="R838" t="s">
        <v>8332</v>
      </c>
      <c r="S838">
        <f>YEAR(T838)</f>
        <v>2014</v>
      </c>
      <c r="T838" s="14">
        <f>(((J838/60)/60)/24)+DATE(1970,1,1)</f>
        <v>41980.781793981485</v>
      </c>
      <c r="U838" s="15">
        <f>(((I838/60)/60)/24)+DATE(1970,1,1)</f>
        <v>42010.781793981485</v>
      </c>
    </row>
    <row r="839" spans="1:21" ht="29" x14ac:dyDescent="0.35">
      <c r="A839">
        <v>391</v>
      </c>
      <c r="B839" s="3" t="s">
        <v>392</v>
      </c>
      <c r="C839" s="3" t="s">
        <v>4501</v>
      </c>
      <c r="D839" s="6">
        <v>20000</v>
      </c>
      <c r="E839" s="8">
        <v>21300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>ROUND((E839/D839)*100,0)</f>
        <v>107</v>
      </c>
      <c r="P839" s="8">
        <f>IFERROR(ROUND(E839/L839,2),0)</f>
        <v>110.36</v>
      </c>
      <c r="Q839" s="10" t="s">
        <v>8308</v>
      </c>
      <c r="R839" t="s">
        <v>8332</v>
      </c>
      <c r="S839">
        <f>YEAR(T839)</f>
        <v>2011</v>
      </c>
      <c r="T839" s="14">
        <f>(((J839/60)/60)/24)+DATE(1970,1,1)</f>
        <v>40865.042256944449</v>
      </c>
      <c r="U839" s="15">
        <f>(((I839/60)/60)/24)+DATE(1970,1,1)</f>
        <v>40895.040972222225</v>
      </c>
    </row>
    <row r="840" spans="1:21" ht="29" x14ac:dyDescent="0.35">
      <c r="A840">
        <v>399</v>
      </c>
      <c r="B840" s="3" t="s">
        <v>400</v>
      </c>
      <c r="C840" s="3" t="s">
        <v>4509</v>
      </c>
      <c r="D840" s="6">
        <v>20000</v>
      </c>
      <c r="E840" s="8">
        <v>20631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>ROUND((E840/D840)*100,0)</f>
        <v>103</v>
      </c>
      <c r="P840" s="8">
        <f>IFERROR(ROUND(E840/L840,2),0)</f>
        <v>217.17</v>
      </c>
      <c r="Q840" s="10" t="s">
        <v>8308</v>
      </c>
      <c r="R840" t="s">
        <v>8332</v>
      </c>
      <c r="S840">
        <f>YEAR(T840)</f>
        <v>2016</v>
      </c>
      <c r="T840" s="14">
        <f>(((J840/60)/60)/24)+DATE(1970,1,1)</f>
        <v>42687.875775462962</v>
      </c>
      <c r="U840" s="15">
        <f>(((I840/60)/60)/24)+DATE(1970,1,1)</f>
        <v>42718.5</v>
      </c>
    </row>
    <row r="841" spans="1:21" ht="29" x14ac:dyDescent="0.35">
      <c r="A841">
        <v>423</v>
      </c>
      <c r="B841" s="3" t="s">
        <v>424</v>
      </c>
      <c r="C841" s="3" t="s">
        <v>4533</v>
      </c>
      <c r="D841" s="6">
        <v>20000</v>
      </c>
      <c r="E841" s="8">
        <v>19523.310000000001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>ROUND((E841/D841)*100,0)</f>
        <v>98</v>
      </c>
      <c r="P841" s="8">
        <f>IFERROR(ROUND(E841/L841,2),0)</f>
        <v>1501.79</v>
      </c>
      <c r="Q841" s="10" t="s">
        <v>8308</v>
      </c>
      <c r="R841" t="s">
        <v>8335</v>
      </c>
      <c r="S841">
        <f>YEAR(T841)</f>
        <v>2013</v>
      </c>
      <c r="T841" s="14">
        <f>(((J841/60)/60)/24)+DATE(1970,1,1)</f>
        <v>41400.92627314815</v>
      </c>
      <c r="U841" s="15">
        <f>(((I841/60)/60)/24)+DATE(1970,1,1)</f>
        <v>41430.92627314815</v>
      </c>
    </row>
    <row r="842" spans="1:21" ht="29" x14ac:dyDescent="0.35">
      <c r="A842">
        <v>438</v>
      </c>
      <c r="B842" s="3" t="s">
        <v>439</v>
      </c>
      <c r="C842" s="3" t="s">
        <v>4548</v>
      </c>
      <c r="D842" s="6">
        <v>20000</v>
      </c>
      <c r="E842" s="8">
        <v>18472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>ROUND((E842/D842)*100,0)</f>
        <v>92</v>
      </c>
      <c r="P842" s="8">
        <f>IFERROR(ROUND(E842/L842,2),0)</f>
        <v>1679.27</v>
      </c>
      <c r="Q842" s="10" t="s">
        <v>8308</v>
      </c>
      <c r="R842" t="s">
        <v>8335</v>
      </c>
      <c r="S842">
        <f>YEAR(T842)</f>
        <v>2015</v>
      </c>
      <c r="T842" s="14">
        <f>(((J842/60)/60)/24)+DATE(1970,1,1)</f>
        <v>42296.261087962965</v>
      </c>
      <c r="U842" s="15">
        <f>(((I842/60)/60)/24)+DATE(1970,1,1)</f>
        <v>42326.302754629629</v>
      </c>
    </row>
    <row r="843" spans="1:21" ht="29" x14ac:dyDescent="0.35">
      <c r="A843">
        <v>451</v>
      </c>
      <c r="B843" s="3" t="s">
        <v>452</v>
      </c>
      <c r="C843" s="3" t="s">
        <v>4561</v>
      </c>
      <c r="D843" s="6">
        <v>20000</v>
      </c>
      <c r="E843" s="8">
        <v>17561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>ROUND((E843/D843)*100,0)</f>
        <v>88</v>
      </c>
      <c r="P843" s="8">
        <f>IFERROR(ROUND(E843/L843,2),0)</f>
        <v>0</v>
      </c>
      <c r="Q843" s="10" t="s">
        <v>8308</v>
      </c>
      <c r="R843" t="s">
        <v>8335</v>
      </c>
      <c r="S843">
        <f>YEAR(T843)</f>
        <v>2013</v>
      </c>
      <c r="T843" s="14">
        <f>(((J843/60)/60)/24)+DATE(1970,1,1)</f>
        <v>41634.715173611112</v>
      </c>
      <c r="U843" s="15">
        <f>(((I843/60)/60)/24)+DATE(1970,1,1)</f>
        <v>41664.715173611112</v>
      </c>
    </row>
    <row r="844" spans="1:21" ht="29" x14ac:dyDescent="0.35">
      <c r="A844">
        <v>457</v>
      </c>
      <c r="B844" s="3" t="s">
        <v>458</v>
      </c>
      <c r="C844" s="3" t="s">
        <v>4567</v>
      </c>
      <c r="D844" s="6">
        <v>20000</v>
      </c>
      <c r="E844" s="8">
        <v>17390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>ROUND((E844/D844)*100,0)</f>
        <v>87</v>
      </c>
      <c r="P844" s="8">
        <f>IFERROR(ROUND(E844/L844,2),0)</f>
        <v>0</v>
      </c>
      <c r="Q844" s="10" t="s">
        <v>8308</v>
      </c>
      <c r="R844" t="s">
        <v>8335</v>
      </c>
      <c r="S844">
        <f>YEAR(T844)</f>
        <v>2014</v>
      </c>
      <c r="T844" s="14">
        <f>(((J844/60)/60)/24)+DATE(1970,1,1)</f>
        <v>41837.767500000002</v>
      </c>
      <c r="U844" s="15">
        <f>(((I844/60)/60)/24)+DATE(1970,1,1)</f>
        <v>41867.767500000002</v>
      </c>
    </row>
    <row r="845" spans="1:21" ht="29" x14ac:dyDescent="0.35">
      <c r="A845">
        <v>467</v>
      </c>
      <c r="B845" s="3" t="s">
        <v>468</v>
      </c>
      <c r="C845" s="3" t="s">
        <v>4577</v>
      </c>
      <c r="D845" s="6">
        <v>20000</v>
      </c>
      <c r="E845" s="8">
        <v>16862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>ROUND((E845/D845)*100,0)</f>
        <v>84</v>
      </c>
      <c r="P845" s="8">
        <f>IFERROR(ROUND(E845/L845,2),0)</f>
        <v>432.36</v>
      </c>
      <c r="Q845" s="10" t="s">
        <v>8308</v>
      </c>
      <c r="R845" t="s">
        <v>8335</v>
      </c>
      <c r="S845">
        <f>YEAR(T845)</f>
        <v>2012</v>
      </c>
      <c r="T845" s="14">
        <f>(((J845/60)/60)/24)+DATE(1970,1,1)</f>
        <v>41135.679791666669</v>
      </c>
      <c r="U845" s="15">
        <f>(((I845/60)/60)/24)+DATE(1970,1,1)</f>
        <v>41180.679791666669</v>
      </c>
    </row>
    <row r="846" spans="1:21" ht="29" x14ac:dyDescent="0.35">
      <c r="A846">
        <v>494</v>
      </c>
      <c r="B846" s="3" t="s">
        <v>495</v>
      </c>
      <c r="C846" s="3" t="s">
        <v>4604</v>
      </c>
      <c r="D846" s="6">
        <v>20000</v>
      </c>
      <c r="E846" s="8">
        <v>15696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>ROUND((E846/D846)*100,0)</f>
        <v>78</v>
      </c>
      <c r="P846" s="8">
        <f>IFERROR(ROUND(E846/L846,2),0)</f>
        <v>5232</v>
      </c>
      <c r="Q846" s="10" t="s">
        <v>8308</v>
      </c>
      <c r="R846" t="s">
        <v>8335</v>
      </c>
      <c r="S846">
        <f>YEAR(T846)</f>
        <v>2014</v>
      </c>
      <c r="T846" s="14">
        <f>(((J846/60)/60)/24)+DATE(1970,1,1)</f>
        <v>41799.830613425926</v>
      </c>
      <c r="U846" s="15">
        <f>(((I846/60)/60)/24)+DATE(1970,1,1)</f>
        <v>41823.125</v>
      </c>
    </row>
    <row r="847" spans="1:21" ht="29" x14ac:dyDescent="0.35">
      <c r="A847">
        <v>499</v>
      </c>
      <c r="B847" s="3" t="s">
        <v>500</v>
      </c>
      <c r="C847" s="3" t="s">
        <v>4609</v>
      </c>
      <c r="D847" s="6">
        <v>20000</v>
      </c>
      <c r="E847" s="8">
        <v>15606.4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>ROUND((E847/D847)*100,0)</f>
        <v>78</v>
      </c>
      <c r="P847" s="8">
        <f>IFERROR(ROUND(E847/L847,2),0)</f>
        <v>600.25</v>
      </c>
      <c r="Q847" s="10" t="s">
        <v>8308</v>
      </c>
      <c r="R847" t="s">
        <v>8335</v>
      </c>
      <c r="S847">
        <f>YEAR(T847)</f>
        <v>2009</v>
      </c>
      <c r="T847" s="14">
        <f>(((J847/60)/60)/24)+DATE(1970,1,1)</f>
        <v>40043.895462962959</v>
      </c>
      <c r="U847" s="15">
        <f>(((I847/60)/60)/24)+DATE(1970,1,1)</f>
        <v>40098.874305555553</v>
      </c>
    </row>
    <row r="848" spans="1:21" ht="29" x14ac:dyDescent="0.35">
      <c r="A848">
        <v>502</v>
      </c>
      <c r="B848" s="3" t="s">
        <v>503</v>
      </c>
      <c r="C848" s="3" t="s">
        <v>4612</v>
      </c>
      <c r="D848" s="6">
        <v>20000</v>
      </c>
      <c r="E848" s="8">
        <v>15591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>ROUND((E848/D848)*100,0)</f>
        <v>78</v>
      </c>
      <c r="P848" s="8">
        <f>IFERROR(ROUND(E848/L848,2),0)</f>
        <v>3897.75</v>
      </c>
      <c r="Q848" s="10" t="s">
        <v>8308</v>
      </c>
      <c r="R848" t="s">
        <v>8335</v>
      </c>
      <c r="S848">
        <f>YEAR(T848)</f>
        <v>2012</v>
      </c>
      <c r="T848" s="14">
        <f>(((J848/60)/60)/24)+DATE(1970,1,1)</f>
        <v>40956.553530092591</v>
      </c>
      <c r="U848" s="15">
        <f>(((I848/60)/60)/24)+DATE(1970,1,1)</f>
        <v>40986.511863425927</v>
      </c>
    </row>
    <row r="849" spans="1:21" ht="29" x14ac:dyDescent="0.35">
      <c r="A849">
        <v>507</v>
      </c>
      <c r="B849" s="3" t="s">
        <v>508</v>
      </c>
      <c r="C849" s="3" t="s">
        <v>4617</v>
      </c>
      <c r="D849" s="6">
        <v>20000</v>
      </c>
      <c r="E849" s="8">
        <v>15481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>ROUND((E849/D849)*100,0)</f>
        <v>77</v>
      </c>
      <c r="P849" s="8">
        <f>IFERROR(ROUND(E849/L849,2),0)</f>
        <v>1548.1</v>
      </c>
      <c r="Q849" s="10" t="s">
        <v>8308</v>
      </c>
      <c r="R849" t="s">
        <v>8335</v>
      </c>
      <c r="S849">
        <f>YEAR(T849)</f>
        <v>2012</v>
      </c>
      <c r="T849" s="14">
        <f>(((J849/60)/60)/24)+DATE(1970,1,1)</f>
        <v>41156.958993055552</v>
      </c>
      <c r="U849" s="15">
        <f>(((I849/60)/60)/24)+DATE(1970,1,1)</f>
        <v>41201.958993055552</v>
      </c>
    </row>
    <row r="850" spans="1:21" ht="29" x14ac:dyDescent="0.35">
      <c r="A850">
        <v>596</v>
      </c>
      <c r="B850" s="3" t="s">
        <v>597</v>
      </c>
      <c r="C850" s="3" t="s">
        <v>4706</v>
      </c>
      <c r="D850" s="6">
        <v>20000</v>
      </c>
      <c r="E850" s="8">
        <v>12165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>ROUND((E850/D850)*100,0)</f>
        <v>61</v>
      </c>
      <c r="P850" s="8">
        <f>IFERROR(ROUND(E850/L850,2),0)</f>
        <v>6082.5</v>
      </c>
      <c r="Q850" s="10" t="s">
        <v>8316</v>
      </c>
      <c r="R850" t="s">
        <v>8334</v>
      </c>
      <c r="S850">
        <f>YEAR(T850)</f>
        <v>2016</v>
      </c>
      <c r="T850" s="14">
        <f>(((J850/60)/60)/24)+DATE(1970,1,1)</f>
        <v>42646.896898148145</v>
      </c>
      <c r="U850" s="15">
        <f>(((I850/60)/60)/24)+DATE(1970,1,1)</f>
        <v>42676.896898148145</v>
      </c>
    </row>
    <row r="851" spans="1:21" ht="29" x14ac:dyDescent="0.35">
      <c r="A851">
        <v>632</v>
      </c>
      <c r="B851" s="3" t="s">
        <v>633</v>
      </c>
      <c r="C851" s="3" t="s">
        <v>4742</v>
      </c>
      <c r="D851" s="6">
        <v>20000</v>
      </c>
      <c r="E851" s="8">
        <v>11467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>ROUND((E851/D851)*100,0)</f>
        <v>57</v>
      </c>
      <c r="P851" s="8">
        <f>IFERROR(ROUND(E851/L851,2),0)</f>
        <v>0</v>
      </c>
      <c r="Q851" s="10" t="s">
        <v>8316</v>
      </c>
      <c r="R851" t="s">
        <v>8334</v>
      </c>
      <c r="S851">
        <f>YEAR(T851)</f>
        <v>2015</v>
      </c>
      <c r="T851" s="14">
        <f>(((J851/60)/60)/24)+DATE(1970,1,1)</f>
        <v>42303.659317129626</v>
      </c>
      <c r="U851" s="15">
        <f>(((I851/60)/60)/24)+DATE(1970,1,1)</f>
        <v>42333.700983796298</v>
      </c>
    </row>
    <row r="852" spans="1:21" ht="29" x14ac:dyDescent="0.35">
      <c r="A852">
        <v>642</v>
      </c>
      <c r="B852" s="3" t="s">
        <v>643</v>
      </c>
      <c r="C852" s="3" t="s">
        <v>4752</v>
      </c>
      <c r="D852" s="6">
        <v>20000</v>
      </c>
      <c r="E852" s="8">
        <v>11323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>ROUND((E852/D852)*100,0)</f>
        <v>57</v>
      </c>
      <c r="P852" s="8">
        <f>IFERROR(ROUND(E852/L852,2),0)</f>
        <v>5.21</v>
      </c>
      <c r="Q852" s="10" t="s">
        <v>8316</v>
      </c>
      <c r="R852" t="s">
        <v>8324</v>
      </c>
      <c r="S852">
        <f>YEAR(T852)</f>
        <v>2015</v>
      </c>
      <c r="T852" s="14">
        <f>(((J852/60)/60)/24)+DATE(1970,1,1)</f>
        <v>42199.651319444441</v>
      </c>
      <c r="U852" s="15">
        <f>(((I852/60)/60)/24)+DATE(1970,1,1)</f>
        <v>42235.651319444441</v>
      </c>
    </row>
    <row r="853" spans="1:21" ht="29" x14ac:dyDescent="0.35">
      <c r="A853">
        <v>688</v>
      </c>
      <c r="B853" s="3" t="s">
        <v>689</v>
      </c>
      <c r="C853" s="3" t="s">
        <v>4798</v>
      </c>
      <c r="D853" s="6">
        <v>20000</v>
      </c>
      <c r="E853" s="8">
        <v>10373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>ROUND((E853/D853)*100,0)</f>
        <v>52</v>
      </c>
      <c r="P853" s="8">
        <f>IFERROR(ROUND(E853/L853,2),0)</f>
        <v>288.14</v>
      </c>
      <c r="Q853" s="10" t="s">
        <v>8316</v>
      </c>
      <c r="R853" t="s">
        <v>8324</v>
      </c>
      <c r="S853">
        <f>YEAR(T853)</f>
        <v>2015</v>
      </c>
      <c r="T853" s="14">
        <f>(((J853/60)/60)/24)+DATE(1970,1,1)</f>
        <v>42262.104780092588</v>
      </c>
      <c r="U853" s="15">
        <f>(((I853/60)/60)/24)+DATE(1970,1,1)</f>
        <v>42292.104780092588</v>
      </c>
    </row>
    <row r="854" spans="1:21" x14ac:dyDescent="0.35">
      <c r="A854">
        <v>690</v>
      </c>
      <c r="B854" s="3" t="s">
        <v>691</v>
      </c>
      <c r="C854" s="3" t="s">
        <v>4800</v>
      </c>
      <c r="D854" s="6">
        <v>20000</v>
      </c>
      <c r="E854" s="8">
        <v>10338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>ROUND((E854/D854)*100,0)</f>
        <v>52</v>
      </c>
      <c r="P854" s="8">
        <f>IFERROR(ROUND(E854/L854,2),0)</f>
        <v>304.06</v>
      </c>
      <c r="Q854" s="10" t="s">
        <v>8316</v>
      </c>
      <c r="R854" t="s">
        <v>8324</v>
      </c>
      <c r="S854">
        <f>YEAR(T854)</f>
        <v>2016</v>
      </c>
      <c r="T854" s="14">
        <f>(((J854/60)/60)/24)+DATE(1970,1,1)</f>
        <v>42579.634733796294</v>
      </c>
      <c r="U854" s="15">
        <f>(((I854/60)/60)/24)+DATE(1970,1,1)</f>
        <v>42622.25</v>
      </c>
    </row>
    <row r="855" spans="1:21" ht="29" x14ac:dyDescent="0.35">
      <c r="A855">
        <v>692</v>
      </c>
      <c r="B855" s="3" t="s">
        <v>693</v>
      </c>
      <c r="C855" s="3" t="s">
        <v>4802</v>
      </c>
      <c r="D855" s="6">
        <v>20000</v>
      </c>
      <c r="E855" s="8">
        <v>10300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>ROUND((E855/D855)*100,0)</f>
        <v>52</v>
      </c>
      <c r="P855" s="8">
        <f>IFERROR(ROUND(E855/L855,2),0)</f>
        <v>51.24</v>
      </c>
      <c r="Q855" s="10" t="s">
        <v>8316</v>
      </c>
      <c r="R855" t="s">
        <v>8324</v>
      </c>
      <c r="S855">
        <f>YEAR(T855)</f>
        <v>2016</v>
      </c>
      <c r="T855" s="14">
        <f>(((J855/60)/60)/24)+DATE(1970,1,1)</f>
        <v>42696.37572916667</v>
      </c>
      <c r="U855" s="15">
        <f>(((I855/60)/60)/24)+DATE(1970,1,1)</f>
        <v>42726.37572916667</v>
      </c>
    </row>
    <row r="856" spans="1:21" ht="29" x14ac:dyDescent="0.35">
      <c r="A856">
        <v>725</v>
      </c>
      <c r="B856" s="3" t="s">
        <v>726</v>
      </c>
      <c r="C856" s="3" t="s">
        <v>4835</v>
      </c>
      <c r="D856" s="6">
        <v>20000</v>
      </c>
      <c r="E856" s="8">
        <v>10026.49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>ROUND((E856/D856)*100,0)</f>
        <v>50</v>
      </c>
      <c r="P856" s="8">
        <f>IFERROR(ROUND(E856/L856,2),0)</f>
        <v>71.62</v>
      </c>
      <c r="Q856" s="10" t="s">
        <v>8318</v>
      </c>
      <c r="R856" t="s">
        <v>8319</v>
      </c>
      <c r="S856">
        <f>YEAR(T856)</f>
        <v>2015</v>
      </c>
      <c r="T856" s="14">
        <f>(((J856/60)/60)/24)+DATE(1970,1,1)</f>
        <v>42321.626296296294</v>
      </c>
      <c r="U856" s="15">
        <f>(((I856/60)/60)/24)+DATE(1970,1,1)</f>
        <v>42351.626296296294</v>
      </c>
    </row>
    <row r="857" spans="1:21" x14ac:dyDescent="0.35">
      <c r="A857">
        <v>730</v>
      </c>
      <c r="B857" s="3" t="s">
        <v>731</v>
      </c>
      <c r="C857" s="3" t="s">
        <v>4840</v>
      </c>
      <c r="D857" s="6">
        <v>20000</v>
      </c>
      <c r="E857" s="8">
        <v>10000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>ROUND((E857/D857)*100,0)</f>
        <v>50</v>
      </c>
      <c r="P857" s="8">
        <f>IFERROR(ROUND(E857/L857,2),0)</f>
        <v>37.74</v>
      </c>
      <c r="Q857" s="10" t="s">
        <v>8318</v>
      </c>
      <c r="R857" t="s">
        <v>8319</v>
      </c>
      <c r="S857">
        <f>YEAR(T857)</f>
        <v>2011</v>
      </c>
      <c r="T857" s="14">
        <f>(((J857/60)/60)/24)+DATE(1970,1,1)</f>
        <v>40854.745266203703</v>
      </c>
      <c r="U857" s="15">
        <f>(((I857/60)/60)/24)+DATE(1970,1,1)</f>
        <v>40884.745266203703</v>
      </c>
    </row>
    <row r="858" spans="1:21" ht="29" x14ac:dyDescent="0.35">
      <c r="A858">
        <v>870</v>
      </c>
      <c r="B858" s="3" t="s">
        <v>871</v>
      </c>
      <c r="C858" s="3" t="s">
        <v>4980</v>
      </c>
      <c r="D858" s="6">
        <v>20000</v>
      </c>
      <c r="E858" s="8">
        <v>7701.93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>ROUND((E858/D858)*100,0)</f>
        <v>39</v>
      </c>
      <c r="P858" s="8">
        <f>IFERROR(ROUND(E858/L858,2),0)</f>
        <v>1540.39</v>
      </c>
      <c r="Q858" s="10" t="s">
        <v>8313</v>
      </c>
      <c r="R858" t="s">
        <v>8344</v>
      </c>
      <c r="S858">
        <f>YEAR(T858)</f>
        <v>2013</v>
      </c>
      <c r="T858" s="14">
        <f>(((J858/60)/60)/24)+DATE(1970,1,1)</f>
        <v>41488.022256944445</v>
      </c>
      <c r="U858" s="15">
        <f>(((I858/60)/60)/24)+DATE(1970,1,1)</f>
        <v>41518.022256944445</v>
      </c>
    </row>
    <row r="859" spans="1:21" ht="29" x14ac:dyDescent="0.35">
      <c r="A859">
        <v>894</v>
      </c>
      <c r="B859" s="3" t="s">
        <v>895</v>
      </c>
      <c r="C859" s="3" t="s">
        <v>5004</v>
      </c>
      <c r="D859" s="6">
        <v>20000</v>
      </c>
      <c r="E859" s="8">
        <v>7397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>ROUND((E859/D859)*100,0)</f>
        <v>37</v>
      </c>
      <c r="P859" s="8">
        <f>IFERROR(ROUND(E859/L859,2),0)</f>
        <v>139.57</v>
      </c>
      <c r="Q859" s="10" t="s">
        <v>8313</v>
      </c>
      <c r="R859" t="s">
        <v>8343</v>
      </c>
      <c r="S859">
        <f>YEAR(T859)</f>
        <v>2016</v>
      </c>
      <c r="T859" s="14">
        <f>(((J859/60)/60)/24)+DATE(1970,1,1)</f>
        <v>42496.981597222228</v>
      </c>
      <c r="U859" s="15">
        <f>(((I859/60)/60)/24)+DATE(1970,1,1)</f>
        <v>42526.981597222228</v>
      </c>
    </row>
    <row r="860" spans="1:21" x14ac:dyDescent="0.35">
      <c r="A860">
        <v>919</v>
      </c>
      <c r="B860" s="3" t="s">
        <v>920</v>
      </c>
      <c r="C860" s="3" t="s">
        <v>5029</v>
      </c>
      <c r="D860" s="6">
        <v>20000</v>
      </c>
      <c r="E860" s="8">
        <v>7003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>ROUND((E860/D860)*100,0)</f>
        <v>35</v>
      </c>
      <c r="P860" s="8">
        <f>IFERROR(ROUND(E860/L860,2),0)</f>
        <v>7003</v>
      </c>
      <c r="Q860" s="10" t="s">
        <v>8313</v>
      </c>
      <c r="R860" t="s">
        <v>8344</v>
      </c>
      <c r="S860">
        <f>YEAR(T860)</f>
        <v>2012</v>
      </c>
      <c r="T860" s="14">
        <f>(((J860/60)/60)/24)+DATE(1970,1,1)</f>
        <v>41227.641724537039</v>
      </c>
      <c r="U860" s="15">
        <f>(((I860/60)/60)/24)+DATE(1970,1,1)</f>
        <v>41262.641724537039</v>
      </c>
    </row>
    <row r="861" spans="1:21" x14ac:dyDescent="0.35">
      <c r="A861">
        <v>927</v>
      </c>
      <c r="B861" s="3" t="s">
        <v>928</v>
      </c>
      <c r="C861" s="3" t="s">
        <v>5037</v>
      </c>
      <c r="D861" s="6">
        <v>20000</v>
      </c>
      <c r="E861" s="8">
        <v>6780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>ROUND((E861/D861)*100,0)</f>
        <v>34</v>
      </c>
      <c r="P861" s="8">
        <f>IFERROR(ROUND(E861/L861,2),0)</f>
        <v>0</v>
      </c>
      <c r="Q861" s="10" t="s">
        <v>8313</v>
      </c>
      <c r="R861" t="s">
        <v>8344</v>
      </c>
      <c r="S861">
        <f>YEAR(T861)</f>
        <v>2012</v>
      </c>
      <c r="T861" s="14">
        <f>(((J861/60)/60)/24)+DATE(1970,1,1)</f>
        <v>41013.822858796295</v>
      </c>
      <c r="U861" s="15">
        <f>(((I861/60)/60)/24)+DATE(1970,1,1)</f>
        <v>41043.822858796295</v>
      </c>
    </row>
    <row r="862" spans="1:21" ht="29" x14ac:dyDescent="0.35">
      <c r="A862">
        <v>949</v>
      </c>
      <c r="B862" s="3" t="s">
        <v>950</v>
      </c>
      <c r="C862" s="3" t="s">
        <v>5059</v>
      </c>
      <c r="D862" s="6">
        <v>20000</v>
      </c>
      <c r="E862" s="8">
        <v>6511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>ROUND((E862/D862)*100,0)</f>
        <v>33</v>
      </c>
      <c r="P862" s="8">
        <f>IFERROR(ROUND(E862/L862,2),0)</f>
        <v>930.14</v>
      </c>
      <c r="Q862" s="10" t="s">
        <v>8316</v>
      </c>
      <c r="R862" t="s">
        <v>8324</v>
      </c>
      <c r="S862">
        <f>YEAR(T862)</f>
        <v>2015</v>
      </c>
      <c r="T862" s="14">
        <f>(((J862/60)/60)/24)+DATE(1970,1,1)</f>
        <v>42361.043703703705</v>
      </c>
      <c r="U862" s="15">
        <f>(((I862/60)/60)/24)+DATE(1970,1,1)</f>
        <v>42421.043703703705</v>
      </c>
    </row>
    <row r="863" spans="1:21" ht="29" x14ac:dyDescent="0.35">
      <c r="A863">
        <v>967</v>
      </c>
      <c r="B863" s="3" t="s">
        <v>968</v>
      </c>
      <c r="C863" s="3" t="s">
        <v>5077</v>
      </c>
      <c r="D863" s="6">
        <v>20000</v>
      </c>
      <c r="E863" s="8">
        <v>6300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>ROUND((E863/D863)*100,0)</f>
        <v>32</v>
      </c>
      <c r="P863" s="8">
        <f>IFERROR(ROUND(E863/L863,2),0)</f>
        <v>77.78</v>
      </c>
      <c r="Q863" s="10" t="s">
        <v>8316</v>
      </c>
      <c r="R863" t="s">
        <v>8324</v>
      </c>
      <c r="S863">
        <f>YEAR(T863)</f>
        <v>2016</v>
      </c>
      <c r="T863" s="14">
        <f>(((J863/60)/60)/24)+DATE(1970,1,1)</f>
        <v>42422.254328703704</v>
      </c>
      <c r="U863" s="15">
        <f>(((I863/60)/60)/24)+DATE(1970,1,1)</f>
        <v>42482.21266203704</v>
      </c>
    </row>
    <row r="864" spans="1:21" ht="29" x14ac:dyDescent="0.35">
      <c r="A864">
        <v>972</v>
      </c>
      <c r="B864" s="3" t="s">
        <v>973</v>
      </c>
      <c r="C864" s="3" t="s">
        <v>5082</v>
      </c>
      <c r="D864" s="6">
        <v>20000</v>
      </c>
      <c r="E864" s="8">
        <v>6235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>ROUND((E864/D864)*100,0)</f>
        <v>31</v>
      </c>
      <c r="P864" s="8">
        <f>IFERROR(ROUND(E864/L864,2),0)</f>
        <v>138.56</v>
      </c>
      <c r="Q864" s="10" t="s">
        <v>8316</v>
      </c>
      <c r="R864" t="s">
        <v>8324</v>
      </c>
      <c r="S864">
        <f>YEAR(T864)</f>
        <v>2014</v>
      </c>
      <c r="T864" s="14">
        <f>(((J864/60)/60)/24)+DATE(1970,1,1)</f>
        <v>41856.865717592591</v>
      </c>
      <c r="U864" s="15">
        <f>(((I864/60)/60)/24)+DATE(1970,1,1)</f>
        <v>41886.290972222225</v>
      </c>
    </row>
    <row r="865" spans="1:21" ht="29" x14ac:dyDescent="0.35">
      <c r="A865">
        <v>973</v>
      </c>
      <c r="B865" s="3" t="s">
        <v>974</v>
      </c>
      <c r="C865" s="3" t="s">
        <v>5083</v>
      </c>
      <c r="D865" s="6">
        <v>20000</v>
      </c>
      <c r="E865" s="8">
        <v>6220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>ROUND((E865/D865)*100,0)</f>
        <v>31</v>
      </c>
      <c r="P865" s="8">
        <f>IFERROR(ROUND(E865/L865,2),0)</f>
        <v>777.5</v>
      </c>
      <c r="Q865" s="10" t="s">
        <v>8316</v>
      </c>
      <c r="R865" t="s">
        <v>8324</v>
      </c>
      <c r="S865">
        <f>YEAR(T865)</f>
        <v>2015</v>
      </c>
      <c r="T865" s="14">
        <f>(((J865/60)/60)/24)+DATE(1970,1,1)</f>
        <v>42257.014965277776</v>
      </c>
      <c r="U865" s="15">
        <f>(((I865/60)/60)/24)+DATE(1970,1,1)</f>
        <v>42317.056631944448</v>
      </c>
    </row>
    <row r="866" spans="1:21" ht="29" x14ac:dyDescent="0.35">
      <c r="A866">
        <v>986</v>
      </c>
      <c r="B866" s="3" t="s">
        <v>987</v>
      </c>
      <c r="C866" s="3" t="s">
        <v>5096</v>
      </c>
      <c r="D866" s="6">
        <v>20000</v>
      </c>
      <c r="E866" s="8">
        <v>6111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>ROUND((E866/D866)*100,0)</f>
        <v>31</v>
      </c>
      <c r="P866" s="8">
        <f>IFERROR(ROUND(E866/L866,2),0)</f>
        <v>265.7</v>
      </c>
      <c r="Q866" s="10" t="s">
        <v>8316</v>
      </c>
      <c r="R866" t="s">
        <v>8324</v>
      </c>
      <c r="S866">
        <f>YEAR(T866)</f>
        <v>2015</v>
      </c>
      <c r="T866" s="14">
        <f>(((J866/60)/60)/24)+DATE(1970,1,1)</f>
        <v>42324.767361111109</v>
      </c>
      <c r="U866" s="15">
        <f>(((I866/60)/60)/24)+DATE(1970,1,1)</f>
        <v>42379</v>
      </c>
    </row>
    <row r="867" spans="1:21" ht="29" x14ac:dyDescent="0.35">
      <c r="A867">
        <v>1003</v>
      </c>
      <c r="B867" s="3" t="s">
        <v>1004</v>
      </c>
      <c r="C867" s="3" t="s">
        <v>5113</v>
      </c>
      <c r="D867" s="6">
        <v>20000</v>
      </c>
      <c r="E867" s="8">
        <v>6030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>ROUND((E867/D867)*100,0)</f>
        <v>30</v>
      </c>
      <c r="P867" s="8">
        <f>IFERROR(ROUND(E867/L867,2),0)</f>
        <v>402</v>
      </c>
      <c r="Q867" s="10" t="s">
        <v>8316</v>
      </c>
      <c r="R867" t="s">
        <v>8324</v>
      </c>
      <c r="S867">
        <f>YEAR(T867)</f>
        <v>2017</v>
      </c>
      <c r="T867" s="14">
        <f>(((J867/60)/60)/24)+DATE(1970,1,1)</f>
        <v>42780.709039351852</v>
      </c>
      <c r="U867" s="15">
        <f>(((I867/60)/60)/24)+DATE(1970,1,1)</f>
        <v>42810.667372685188</v>
      </c>
    </row>
    <row r="868" spans="1:21" ht="29" x14ac:dyDescent="0.35">
      <c r="A868">
        <v>1011</v>
      </c>
      <c r="B868" s="3" t="s">
        <v>1012</v>
      </c>
      <c r="C868" s="3" t="s">
        <v>5121</v>
      </c>
      <c r="D868" s="6">
        <v>20000</v>
      </c>
      <c r="E868" s="8">
        <v>6007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>ROUND((E868/D868)*100,0)</f>
        <v>30</v>
      </c>
      <c r="P868" s="8">
        <f>IFERROR(ROUND(E868/L868,2),0)</f>
        <v>6007</v>
      </c>
      <c r="Q868" s="10" t="s">
        <v>8316</v>
      </c>
      <c r="R868" t="s">
        <v>8324</v>
      </c>
      <c r="S868">
        <f>YEAR(T868)</f>
        <v>2014</v>
      </c>
      <c r="T868" s="14">
        <f>(((J868/60)/60)/24)+DATE(1970,1,1)</f>
        <v>41946.898090277777</v>
      </c>
      <c r="U868" s="15">
        <f>(((I868/60)/60)/24)+DATE(1970,1,1)</f>
        <v>41991.898090277777</v>
      </c>
    </row>
    <row r="869" spans="1:21" ht="29" x14ac:dyDescent="0.35">
      <c r="A869">
        <v>1018</v>
      </c>
      <c r="B869" s="3" t="s">
        <v>1019</v>
      </c>
      <c r="C869" s="3" t="s">
        <v>5128</v>
      </c>
      <c r="D869" s="6">
        <v>20000</v>
      </c>
      <c r="E869" s="8">
        <v>6000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>ROUND((E869/D869)*100,0)</f>
        <v>30</v>
      </c>
      <c r="P869" s="8">
        <f>IFERROR(ROUND(E869/L869,2),0)</f>
        <v>857.14</v>
      </c>
      <c r="Q869" s="10" t="s">
        <v>8316</v>
      </c>
      <c r="R869" t="s">
        <v>8324</v>
      </c>
      <c r="S869">
        <f>YEAR(T869)</f>
        <v>2016</v>
      </c>
      <c r="T869" s="14">
        <f>(((J869/60)/60)/24)+DATE(1970,1,1)</f>
        <v>42535.492280092592</v>
      </c>
      <c r="U869" s="15">
        <f>(((I869/60)/60)/24)+DATE(1970,1,1)</f>
        <v>42565.492280092592</v>
      </c>
    </row>
    <row r="870" spans="1:21" ht="29" x14ac:dyDescent="0.35">
      <c r="A870">
        <v>1024</v>
      </c>
      <c r="B870" s="3" t="s">
        <v>1025</v>
      </c>
      <c r="C870" s="3" t="s">
        <v>5134</v>
      </c>
      <c r="D870" s="6">
        <v>20000</v>
      </c>
      <c r="E870" s="8">
        <v>5904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>ROUND((E870/D870)*100,0)</f>
        <v>30</v>
      </c>
      <c r="P870" s="8">
        <f>IFERROR(ROUND(E870/L870,2),0)</f>
        <v>96.79</v>
      </c>
      <c r="Q870" s="10" t="s">
        <v>8313</v>
      </c>
      <c r="R870" t="s">
        <v>8320</v>
      </c>
      <c r="S870">
        <f>YEAR(T870)</f>
        <v>2016</v>
      </c>
      <c r="T870" s="14">
        <f>(((J870/60)/60)/24)+DATE(1970,1,1)</f>
        <v>42370.580590277779</v>
      </c>
      <c r="U870" s="15">
        <f>(((I870/60)/60)/24)+DATE(1970,1,1)</f>
        <v>42400.580590277779</v>
      </c>
    </row>
    <row r="871" spans="1:21" ht="29" x14ac:dyDescent="0.35">
      <c r="A871">
        <v>1080</v>
      </c>
      <c r="B871" s="3" t="s">
        <v>1081</v>
      </c>
      <c r="C871" s="3" t="s">
        <v>5190</v>
      </c>
      <c r="D871" s="6">
        <v>20000</v>
      </c>
      <c r="E871" s="8">
        <v>5465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>ROUND((E871/D871)*100,0)</f>
        <v>27</v>
      </c>
      <c r="P871" s="8">
        <f>IFERROR(ROUND(E871/L871,2),0)</f>
        <v>55.77</v>
      </c>
      <c r="Q871" s="10" t="s">
        <v>8311</v>
      </c>
      <c r="R871" t="s">
        <v>8333</v>
      </c>
      <c r="S871">
        <f>YEAR(T871)</f>
        <v>2014</v>
      </c>
      <c r="T871" s="14">
        <f>(((J871/60)/60)/24)+DATE(1970,1,1)</f>
        <v>41740.138113425928</v>
      </c>
      <c r="U871" s="15">
        <f>(((I871/60)/60)/24)+DATE(1970,1,1)</f>
        <v>41770.138113425928</v>
      </c>
    </row>
    <row r="872" spans="1:21" ht="29" x14ac:dyDescent="0.35">
      <c r="A872">
        <v>1129</v>
      </c>
      <c r="B872" s="3" t="s">
        <v>1130</v>
      </c>
      <c r="C872" s="3" t="s">
        <v>5239</v>
      </c>
      <c r="D872" s="6">
        <v>20000</v>
      </c>
      <c r="E872" s="8">
        <v>5232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>ROUND((E872/D872)*100,0)</f>
        <v>26</v>
      </c>
      <c r="P872" s="8">
        <f>IFERROR(ROUND(E872/L872,2),0)</f>
        <v>2616</v>
      </c>
      <c r="Q872" s="10" t="s">
        <v>8311</v>
      </c>
      <c r="R872" t="s">
        <v>8336</v>
      </c>
      <c r="S872">
        <f>YEAR(T872)</f>
        <v>2016</v>
      </c>
      <c r="T872" s="14">
        <f>(((J872/60)/60)/24)+DATE(1970,1,1)</f>
        <v>42496.264965277776</v>
      </c>
      <c r="U872" s="15">
        <f>(((I872/60)/60)/24)+DATE(1970,1,1)</f>
        <v>42526.264965277776</v>
      </c>
    </row>
    <row r="873" spans="1:21" ht="29" x14ac:dyDescent="0.35">
      <c r="A873">
        <v>1175</v>
      </c>
      <c r="B873" s="3" t="s">
        <v>1176</v>
      </c>
      <c r="C873" s="3" t="s">
        <v>5285</v>
      </c>
      <c r="D873" s="6">
        <v>20000</v>
      </c>
      <c r="E873" s="8">
        <v>5016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>ROUND((E873/D873)*100,0)</f>
        <v>25</v>
      </c>
      <c r="P873" s="8">
        <f>IFERROR(ROUND(E873/L873,2),0)</f>
        <v>557.33000000000004</v>
      </c>
      <c r="Q873" s="10" t="s">
        <v>8321</v>
      </c>
      <c r="R873" t="s">
        <v>8322</v>
      </c>
      <c r="S873">
        <f>YEAR(T873)</f>
        <v>2015</v>
      </c>
      <c r="T873" s="14">
        <f>(((J873/60)/60)/24)+DATE(1970,1,1)</f>
        <v>42170.728460648148</v>
      </c>
      <c r="U873" s="15">
        <f>(((I873/60)/60)/24)+DATE(1970,1,1)</f>
        <v>42200.728460648148</v>
      </c>
    </row>
    <row r="874" spans="1:21" x14ac:dyDescent="0.35">
      <c r="A874">
        <v>1210</v>
      </c>
      <c r="B874" s="3" t="s">
        <v>1211</v>
      </c>
      <c r="C874" s="3" t="s">
        <v>5320</v>
      </c>
      <c r="D874" s="6">
        <v>20000</v>
      </c>
      <c r="E874" s="8">
        <v>4666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>ROUND((E874/D874)*100,0)</f>
        <v>23</v>
      </c>
      <c r="P874" s="8">
        <f>IFERROR(ROUND(E874/L874,2),0)</f>
        <v>45.3</v>
      </c>
      <c r="Q874" s="10" t="s">
        <v>8325</v>
      </c>
      <c r="R874" t="s">
        <v>8331</v>
      </c>
      <c r="S874">
        <f>YEAR(T874)</f>
        <v>2015</v>
      </c>
      <c r="T874" s="14">
        <f>(((J874/60)/60)/24)+DATE(1970,1,1)</f>
        <v>42132.941805555558</v>
      </c>
      <c r="U874" s="15">
        <f>(((I874/60)/60)/24)+DATE(1970,1,1)</f>
        <v>42155.875</v>
      </c>
    </row>
    <row r="875" spans="1:21" ht="29" x14ac:dyDescent="0.35">
      <c r="A875">
        <v>1297</v>
      </c>
      <c r="B875" s="3" t="s">
        <v>1298</v>
      </c>
      <c r="C875" s="3" t="s">
        <v>5407</v>
      </c>
      <c r="D875" s="6">
        <v>20000</v>
      </c>
      <c r="E875" s="8">
        <v>4092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>ROUND((E875/D875)*100,0)</f>
        <v>20</v>
      </c>
      <c r="P875" s="8">
        <f>IFERROR(ROUND(E875/L875,2),0)</f>
        <v>17.190000000000001</v>
      </c>
      <c r="Q875" s="10" t="s">
        <v>8339</v>
      </c>
      <c r="R875" t="s">
        <v>8340</v>
      </c>
      <c r="S875">
        <f>YEAR(T875)</f>
        <v>2016</v>
      </c>
      <c r="T875" s="14">
        <f>(((J875/60)/60)/24)+DATE(1970,1,1)</f>
        <v>42461.747199074074</v>
      </c>
      <c r="U875" s="15">
        <f>(((I875/60)/60)/24)+DATE(1970,1,1)</f>
        <v>42491.747199074074</v>
      </c>
    </row>
    <row r="876" spans="1:21" ht="29" x14ac:dyDescent="0.35">
      <c r="A876">
        <v>1310</v>
      </c>
      <c r="B876" s="3" t="s">
        <v>1311</v>
      </c>
      <c r="C876" s="3" t="s">
        <v>5420</v>
      </c>
      <c r="D876" s="6">
        <v>20000</v>
      </c>
      <c r="E876" s="8">
        <v>4050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>ROUND((E876/D876)*100,0)</f>
        <v>20</v>
      </c>
      <c r="P876" s="8">
        <f>IFERROR(ROUND(E876/L876,2),0)</f>
        <v>168.75</v>
      </c>
      <c r="Q876" s="10" t="s">
        <v>8316</v>
      </c>
      <c r="R876" t="s">
        <v>8324</v>
      </c>
      <c r="S876">
        <f>YEAR(T876)</f>
        <v>2016</v>
      </c>
      <c r="T876" s="14">
        <f>(((J876/60)/60)/24)+DATE(1970,1,1)</f>
        <v>42556.667245370365</v>
      </c>
      <c r="U876" s="15">
        <f>(((I876/60)/60)/24)+DATE(1970,1,1)</f>
        <v>42601.667245370365</v>
      </c>
    </row>
    <row r="877" spans="1:21" ht="29" x14ac:dyDescent="0.35">
      <c r="A877">
        <v>1325</v>
      </c>
      <c r="B877" s="3" t="s">
        <v>1326</v>
      </c>
      <c r="C877" s="3" t="s">
        <v>5435</v>
      </c>
      <c r="D877" s="6">
        <v>20000</v>
      </c>
      <c r="E877" s="8">
        <v>4004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>ROUND((E877/D877)*100,0)</f>
        <v>20</v>
      </c>
      <c r="P877" s="8">
        <f>IFERROR(ROUND(E877/L877,2),0)</f>
        <v>500.5</v>
      </c>
      <c r="Q877" s="10" t="s">
        <v>8316</v>
      </c>
      <c r="R877" t="s">
        <v>8324</v>
      </c>
      <c r="S877">
        <f>YEAR(T877)</f>
        <v>2016</v>
      </c>
      <c r="T877" s="14">
        <f>(((J877/60)/60)/24)+DATE(1970,1,1)</f>
        <v>42704.086053240739</v>
      </c>
      <c r="U877" s="15">
        <f>(((I877/60)/60)/24)+DATE(1970,1,1)</f>
        <v>42734.086053240739</v>
      </c>
    </row>
    <row r="878" spans="1:21" x14ac:dyDescent="0.35">
      <c r="A878">
        <v>1351</v>
      </c>
      <c r="B878" s="3" t="s">
        <v>1352</v>
      </c>
      <c r="C878" s="3" t="s">
        <v>5461</v>
      </c>
      <c r="D878" s="6">
        <v>20000</v>
      </c>
      <c r="E878" s="8">
        <v>3822.33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>ROUND((E878/D878)*100,0)</f>
        <v>19</v>
      </c>
      <c r="P878" s="8">
        <f>IFERROR(ROUND(E878/L878,2),0)</f>
        <v>31.85</v>
      </c>
      <c r="Q878" s="10" t="s">
        <v>8318</v>
      </c>
      <c r="R878" t="s">
        <v>8319</v>
      </c>
      <c r="S878">
        <f>YEAR(T878)</f>
        <v>2016</v>
      </c>
      <c r="T878" s="14">
        <f>(((J878/60)/60)/24)+DATE(1970,1,1)</f>
        <v>42382.74009259259</v>
      </c>
      <c r="U878" s="15">
        <f>(((I878/60)/60)/24)+DATE(1970,1,1)</f>
        <v>42412.74009259259</v>
      </c>
    </row>
    <row r="879" spans="1:21" ht="29" x14ac:dyDescent="0.35">
      <c r="A879">
        <v>1438</v>
      </c>
      <c r="B879" s="3" t="s">
        <v>1439</v>
      </c>
      <c r="C879" s="3" t="s">
        <v>5548</v>
      </c>
      <c r="D879" s="6">
        <v>20000</v>
      </c>
      <c r="E879" s="8">
        <v>3368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>ROUND((E879/D879)*100,0)</f>
        <v>17</v>
      </c>
      <c r="P879" s="8">
        <f>IFERROR(ROUND(E879/L879,2),0)</f>
        <v>421</v>
      </c>
      <c r="Q879" s="10" t="s">
        <v>8318</v>
      </c>
      <c r="R879" t="s">
        <v>8338</v>
      </c>
      <c r="S879">
        <f>YEAR(T879)</f>
        <v>2016</v>
      </c>
      <c r="T879" s="14">
        <f>(((J879/60)/60)/24)+DATE(1970,1,1)</f>
        <v>42457.871516203704</v>
      </c>
      <c r="U879" s="15">
        <f>(((I879/60)/60)/24)+DATE(1970,1,1)</f>
        <v>42487.579861111109</v>
      </c>
    </row>
    <row r="880" spans="1:21" ht="29" x14ac:dyDescent="0.35">
      <c r="A880">
        <v>1486</v>
      </c>
      <c r="B880" s="3" t="s">
        <v>1487</v>
      </c>
      <c r="C880" s="3" t="s">
        <v>5596</v>
      </c>
      <c r="D880" s="6">
        <v>20000</v>
      </c>
      <c r="E880" s="8">
        <v>3200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>ROUND((E880/D880)*100,0)</f>
        <v>16</v>
      </c>
      <c r="P880" s="8">
        <f>IFERROR(ROUND(E880/L880,2),0)</f>
        <v>1066.67</v>
      </c>
      <c r="Q880" s="10" t="s">
        <v>8318</v>
      </c>
      <c r="R880" t="s">
        <v>8342</v>
      </c>
      <c r="S880">
        <f>YEAR(T880)</f>
        <v>2015</v>
      </c>
      <c r="T880" s="14">
        <f>(((J880/60)/60)/24)+DATE(1970,1,1)</f>
        <v>42032.168530092589</v>
      </c>
      <c r="U880" s="15">
        <f>(((I880/60)/60)/24)+DATE(1970,1,1)</f>
        <v>42062.168530092589</v>
      </c>
    </row>
    <row r="881" spans="1:21" ht="29" x14ac:dyDescent="0.35">
      <c r="A881">
        <v>1539</v>
      </c>
      <c r="B881" s="3" t="s">
        <v>1540</v>
      </c>
      <c r="C881" s="3" t="s">
        <v>5649</v>
      </c>
      <c r="D881" s="6">
        <v>20000</v>
      </c>
      <c r="E881" s="8">
        <v>3030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>ROUND((E881/D881)*100,0)</f>
        <v>15</v>
      </c>
      <c r="P881" s="8">
        <f>IFERROR(ROUND(E881/L881,2),0)</f>
        <v>10.67</v>
      </c>
      <c r="Q881" s="10" t="s">
        <v>8325</v>
      </c>
      <c r="R881" t="s">
        <v>8331</v>
      </c>
      <c r="S881">
        <f>YEAR(T881)</f>
        <v>2016</v>
      </c>
      <c r="T881" s="14">
        <f>(((J881/60)/60)/24)+DATE(1970,1,1)</f>
        <v>42705.919201388882</v>
      </c>
      <c r="U881" s="15">
        <f>(((I881/60)/60)/24)+DATE(1970,1,1)</f>
        <v>42738.919201388882</v>
      </c>
    </row>
    <row r="882" spans="1:21" ht="29" x14ac:dyDescent="0.35">
      <c r="A882">
        <v>1554</v>
      </c>
      <c r="B882" s="3" t="s">
        <v>1555</v>
      </c>
      <c r="C882" s="3" t="s">
        <v>5664</v>
      </c>
      <c r="D882" s="6">
        <v>20000</v>
      </c>
      <c r="E882" s="8">
        <v>3002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>ROUND((E882/D882)*100,0)</f>
        <v>15</v>
      </c>
      <c r="P882" s="8">
        <f>IFERROR(ROUND(E882/L882,2),0)</f>
        <v>0</v>
      </c>
      <c r="Q882" s="10" t="s">
        <v>8325</v>
      </c>
      <c r="R882" t="s">
        <v>8326</v>
      </c>
      <c r="S882">
        <f>YEAR(T882)</f>
        <v>2015</v>
      </c>
      <c r="T882" s="14">
        <f>(((J882/60)/60)/24)+DATE(1970,1,1)</f>
        <v>42188.252199074079</v>
      </c>
      <c r="U882" s="15">
        <f>(((I882/60)/60)/24)+DATE(1970,1,1)</f>
        <v>42218.252199074079</v>
      </c>
    </row>
    <row r="883" spans="1:21" ht="29" x14ac:dyDescent="0.35">
      <c r="A883">
        <v>1583</v>
      </c>
      <c r="B883" s="3" t="s">
        <v>1584</v>
      </c>
      <c r="C883" s="3" t="s">
        <v>5693</v>
      </c>
      <c r="D883" s="6">
        <v>20000</v>
      </c>
      <c r="E883" s="8">
        <v>2885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>ROUND((E883/D883)*100,0)</f>
        <v>14</v>
      </c>
      <c r="P883" s="8">
        <f>IFERROR(ROUND(E883/L883,2),0)</f>
        <v>2885</v>
      </c>
      <c r="Q883" s="10" t="s">
        <v>8325</v>
      </c>
      <c r="R883" t="s">
        <v>8328</v>
      </c>
      <c r="S883">
        <f>YEAR(T883)</f>
        <v>2014</v>
      </c>
      <c r="T883" s="14">
        <f>(((J883/60)/60)/24)+DATE(1970,1,1)</f>
        <v>41877.904988425929</v>
      </c>
      <c r="U883" s="15">
        <f>(((I883/60)/60)/24)+DATE(1970,1,1)</f>
        <v>41907.904988425929</v>
      </c>
    </row>
    <row r="884" spans="1:21" ht="29" x14ac:dyDescent="0.35">
      <c r="A884">
        <v>1700</v>
      </c>
      <c r="B884" s="3" t="s">
        <v>1701</v>
      </c>
      <c r="C884" s="3" t="s">
        <v>5810</v>
      </c>
      <c r="D884" s="6">
        <v>20000</v>
      </c>
      <c r="E884" s="8">
        <v>2503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>ROUND((E884/D884)*100,0)</f>
        <v>13</v>
      </c>
      <c r="P884" s="8">
        <f>IFERROR(ROUND(E884/L884,2),0)</f>
        <v>31.68</v>
      </c>
      <c r="Q884" s="10" t="s">
        <v>8313</v>
      </c>
      <c r="R884" t="s">
        <v>8345</v>
      </c>
      <c r="S884">
        <f>YEAR(T884)</f>
        <v>2017</v>
      </c>
      <c r="T884" s="14">
        <f>(((J884/60)/60)/24)+DATE(1970,1,1)</f>
        <v>42796.071643518517</v>
      </c>
      <c r="U884" s="15">
        <f>(((I884/60)/60)/24)+DATE(1970,1,1)</f>
        <v>42826.166666666672</v>
      </c>
    </row>
    <row r="885" spans="1:21" ht="29" x14ac:dyDescent="0.35">
      <c r="A885">
        <v>1806</v>
      </c>
      <c r="B885" s="3" t="s">
        <v>1807</v>
      </c>
      <c r="C885" s="3" t="s">
        <v>5916</v>
      </c>
      <c r="D885" s="6">
        <v>20000</v>
      </c>
      <c r="E885" s="8">
        <v>2145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>ROUND((E885/D885)*100,0)</f>
        <v>11</v>
      </c>
      <c r="P885" s="8">
        <f>IFERROR(ROUND(E885/L885,2),0)</f>
        <v>268.13</v>
      </c>
      <c r="Q885" s="10" t="s">
        <v>8325</v>
      </c>
      <c r="R885" t="s">
        <v>8331</v>
      </c>
      <c r="S885">
        <f>YEAR(T885)</f>
        <v>2014</v>
      </c>
      <c r="T885" s="14">
        <f>(((J885/60)/60)/24)+DATE(1970,1,1)</f>
        <v>41877.638298611113</v>
      </c>
      <c r="U885" s="15">
        <f>(((I885/60)/60)/24)+DATE(1970,1,1)</f>
        <v>41912.638298611113</v>
      </c>
    </row>
    <row r="886" spans="1:21" ht="29" x14ac:dyDescent="0.35">
      <c r="A886">
        <v>1828</v>
      </c>
      <c r="B886" s="3" t="s">
        <v>1829</v>
      </c>
      <c r="C886" s="3" t="s">
        <v>5938</v>
      </c>
      <c r="D886" s="6">
        <v>20000</v>
      </c>
      <c r="E886" s="8">
        <v>2102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>ROUND((E886/D886)*100,0)</f>
        <v>11</v>
      </c>
      <c r="P886" s="8">
        <f>IFERROR(ROUND(E886/L886,2),0)</f>
        <v>43.79</v>
      </c>
      <c r="Q886" s="10" t="s">
        <v>8313</v>
      </c>
      <c r="R886" t="s">
        <v>8315</v>
      </c>
      <c r="S886">
        <f>YEAR(T886)</f>
        <v>2014</v>
      </c>
      <c r="T886" s="14">
        <f>(((J886/60)/60)/24)+DATE(1970,1,1)</f>
        <v>41736.899652777778</v>
      </c>
      <c r="U886" s="15">
        <f>(((I886/60)/60)/24)+DATE(1970,1,1)</f>
        <v>41768.916666666664</v>
      </c>
    </row>
    <row r="887" spans="1:21" ht="29" x14ac:dyDescent="0.35">
      <c r="A887">
        <v>1867</v>
      </c>
      <c r="B887" s="3" t="s">
        <v>1868</v>
      </c>
      <c r="C887" s="3" t="s">
        <v>5977</v>
      </c>
      <c r="D887" s="6">
        <v>20000</v>
      </c>
      <c r="E887" s="8">
        <v>2035.05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>ROUND((E887/D887)*100,0)</f>
        <v>10</v>
      </c>
      <c r="P887" s="8">
        <f>IFERROR(ROUND(E887/L887,2),0)</f>
        <v>2035.05</v>
      </c>
      <c r="Q887" s="10" t="s">
        <v>8311</v>
      </c>
      <c r="R887" t="s">
        <v>8336</v>
      </c>
      <c r="S887">
        <f>YEAR(T887)</f>
        <v>2016</v>
      </c>
      <c r="T887" s="14">
        <f>(((J887/60)/60)/24)+DATE(1970,1,1)</f>
        <v>42649.924907407403</v>
      </c>
      <c r="U887" s="15">
        <f>(((I887/60)/60)/24)+DATE(1970,1,1)</f>
        <v>42679.924907407403</v>
      </c>
    </row>
    <row r="888" spans="1:21" ht="29" x14ac:dyDescent="0.35">
      <c r="A888">
        <v>1872</v>
      </c>
      <c r="B888" s="3" t="s">
        <v>1873</v>
      </c>
      <c r="C888" s="3" t="s">
        <v>5982</v>
      </c>
      <c r="D888" s="6">
        <v>20000</v>
      </c>
      <c r="E888" s="8">
        <v>2030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>ROUND((E888/D888)*100,0)</f>
        <v>10</v>
      </c>
      <c r="P888" s="8">
        <f>IFERROR(ROUND(E888/L888,2),0)</f>
        <v>156.15</v>
      </c>
      <c r="Q888" s="10" t="s">
        <v>8311</v>
      </c>
      <c r="R888" t="s">
        <v>8336</v>
      </c>
      <c r="S888">
        <f>YEAR(T888)</f>
        <v>2015</v>
      </c>
      <c r="T888" s="14">
        <f>(((J888/60)/60)/24)+DATE(1970,1,1)</f>
        <v>42155.129652777774</v>
      </c>
      <c r="U888" s="15">
        <f>(((I888/60)/60)/24)+DATE(1970,1,1)</f>
        <v>42185.129652777774</v>
      </c>
    </row>
    <row r="889" spans="1:21" x14ac:dyDescent="0.35">
      <c r="A889">
        <v>1916</v>
      </c>
      <c r="B889" s="3" t="s">
        <v>1917</v>
      </c>
      <c r="C889" s="3" t="s">
        <v>6026</v>
      </c>
      <c r="D889" s="6">
        <v>20000</v>
      </c>
      <c r="E889" s="8">
        <v>2000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>ROUND((E889/D889)*100,0)</f>
        <v>10</v>
      </c>
      <c r="P889" s="8">
        <f>IFERROR(ROUND(E889/L889,2),0)</f>
        <v>333.33</v>
      </c>
      <c r="Q889" s="10" t="s">
        <v>8316</v>
      </c>
      <c r="R889" t="s">
        <v>8349</v>
      </c>
      <c r="S889">
        <f>YEAR(T889)</f>
        <v>2016</v>
      </c>
      <c r="T889" s="14">
        <f>(((J889/60)/60)/24)+DATE(1970,1,1)</f>
        <v>42656.717303240745</v>
      </c>
      <c r="U889" s="15">
        <f>(((I889/60)/60)/24)+DATE(1970,1,1)</f>
        <v>42681.758969907409</v>
      </c>
    </row>
    <row r="890" spans="1:21" ht="29" x14ac:dyDescent="0.35">
      <c r="A890">
        <v>1967</v>
      </c>
      <c r="B890" s="3" t="s">
        <v>1968</v>
      </c>
      <c r="C890" s="3" t="s">
        <v>6077</v>
      </c>
      <c r="D890" s="6">
        <v>20000</v>
      </c>
      <c r="E890" s="8">
        <v>1800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>ROUND((E890/D890)*100,0)</f>
        <v>9</v>
      </c>
      <c r="P890" s="8">
        <f>IFERROR(ROUND(E890/L890,2),0)</f>
        <v>4.4400000000000004</v>
      </c>
      <c r="Q890" s="10" t="s">
        <v>8316</v>
      </c>
      <c r="R890" t="s">
        <v>8317</v>
      </c>
      <c r="S890">
        <f>YEAR(T890)</f>
        <v>2014</v>
      </c>
      <c r="T890" s="14">
        <f>(((J890/60)/60)/24)+DATE(1970,1,1)</f>
        <v>41730.663530092592</v>
      </c>
      <c r="U890" s="15">
        <f>(((I890/60)/60)/24)+DATE(1970,1,1)</f>
        <v>41760.663530092592</v>
      </c>
    </row>
    <row r="891" spans="1:21" ht="29" x14ac:dyDescent="0.35">
      <c r="A891">
        <v>1969</v>
      </c>
      <c r="B891" s="3" t="s">
        <v>1970</v>
      </c>
      <c r="C891" s="3" t="s">
        <v>6079</v>
      </c>
      <c r="D891" s="6">
        <v>20000</v>
      </c>
      <c r="E891" s="8">
        <v>1800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>ROUND((E891/D891)*100,0)</f>
        <v>9</v>
      </c>
      <c r="P891" s="8">
        <f>IFERROR(ROUND(E891/L891,2),0)</f>
        <v>0.95</v>
      </c>
      <c r="Q891" s="10" t="s">
        <v>8316</v>
      </c>
      <c r="R891" t="s">
        <v>8317</v>
      </c>
      <c r="S891">
        <f>YEAR(T891)</f>
        <v>2016</v>
      </c>
      <c r="T891" s="14">
        <f>(((J891/60)/60)/24)+DATE(1970,1,1)</f>
        <v>42557.792453703703</v>
      </c>
      <c r="U891" s="15">
        <f>(((I891/60)/60)/24)+DATE(1970,1,1)</f>
        <v>42587.792453703703</v>
      </c>
    </row>
    <row r="892" spans="1:21" ht="29" x14ac:dyDescent="0.35">
      <c r="A892">
        <v>1974</v>
      </c>
      <c r="B892" s="3" t="s">
        <v>1975</v>
      </c>
      <c r="C892" s="3" t="s">
        <v>6084</v>
      </c>
      <c r="D892" s="6">
        <v>20000</v>
      </c>
      <c r="E892" s="8">
        <v>1782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>ROUND((E892/D892)*100,0)</f>
        <v>9</v>
      </c>
      <c r="P892" s="8">
        <f>IFERROR(ROUND(E892/L892,2),0)</f>
        <v>4.43</v>
      </c>
      <c r="Q892" s="10" t="s">
        <v>8316</v>
      </c>
      <c r="R892" t="s">
        <v>8317</v>
      </c>
      <c r="S892">
        <f>YEAR(T892)</f>
        <v>2013</v>
      </c>
      <c r="T892" s="14">
        <f>(((J892/60)/60)/24)+DATE(1970,1,1)</f>
        <v>41445.334131944444</v>
      </c>
      <c r="U892" s="15">
        <f>(((I892/60)/60)/24)+DATE(1970,1,1)</f>
        <v>41505.334131944444</v>
      </c>
    </row>
    <row r="893" spans="1:21" ht="29" x14ac:dyDescent="0.35">
      <c r="A893">
        <v>2071</v>
      </c>
      <c r="B893" s="3" t="s">
        <v>2072</v>
      </c>
      <c r="C893" s="3" t="s">
        <v>6181</v>
      </c>
      <c r="D893" s="6">
        <v>20000</v>
      </c>
      <c r="E893" s="8">
        <v>1535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>ROUND((E893/D893)*100,0)</f>
        <v>8</v>
      </c>
      <c r="P893" s="8">
        <f>IFERROR(ROUND(E893/L893,2),0)</f>
        <v>5.52</v>
      </c>
      <c r="Q893" s="10" t="s">
        <v>8316</v>
      </c>
      <c r="R893" t="s">
        <v>8317</v>
      </c>
      <c r="S893">
        <f>YEAR(T893)</f>
        <v>2016</v>
      </c>
      <c r="T893" s="14">
        <f>(((J893/60)/60)/24)+DATE(1970,1,1)</f>
        <v>42600.278749999998</v>
      </c>
      <c r="U893" s="15">
        <f>(((I893/60)/60)/24)+DATE(1970,1,1)</f>
        <v>42645.278749999998</v>
      </c>
    </row>
    <row r="894" spans="1:21" ht="29" x14ac:dyDescent="0.35">
      <c r="A894">
        <v>2078</v>
      </c>
      <c r="B894" s="3" t="s">
        <v>2079</v>
      </c>
      <c r="C894" s="3" t="s">
        <v>6188</v>
      </c>
      <c r="D894" s="6">
        <v>20000</v>
      </c>
      <c r="E894" s="8">
        <v>1525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>ROUND((E894/D894)*100,0)</f>
        <v>8</v>
      </c>
      <c r="P894" s="8">
        <f>IFERROR(ROUND(E894/L894,2),0)</f>
        <v>31.77</v>
      </c>
      <c r="Q894" s="10" t="s">
        <v>8316</v>
      </c>
      <c r="R894" t="s">
        <v>8317</v>
      </c>
      <c r="S894">
        <f>YEAR(T894)</f>
        <v>2016</v>
      </c>
      <c r="T894" s="14">
        <f>(((J894/60)/60)/24)+DATE(1970,1,1)</f>
        <v>42692.771493055552</v>
      </c>
      <c r="U894" s="15">
        <f>(((I894/60)/60)/24)+DATE(1970,1,1)</f>
        <v>42722.771493055552</v>
      </c>
    </row>
    <row r="895" spans="1:21" ht="29" x14ac:dyDescent="0.35">
      <c r="A895">
        <v>2126</v>
      </c>
      <c r="B895" s="3" t="s">
        <v>2127</v>
      </c>
      <c r="C895" s="3" t="s">
        <v>6236</v>
      </c>
      <c r="D895" s="6">
        <v>20000</v>
      </c>
      <c r="E895" s="8">
        <v>1416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>ROUND((E895/D895)*100,0)</f>
        <v>7</v>
      </c>
      <c r="P895" s="8">
        <f>IFERROR(ROUND(E895/L895,2),0)</f>
        <v>708</v>
      </c>
      <c r="Q895" s="10" t="s">
        <v>8311</v>
      </c>
      <c r="R895" t="s">
        <v>8333</v>
      </c>
      <c r="S895">
        <f>YEAR(T895)</f>
        <v>2014</v>
      </c>
      <c r="T895" s="14">
        <f>(((J895/60)/60)/24)+DATE(1970,1,1)</f>
        <v>41951.973229166666</v>
      </c>
      <c r="U895" s="15">
        <f>(((I895/60)/60)/24)+DATE(1970,1,1)</f>
        <v>41981.973229166666</v>
      </c>
    </row>
    <row r="896" spans="1:21" ht="29" x14ac:dyDescent="0.35">
      <c r="A896">
        <v>2186</v>
      </c>
      <c r="B896" s="3" t="s">
        <v>2187</v>
      </c>
      <c r="C896" s="3" t="s">
        <v>6296</v>
      </c>
      <c r="D896" s="6">
        <v>20000</v>
      </c>
      <c r="E896" s="8">
        <v>1285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>ROUND((E896/D896)*100,0)</f>
        <v>6</v>
      </c>
      <c r="P896" s="8">
        <f>IFERROR(ROUND(E896/L896,2),0)</f>
        <v>3.28</v>
      </c>
      <c r="Q896" s="10" t="s">
        <v>8311</v>
      </c>
      <c r="R896" t="s">
        <v>8312</v>
      </c>
      <c r="S896">
        <f>YEAR(T896)</f>
        <v>2016</v>
      </c>
      <c r="T896" s="14">
        <f>(((J896/60)/60)/24)+DATE(1970,1,1)</f>
        <v>42583.615081018521</v>
      </c>
      <c r="U896" s="15">
        <f>(((I896/60)/60)/24)+DATE(1970,1,1)</f>
        <v>42620.083333333328</v>
      </c>
    </row>
    <row r="897" spans="1:21" ht="29" x14ac:dyDescent="0.35">
      <c r="A897">
        <v>2187</v>
      </c>
      <c r="B897" s="3" t="s">
        <v>2188</v>
      </c>
      <c r="C897" s="3" t="s">
        <v>6297</v>
      </c>
      <c r="D897" s="6">
        <v>20000</v>
      </c>
      <c r="E897" s="8">
        <v>1283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>ROUND((E897/D897)*100,0)</f>
        <v>6</v>
      </c>
      <c r="P897" s="8">
        <f>IFERROR(ROUND(E897/L897,2),0)</f>
        <v>0.36</v>
      </c>
      <c r="Q897" s="10" t="s">
        <v>8311</v>
      </c>
      <c r="R897" t="s">
        <v>8312</v>
      </c>
      <c r="S897">
        <f>YEAR(T897)</f>
        <v>2015</v>
      </c>
      <c r="T897" s="14">
        <f>(((J897/60)/60)/24)+DATE(1970,1,1)</f>
        <v>42068.209097222221</v>
      </c>
      <c r="U897" s="15">
        <f>(((I897/60)/60)/24)+DATE(1970,1,1)</f>
        <v>42097.165972222225</v>
      </c>
    </row>
    <row r="898" spans="1:21" ht="29" x14ac:dyDescent="0.35">
      <c r="A898">
        <v>2267</v>
      </c>
      <c r="B898" s="3" t="s">
        <v>2268</v>
      </c>
      <c r="C898" s="3" t="s">
        <v>6377</v>
      </c>
      <c r="D898" s="6">
        <v>20000</v>
      </c>
      <c r="E898" s="8">
        <v>1119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>ROUND((E898/D898)*100,0)</f>
        <v>6</v>
      </c>
      <c r="P898" s="8">
        <f>IFERROR(ROUND(E898/L898,2),0)</f>
        <v>2.77</v>
      </c>
      <c r="Q898" s="10" t="s">
        <v>8311</v>
      </c>
      <c r="R898" t="s">
        <v>8312</v>
      </c>
      <c r="S898">
        <f>YEAR(T898)</f>
        <v>2014</v>
      </c>
      <c r="T898" s="14">
        <f>(((J898/60)/60)/24)+DATE(1970,1,1)</f>
        <v>41968.829826388886</v>
      </c>
      <c r="U898" s="15">
        <f>(((I898/60)/60)/24)+DATE(1970,1,1)</f>
        <v>41994.041666666672</v>
      </c>
    </row>
    <row r="899" spans="1:21" ht="29" x14ac:dyDescent="0.35">
      <c r="A899">
        <v>2271</v>
      </c>
      <c r="B899" s="3" t="s">
        <v>2272</v>
      </c>
      <c r="C899" s="3" t="s">
        <v>6381</v>
      </c>
      <c r="D899" s="6">
        <v>20000</v>
      </c>
      <c r="E899" s="8">
        <v>1110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>ROUND((E899/D899)*100,0)</f>
        <v>6</v>
      </c>
      <c r="P899" s="8">
        <f>IFERROR(ROUND(E899/L899,2),0)</f>
        <v>0.84</v>
      </c>
      <c r="Q899" s="10" t="s">
        <v>8311</v>
      </c>
      <c r="R899" t="s">
        <v>8312</v>
      </c>
      <c r="S899">
        <f>YEAR(T899)</f>
        <v>2016</v>
      </c>
      <c r="T899" s="14">
        <f>(((J899/60)/60)/24)+DATE(1970,1,1)</f>
        <v>42684.000046296293</v>
      </c>
      <c r="U899" s="15">
        <f>(((I899/60)/60)/24)+DATE(1970,1,1)</f>
        <v>42714.000046296293</v>
      </c>
    </row>
    <row r="900" spans="1:21" ht="29" x14ac:dyDescent="0.35">
      <c r="A900">
        <v>2336</v>
      </c>
      <c r="B900" s="3" t="s">
        <v>2337</v>
      </c>
      <c r="C900" s="3" t="s">
        <v>6446</v>
      </c>
      <c r="D900" s="6">
        <v>20000</v>
      </c>
      <c r="E900" s="8">
        <v>1021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>ROUND((E900/D900)*100,0)</f>
        <v>5</v>
      </c>
      <c r="P900" s="8">
        <f>IFERROR(ROUND(E900/L900,2),0)</f>
        <v>0.47</v>
      </c>
      <c r="Q900" s="10" t="s">
        <v>8321</v>
      </c>
      <c r="R900" t="s">
        <v>8348</v>
      </c>
      <c r="S900">
        <f>YEAR(T900)</f>
        <v>2014</v>
      </c>
      <c r="T900" s="14">
        <f>(((J900/60)/60)/24)+DATE(1970,1,1)</f>
        <v>41666.924710648149</v>
      </c>
      <c r="U900" s="15">
        <f>(((I900/60)/60)/24)+DATE(1970,1,1)</f>
        <v>41706.924710648149</v>
      </c>
    </row>
    <row r="901" spans="1:21" ht="29" x14ac:dyDescent="0.35">
      <c r="A901">
        <v>2391</v>
      </c>
      <c r="B901" s="3" t="s">
        <v>2392</v>
      </c>
      <c r="C901" s="3" t="s">
        <v>6501</v>
      </c>
      <c r="D901" s="6">
        <v>20000</v>
      </c>
      <c r="E901" s="8">
        <v>920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>ROUND((E901/D901)*100,0)</f>
        <v>5</v>
      </c>
      <c r="P901" s="8">
        <f>IFERROR(ROUND(E901/L901,2),0)</f>
        <v>920</v>
      </c>
      <c r="Q901" s="10" t="s">
        <v>8316</v>
      </c>
      <c r="R901" t="s">
        <v>8334</v>
      </c>
      <c r="S901">
        <f>YEAR(T901)</f>
        <v>2015</v>
      </c>
      <c r="T901" s="14">
        <f>(((J901/60)/60)/24)+DATE(1970,1,1)</f>
        <v>42064.794490740736</v>
      </c>
      <c r="U901" s="15">
        <f>(((I901/60)/60)/24)+DATE(1970,1,1)</f>
        <v>42094.752824074079</v>
      </c>
    </row>
    <row r="902" spans="1:21" ht="29" x14ac:dyDescent="0.35">
      <c r="A902">
        <v>2416</v>
      </c>
      <c r="B902" s="3" t="s">
        <v>2417</v>
      </c>
      <c r="C902" s="3" t="s">
        <v>6526</v>
      </c>
      <c r="D902" s="6">
        <v>20000</v>
      </c>
      <c r="E902" s="8">
        <v>881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>ROUND((E902/D902)*100,0)</f>
        <v>4</v>
      </c>
      <c r="P902" s="8">
        <f>IFERROR(ROUND(E902/L902,2),0)</f>
        <v>881</v>
      </c>
      <c r="Q902" s="10" t="s">
        <v>8321</v>
      </c>
      <c r="R902" t="s">
        <v>8322</v>
      </c>
      <c r="S902">
        <f>YEAR(T902)</f>
        <v>2015</v>
      </c>
      <c r="T902" s="14">
        <f>(((J902/60)/60)/24)+DATE(1970,1,1)</f>
        <v>42019.737766203703</v>
      </c>
      <c r="U902" s="15">
        <f>(((I902/60)/60)/24)+DATE(1970,1,1)</f>
        <v>42077.625</v>
      </c>
    </row>
    <row r="903" spans="1:21" ht="29" x14ac:dyDescent="0.35">
      <c r="A903">
        <v>2426</v>
      </c>
      <c r="B903" s="3" t="s">
        <v>2427</v>
      </c>
      <c r="C903" s="3" t="s">
        <v>6536</v>
      </c>
      <c r="D903" s="6">
        <v>20000</v>
      </c>
      <c r="E903" s="8">
        <v>861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>ROUND((E903/D903)*100,0)</f>
        <v>4</v>
      </c>
      <c r="P903" s="8">
        <f>IFERROR(ROUND(E903/L903,2),0)</f>
        <v>0</v>
      </c>
      <c r="Q903" s="10" t="s">
        <v>8321</v>
      </c>
      <c r="R903" t="s">
        <v>8322</v>
      </c>
      <c r="S903">
        <f>YEAR(T903)</f>
        <v>2015</v>
      </c>
      <c r="T903" s="14">
        <f>(((J903/60)/60)/24)+DATE(1970,1,1)</f>
        <v>42164.170046296291</v>
      </c>
      <c r="U903" s="15">
        <f>(((I903/60)/60)/24)+DATE(1970,1,1)</f>
        <v>42224.170046296291</v>
      </c>
    </row>
    <row r="904" spans="1:21" ht="29" x14ac:dyDescent="0.35">
      <c r="A904">
        <v>2434</v>
      </c>
      <c r="B904" s="3" t="s">
        <v>2435</v>
      </c>
      <c r="C904" s="3" t="s">
        <v>6544</v>
      </c>
      <c r="D904" s="6">
        <v>20000</v>
      </c>
      <c r="E904" s="8">
        <v>850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>ROUND((E904/D904)*100,0)</f>
        <v>4</v>
      </c>
      <c r="P904" s="8">
        <f>IFERROR(ROUND(E904/L904,2),0)</f>
        <v>425</v>
      </c>
      <c r="Q904" s="10" t="s">
        <v>8321</v>
      </c>
      <c r="R904" t="s">
        <v>8322</v>
      </c>
      <c r="S904">
        <f>YEAR(T904)</f>
        <v>2015</v>
      </c>
      <c r="T904" s="14">
        <f>(((J904/60)/60)/24)+DATE(1970,1,1)</f>
        <v>42180.18604166666</v>
      </c>
      <c r="U904" s="15">
        <f>(((I904/60)/60)/24)+DATE(1970,1,1)</f>
        <v>42220.18604166666</v>
      </c>
    </row>
    <row r="905" spans="1:21" ht="29" x14ac:dyDescent="0.35">
      <c r="A905">
        <v>2443</v>
      </c>
      <c r="B905" s="3" t="s">
        <v>2444</v>
      </c>
      <c r="C905" s="3" t="s">
        <v>6553</v>
      </c>
      <c r="D905" s="6">
        <v>20000</v>
      </c>
      <c r="E905" s="8">
        <v>825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>ROUND((E905/D905)*100,0)</f>
        <v>4</v>
      </c>
      <c r="P905" s="8">
        <f>IFERROR(ROUND(E905/L905,2),0)</f>
        <v>2.65</v>
      </c>
      <c r="Q905" s="10" t="s">
        <v>8321</v>
      </c>
      <c r="R905" t="s">
        <v>8348</v>
      </c>
      <c r="S905">
        <f>YEAR(T905)</f>
        <v>2014</v>
      </c>
      <c r="T905" s="14">
        <f>(((J905/60)/60)/24)+DATE(1970,1,1)</f>
        <v>41836.625254629631</v>
      </c>
      <c r="U905" s="15">
        <f>(((I905/60)/60)/24)+DATE(1970,1,1)</f>
        <v>41866.625254629631</v>
      </c>
    </row>
    <row r="906" spans="1:21" ht="29" x14ac:dyDescent="0.35">
      <c r="A906">
        <v>2493</v>
      </c>
      <c r="B906" s="3" t="s">
        <v>2493</v>
      </c>
      <c r="C906" s="3" t="s">
        <v>6603</v>
      </c>
      <c r="D906" s="6">
        <v>20000</v>
      </c>
      <c r="E906" s="8">
        <v>750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>ROUND((E906/D906)*100,0)</f>
        <v>4</v>
      </c>
      <c r="P906" s="8">
        <f>IFERROR(ROUND(E906/L906,2),0)</f>
        <v>2.9</v>
      </c>
      <c r="Q906" s="10" t="s">
        <v>8313</v>
      </c>
      <c r="R906" t="s">
        <v>8343</v>
      </c>
      <c r="S906">
        <f>YEAR(T906)</f>
        <v>2013</v>
      </c>
      <c r="T906" s="14">
        <f>(((J906/60)/60)/24)+DATE(1970,1,1)</f>
        <v>41348.168287037035</v>
      </c>
      <c r="U906" s="15">
        <f>(((I906/60)/60)/24)+DATE(1970,1,1)</f>
        <v>41393.168287037035</v>
      </c>
    </row>
    <row r="907" spans="1:21" ht="29" x14ac:dyDescent="0.35">
      <c r="A907">
        <v>2508</v>
      </c>
      <c r="B907" s="3" t="s">
        <v>2508</v>
      </c>
      <c r="C907" s="3" t="s">
        <v>6618</v>
      </c>
      <c r="D907" s="6">
        <v>20000</v>
      </c>
      <c r="E907" s="8">
        <v>718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>ROUND((E907/D907)*100,0)</f>
        <v>4</v>
      </c>
      <c r="P907" s="8">
        <f>IFERROR(ROUND(E907/L907,2),0)</f>
        <v>0</v>
      </c>
      <c r="Q907" s="10" t="s">
        <v>8321</v>
      </c>
      <c r="R907" t="s">
        <v>8356</v>
      </c>
      <c r="S907">
        <f>YEAR(T907)</f>
        <v>2014</v>
      </c>
      <c r="T907" s="14">
        <f>(((J907/60)/60)/24)+DATE(1970,1,1)</f>
        <v>41835.951782407406</v>
      </c>
      <c r="U907" s="15">
        <f>(((I907/60)/60)/24)+DATE(1970,1,1)</f>
        <v>41865.951782407406</v>
      </c>
    </row>
    <row r="908" spans="1:21" x14ac:dyDescent="0.35">
      <c r="A908">
        <v>2535</v>
      </c>
      <c r="B908" s="3" t="s">
        <v>2535</v>
      </c>
      <c r="C908" s="3" t="s">
        <v>6645</v>
      </c>
      <c r="D908" s="6">
        <v>20000</v>
      </c>
      <c r="E908" s="8">
        <v>666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>ROUND((E908/D908)*100,0)</f>
        <v>3</v>
      </c>
      <c r="P908" s="8">
        <f>IFERROR(ROUND(E908/L908,2),0)</f>
        <v>8.5399999999999991</v>
      </c>
      <c r="Q908" s="10" t="s">
        <v>8313</v>
      </c>
      <c r="R908" t="s">
        <v>8341</v>
      </c>
      <c r="S908">
        <f>YEAR(T908)</f>
        <v>2014</v>
      </c>
      <c r="T908" s="14">
        <f>(((J908/60)/60)/24)+DATE(1970,1,1)</f>
        <v>41943.791030092594</v>
      </c>
      <c r="U908" s="15">
        <f>(((I908/60)/60)/24)+DATE(1970,1,1)</f>
        <v>41974.832696759258</v>
      </c>
    </row>
    <row r="909" spans="1:21" x14ac:dyDescent="0.35">
      <c r="A909">
        <v>2563</v>
      </c>
      <c r="B909" s="3" t="s">
        <v>2563</v>
      </c>
      <c r="C909" s="3" t="s">
        <v>6673</v>
      </c>
      <c r="D909" s="6">
        <v>20000</v>
      </c>
      <c r="E909" s="8">
        <v>636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>ROUND((E909/D909)*100,0)</f>
        <v>3</v>
      </c>
      <c r="P909" s="8">
        <f>IFERROR(ROUND(E909/L909,2),0)</f>
        <v>0</v>
      </c>
      <c r="Q909" s="10" t="s">
        <v>8321</v>
      </c>
      <c r="R909" t="s">
        <v>8322</v>
      </c>
      <c r="S909">
        <f>YEAR(T909)</f>
        <v>2015</v>
      </c>
      <c r="T909" s="14">
        <f>(((J909/60)/60)/24)+DATE(1970,1,1)</f>
        <v>42155.139479166668</v>
      </c>
      <c r="U909" s="15">
        <f>(((I909/60)/60)/24)+DATE(1970,1,1)</f>
        <v>42215.139479166668</v>
      </c>
    </row>
    <row r="910" spans="1:21" ht="29" x14ac:dyDescent="0.35">
      <c r="A910">
        <v>2604</v>
      </c>
      <c r="B910" s="3" t="s">
        <v>2604</v>
      </c>
      <c r="C910" s="3" t="s">
        <v>6714</v>
      </c>
      <c r="D910" s="6">
        <v>20000</v>
      </c>
      <c r="E910" s="8">
        <v>591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>ROUND((E910/D910)*100,0)</f>
        <v>3</v>
      </c>
      <c r="P910" s="8">
        <f>IFERROR(ROUND(E910/L910,2),0)</f>
        <v>1.84</v>
      </c>
      <c r="Q910" s="10" t="s">
        <v>8316</v>
      </c>
      <c r="R910" t="s">
        <v>8350</v>
      </c>
      <c r="S910">
        <f>YEAR(T910)</f>
        <v>2012</v>
      </c>
      <c r="T910" s="14">
        <f>(((J910/60)/60)/24)+DATE(1970,1,1)</f>
        <v>40998.051192129627</v>
      </c>
      <c r="U910" s="15">
        <f>(((I910/60)/60)/24)+DATE(1970,1,1)</f>
        <v>41028.051192129627</v>
      </c>
    </row>
    <row r="911" spans="1:21" ht="29" x14ac:dyDescent="0.35">
      <c r="A911">
        <v>2631</v>
      </c>
      <c r="B911" s="3" t="s">
        <v>2631</v>
      </c>
      <c r="C911" s="3" t="s">
        <v>6741</v>
      </c>
      <c r="D911" s="6">
        <v>20000</v>
      </c>
      <c r="E911" s="8">
        <v>553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>ROUND((E911/D911)*100,0)</f>
        <v>3</v>
      </c>
      <c r="P911" s="8">
        <f>IFERROR(ROUND(E911/L911,2),0)</f>
        <v>1.93</v>
      </c>
      <c r="Q911" s="10" t="s">
        <v>8316</v>
      </c>
      <c r="R911" t="s">
        <v>8350</v>
      </c>
      <c r="S911">
        <f>YEAR(T911)</f>
        <v>2015</v>
      </c>
      <c r="T911" s="14">
        <f>(((J911/60)/60)/24)+DATE(1970,1,1)</f>
        <v>42218.169293981482</v>
      </c>
      <c r="U911" s="15">
        <f>(((I911/60)/60)/24)+DATE(1970,1,1)</f>
        <v>42246.169293981482</v>
      </c>
    </row>
    <row r="912" spans="1:21" ht="29" x14ac:dyDescent="0.35">
      <c r="A912">
        <v>2645</v>
      </c>
      <c r="B912" s="3" t="s">
        <v>2645</v>
      </c>
      <c r="C912" s="3" t="s">
        <v>6755</v>
      </c>
      <c r="D912" s="6">
        <v>20000</v>
      </c>
      <c r="E912" s="8">
        <v>540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>ROUND((E912/D912)*100,0)</f>
        <v>3</v>
      </c>
      <c r="P912" s="8">
        <f>IFERROR(ROUND(E912/L912,2),0)</f>
        <v>23.48</v>
      </c>
      <c r="Q912" s="10" t="s">
        <v>8316</v>
      </c>
      <c r="R912" t="s">
        <v>8350</v>
      </c>
      <c r="S912">
        <f>YEAR(T912)</f>
        <v>2014</v>
      </c>
      <c r="T912" s="14">
        <f>(((J912/60)/60)/24)+DATE(1970,1,1)</f>
        <v>41921.842627314814</v>
      </c>
      <c r="U912" s="15">
        <f>(((I912/60)/60)/24)+DATE(1970,1,1)</f>
        <v>41951.884293981479</v>
      </c>
    </row>
    <row r="913" spans="1:21" ht="29" x14ac:dyDescent="0.35">
      <c r="A913">
        <v>2660</v>
      </c>
      <c r="B913" s="3" t="s">
        <v>2660</v>
      </c>
      <c r="C913" s="3" t="s">
        <v>6770</v>
      </c>
      <c r="D913" s="6">
        <v>20000</v>
      </c>
      <c r="E913" s="8">
        <v>520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>ROUND((E913/D913)*100,0)</f>
        <v>3</v>
      </c>
      <c r="P913" s="8">
        <f>IFERROR(ROUND(E913/L913,2),0)</f>
        <v>104</v>
      </c>
      <c r="Q913" s="10" t="s">
        <v>8316</v>
      </c>
      <c r="R913" t="s">
        <v>8350</v>
      </c>
      <c r="S913">
        <f>YEAR(T913)</f>
        <v>2015</v>
      </c>
      <c r="T913" s="14">
        <f>(((J913/60)/60)/24)+DATE(1970,1,1)</f>
        <v>42272.713171296295</v>
      </c>
      <c r="U913" s="15">
        <f>(((I913/60)/60)/24)+DATE(1970,1,1)</f>
        <v>42332.754837962959</v>
      </c>
    </row>
    <row r="914" spans="1:21" ht="29" x14ac:dyDescent="0.35">
      <c r="A914">
        <v>2662</v>
      </c>
      <c r="B914" s="3" t="s">
        <v>2662</v>
      </c>
      <c r="C914" s="3" t="s">
        <v>6772</v>
      </c>
      <c r="D914" s="6">
        <v>20000</v>
      </c>
      <c r="E914" s="8">
        <v>519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>ROUND((E914/D914)*100,0)</f>
        <v>3</v>
      </c>
      <c r="P914" s="8">
        <f>IFERROR(ROUND(E914/L914,2),0)</f>
        <v>6.49</v>
      </c>
      <c r="Q914" s="10" t="s">
        <v>8316</v>
      </c>
      <c r="R914" t="s">
        <v>8355</v>
      </c>
      <c r="S914">
        <f>YEAR(T914)</f>
        <v>2015</v>
      </c>
      <c r="T914" s="14">
        <f>(((J914/60)/60)/24)+DATE(1970,1,1)</f>
        <v>42207.746678240743</v>
      </c>
      <c r="U914" s="15">
        <f>(((I914/60)/60)/24)+DATE(1970,1,1)</f>
        <v>42237.746678240743</v>
      </c>
    </row>
    <row r="915" spans="1:21" ht="29" x14ac:dyDescent="0.35">
      <c r="A915">
        <v>2663</v>
      </c>
      <c r="B915" s="3" t="s">
        <v>2663</v>
      </c>
      <c r="C915" s="3" t="s">
        <v>6773</v>
      </c>
      <c r="D915" s="6">
        <v>20000</v>
      </c>
      <c r="E915" s="8">
        <v>516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>ROUND((E915/D915)*100,0)</f>
        <v>3</v>
      </c>
      <c r="P915" s="8">
        <f>IFERROR(ROUND(E915/L915,2),0)</f>
        <v>9.2100000000000009</v>
      </c>
      <c r="Q915" s="10" t="s">
        <v>8316</v>
      </c>
      <c r="R915" t="s">
        <v>8355</v>
      </c>
      <c r="S915">
        <f>YEAR(T915)</f>
        <v>2015</v>
      </c>
      <c r="T915" s="14">
        <f>(((J915/60)/60)/24)+DATE(1970,1,1)</f>
        <v>42222.622766203705</v>
      </c>
      <c r="U915" s="15">
        <f>(((I915/60)/60)/24)+DATE(1970,1,1)</f>
        <v>42251.625</v>
      </c>
    </row>
    <row r="916" spans="1:21" ht="29" x14ac:dyDescent="0.35">
      <c r="A916">
        <v>2708</v>
      </c>
      <c r="B916" s="3" t="s">
        <v>2708</v>
      </c>
      <c r="C916" s="3" t="s">
        <v>6818</v>
      </c>
      <c r="D916" s="6">
        <v>20000</v>
      </c>
      <c r="E916" s="8">
        <v>460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>ROUND((E916/D916)*100,0)</f>
        <v>2</v>
      </c>
      <c r="P916" s="8">
        <f>IFERROR(ROUND(E916/L916,2),0)</f>
        <v>0.44</v>
      </c>
      <c r="Q916" s="10" t="s">
        <v>8339</v>
      </c>
      <c r="R916" t="s">
        <v>8357</v>
      </c>
      <c r="S916">
        <f>YEAR(T916)</f>
        <v>2016</v>
      </c>
      <c r="T916" s="14">
        <f>(((J916/60)/60)/24)+DATE(1970,1,1)</f>
        <v>42512.698217592595</v>
      </c>
      <c r="U916" s="15">
        <f>(((I916/60)/60)/24)+DATE(1970,1,1)</f>
        <v>42572.698217592595</v>
      </c>
    </row>
    <row r="917" spans="1:21" ht="29" x14ac:dyDescent="0.35">
      <c r="A917">
        <v>2770</v>
      </c>
      <c r="B917" s="3" t="s">
        <v>2770</v>
      </c>
      <c r="C917" s="3" t="s">
        <v>6880</v>
      </c>
      <c r="D917" s="6">
        <v>20000</v>
      </c>
      <c r="E917" s="8">
        <v>385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>ROUND((E917/D917)*100,0)</f>
        <v>2</v>
      </c>
      <c r="P917" s="8">
        <f>IFERROR(ROUND(E917/L917,2),0)</f>
        <v>11.67</v>
      </c>
      <c r="Q917" s="10" t="s">
        <v>8318</v>
      </c>
      <c r="R917" t="s">
        <v>8354</v>
      </c>
      <c r="S917">
        <f>YEAR(T917)</f>
        <v>2014</v>
      </c>
      <c r="T917" s="14">
        <f>(((J917/60)/60)/24)+DATE(1970,1,1)</f>
        <v>41686.705208333333</v>
      </c>
      <c r="U917" s="15">
        <f>(((I917/60)/60)/24)+DATE(1970,1,1)</f>
        <v>41716.663541666669</v>
      </c>
    </row>
    <row r="918" spans="1:21" ht="29" x14ac:dyDescent="0.35">
      <c r="A918">
        <v>2869</v>
      </c>
      <c r="B918" s="3" t="s">
        <v>2869</v>
      </c>
      <c r="C918" s="3" t="s">
        <v>6979</v>
      </c>
      <c r="D918" s="6">
        <v>20000</v>
      </c>
      <c r="E918" s="8">
        <v>278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>ROUND((E918/D918)*100,0)</f>
        <v>1</v>
      </c>
      <c r="P918" s="8">
        <f>IFERROR(ROUND(E918/L918,2),0)</f>
        <v>55.6</v>
      </c>
      <c r="Q918" s="10" t="s">
        <v>8339</v>
      </c>
      <c r="R918" t="s">
        <v>8340</v>
      </c>
      <c r="S918">
        <f>YEAR(T918)</f>
        <v>2016</v>
      </c>
      <c r="T918" s="14">
        <f>(((J918/60)/60)/24)+DATE(1970,1,1)</f>
        <v>42540.593530092592</v>
      </c>
      <c r="U918" s="15">
        <f>(((I918/60)/60)/24)+DATE(1970,1,1)</f>
        <v>42570.593530092592</v>
      </c>
    </row>
    <row r="919" spans="1:21" ht="29" x14ac:dyDescent="0.35">
      <c r="A919">
        <v>2875</v>
      </c>
      <c r="B919" s="3" t="s">
        <v>2875</v>
      </c>
      <c r="C919" s="3" t="s">
        <v>6985</v>
      </c>
      <c r="D919" s="6">
        <v>20000</v>
      </c>
      <c r="E919" s="8">
        <v>273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>ROUND((E919/D919)*100,0)</f>
        <v>1</v>
      </c>
      <c r="P919" s="8">
        <f>IFERROR(ROUND(E919/L919,2),0)</f>
        <v>91</v>
      </c>
      <c r="Q919" s="10" t="s">
        <v>8339</v>
      </c>
      <c r="R919" t="s">
        <v>8340</v>
      </c>
      <c r="S919">
        <f>YEAR(T919)</f>
        <v>2016</v>
      </c>
      <c r="T919" s="14">
        <f>(((J919/60)/60)/24)+DATE(1970,1,1)</f>
        <v>42465.128391203703</v>
      </c>
      <c r="U919" s="15">
        <f>(((I919/60)/60)/24)+DATE(1970,1,1)</f>
        <v>42495.128391203703</v>
      </c>
    </row>
    <row r="920" spans="1:21" ht="29" x14ac:dyDescent="0.35">
      <c r="A920">
        <v>2952</v>
      </c>
      <c r="B920" s="3" t="s">
        <v>2952</v>
      </c>
      <c r="C920" s="3" t="s">
        <v>7062</v>
      </c>
      <c r="D920" s="6">
        <v>20000</v>
      </c>
      <c r="E920" s="8">
        <v>211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>ROUND((E920/D920)*100,0)</f>
        <v>1</v>
      </c>
      <c r="P920" s="8">
        <f>IFERROR(ROUND(E920/L920,2),0)</f>
        <v>26.38</v>
      </c>
      <c r="Q920" s="10" t="s">
        <v>8339</v>
      </c>
      <c r="R920" t="s">
        <v>8357</v>
      </c>
      <c r="S920">
        <f>YEAR(T920)</f>
        <v>2016</v>
      </c>
      <c r="T920" s="14">
        <f>(((J920/60)/60)/24)+DATE(1970,1,1)</f>
        <v>42628.690266203703</v>
      </c>
      <c r="U920" s="15">
        <f>(((I920/60)/60)/24)+DATE(1970,1,1)</f>
        <v>42660.166666666672</v>
      </c>
    </row>
    <row r="921" spans="1:21" x14ac:dyDescent="0.35">
      <c r="A921">
        <v>2989</v>
      </c>
      <c r="B921" s="3" t="s">
        <v>2989</v>
      </c>
      <c r="C921" s="3" t="s">
        <v>7099</v>
      </c>
      <c r="D921" s="6">
        <v>20000</v>
      </c>
      <c r="E921" s="8">
        <v>186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>ROUND((E921/D921)*100,0)</f>
        <v>1</v>
      </c>
      <c r="P921" s="8">
        <f>IFERROR(ROUND(E921/L921,2),0)</f>
        <v>0.51</v>
      </c>
      <c r="Q921" s="10" t="s">
        <v>8339</v>
      </c>
      <c r="R921" t="s">
        <v>8357</v>
      </c>
      <c r="S921">
        <f>YEAR(T921)</f>
        <v>2015</v>
      </c>
      <c r="T921" s="14">
        <f>(((J921/60)/60)/24)+DATE(1970,1,1)</f>
        <v>42337.02039351852</v>
      </c>
      <c r="U921" s="15">
        <f>(((I921/60)/60)/24)+DATE(1970,1,1)</f>
        <v>42359.207638888889</v>
      </c>
    </row>
    <row r="922" spans="1:21" ht="29" x14ac:dyDescent="0.35">
      <c r="A922">
        <v>3039</v>
      </c>
      <c r="B922" s="3" t="s">
        <v>3039</v>
      </c>
      <c r="C922" s="3" t="s">
        <v>7149</v>
      </c>
      <c r="D922" s="6">
        <v>20000</v>
      </c>
      <c r="E922" s="8">
        <v>140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>ROUND((E922/D922)*100,0)</f>
        <v>1</v>
      </c>
      <c r="P922" s="8">
        <f>IFERROR(ROUND(E922/L922,2),0)</f>
        <v>0.59</v>
      </c>
      <c r="Q922" s="10" t="s">
        <v>8339</v>
      </c>
      <c r="R922" t="s">
        <v>8357</v>
      </c>
      <c r="S922">
        <f>YEAR(T922)</f>
        <v>2013</v>
      </c>
      <c r="T922" s="14">
        <f>(((J922/60)/60)/24)+DATE(1970,1,1)</f>
        <v>41610.794421296298</v>
      </c>
      <c r="U922" s="15">
        <f>(((I922/60)/60)/24)+DATE(1970,1,1)</f>
        <v>41637.332638888889</v>
      </c>
    </row>
    <row r="923" spans="1:21" ht="29" x14ac:dyDescent="0.35">
      <c r="A923">
        <v>3055</v>
      </c>
      <c r="B923" s="3" t="s">
        <v>3055</v>
      </c>
      <c r="C923" s="3" t="s">
        <v>7165</v>
      </c>
      <c r="D923" s="6">
        <v>20000</v>
      </c>
      <c r="E923" s="8">
        <v>130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>ROUND((E923/D923)*100,0)</f>
        <v>1</v>
      </c>
      <c r="P923" s="8">
        <f>IFERROR(ROUND(E923/L923,2),0)</f>
        <v>130</v>
      </c>
      <c r="Q923" s="10" t="s">
        <v>8339</v>
      </c>
      <c r="R923" t="s">
        <v>8357</v>
      </c>
      <c r="S923">
        <f>YEAR(T923)</f>
        <v>2014</v>
      </c>
      <c r="T923" s="14">
        <f>(((J923/60)/60)/24)+DATE(1970,1,1)</f>
        <v>41953.95821759259</v>
      </c>
      <c r="U923" s="15">
        <f>(((I923/60)/60)/24)+DATE(1970,1,1)</f>
        <v>42013.95821759259</v>
      </c>
    </row>
    <row r="924" spans="1:21" ht="43.5" x14ac:dyDescent="0.35">
      <c r="A924">
        <v>3083</v>
      </c>
      <c r="B924" s="3" t="s">
        <v>3083</v>
      </c>
      <c r="C924" s="3" t="s">
        <v>7193</v>
      </c>
      <c r="D924" s="6">
        <v>20000</v>
      </c>
      <c r="E924" s="8">
        <v>120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>ROUND((E924/D924)*100,0)</f>
        <v>1</v>
      </c>
      <c r="P924" s="8">
        <f>IFERROR(ROUND(E924/L924,2),0)</f>
        <v>40</v>
      </c>
      <c r="Q924" s="10" t="s">
        <v>8339</v>
      </c>
      <c r="R924" t="s">
        <v>8357</v>
      </c>
      <c r="S924">
        <f>YEAR(T924)</f>
        <v>2014</v>
      </c>
      <c r="T924" s="14">
        <f>(((J924/60)/60)/24)+DATE(1970,1,1)</f>
        <v>41853.563402777778</v>
      </c>
      <c r="U924" s="15">
        <f>(((I924/60)/60)/24)+DATE(1970,1,1)</f>
        <v>41883.208333333336</v>
      </c>
    </row>
    <row r="925" spans="1:21" ht="29" x14ac:dyDescent="0.35">
      <c r="A925">
        <v>3086</v>
      </c>
      <c r="B925" s="3" t="s">
        <v>3086</v>
      </c>
      <c r="C925" s="3" t="s">
        <v>7196</v>
      </c>
      <c r="D925" s="6">
        <v>20000</v>
      </c>
      <c r="E925" s="8">
        <v>116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>ROUND((E925/D925)*100,0)</f>
        <v>1</v>
      </c>
      <c r="P925" s="8">
        <f>IFERROR(ROUND(E925/L925,2),0)</f>
        <v>38.67</v>
      </c>
      <c r="Q925" s="10" t="s">
        <v>8339</v>
      </c>
      <c r="R925" t="s">
        <v>8357</v>
      </c>
      <c r="S925">
        <f>YEAR(T925)</f>
        <v>2015</v>
      </c>
      <c r="T925" s="14">
        <f>(((J925/60)/60)/24)+DATE(1970,1,1)</f>
        <v>42173.67082175926</v>
      </c>
      <c r="U925" s="15">
        <f>(((I925/60)/60)/24)+DATE(1970,1,1)</f>
        <v>42233.67082175926</v>
      </c>
    </row>
    <row r="926" spans="1:21" ht="29" x14ac:dyDescent="0.35">
      <c r="A926">
        <v>3087</v>
      </c>
      <c r="B926" s="3" t="s">
        <v>3087</v>
      </c>
      <c r="C926" s="3" t="s">
        <v>7197</v>
      </c>
      <c r="D926" s="6">
        <v>20000</v>
      </c>
      <c r="E926" s="8">
        <v>116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>ROUND((E926/D926)*100,0)</f>
        <v>1</v>
      </c>
      <c r="P926" s="8">
        <f>IFERROR(ROUND(E926/L926,2),0)</f>
        <v>58</v>
      </c>
      <c r="Q926" s="10" t="s">
        <v>8339</v>
      </c>
      <c r="R926" t="s">
        <v>8357</v>
      </c>
      <c r="S926">
        <f>YEAR(T926)</f>
        <v>2016</v>
      </c>
      <c r="T926" s="14">
        <f>(((J926/60)/60)/24)+DATE(1970,1,1)</f>
        <v>42665.150347222225</v>
      </c>
      <c r="U926" s="15">
        <f>(((I926/60)/60)/24)+DATE(1970,1,1)</f>
        <v>42725.192013888889</v>
      </c>
    </row>
    <row r="927" spans="1:21" ht="29" x14ac:dyDescent="0.35">
      <c r="A927">
        <v>3096</v>
      </c>
      <c r="B927" s="3" t="s">
        <v>3096</v>
      </c>
      <c r="C927" s="3" t="s">
        <v>7206</v>
      </c>
      <c r="D927" s="6">
        <v>20000</v>
      </c>
      <c r="E927" s="8">
        <v>110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>ROUND((E927/D927)*100,0)</f>
        <v>1</v>
      </c>
      <c r="P927" s="8">
        <f>IFERROR(ROUND(E927/L927,2),0)</f>
        <v>7.86</v>
      </c>
      <c r="Q927" s="10" t="s">
        <v>8339</v>
      </c>
      <c r="R927" t="s">
        <v>8357</v>
      </c>
      <c r="S927">
        <f>YEAR(T927)</f>
        <v>2015</v>
      </c>
      <c r="T927" s="14">
        <f>(((J927/60)/60)/24)+DATE(1970,1,1)</f>
        <v>42114.825532407413</v>
      </c>
      <c r="U927" s="15">
        <f>(((I927/60)/60)/24)+DATE(1970,1,1)</f>
        <v>42144.825532407413</v>
      </c>
    </row>
    <row r="928" spans="1:21" ht="29" x14ac:dyDescent="0.35">
      <c r="A928">
        <v>3111</v>
      </c>
      <c r="B928" s="3" t="s">
        <v>3111</v>
      </c>
      <c r="C928" s="3" t="s">
        <v>7221</v>
      </c>
      <c r="D928" s="6">
        <v>20000</v>
      </c>
      <c r="E928" s="8">
        <v>106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>ROUND((E928/D928)*100,0)</f>
        <v>1</v>
      </c>
      <c r="P928" s="8">
        <f>IFERROR(ROUND(E928/L928,2),0)</f>
        <v>1.39</v>
      </c>
      <c r="Q928" s="10" t="s">
        <v>8339</v>
      </c>
      <c r="R928" t="s">
        <v>8357</v>
      </c>
      <c r="S928">
        <f>YEAR(T928)</f>
        <v>2014</v>
      </c>
      <c r="T928" s="14">
        <f>(((J928/60)/60)/24)+DATE(1970,1,1)</f>
        <v>41885.595138888886</v>
      </c>
      <c r="U928" s="15">
        <f>(((I928/60)/60)/24)+DATE(1970,1,1)</f>
        <v>41916.595138888886</v>
      </c>
    </row>
    <row r="929" spans="1:21" ht="29" x14ac:dyDescent="0.35">
      <c r="A929">
        <v>3147</v>
      </c>
      <c r="B929" s="3" t="s">
        <v>3147</v>
      </c>
      <c r="C929" s="3" t="s">
        <v>7257</v>
      </c>
      <c r="D929" s="6">
        <v>20000</v>
      </c>
      <c r="E929" s="8">
        <v>100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>ROUND((E929/D929)*100,0)</f>
        <v>1</v>
      </c>
      <c r="P929" s="8">
        <f>IFERROR(ROUND(E929/L929,2),0)</f>
        <v>0.47</v>
      </c>
      <c r="Q929" s="10" t="s">
        <v>8339</v>
      </c>
      <c r="R929" t="s">
        <v>8340</v>
      </c>
      <c r="S929">
        <f>YEAR(T929)</f>
        <v>2014</v>
      </c>
      <c r="T929" s="14">
        <f>(((J929/60)/60)/24)+DATE(1970,1,1)</f>
        <v>41909.969386574077</v>
      </c>
      <c r="U929" s="15">
        <f>(((I929/60)/60)/24)+DATE(1970,1,1)</f>
        <v>41950.011053240742</v>
      </c>
    </row>
    <row r="930" spans="1:21" ht="29" x14ac:dyDescent="0.35">
      <c r="A930">
        <v>3219</v>
      </c>
      <c r="B930" s="3" t="s">
        <v>3219</v>
      </c>
      <c r="C930" s="3" t="s">
        <v>7329</v>
      </c>
      <c r="D930" s="6">
        <v>20000</v>
      </c>
      <c r="E930" s="8">
        <v>69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>ROUND((E930/D930)*100,0)</f>
        <v>0</v>
      </c>
      <c r="P930" s="8">
        <f>IFERROR(ROUND(E930/L930,2),0)</f>
        <v>0.57999999999999996</v>
      </c>
      <c r="Q930" s="10" t="s">
        <v>8339</v>
      </c>
      <c r="R930" t="s">
        <v>8340</v>
      </c>
      <c r="S930">
        <f>YEAR(T930)</f>
        <v>2015</v>
      </c>
      <c r="T930" s="14">
        <f>(((J930/60)/60)/24)+DATE(1970,1,1)</f>
        <v>42050.983182870375</v>
      </c>
      <c r="U930" s="15">
        <f>(((I930/60)/60)/24)+DATE(1970,1,1)</f>
        <v>42085.941516203704</v>
      </c>
    </row>
    <row r="931" spans="1:21" ht="29" x14ac:dyDescent="0.35">
      <c r="A931">
        <v>3229</v>
      </c>
      <c r="B931" s="3" t="s">
        <v>3229</v>
      </c>
      <c r="C931" s="3" t="s">
        <v>7339</v>
      </c>
      <c r="D931" s="6">
        <v>20000</v>
      </c>
      <c r="E931" s="8">
        <v>65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>ROUND((E931/D931)*100,0)</f>
        <v>0</v>
      </c>
      <c r="P931" s="8">
        <f>IFERROR(ROUND(E931/L931,2),0)</f>
        <v>0.32</v>
      </c>
      <c r="Q931" s="10" t="s">
        <v>8339</v>
      </c>
      <c r="R931" t="s">
        <v>8340</v>
      </c>
      <c r="S931">
        <f>YEAR(T931)</f>
        <v>2014</v>
      </c>
      <c r="T931" s="14">
        <f>(((J931/60)/60)/24)+DATE(1970,1,1)</f>
        <v>41933.291643518518</v>
      </c>
      <c r="U931" s="15">
        <f>(((I931/60)/60)/24)+DATE(1970,1,1)</f>
        <v>41963.333310185189</v>
      </c>
    </row>
    <row r="932" spans="1:21" ht="29" x14ac:dyDescent="0.35">
      <c r="A932">
        <v>3236</v>
      </c>
      <c r="B932" s="3" t="s">
        <v>3236</v>
      </c>
      <c r="C932" s="3" t="s">
        <v>7346</v>
      </c>
      <c r="D932" s="6">
        <v>20000</v>
      </c>
      <c r="E932" s="8">
        <v>61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>ROUND((E932/D932)*100,0)</f>
        <v>0</v>
      </c>
      <c r="P932" s="8">
        <f>IFERROR(ROUND(E932/L932,2),0)</f>
        <v>0.55000000000000004</v>
      </c>
      <c r="Q932" s="10" t="s">
        <v>8339</v>
      </c>
      <c r="R932" t="s">
        <v>8340</v>
      </c>
      <c r="S932">
        <f>YEAR(T932)</f>
        <v>2016</v>
      </c>
      <c r="T932" s="14">
        <f>(((J932/60)/60)/24)+DATE(1970,1,1)</f>
        <v>42702.917048611111</v>
      </c>
      <c r="U932" s="15">
        <f>(((I932/60)/60)/24)+DATE(1970,1,1)</f>
        <v>42732.917048611111</v>
      </c>
    </row>
    <row r="933" spans="1:21" ht="29" x14ac:dyDescent="0.35">
      <c r="A933">
        <v>3253</v>
      </c>
      <c r="B933" s="3" t="s">
        <v>3253</v>
      </c>
      <c r="C933" s="3" t="s">
        <v>7363</v>
      </c>
      <c r="D933" s="6">
        <v>20000</v>
      </c>
      <c r="E933" s="8">
        <v>55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>ROUND((E933/D933)*100,0)</f>
        <v>0</v>
      </c>
      <c r="P933" s="8">
        <f>IFERROR(ROUND(E933/L933,2),0)</f>
        <v>0.48</v>
      </c>
      <c r="Q933" s="10" t="s">
        <v>8339</v>
      </c>
      <c r="R933" t="s">
        <v>8340</v>
      </c>
      <c r="S933">
        <f>YEAR(T933)</f>
        <v>2016</v>
      </c>
      <c r="T933" s="14">
        <f>(((J933/60)/60)/24)+DATE(1970,1,1)</f>
        <v>42602.576712962968</v>
      </c>
      <c r="U933" s="15">
        <f>(((I933/60)/60)/24)+DATE(1970,1,1)</f>
        <v>42621.15625</v>
      </c>
    </row>
    <row r="934" spans="1:21" ht="29" x14ac:dyDescent="0.35">
      <c r="A934">
        <v>3728</v>
      </c>
      <c r="B934" s="3" t="s">
        <v>3725</v>
      </c>
      <c r="C934" s="3" t="s">
        <v>7838</v>
      </c>
      <c r="D934" s="6">
        <v>20000</v>
      </c>
      <c r="E934" s="8">
        <v>0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>ROUND((E934/D934)*100,0)</f>
        <v>0</v>
      </c>
      <c r="P934" s="8">
        <f>IFERROR(ROUND(E934/L934,2),0)</f>
        <v>0</v>
      </c>
      <c r="Q934" s="10" t="s">
        <v>8339</v>
      </c>
      <c r="R934" t="s">
        <v>8340</v>
      </c>
      <c r="S934">
        <f>YEAR(T934)</f>
        <v>2015</v>
      </c>
      <c r="T934" s="14">
        <f>(((J934/60)/60)/24)+DATE(1970,1,1)</f>
        <v>42205.171018518522</v>
      </c>
      <c r="U934" s="15">
        <f>(((I934/60)/60)/24)+DATE(1970,1,1)</f>
        <v>42235.171018518522</v>
      </c>
    </row>
    <row r="935" spans="1:21" ht="29" x14ac:dyDescent="0.3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>ROUND((E935/D935)*100,0)</f>
        <v>0</v>
      </c>
      <c r="P935" s="8">
        <f>IFERROR(ROUND(E935/L935,2),0)</f>
        <v>0</v>
      </c>
      <c r="Q935" s="10" t="s">
        <v>8339</v>
      </c>
      <c r="R935" t="s">
        <v>8340</v>
      </c>
      <c r="S935">
        <f>YEAR(T935)</f>
        <v>2015</v>
      </c>
      <c r="T935" s="14">
        <f>(((J935/60)/60)/24)+DATE(1970,1,1)</f>
        <v>42325.920717592591</v>
      </c>
      <c r="U935" s="15">
        <f>(((I935/60)/60)/24)+DATE(1970,1,1)</f>
        <v>42355.920717592591</v>
      </c>
    </row>
    <row r="936" spans="1:21" ht="29" x14ac:dyDescent="0.35">
      <c r="A936">
        <v>3929</v>
      </c>
      <c r="B936" s="3" t="s">
        <v>3926</v>
      </c>
      <c r="C936" s="3" t="s">
        <v>8037</v>
      </c>
      <c r="D936" s="6">
        <v>20000</v>
      </c>
      <c r="E936" s="8">
        <v>0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>ROUND((E936/D936)*100,0)</f>
        <v>0</v>
      </c>
      <c r="P936" s="8">
        <f>IFERROR(ROUND(E936/L936,2),0)</f>
        <v>0</v>
      </c>
      <c r="Q936" s="10" t="s">
        <v>8339</v>
      </c>
      <c r="R936" t="s">
        <v>8340</v>
      </c>
      <c r="S936">
        <f>YEAR(T936)</f>
        <v>2016</v>
      </c>
      <c r="T936" s="14">
        <f>(((J936/60)/60)/24)+DATE(1970,1,1)</f>
        <v>42601.827141203699</v>
      </c>
      <c r="U936" s="15">
        <f>(((I936/60)/60)/24)+DATE(1970,1,1)</f>
        <v>42631.827141203699</v>
      </c>
    </row>
    <row r="937" spans="1:21" ht="29" x14ac:dyDescent="0.3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>ROUND((E937/D937)*100,0)</f>
        <v>0</v>
      </c>
      <c r="P937" s="8">
        <f>IFERROR(ROUND(E937/L937,2),0)</f>
        <v>0</v>
      </c>
      <c r="Q937" s="10" t="s">
        <v>8339</v>
      </c>
      <c r="R937" t="s">
        <v>8340</v>
      </c>
      <c r="S937">
        <f>YEAR(T937)</f>
        <v>2016</v>
      </c>
      <c r="T937" s="14">
        <f>(((J937/60)/60)/24)+DATE(1970,1,1)</f>
        <v>42675.262962962966</v>
      </c>
      <c r="U937" s="15">
        <f>(((I937/60)/60)/24)+DATE(1970,1,1)</f>
        <v>42705.304629629631</v>
      </c>
    </row>
    <row r="938" spans="1:21" ht="29" x14ac:dyDescent="0.3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>ROUND((E938/D938)*100,0)</f>
        <v>0</v>
      </c>
      <c r="P938" s="8">
        <f>IFERROR(ROUND(E938/L938,2),0)</f>
        <v>0</v>
      </c>
      <c r="Q938" s="10" t="s">
        <v>8339</v>
      </c>
      <c r="R938" t="s">
        <v>8340</v>
      </c>
      <c r="S938">
        <f>YEAR(T938)</f>
        <v>2015</v>
      </c>
      <c r="T938" s="14">
        <f>(((J938/60)/60)/24)+DATE(1970,1,1)</f>
        <v>42322.025115740747</v>
      </c>
      <c r="U938" s="15">
        <f>(((I938/60)/60)/24)+DATE(1970,1,1)</f>
        <v>42352.025115740747</v>
      </c>
    </row>
    <row r="939" spans="1:21" ht="29" x14ac:dyDescent="0.35">
      <c r="A939">
        <v>4049</v>
      </c>
      <c r="B939" s="3" t="s">
        <v>4045</v>
      </c>
      <c r="C939" s="3" t="s">
        <v>8153</v>
      </c>
      <c r="D939" s="6">
        <v>20000</v>
      </c>
      <c r="E939" s="8">
        <v>0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>ROUND((E939/D939)*100,0)</f>
        <v>0</v>
      </c>
      <c r="P939" s="8">
        <f>IFERROR(ROUND(E939/L939,2),0)</f>
        <v>0</v>
      </c>
      <c r="Q939" s="10" t="s">
        <v>8339</v>
      </c>
      <c r="R939" t="s">
        <v>8340</v>
      </c>
      <c r="S939">
        <f>YEAR(T939)</f>
        <v>2015</v>
      </c>
      <c r="T939" s="14">
        <f>(((J939/60)/60)/24)+DATE(1970,1,1)</f>
        <v>42169.958506944444</v>
      </c>
      <c r="U939" s="15">
        <f>(((I939/60)/60)/24)+DATE(1970,1,1)</f>
        <v>42199.958506944444</v>
      </c>
    </row>
    <row r="940" spans="1:21" ht="29" x14ac:dyDescent="0.35">
      <c r="A940">
        <v>4062</v>
      </c>
      <c r="B940" s="3" t="s">
        <v>4058</v>
      </c>
      <c r="C940" s="3" t="s">
        <v>8166</v>
      </c>
      <c r="D940" s="6">
        <v>20000</v>
      </c>
      <c r="E940" s="8">
        <v>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>ROUND((E940/D940)*100,0)</f>
        <v>0</v>
      </c>
      <c r="P940" s="8">
        <f>IFERROR(ROUND(E940/L940,2),0)</f>
        <v>0</v>
      </c>
      <c r="Q940" s="10" t="s">
        <v>8339</v>
      </c>
      <c r="R940" t="s">
        <v>8340</v>
      </c>
      <c r="S940">
        <f>YEAR(T940)</f>
        <v>2016</v>
      </c>
      <c r="T940" s="14">
        <f>(((J940/60)/60)/24)+DATE(1970,1,1)</f>
        <v>42523.739212962959</v>
      </c>
      <c r="U940" s="15">
        <f>(((I940/60)/60)/24)+DATE(1970,1,1)</f>
        <v>42553.739212962959</v>
      </c>
    </row>
    <row r="941" spans="1:21" ht="29" x14ac:dyDescent="0.3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>ROUND((E941/D941)*100,0)</f>
        <v>0</v>
      </c>
      <c r="P941" s="8">
        <f>IFERROR(ROUND(E941/L941,2),0)</f>
        <v>0</v>
      </c>
      <c r="Q941" s="10" t="s">
        <v>8339</v>
      </c>
      <c r="R941" t="s">
        <v>8340</v>
      </c>
      <c r="S941">
        <f>YEAR(T941)</f>
        <v>2016</v>
      </c>
      <c r="T941" s="14">
        <f>(((J941/60)/60)/24)+DATE(1970,1,1)</f>
        <v>42700.804756944446</v>
      </c>
      <c r="U941" s="15">
        <f>(((I941/60)/60)/24)+DATE(1970,1,1)</f>
        <v>42730.804756944446</v>
      </c>
    </row>
    <row r="942" spans="1:21" ht="29" x14ac:dyDescent="0.35">
      <c r="A942">
        <v>2771</v>
      </c>
      <c r="B942" s="3" t="s">
        <v>2771</v>
      </c>
      <c r="C942" s="3" t="s">
        <v>6881</v>
      </c>
      <c r="D942" s="6">
        <v>19980</v>
      </c>
      <c r="E942" s="8">
        <v>385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>ROUND((E942/D942)*100,0)</f>
        <v>2</v>
      </c>
      <c r="P942" s="8">
        <f>IFERROR(ROUND(E942/L942,2),0)</f>
        <v>0</v>
      </c>
      <c r="Q942" s="10" t="s">
        <v>8318</v>
      </c>
      <c r="R942" t="s">
        <v>8354</v>
      </c>
      <c r="S942">
        <f>YEAR(T942)</f>
        <v>2012</v>
      </c>
      <c r="T942" s="14">
        <f>(((J942/60)/60)/24)+DATE(1970,1,1)</f>
        <v>41257.531712962962</v>
      </c>
      <c r="U942" s="15">
        <f>(((I942/60)/60)/24)+DATE(1970,1,1)</f>
        <v>41306.708333333336</v>
      </c>
    </row>
    <row r="943" spans="1:21" ht="29" x14ac:dyDescent="0.35">
      <c r="A943">
        <v>1223</v>
      </c>
      <c r="B943" s="3" t="s">
        <v>1224</v>
      </c>
      <c r="C943" s="3" t="s">
        <v>5333</v>
      </c>
      <c r="D943" s="6">
        <v>19800</v>
      </c>
      <c r="E943" s="8">
        <v>4565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>ROUND((E943/D943)*100,0)</f>
        <v>23</v>
      </c>
      <c r="P943" s="8">
        <f>IFERROR(ROUND(E943/L943,2),0)</f>
        <v>23.9</v>
      </c>
      <c r="Q943" s="10" t="s">
        <v>8325</v>
      </c>
      <c r="R943" t="s">
        <v>8331</v>
      </c>
      <c r="S943">
        <f>YEAR(T943)</f>
        <v>2016</v>
      </c>
      <c r="T943" s="14">
        <f>(((J943/60)/60)/24)+DATE(1970,1,1)</f>
        <v>42654.177187499998</v>
      </c>
      <c r="U943" s="15">
        <f>(((I943/60)/60)/24)+DATE(1970,1,1)</f>
        <v>42684.218854166669</v>
      </c>
    </row>
    <row r="944" spans="1:21" ht="29" x14ac:dyDescent="0.35">
      <c r="A944">
        <v>2223</v>
      </c>
      <c r="B944" s="3" t="s">
        <v>2224</v>
      </c>
      <c r="C944" s="3" t="s">
        <v>6333</v>
      </c>
      <c r="D944" s="6">
        <v>19500</v>
      </c>
      <c r="E944" s="8">
        <v>1200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>ROUND((E944/D944)*100,0)</f>
        <v>6</v>
      </c>
      <c r="P944" s="8">
        <f>IFERROR(ROUND(E944/L944,2),0)</f>
        <v>12</v>
      </c>
      <c r="Q944" s="10" t="s">
        <v>8311</v>
      </c>
      <c r="R944" t="s">
        <v>8312</v>
      </c>
      <c r="S944">
        <f>YEAR(T944)</f>
        <v>2015</v>
      </c>
      <c r="T944" s="14">
        <f>(((J944/60)/60)/24)+DATE(1970,1,1)</f>
        <v>42152.640833333338</v>
      </c>
      <c r="U944" s="15">
        <f>(((I944/60)/60)/24)+DATE(1970,1,1)</f>
        <v>42182.640833333338</v>
      </c>
    </row>
    <row r="945" spans="1:21" ht="29" x14ac:dyDescent="0.35">
      <c r="A945">
        <v>2677</v>
      </c>
      <c r="B945" s="3" t="s">
        <v>2677</v>
      </c>
      <c r="C945" s="3" t="s">
        <v>6787</v>
      </c>
      <c r="D945" s="6">
        <v>19500</v>
      </c>
      <c r="E945" s="8">
        <v>500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>ROUND((E945/D945)*100,0)</f>
        <v>3</v>
      </c>
      <c r="P945" s="8">
        <f>IFERROR(ROUND(E945/L945,2),0)</f>
        <v>18.52</v>
      </c>
      <c r="Q945" s="10" t="s">
        <v>8316</v>
      </c>
      <c r="R945" t="s">
        <v>8355</v>
      </c>
      <c r="S945">
        <f>YEAR(T945)</f>
        <v>2014</v>
      </c>
      <c r="T945" s="14">
        <f>(((J945/60)/60)/24)+DATE(1970,1,1)</f>
        <v>41793.029432870368</v>
      </c>
      <c r="U945" s="15">
        <f>(((I945/60)/60)/24)+DATE(1970,1,1)</f>
        <v>41823.029432870368</v>
      </c>
    </row>
    <row r="946" spans="1:21" ht="29" x14ac:dyDescent="0.35">
      <c r="A946">
        <v>1529</v>
      </c>
      <c r="B946" s="3" t="s">
        <v>1530</v>
      </c>
      <c r="C946" s="3" t="s">
        <v>5639</v>
      </c>
      <c r="D946" s="6">
        <v>19000</v>
      </c>
      <c r="E946" s="8">
        <v>3046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>ROUND((E946/D946)*100,0)</f>
        <v>16</v>
      </c>
      <c r="P946" s="8">
        <f>IFERROR(ROUND(E946/L946,2),0)</f>
        <v>21.6</v>
      </c>
      <c r="Q946" s="10" t="s">
        <v>8325</v>
      </c>
      <c r="R946" t="s">
        <v>8331</v>
      </c>
      <c r="S946">
        <f>YEAR(T946)</f>
        <v>2015</v>
      </c>
      <c r="T946" s="14">
        <f>(((J946/60)/60)/24)+DATE(1970,1,1)</f>
        <v>42052.628703703704</v>
      </c>
      <c r="U946" s="15">
        <f>(((I946/60)/60)/24)+DATE(1970,1,1)</f>
        <v>42082.587037037039</v>
      </c>
    </row>
    <row r="947" spans="1:21" ht="29" x14ac:dyDescent="0.35">
      <c r="A947">
        <v>1796</v>
      </c>
      <c r="B947" s="3" t="s">
        <v>1797</v>
      </c>
      <c r="C947" s="3" t="s">
        <v>5906</v>
      </c>
      <c r="D947" s="6">
        <v>19000</v>
      </c>
      <c r="E947" s="8">
        <v>2160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>ROUND((E947/D947)*100,0)</f>
        <v>11</v>
      </c>
      <c r="P947" s="8">
        <f>IFERROR(ROUND(E947/L947,2),0)</f>
        <v>25.12</v>
      </c>
      <c r="Q947" s="10" t="s">
        <v>8325</v>
      </c>
      <c r="R947" t="s">
        <v>8331</v>
      </c>
      <c r="S947">
        <f>YEAR(T947)</f>
        <v>2016</v>
      </c>
      <c r="T947" s="14">
        <f>(((J947/60)/60)/24)+DATE(1970,1,1)</f>
        <v>42515.439421296294</v>
      </c>
      <c r="U947" s="15">
        <f>(((I947/60)/60)/24)+DATE(1970,1,1)</f>
        <v>42575.439421296294</v>
      </c>
    </row>
    <row r="948" spans="1:21" ht="29" x14ac:dyDescent="0.35">
      <c r="A948">
        <v>1963</v>
      </c>
      <c r="B948" s="3" t="s">
        <v>1964</v>
      </c>
      <c r="C948" s="3" t="s">
        <v>6073</v>
      </c>
      <c r="D948" s="6">
        <v>19000</v>
      </c>
      <c r="E948" s="8">
        <v>1820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>ROUND((E948/D948)*100,0)</f>
        <v>10</v>
      </c>
      <c r="P948" s="8">
        <f>IFERROR(ROUND(E948/L948,2),0)</f>
        <v>8.8800000000000008</v>
      </c>
      <c r="Q948" s="10" t="s">
        <v>8316</v>
      </c>
      <c r="R948" t="s">
        <v>8317</v>
      </c>
      <c r="S948">
        <f>YEAR(T948)</f>
        <v>2014</v>
      </c>
      <c r="T948" s="14">
        <f>(((J948/60)/60)/24)+DATE(1970,1,1)</f>
        <v>41863.429791666669</v>
      </c>
      <c r="U948" s="15">
        <f>(((I948/60)/60)/24)+DATE(1970,1,1)</f>
        <v>41898.429791666669</v>
      </c>
    </row>
    <row r="949" spans="1:21" ht="29" x14ac:dyDescent="0.35">
      <c r="A949">
        <v>2190</v>
      </c>
      <c r="B949" s="3" t="s">
        <v>2191</v>
      </c>
      <c r="C949" s="3" t="s">
        <v>6300</v>
      </c>
      <c r="D949" s="6">
        <v>19000</v>
      </c>
      <c r="E949" s="8">
        <v>1276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>ROUND((E949/D949)*100,0)</f>
        <v>7</v>
      </c>
      <c r="P949" s="8">
        <f>IFERROR(ROUND(E949/L949,2),0)</f>
        <v>2.38</v>
      </c>
      <c r="Q949" s="10" t="s">
        <v>8311</v>
      </c>
      <c r="R949" t="s">
        <v>8312</v>
      </c>
      <c r="S949">
        <f>YEAR(T949)</f>
        <v>2016</v>
      </c>
      <c r="T949" s="14">
        <f>(((J949/60)/60)/24)+DATE(1970,1,1)</f>
        <v>42417.625046296293</v>
      </c>
      <c r="U949" s="15">
        <f>(((I949/60)/60)/24)+DATE(1970,1,1)</f>
        <v>42452.290972222225</v>
      </c>
    </row>
    <row r="950" spans="1:21" ht="29" x14ac:dyDescent="0.35">
      <c r="A950">
        <v>2704</v>
      </c>
      <c r="B950" s="3" t="s">
        <v>2704</v>
      </c>
      <c r="C950" s="3" t="s">
        <v>6814</v>
      </c>
      <c r="D950" s="6">
        <v>19000</v>
      </c>
      <c r="E950" s="8">
        <v>463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>ROUND((E950/D950)*100,0)</f>
        <v>2</v>
      </c>
      <c r="P950" s="8">
        <f>IFERROR(ROUND(E950/L950,2),0)</f>
        <v>66.14</v>
      </c>
      <c r="Q950" s="10" t="s">
        <v>8339</v>
      </c>
      <c r="R950" t="s">
        <v>8357</v>
      </c>
      <c r="S950">
        <f>YEAR(T950)</f>
        <v>2017</v>
      </c>
      <c r="T950" s="14">
        <f>(((J950/60)/60)/24)+DATE(1970,1,1)</f>
        <v>42787.862430555557</v>
      </c>
      <c r="U950" s="15">
        <f>(((I950/60)/60)/24)+DATE(1970,1,1)</f>
        <v>42830.820763888885</v>
      </c>
    </row>
    <row r="951" spans="1:21" ht="29" x14ac:dyDescent="0.35">
      <c r="A951">
        <v>1451</v>
      </c>
      <c r="B951" s="3" t="s">
        <v>1452</v>
      </c>
      <c r="C951" s="3" t="s">
        <v>5561</v>
      </c>
      <c r="D951" s="6">
        <v>18950</v>
      </c>
      <c r="E951" s="8">
        <v>3319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>ROUND((E951/D951)*100,0)</f>
        <v>18</v>
      </c>
      <c r="P951" s="8">
        <f>IFERROR(ROUND(E951/L951,2),0)</f>
        <v>1659.5</v>
      </c>
      <c r="Q951" s="10" t="s">
        <v>8318</v>
      </c>
      <c r="R951" t="s">
        <v>8338</v>
      </c>
      <c r="S951">
        <f>YEAR(T951)</f>
        <v>2014</v>
      </c>
      <c r="T951" s="14">
        <f>(((J951/60)/60)/24)+DATE(1970,1,1)</f>
        <v>41931.959016203706</v>
      </c>
      <c r="U951" s="15">
        <f>(((I951/60)/60)/24)+DATE(1970,1,1)</f>
        <v>41962.00068287037</v>
      </c>
    </row>
    <row r="952" spans="1:21" ht="29" x14ac:dyDescent="0.35">
      <c r="A952">
        <v>2351</v>
      </c>
      <c r="B952" s="3" t="s">
        <v>2352</v>
      </c>
      <c r="C952" s="3" t="s">
        <v>6461</v>
      </c>
      <c r="D952" s="6">
        <v>18900</v>
      </c>
      <c r="E952" s="8">
        <v>1003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>ROUND((E952/D952)*100,0)</f>
        <v>5</v>
      </c>
      <c r="P952" s="8">
        <f>IFERROR(ROUND(E952/L952,2),0)</f>
        <v>143.29</v>
      </c>
      <c r="Q952" s="10" t="s">
        <v>8316</v>
      </c>
      <c r="R952" t="s">
        <v>8334</v>
      </c>
      <c r="S952">
        <f>YEAR(T952)</f>
        <v>2015</v>
      </c>
      <c r="T952" s="14">
        <f>(((J952/60)/60)/24)+DATE(1970,1,1)</f>
        <v>42094.101145833338</v>
      </c>
      <c r="U952" s="15">
        <f>(((I952/60)/60)/24)+DATE(1970,1,1)</f>
        <v>42124.101145833338</v>
      </c>
    </row>
    <row r="953" spans="1:21" ht="29" x14ac:dyDescent="0.35">
      <c r="A953">
        <v>1269</v>
      </c>
      <c r="B953" s="3" t="s">
        <v>1270</v>
      </c>
      <c r="C953" s="3" t="s">
        <v>5379</v>
      </c>
      <c r="D953" s="6">
        <v>18800</v>
      </c>
      <c r="E953" s="8">
        <v>4275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>ROUND((E953/D953)*100,0)</f>
        <v>23</v>
      </c>
      <c r="P953" s="8">
        <f>IFERROR(ROUND(E953/L953,2),0)</f>
        <v>20.75</v>
      </c>
      <c r="Q953" s="10" t="s">
        <v>8313</v>
      </c>
      <c r="R953" t="s">
        <v>8315</v>
      </c>
      <c r="S953">
        <f>YEAR(T953)</f>
        <v>2016</v>
      </c>
      <c r="T953" s="14">
        <f>(((J953/60)/60)/24)+DATE(1970,1,1)</f>
        <v>42445.823055555549</v>
      </c>
      <c r="U953" s="15">
        <f>(((I953/60)/60)/24)+DATE(1970,1,1)</f>
        <v>42476</v>
      </c>
    </row>
    <row r="954" spans="1:21" ht="29" x14ac:dyDescent="0.35">
      <c r="A954">
        <v>21</v>
      </c>
      <c r="B954" s="3" t="s">
        <v>23</v>
      </c>
      <c r="C954" s="3" t="s">
        <v>4132</v>
      </c>
      <c r="D954" s="6">
        <v>18500</v>
      </c>
      <c r="E954" s="8">
        <v>285309.33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>ROUND((E954/D954)*100,0)</f>
        <v>1542</v>
      </c>
      <c r="P954" s="8">
        <f>IFERROR(ROUND(E954/L954,2),0)</f>
        <v>2824.84</v>
      </c>
      <c r="Q954" s="10" t="s">
        <v>8308</v>
      </c>
      <c r="R954" t="s">
        <v>8309</v>
      </c>
      <c r="S954">
        <f>YEAR(T954)</f>
        <v>2014</v>
      </c>
      <c r="T954" s="14">
        <f>(((J954/60)/60)/24)+DATE(1970,1,1)</f>
        <v>41878.627187500002</v>
      </c>
      <c r="U954" s="15">
        <f>(((I954/60)/60)/24)+DATE(1970,1,1)</f>
        <v>41908.627187500002</v>
      </c>
    </row>
    <row r="955" spans="1:21" ht="29" x14ac:dyDescent="0.35">
      <c r="A955">
        <v>392</v>
      </c>
      <c r="B955" s="3" t="s">
        <v>393</v>
      </c>
      <c r="C955" s="3" t="s">
        <v>4502</v>
      </c>
      <c r="D955" s="6">
        <v>18500</v>
      </c>
      <c r="E955" s="8">
        <v>21158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>ROUND((E955/D955)*100,0)</f>
        <v>114</v>
      </c>
      <c r="P955" s="8">
        <f>IFERROR(ROUND(E955/L955,2),0)</f>
        <v>102.71</v>
      </c>
      <c r="Q955" s="10" t="s">
        <v>8308</v>
      </c>
      <c r="R955" t="s">
        <v>8332</v>
      </c>
      <c r="S955">
        <f>YEAR(T955)</f>
        <v>2011</v>
      </c>
      <c r="T955" s="14">
        <f>(((J955/60)/60)/24)+DATE(1970,1,1)</f>
        <v>40763.717256944445</v>
      </c>
      <c r="U955" s="15">
        <f>(((I955/60)/60)/24)+DATE(1970,1,1)</f>
        <v>40794.125</v>
      </c>
    </row>
    <row r="956" spans="1:21" ht="29" x14ac:dyDescent="0.35">
      <c r="A956">
        <v>414</v>
      </c>
      <c r="B956" s="3" t="s">
        <v>415</v>
      </c>
      <c r="C956" s="3" t="s">
        <v>4524</v>
      </c>
      <c r="D956" s="6">
        <v>18500</v>
      </c>
      <c r="E956" s="8">
        <v>20032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>ROUND((E956/D956)*100,0)</f>
        <v>108</v>
      </c>
      <c r="P956" s="8">
        <f>IFERROR(ROUND(E956/L956,2),0)</f>
        <v>96.31</v>
      </c>
      <c r="Q956" s="10" t="s">
        <v>8308</v>
      </c>
      <c r="R956" t="s">
        <v>8332</v>
      </c>
      <c r="S956">
        <f>YEAR(T956)</f>
        <v>2013</v>
      </c>
      <c r="T956" s="14">
        <f>(((J956/60)/60)/24)+DATE(1970,1,1)</f>
        <v>41529.063252314816</v>
      </c>
      <c r="U956" s="15">
        <f>(((I956/60)/60)/24)+DATE(1970,1,1)</f>
        <v>41559.063252314816</v>
      </c>
    </row>
    <row r="957" spans="1:21" ht="29" x14ac:dyDescent="0.35">
      <c r="A957">
        <v>1508</v>
      </c>
      <c r="B957" s="3" t="s">
        <v>1509</v>
      </c>
      <c r="C957" s="3" t="s">
        <v>5618</v>
      </c>
      <c r="D957" s="6">
        <v>18500</v>
      </c>
      <c r="E957" s="8">
        <v>3120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>ROUND((E957/D957)*100,0)</f>
        <v>17</v>
      </c>
      <c r="P957" s="8">
        <f>IFERROR(ROUND(E957/L957,2),0)</f>
        <v>14.79</v>
      </c>
      <c r="Q957" s="10" t="s">
        <v>8325</v>
      </c>
      <c r="R957" t="s">
        <v>8331</v>
      </c>
      <c r="S957">
        <f>YEAR(T957)</f>
        <v>2014</v>
      </c>
      <c r="T957" s="14">
        <f>(((J957/60)/60)/24)+DATE(1970,1,1)</f>
        <v>41786.614363425928</v>
      </c>
      <c r="U957" s="15">
        <f>(((I957/60)/60)/24)+DATE(1970,1,1)</f>
        <v>41817.614363425928</v>
      </c>
    </row>
    <row r="958" spans="1:21" ht="29" x14ac:dyDescent="0.35">
      <c r="A958">
        <v>1523</v>
      </c>
      <c r="B958" s="3" t="s">
        <v>1524</v>
      </c>
      <c r="C958" s="3" t="s">
        <v>5633</v>
      </c>
      <c r="D958" s="6">
        <v>18500</v>
      </c>
      <c r="E958" s="8">
        <v>3060.22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>ROUND((E958/D958)*100,0)</f>
        <v>17</v>
      </c>
      <c r="P958" s="8">
        <f>IFERROR(ROUND(E958/L958,2),0)</f>
        <v>12.7</v>
      </c>
      <c r="Q958" s="10" t="s">
        <v>8325</v>
      </c>
      <c r="R958" t="s">
        <v>8331</v>
      </c>
      <c r="S958">
        <f>YEAR(T958)</f>
        <v>2014</v>
      </c>
      <c r="T958" s="14">
        <f>(((J958/60)/60)/24)+DATE(1970,1,1)</f>
        <v>41964.751342592594</v>
      </c>
      <c r="U958" s="15">
        <f>(((I958/60)/60)/24)+DATE(1970,1,1)</f>
        <v>41996</v>
      </c>
    </row>
    <row r="959" spans="1:21" ht="29" x14ac:dyDescent="0.35">
      <c r="A959">
        <v>2247</v>
      </c>
      <c r="B959" s="3" t="s">
        <v>2248</v>
      </c>
      <c r="C959" s="3" t="s">
        <v>6357</v>
      </c>
      <c r="D959" s="6">
        <v>18500</v>
      </c>
      <c r="E959" s="8">
        <v>1150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>ROUND((E959/D959)*100,0)</f>
        <v>6</v>
      </c>
      <c r="P959" s="8">
        <f>IFERROR(ROUND(E959/L959,2),0)</f>
        <v>3.03</v>
      </c>
      <c r="Q959" s="10" t="s">
        <v>8311</v>
      </c>
      <c r="R959" t="s">
        <v>8312</v>
      </c>
      <c r="S959">
        <f>YEAR(T959)</f>
        <v>2015</v>
      </c>
      <c r="T959" s="14">
        <f>(((J959/60)/60)/24)+DATE(1970,1,1)</f>
        <v>42200.666261574079</v>
      </c>
      <c r="U959" s="15">
        <f>(((I959/60)/60)/24)+DATE(1970,1,1)</f>
        <v>42214.666261574079</v>
      </c>
    </row>
    <row r="960" spans="1:21" ht="29" x14ac:dyDescent="0.35">
      <c r="A960">
        <v>2310</v>
      </c>
      <c r="B960" s="3" t="s">
        <v>2311</v>
      </c>
      <c r="C960" s="3" t="s">
        <v>6420</v>
      </c>
      <c r="D960" s="6">
        <v>18500</v>
      </c>
      <c r="E960" s="8">
        <v>1050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>ROUND((E960/D960)*100,0)</f>
        <v>6</v>
      </c>
      <c r="P960" s="8">
        <f>IFERROR(ROUND(E960/L960,2),0)</f>
        <v>0.86</v>
      </c>
      <c r="Q960" s="10" t="s">
        <v>8313</v>
      </c>
      <c r="R960" t="s">
        <v>8343</v>
      </c>
      <c r="S960">
        <f>YEAR(T960)</f>
        <v>2013</v>
      </c>
      <c r="T960" s="14">
        <f>(((J960/60)/60)/24)+DATE(1970,1,1)</f>
        <v>41324.79415509259</v>
      </c>
      <c r="U960" s="15">
        <f>(((I960/60)/60)/24)+DATE(1970,1,1)</f>
        <v>41354.752488425926</v>
      </c>
    </row>
    <row r="961" spans="1:21" x14ac:dyDescent="0.35">
      <c r="A961">
        <v>283</v>
      </c>
      <c r="B961" s="3" t="s">
        <v>284</v>
      </c>
      <c r="C961" s="3" t="s">
        <v>4393</v>
      </c>
      <c r="D961" s="6">
        <v>18000</v>
      </c>
      <c r="E961" s="8">
        <v>30047.64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>ROUND((E961/D961)*100,0)</f>
        <v>167</v>
      </c>
      <c r="P961" s="8">
        <f>IFERROR(ROUND(E961/L961,2),0)</f>
        <v>148.75</v>
      </c>
      <c r="Q961" s="10" t="s">
        <v>8308</v>
      </c>
      <c r="R961" t="s">
        <v>8332</v>
      </c>
      <c r="S961">
        <f>YEAR(T961)</f>
        <v>2011</v>
      </c>
      <c r="T961" s="14">
        <f>(((J961/60)/60)/24)+DATE(1970,1,1)</f>
        <v>40675.71</v>
      </c>
      <c r="U961" s="15">
        <f>(((I961/60)/60)/24)+DATE(1970,1,1)</f>
        <v>40695.207638888889</v>
      </c>
    </row>
    <row r="962" spans="1:21" ht="29" x14ac:dyDescent="0.35">
      <c r="A962">
        <v>309</v>
      </c>
      <c r="B962" s="3" t="s">
        <v>310</v>
      </c>
      <c r="C962" s="3" t="s">
        <v>4419</v>
      </c>
      <c r="D962" s="6">
        <v>18000</v>
      </c>
      <c r="E962" s="8">
        <v>27196.71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>ROUND((E962/D962)*100,0)</f>
        <v>151</v>
      </c>
      <c r="P962" s="8">
        <f>IFERROR(ROUND(E962/L962,2),0)</f>
        <v>114.27</v>
      </c>
      <c r="Q962" s="10" t="s">
        <v>8308</v>
      </c>
      <c r="R962" t="s">
        <v>8332</v>
      </c>
      <c r="S962">
        <f>YEAR(T962)</f>
        <v>2012</v>
      </c>
      <c r="T962" s="14">
        <f>(((J962/60)/60)/24)+DATE(1970,1,1)</f>
        <v>41134.751550925925</v>
      </c>
      <c r="U962" s="15">
        <f>(((I962/60)/60)/24)+DATE(1970,1,1)</f>
        <v>41155.751550925925</v>
      </c>
    </row>
    <row r="963" spans="1:21" ht="29" x14ac:dyDescent="0.35">
      <c r="A963">
        <v>564</v>
      </c>
      <c r="B963" s="3" t="s">
        <v>565</v>
      </c>
      <c r="C963" s="3" t="s">
        <v>4674</v>
      </c>
      <c r="D963" s="6">
        <v>18000</v>
      </c>
      <c r="E963" s="8">
        <v>13114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>ROUND((E963/D963)*100,0)</f>
        <v>73</v>
      </c>
      <c r="P963" s="8">
        <f>IFERROR(ROUND(E963/L963,2),0)</f>
        <v>13114</v>
      </c>
      <c r="Q963" s="10" t="s">
        <v>8316</v>
      </c>
      <c r="R963" t="s">
        <v>8334</v>
      </c>
      <c r="S963">
        <f>YEAR(T963)</f>
        <v>2016</v>
      </c>
      <c r="T963" s="14">
        <f>(((J963/60)/60)/24)+DATE(1970,1,1)</f>
        <v>42411.942997685182</v>
      </c>
      <c r="U963" s="15">
        <f>(((I963/60)/60)/24)+DATE(1970,1,1)</f>
        <v>42441.942997685182</v>
      </c>
    </row>
    <row r="964" spans="1:21" x14ac:dyDescent="0.35">
      <c r="A964">
        <v>1086</v>
      </c>
      <c r="B964" s="3" t="s">
        <v>1087</v>
      </c>
      <c r="C964" s="3" t="s">
        <v>5196</v>
      </c>
      <c r="D964" s="6">
        <v>18000</v>
      </c>
      <c r="E964" s="8">
        <v>5433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>ROUND((E964/D964)*100,0)</f>
        <v>30</v>
      </c>
      <c r="P964" s="8">
        <f>IFERROR(ROUND(E964/L964,2),0)</f>
        <v>2716.5</v>
      </c>
      <c r="Q964" s="10" t="s">
        <v>8311</v>
      </c>
      <c r="R964" t="s">
        <v>8333</v>
      </c>
      <c r="S964">
        <f>YEAR(T964)</f>
        <v>2014</v>
      </c>
      <c r="T964" s="14">
        <f>(((J964/60)/60)/24)+DATE(1970,1,1)</f>
        <v>41845.866793981484</v>
      </c>
      <c r="U964" s="15">
        <f>(((I964/60)/60)/24)+DATE(1970,1,1)</f>
        <v>41875.866793981484</v>
      </c>
    </row>
    <row r="965" spans="1:21" ht="29" x14ac:dyDescent="0.35">
      <c r="A965">
        <v>1094</v>
      </c>
      <c r="B965" s="3" t="s">
        <v>1095</v>
      </c>
      <c r="C965" s="3" t="s">
        <v>5204</v>
      </c>
      <c r="D965" s="6">
        <v>18000</v>
      </c>
      <c r="E965" s="8">
        <v>5396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>ROUND((E965/D965)*100,0)</f>
        <v>30</v>
      </c>
      <c r="P965" s="8">
        <f>IFERROR(ROUND(E965/L965,2),0)</f>
        <v>199.85</v>
      </c>
      <c r="Q965" s="10" t="s">
        <v>8311</v>
      </c>
      <c r="R965" t="s">
        <v>8333</v>
      </c>
      <c r="S965">
        <f>YEAR(T965)</f>
        <v>2011</v>
      </c>
      <c r="T965" s="14">
        <f>(((J965/60)/60)/24)+DATE(1970,1,1)</f>
        <v>40795.713344907403</v>
      </c>
      <c r="U965" s="15">
        <f>(((I965/60)/60)/24)+DATE(1970,1,1)</f>
        <v>40825.713344907403</v>
      </c>
    </row>
    <row r="966" spans="1:21" ht="29" x14ac:dyDescent="0.35">
      <c r="A966">
        <v>1161</v>
      </c>
      <c r="B966" s="3" t="s">
        <v>1162</v>
      </c>
      <c r="C966" s="3" t="s">
        <v>5271</v>
      </c>
      <c r="D966" s="6">
        <v>18000</v>
      </c>
      <c r="E966" s="8">
        <v>5056.22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>ROUND((E966/D966)*100,0)</f>
        <v>28</v>
      </c>
      <c r="P966" s="8">
        <f>IFERROR(ROUND(E966/L966,2),0)</f>
        <v>0</v>
      </c>
      <c r="Q966" s="10" t="s">
        <v>8321</v>
      </c>
      <c r="R966" t="s">
        <v>8322</v>
      </c>
      <c r="S966">
        <f>YEAR(T966)</f>
        <v>2015</v>
      </c>
      <c r="T966" s="14">
        <f>(((J966/60)/60)/24)+DATE(1970,1,1)</f>
        <v>42122.629502314812</v>
      </c>
      <c r="U966" s="15">
        <f>(((I966/60)/60)/24)+DATE(1970,1,1)</f>
        <v>42143.629502314812</v>
      </c>
    </row>
    <row r="967" spans="1:21" ht="29" x14ac:dyDescent="0.35">
      <c r="A967">
        <v>1168</v>
      </c>
      <c r="B967" s="3" t="s">
        <v>1169</v>
      </c>
      <c r="C967" s="3" t="s">
        <v>5278</v>
      </c>
      <c r="D967" s="6">
        <v>18000</v>
      </c>
      <c r="E967" s="8">
        <v>5046.5200000000004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>ROUND((E967/D967)*100,0)</f>
        <v>28</v>
      </c>
      <c r="P967" s="8">
        <f>IFERROR(ROUND(E967/L967,2),0)</f>
        <v>1682.17</v>
      </c>
      <c r="Q967" s="10" t="s">
        <v>8321</v>
      </c>
      <c r="R967" t="s">
        <v>8322</v>
      </c>
      <c r="S967">
        <f>YEAR(T967)</f>
        <v>2016</v>
      </c>
      <c r="T967" s="14">
        <f>(((J967/60)/60)/24)+DATE(1970,1,1)</f>
        <v>42605.053993055553</v>
      </c>
      <c r="U967" s="15">
        <f>(((I967/60)/60)/24)+DATE(1970,1,1)</f>
        <v>42635.053993055553</v>
      </c>
    </row>
    <row r="968" spans="1:21" x14ac:dyDescent="0.35">
      <c r="A968">
        <v>1520</v>
      </c>
      <c r="B968" s="3" t="s">
        <v>1521</v>
      </c>
      <c r="C968" s="3" t="s">
        <v>5630</v>
      </c>
      <c r="D968" s="6">
        <v>18000</v>
      </c>
      <c r="E968" s="8">
        <v>3067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>ROUND((E968/D968)*100,0)</f>
        <v>17</v>
      </c>
      <c r="P968" s="8">
        <f>IFERROR(ROUND(E968/L968,2),0)</f>
        <v>18.37</v>
      </c>
      <c r="Q968" s="10" t="s">
        <v>8325</v>
      </c>
      <c r="R968" t="s">
        <v>8331</v>
      </c>
      <c r="S968">
        <f>YEAR(T968)</f>
        <v>2014</v>
      </c>
      <c r="T968" s="14">
        <f>(((J968/60)/60)/24)+DATE(1970,1,1)</f>
        <v>41955.857789351852</v>
      </c>
      <c r="U968" s="15">
        <f>(((I968/60)/60)/24)+DATE(1970,1,1)</f>
        <v>41992.166666666672</v>
      </c>
    </row>
    <row r="969" spans="1:21" ht="29" x14ac:dyDescent="0.35">
      <c r="A969">
        <v>1541</v>
      </c>
      <c r="B969" s="3" t="s">
        <v>1542</v>
      </c>
      <c r="C969" s="3" t="s">
        <v>5651</v>
      </c>
      <c r="D969" s="6">
        <v>18000</v>
      </c>
      <c r="E969" s="8">
        <v>3030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>ROUND((E969/D969)*100,0)</f>
        <v>17</v>
      </c>
      <c r="P969" s="8">
        <f>IFERROR(ROUND(E969/L969,2),0)</f>
        <v>1515</v>
      </c>
      <c r="Q969" s="10" t="s">
        <v>8325</v>
      </c>
      <c r="R969" t="s">
        <v>8326</v>
      </c>
      <c r="S969">
        <f>YEAR(T969)</f>
        <v>2014</v>
      </c>
      <c r="T969" s="14">
        <f>(((J969/60)/60)/24)+DATE(1970,1,1)</f>
        <v>41974.712245370371</v>
      </c>
      <c r="U969" s="15">
        <f>(((I969/60)/60)/24)+DATE(1970,1,1)</f>
        <v>42004.712245370371</v>
      </c>
    </row>
    <row r="970" spans="1:21" x14ac:dyDescent="0.35">
      <c r="A970">
        <v>1817</v>
      </c>
      <c r="B970" s="3" t="s">
        <v>1818</v>
      </c>
      <c r="C970" s="3" t="s">
        <v>5927</v>
      </c>
      <c r="D970" s="6">
        <v>18000</v>
      </c>
      <c r="E970" s="8">
        <v>2129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>ROUND((E970/D970)*100,0)</f>
        <v>12</v>
      </c>
      <c r="P970" s="8">
        <f>IFERROR(ROUND(E970/L970,2),0)</f>
        <v>21.29</v>
      </c>
      <c r="Q970" s="10" t="s">
        <v>8325</v>
      </c>
      <c r="R970" t="s">
        <v>8331</v>
      </c>
      <c r="S970">
        <f>YEAR(T970)</f>
        <v>2016</v>
      </c>
      <c r="T970" s="14">
        <f>(((J970/60)/60)/24)+DATE(1970,1,1)</f>
        <v>42705.662118055552</v>
      </c>
      <c r="U970" s="15">
        <f>(((I970/60)/60)/24)+DATE(1970,1,1)</f>
        <v>42765.290972222225</v>
      </c>
    </row>
    <row r="971" spans="1:21" ht="29" x14ac:dyDescent="0.35">
      <c r="A971">
        <v>1862</v>
      </c>
      <c r="B971" s="3" t="s">
        <v>1863</v>
      </c>
      <c r="C971" s="3" t="s">
        <v>5972</v>
      </c>
      <c r="D971" s="6">
        <v>18000</v>
      </c>
      <c r="E971" s="8">
        <v>2050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>ROUND((E971/D971)*100,0)</f>
        <v>11</v>
      </c>
      <c r="P971" s="8">
        <f>IFERROR(ROUND(E971/L971,2),0)</f>
        <v>128.13</v>
      </c>
      <c r="Q971" s="10" t="s">
        <v>8311</v>
      </c>
      <c r="R971" t="s">
        <v>8336</v>
      </c>
      <c r="S971">
        <f>YEAR(T971)</f>
        <v>2017</v>
      </c>
      <c r="T971" s="14">
        <f>(((J971/60)/60)/24)+DATE(1970,1,1)</f>
        <v>42755.492754629624</v>
      </c>
      <c r="U971" s="15">
        <f>(((I971/60)/60)/24)+DATE(1970,1,1)</f>
        <v>42802.3125</v>
      </c>
    </row>
    <row r="972" spans="1:21" ht="29" x14ac:dyDescent="0.35">
      <c r="A972">
        <v>2091</v>
      </c>
      <c r="B972" s="3" t="s">
        <v>2092</v>
      </c>
      <c r="C972" s="3" t="s">
        <v>6201</v>
      </c>
      <c r="D972" s="6">
        <v>18000</v>
      </c>
      <c r="E972" s="8">
        <v>1505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>ROUND((E972/D972)*100,0)</f>
        <v>8</v>
      </c>
      <c r="P972" s="8">
        <f>IFERROR(ROUND(E972/L972,2),0)</f>
        <v>6.12</v>
      </c>
      <c r="Q972" s="10" t="s">
        <v>8313</v>
      </c>
      <c r="R972" t="s">
        <v>8343</v>
      </c>
      <c r="S972">
        <f>YEAR(T972)</f>
        <v>2011</v>
      </c>
      <c r="T972" s="14">
        <f>(((J972/60)/60)/24)+DATE(1970,1,1)</f>
        <v>40555.322662037033</v>
      </c>
      <c r="U972" s="15">
        <f>(((I972/60)/60)/24)+DATE(1970,1,1)</f>
        <v>40603.833333333336</v>
      </c>
    </row>
    <row r="973" spans="1:21" ht="29" x14ac:dyDescent="0.35">
      <c r="A973">
        <v>2168</v>
      </c>
      <c r="B973" s="3" t="s">
        <v>2169</v>
      </c>
      <c r="C973" s="3" t="s">
        <v>6278</v>
      </c>
      <c r="D973" s="6">
        <v>18000</v>
      </c>
      <c r="E973" s="8">
        <v>1326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>ROUND((E973/D973)*100,0)</f>
        <v>7</v>
      </c>
      <c r="P973" s="8">
        <f>IFERROR(ROUND(E973/L973,2),0)</f>
        <v>3.9</v>
      </c>
      <c r="Q973" s="10" t="s">
        <v>8313</v>
      </c>
      <c r="R973" t="s">
        <v>8315</v>
      </c>
      <c r="S973">
        <f>YEAR(T973)</f>
        <v>2017</v>
      </c>
      <c r="T973" s="14">
        <f>(((J973/60)/60)/24)+DATE(1970,1,1)</f>
        <v>42745.600243055553</v>
      </c>
      <c r="U973" s="15">
        <f>(((I973/60)/60)/24)+DATE(1970,1,1)</f>
        <v>42776.208333333328</v>
      </c>
    </row>
    <row r="974" spans="1:21" ht="29" x14ac:dyDescent="0.35">
      <c r="A974">
        <v>2226</v>
      </c>
      <c r="B974" s="3" t="s">
        <v>2227</v>
      </c>
      <c r="C974" s="3" t="s">
        <v>6336</v>
      </c>
      <c r="D974" s="6">
        <v>18000</v>
      </c>
      <c r="E974" s="8">
        <v>1200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>ROUND((E974/D974)*100,0)</f>
        <v>7</v>
      </c>
      <c r="P974" s="8">
        <f>IFERROR(ROUND(E974/L974,2),0)</f>
        <v>3.74</v>
      </c>
      <c r="Q974" s="10" t="s">
        <v>8311</v>
      </c>
      <c r="R974" t="s">
        <v>8312</v>
      </c>
      <c r="S974">
        <f>YEAR(T974)</f>
        <v>2016</v>
      </c>
      <c r="T974" s="14">
        <f>(((J974/60)/60)/24)+DATE(1970,1,1)</f>
        <v>42381.79886574074</v>
      </c>
      <c r="U974" s="15">
        <f>(((I974/60)/60)/24)+DATE(1970,1,1)</f>
        <v>42412.207638888889</v>
      </c>
    </row>
    <row r="975" spans="1:21" ht="29" x14ac:dyDescent="0.35">
      <c r="A975">
        <v>2237</v>
      </c>
      <c r="B975" s="3" t="s">
        <v>2238</v>
      </c>
      <c r="C975" s="3" t="s">
        <v>6347</v>
      </c>
      <c r="D975" s="6">
        <v>18000</v>
      </c>
      <c r="E975" s="8">
        <v>1175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>ROUND((E975/D975)*100,0)</f>
        <v>7</v>
      </c>
      <c r="P975" s="8">
        <f>IFERROR(ROUND(E975/L975,2),0)</f>
        <v>1.2</v>
      </c>
      <c r="Q975" s="10" t="s">
        <v>8311</v>
      </c>
      <c r="R975" t="s">
        <v>8312</v>
      </c>
      <c r="S975">
        <f>YEAR(T975)</f>
        <v>2014</v>
      </c>
      <c r="T975" s="14">
        <f>(((J975/60)/60)/24)+DATE(1970,1,1)</f>
        <v>41915.003275462965</v>
      </c>
      <c r="U975" s="15">
        <f>(((I975/60)/60)/24)+DATE(1970,1,1)</f>
        <v>41955.332638888889</v>
      </c>
    </row>
    <row r="976" spans="1:21" ht="29" x14ac:dyDescent="0.35">
      <c r="A976">
        <v>2305</v>
      </c>
      <c r="B976" s="3" t="s">
        <v>2306</v>
      </c>
      <c r="C976" s="3" t="s">
        <v>6415</v>
      </c>
      <c r="D976" s="6">
        <v>18000</v>
      </c>
      <c r="E976" s="8">
        <v>1058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>ROUND((E976/D976)*100,0)</f>
        <v>6</v>
      </c>
      <c r="P976" s="8">
        <f>IFERROR(ROUND(E976/L976,2),0)</f>
        <v>6.34</v>
      </c>
      <c r="Q976" s="10" t="s">
        <v>8313</v>
      </c>
      <c r="R976" t="s">
        <v>8343</v>
      </c>
      <c r="S976">
        <f>YEAR(T976)</f>
        <v>2014</v>
      </c>
      <c r="T976" s="14">
        <f>(((J976/60)/60)/24)+DATE(1970,1,1)</f>
        <v>41834.695277777777</v>
      </c>
      <c r="U976" s="15">
        <f>(((I976/60)/60)/24)+DATE(1970,1,1)</f>
        <v>41859.75</v>
      </c>
    </row>
    <row r="977" spans="1:21" ht="29" x14ac:dyDescent="0.35">
      <c r="A977">
        <v>2517</v>
      </c>
      <c r="B977" s="3" t="s">
        <v>2517</v>
      </c>
      <c r="C977" s="3" t="s">
        <v>6627</v>
      </c>
      <c r="D977" s="6">
        <v>18000</v>
      </c>
      <c r="E977" s="8">
        <v>705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>ROUND((E977/D977)*100,0)</f>
        <v>4</v>
      </c>
      <c r="P977" s="8">
        <f>IFERROR(ROUND(E977/L977,2),0)</f>
        <v>21.36</v>
      </c>
      <c r="Q977" s="10" t="s">
        <v>8321</v>
      </c>
      <c r="R977" t="s">
        <v>8356</v>
      </c>
      <c r="S977">
        <f>YEAR(T977)</f>
        <v>2015</v>
      </c>
      <c r="T977" s="14">
        <f>(((J977/60)/60)/24)+DATE(1970,1,1)</f>
        <v>42052.802430555559</v>
      </c>
      <c r="U977" s="15">
        <f>(((I977/60)/60)/24)+DATE(1970,1,1)</f>
        <v>42082.760763888888</v>
      </c>
    </row>
    <row r="978" spans="1:21" x14ac:dyDescent="0.35">
      <c r="A978">
        <v>2538</v>
      </c>
      <c r="B978" s="3" t="s">
        <v>2538</v>
      </c>
      <c r="C978" s="3" t="s">
        <v>6648</v>
      </c>
      <c r="D978" s="6">
        <v>18000</v>
      </c>
      <c r="E978" s="8">
        <v>658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>ROUND((E978/D978)*100,0)</f>
        <v>4</v>
      </c>
      <c r="P978" s="8">
        <f>IFERROR(ROUND(E978/L978,2),0)</f>
        <v>3.56</v>
      </c>
      <c r="Q978" s="10" t="s">
        <v>8313</v>
      </c>
      <c r="R978" t="s">
        <v>8341</v>
      </c>
      <c r="S978">
        <f>YEAR(T978)</f>
        <v>2013</v>
      </c>
      <c r="T978" s="14">
        <f>(((J978/60)/60)/24)+DATE(1970,1,1)</f>
        <v>41298.509965277779</v>
      </c>
      <c r="U978" s="15">
        <f>(((I978/60)/60)/24)+DATE(1970,1,1)</f>
        <v>41329.207638888889</v>
      </c>
    </row>
    <row r="979" spans="1:21" ht="29" x14ac:dyDescent="0.35">
      <c r="A979">
        <v>2718</v>
      </c>
      <c r="B979" s="3" t="s">
        <v>2718</v>
      </c>
      <c r="C979" s="3" t="s">
        <v>6828</v>
      </c>
      <c r="D979" s="6">
        <v>18000</v>
      </c>
      <c r="E979" s="8">
        <v>445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>ROUND((E979/D979)*100,0)</f>
        <v>2</v>
      </c>
      <c r="P979" s="8">
        <f>IFERROR(ROUND(E979/L979,2),0)</f>
        <v>3.01</v>
      </c>
      <c r="Q979" s="10" t="s">
        <v>8339</v>
      </c>
      <c r="R979" t="s">
        <v>8357</v>
      </c>
      <c r="S979">
        <f>YEAR(T979)</f>
        <v>2016</v>
      </c>
      <c r="T979" s="14">
        <f>(((J979/60)/60)/24)+DATE(1970,1,1)</f>
        <v>42465.596585648149</v>
      </c>
      <c r="U979" s="15">
        <f>(((I979/60)/60)/24)+DATE(1970,1,1)</f>
        <v>42493.958333333328</v>
      </c>
    </row>
    <row r="980" spans="1:21" ht="29" x14ac:dyDescent="0.35">
      <c r="A980">
        <v>3058</v>
      </c>
      <c r="B980" s="3" t="s">
        <v>3058</v>
      </c>
      <c r="C980" s="3" t="s">
        <v>7168</v>
      </c>
      <c r="D980" s="6">
        <v>18000</v>
      </c>
      <c r="E980" s="8">
        <v>130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>ROUND((E980/D980)*100,0)</f>
        <v>1</v>
      </c>
      <c r="P980" s="8">
        <f>IFERROR(ROUND(E980/L980,2),0)</f>
        <v>43.33</v>
      </c>
      <c r="Q980" s="10" t="s">
        <v>8339</v>
      </c>
      <c r="R980" t="s">
        <v>8357</v>
      </c>
      <c r="S980">
        <f>YEAR(T980)</f>
        <v>2016</v>
      </c>
      <c r="T980" s="14">
        <f>(((J980/60)/60)/24)+DATE(1970,1,1)</f>
        <v>42460.374305555553</v>
      </c>
      <c r="U980" s="15">
        <f>(((I980/60)/60)/24)+DATE(1970,1,1)</f>
        <v>42510.374305555553</v>
      </c>
    </row>
    <row r="981" spans="1:21" ht="29" x14ac:dyDescent="0.35">
      <c r="A981">
        <v>3878</v>
      </c>
      <c r="B981" s="3" t="s">
        <v>3875</v>
      </c>
      <c r="C981" s="3" t="s">
        <v>7987</v>
      </c>
      <c r="D981" s="6">
        <v>18000</v>
      </c>
      <c r="E981" s="8">
        <v>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>ROUND((E981/D981)*100,0)</f>
        <v>0</v>
      </c>
      <c r="P981" s="8">
        <f>IFERROR(ROUND(E981/L981,2),0)</f>
        <v>0</v>
      </c>
      <c r="Q981" s="10" t="s">
        <v>8339</v>
      </c>
      <c r="R981" t="s">
        <v>8351</v>
      </c>
      <c r="S981">
        <f>YEAR(T981)</f>
        <v>2015</v>
      </c>
      <c r="T981" s="14">
        <f>(((J981/60)/60)/24)+DATE(1970,1,1)</f>
        <v>42154.818819444445</v>
      </c>
      <c r="U981" s="15">
        <f>(((I981/60)/60)/24)+DATE(1970,1,1)</f>
        <v>42185.165972222225</v>
      </c>
    </row>
    <row r="982" spans="1:21" ht="29" x14ac:dyDescent="0.35">
      <c r="A982">
        <v>4022</v>
      </c>
      <c r="B982" s="3" t="s">
        <v>4018</v>
      </c>
      <c r="C982" s="3" t="s">
        <v>8127</v>
      </c>
      <c r="D982" s="6">
        <v>18000</v>
      </c>
      <c r="E982" s="8">
        <v>0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>ROUND((E982/D982)*100,0)</f>
        <v>0</v>
      </c>
      <c r="P982" s="8">
        <f>IFERROR(ROUND(E982/L982,2),0)</f>
        <v>0</v>
      </c>
      <c r="Q982" s="10" t="s">
        <v>8339</v>
      </c>
      <c r="R982" t="s">
        <v>8340</v>
      </c>
      <c r="S982">
        <f>YEAR(T982)</f>
        <v>2014</v>
      </c>
      <c r="T982" s="14">
        <f>(((J982/60)/60)/24)+DATE(1970,1,1)</f>
        <v>41990.584108796291</v>
      </c>
      <c r="U982" s="15">
        <f>(((I982/60)/60)/24)+DATE(1970,1,1)</f>
        <v>42036.120833333334</v>
      </c>
    </row>
    <row r="983" spans="1:21" ht="29" x14ac:dyDescent="0.3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>ROUND((E983/D983)*100,0)</f>
        <v>0</v>
      </c>
      <c r="P983" s="8">
        <f>IFERROR(ROUND(E983/L983,2),0)</f>
        <v>0</v>
      </c>
      <c r="Q983" s="10" t="s">
        <v>8339</v>
      </c>
      <c r="R983" t="s">
        <v>8340</v>
      </c>
      <c r="S983">
        <f>YEAR(T983)</f>
        <v>2016</v>
      </c>
      <c r="T983" s="14">
        <f>(((J983/60)/60)/24)+DATE(1970,1,1)</f>
        <v>42550.048449074078</v>
      </c>
      <c r="U983" s="15">
        <f>(((I983/60)/60)/24)+DATE(1970,1,1)</f>
        <v>42580.978472222225</v>
      </c>
    </row>
    <row r="984" spans="1:21" ht="29" x14ac:dyDescent="0.35">
      <c r="A984">
        <v>770</v>
      </c>
      <c r="B984" s="3" t="s">
        <v>771</v>
      </c>
      <c r="C984" s="3" t="s">
        <v>4880</v>
      </c>
      <c r="D984" s="6">
        <v>17500</v>
      </c>
      <c r="E984" s="8">
        <v>8815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>ROUND((E984/D984)*100,0)</f>
        <v>50</v>
      </c>
      <c r="P984" s="8">
        <f>IFERROR(ROUND(E984/L984,2),0)</f>
        <v>0</v>
      </c>
      <c r="Q984" s="10" t="s">
        <v>8318</v>
      </c>
      <c r="R984" t="s">
        <v>8342</v>
      </c>
      <c r="S984">
        <f>YEAR(T984)</f>
        <v>2013</v>
      </c>
      <c r="T984" s="14">
        <f>(((J984/60)/60)/24)+DATE(1970,1,1)</f>
        <v>41289.999641203707</v>
      </c>
      <c r="U984" s="15">
        <f>(((I984/60)/60)/24)+DATE(1970,1,1)</f>
        <v>41329.999641203707</v>
      </c>
    </row>
    <row r="985" spans="1:21" x14ac:dyDescent="0.35">
      <c r="A985">
        <v>982</v>
      </c>
      <c r="B985" s="3" t="s">
        <v>983</v>
      </c>
      <c r="C985" s="3" t="s">
        <v>5092</v>
      </c>
      <c r="D985" s="6">
        <v>17500</v>
      </c>
      <c r="E985" s="8">
        <v>6141.99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>ROUND((E985/D985)*100,0)</f>
        <v>35</v>
      </c>
      <c r="P985" s="8">
        <f>IFERROR(ROUND(E985/L985,2),0)</f>
        <v>2047.33</v>
      </c>
      <c r="Q985" s="10" t="s">
        <v>8316</v>
      </c>
      <c r="R985" t="s">
        <v>8324</v>
      </c>
      <c r="S985">
        <f>YEAR(T985)</f>
        <v>2016</v>
      </c>
      <c r="T985" s="14">
        <f>(((J985/60)/60)/24)+DATE(1970,1,1)</f>
        <v>42615.753310185188</v>
      </c>
      <c r="U985" s="15">
        <f>(((I985/60)/60)/24)+DATE(1970,1,1)</f>
        <v>42645.753310185188</v>
      </c>
    </row>
    <row r="986" spans="1:21" ht="29" x14ac:dyDescent="0.35">
      <c r="A986">
        <v>1509</v>
      </c>
      <c r="B986" s="3" t="s">
        <v>1510</v>
      </c>
      <c r="C986" s="3" t="s">
        <v>5619</v>
      </c>
      <c r="D986" s="6">
        <v>17500</v>
      </c>
      <c r="E986" s="8">
        <v>3105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>ROUND((E986/D986)*100,0)</f>
        <v>18</v>
      </c>
      <c r="P986" s="8">
        <f>IFERROR(ROUND(E986/L986,2),0)</f>
        <v>15.84</v>
      </c>
      <c r="Q986" s="10" t="s">
        <v>8325</v>
      </c>
      <c r="R986" t="s">
        <v>8331</v>
      </c>
      <c r="S986">
        <f>YEAR(T986)</f>
        <v>2017</v>
      </c>
      <c r="T986" s="14">
        <f>(((J986/60)/60)/24)+DATE(1970,1,1)</f>
        <v>42751.533391203702</v>
      </c>
      <c r="U986" s="15">
        <f>(((I986/60)/60)/24)+DATE(1970,1,1)</f>
        <v>42780.957638888889</v>
      </c>
    </row>
    <row r="987" spans="1:21" ht="29" x14ac:dyDescent="0.35">
      <c r="A987">
        <v>1803</v>
      </c>
      <c r="B987" s="3" t="s">
        <v>1804</v>
      </c>
      <c r="C987" s="3" t="s">
        <v>5913</v>
      </c>
      <c r="D987" s="6">
        <v>17500</v>
      </c>
      <c r="E987" s="8">
        <v>2150.1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>ROUND((E987/D987)*100,0)</f>
        <v>12</v>
      </c>
      <c r="P987" s="8">
        <f>IFERROR(ROUND(E987/L987,2),0)</f>
        <v>28.67</v>
      </c>
      <c r="Q987" s="10" t="s">
        <v>8325</v>
      </c>
      <c r="R987" t="s">
        <v>8331</v>
      </c>
      <c r="S987">
        <f>YEAR(T987)</f>
        <v>2015</v>
      </c>
      <c r="T987" s="14">
        <f>(((J987/60)/60)/24)+DATE(1970,1,1)</f>
        <v>42018.071550925932</v>
      </c>
      <c r="U987" s="15">
        <f>(((I987/60)/60)/24)+DATE(1970,1,1)</f>
        <v>42049.071550925932</v>
      </c>
    </row>
    <row r="988" spans="1:21" ht="29" x14ac:dyDescent="0.35">
      <c r="A988">
        <v>2664</v>
      </c>
      <c r="B988" s="3" t="s">
        <v>2664</v>
      </c>
      <c r="C988" s="3" t="s">
        <v>6774</v>
      </c>
      <c r="D988" s="6">
        <v>17500</v>
      </c>
      <c r="E988" s="8">
        <v>509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>ROUND((E988/D988)*100,0)</f>
        <v>3</v>
      </c>
      <c r="P988" s="8">
        <f>IFERROR(ROUND(E988/L988,2),0)</f>
        <v>4.8899999999999997</v>
      </c>
      <c r="Q988" s="10" t="s">
        <v>8316</v>
      </c>
      <c r="R988" t="s">
        <v>8355</v>
      </c>
      <c r="S988">
        <f>YEAR(T988)</f>
        <v>2015</v>
      </c>
      <c r="T988" s="14">
        <f>(((J988/60)/60)/24)+DATE(1970,1,1)</f>
        <v>42313.02542824074</v>
      </c>
      <c r="U988" s="15">
        <f>(((I988/60)/60)/24)+DATE(1970,1,1)</f>
        <v>42347.290972222225</v>
      </c>
    </row>
    <row r="989" spans="1:21" ht="29" x14ac:dyDescent="0.35">
      <c r="A989">
        <v>821</v>
      </c>
      <c r="B989" s="3" t="s">
        <v>822</v>
      </c>
      <c r="C989" s="3" t="s">
        <v>4931</v>
      </c>
      <c r="D989" s="6">
        <v>17482</v>
      </c>
      <c r="E989" s="8">
        <v>8165.55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>ROUND((E989/D989)*100,0)</f>
        <v>47</v>
      </c>
      <c r="P989" s="8">
        <f>IFERROR(ROUND(E989/L989,2),0)</f>
        <v>104.69</v>
      </c>
      <c r="Q989" s="10" t="s">
        <v>8313</v>
      </c>
      <c r="R989" t="s">
        <v>8315</v>
      </c>
      <c r="S989">
        <f>YEAR(T989)</f>
        <v>2015</v>
      </c>
      <c r="T989" s="14">
        <f>(((J989/60)/60)/24)+DATE(1970,1,1)</f>
        <v>42093.922048611115</v>
      </c>
      <c r="U989" s="15">
        <f>(((I989/60)/60)/24)+DATE(1970,1,1)</f>
        <v>42128.167361111111</v>
      </c>
    </row>
    <row r="990" spans="1:21" ht="29" x14ac:dyDescent="0.35">
      <c r="A990">
        <v>3631</v>
      </c>
      <c r="B990" s="3" t="s">
        <v>3629</v>
      </c>
      <c r="C990" s="3" t="s">
        <v>7741</v>
      </c>
      <c r="D990" s="6">
        <v>17100</v>
      </c>
      <c r="E990" s="8">
        <v>2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>ROUND((E990/D990)*100,0)</f>
        <v>0</v>
      </c>
      <c r="P990" s="8">
        <f>IFERROR(ROUND(E990/L990,2),0)</f>
        <v>0.03</v>
      </c>
      <c r="Q990" s="10" t="s">
        <v>8339</v>
      </c>
      <c r="R990" t="s">
        <v>8351</v>
      </c>
      <c r="S990">
        <f>YEAR(T990)</f>
        <v>2014</v>
      </c>
      <c r="T990" s="14">
        <f>(((J990/60)/60)/24)+DATE(1970,1,1)</f>
        <v>41880.753437499996</v>
      </c>
      <c r="U990" s="15">
        <f>(((I990/60)/60)/24)+DATE(1970,1,1)</f>
        <v>41905.165972222225</v>
      </c>
    </row>
    <row r="991" spans="1:21" x14ac:dyDescent="0.35">
      <c r="A991">
        <v>165</v>
      </c>
      <c r="B991" s="3" t="s">
        <v>167</v>
      </c>
      <c r="C991" s="3" t="s">
        <v>4275</v>
      </c>
      <c r="D991" s="6">
        <v>17000</v>
      </c>
      <c r="E991" s="8">
        <v>49588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>ROUND((E991/D991)*100,0)</f>
        <v>292</v>
      </c>
      <c r="P991" s="8">
        <f>IFERROR(ROUND(E991/L991,2),0)</f>
        <v>0</v>
      </c>
      <c r="Q991" s="10" t="s">
        <v>8308</v>
      </c>
      <c r="R991" t="s">
        <v>8323</v>
      </c>
      <c r="S991">
        <f>YEAR(T991)</f>
        <v>2015</v>
      </c>
      <c r="T991" s="14">
        <f>(((J991/60)/60)/24)+DATE(1970,1,1)</f>
        <v>42351.658842592587</v>
      </c>
      <c r="U991" s="15">
        <f>(((I991/60)/60)/24)+DATE(1970,1,1)</f>
        <v>42381.658842592587</v>
      </c>
    </row>
    <row r="992" spans="1:21" ht="29" x14ac:dyDescent="0.35">
      <c r="A992">
        <v>279</v>
      </c>
      <c r="B992" s="3" t="s">
        <v>280</v>
      </c>
      <c r="C992" s="3" t="s">
        <v>4389</v>
      </c>
      <c r="D992" s="6">
        <v>17000</v>
      </c>
      <c r="E992" s="8">
        <v>30241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>ROUND((E992/D992)*100,0)</f>
        <v>178</v>
      </c>
      <c r="P992" s="8">
        <f>IFERROR(ROUND(E992/L992,2),0)</f>
        <v>99.15</v>
      </c>
      <c r="Q992" s="10" t="s">
        <v>8308</v>
      </c>
      <c r="R992" t="s">
        <v>8332</v>
      </c>
      <c r="S992">
        <f>YEAR(T992)</f>
        <v>2017</v>
      </c>
      <c r="T992" s="14">
        <f>(((J992/60)/60)/24)+DATE(1970,1,1)</f>
        <v>42759.244166666671</v>
      </c>
      <c r="U992" s="15">
        <f>(((I992/60)/60)/24)+DATE(1970,1,1)</f>
        <v>42793.084027777775</v>
      </c>
    </row>
    <row r="993" spans="1:21" ht="29" x14ac:dyDescent="0.35">
      <c r="A993">
        <v>313</v>
      </c>
      <c r="B993" s="3" t="s">
        <v>314</v>
      </c>
      <c r="C993" s="3" t="s">
        <v>4423</v>
      </c>
      <c r="D993" s="6">
        <v>17000</v>
      </c>
      <c r="E993" s="8">
        <v>26619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>ROUND((E993/D993)*100,0)</f>
        <v>157</v>
      </c>
      <c r="P993" s="8">
        <f>IFERROR(ROUND(E993/L993,2),0)</f>
        <v>119.91</v>
      </c>
      <c r="Q993" s="10" t="s">
        <v>8308</v>
      </c>
      <c r="R993" t="s">
        <v>8332</v>
      </c>
      <c r="S993">
        <f>YEAR(T993)</f>
        <v>2010</v>
      </c>
      <c r="T993" s="14">
        <f>(((J993/60)/60)/24)+DATE(1970,1,1)</f>
        <v>40357.227939814817</v>
      </c>
      <c r="U993" s="15">
        <f>(((I993/60)/60)/24)+DATE(1970,1,1)</f>
        <v>40401.665972222225</v>
      </c>
    </row>
    <row r="994" spans="1:21" x14ac:dyDescent="0.35">
      <c r="A994">
        <v>442</v>
      </c>
      <c r="B994" s="3" t="s">
        <v>443</v>
      </c>
      <c r="C994" s="3" t="s">
        <v>4552</v>
      </c>
      <c r="D994" s="6">
        <v>17000</v>
      </c>
      <c r="E994" s="8">
        <v>18083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>ROUND((E994/D994)*100,0)</f>
        <v>106</v>
      </c>
      <c r="P994" s="8">
        <f>IFERROR(ROUND(E994/L994,2),0)</f>
        <v>1063.71</v>
      </c>
      <c r="Q994" s="10" t="s">
        <v>8308</v>
      </c>
      <c r="R994" t="s">
        <v>8335</v>
      </c>
      <c r="S994">
        <f>YEAR(T994)</f>
        <v>2015</v>
      </c>
      <c r="T994" s="14">
        <f>(((J994/60)/60)/24)+DATE(1970,1,1)</f>
        <v>42024.888692129629</v>
      </c>
      <c r="U994" s="15">
        <f>(((I994/60)/60)/24)+DATE(1970,1,1)</f>
        <v>42054.888692129629</v>
      </c>
    </row>
    <row r="995" spans="1:21" ht="29" x14ac:dyDescent="0.35">
      <c r="A995">
        <v>1431</v>
      </c>
      <c r="B995" s="3" t="s">
        <v>1432</v>
      </c>
      <c r="C995" s="3" t="s">
        <v>5541</v>
      </c>
      <c r="D995" s="6">
        <v>17000</v>
      </c>
      <c r="E995" s="8">
        <v>3392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>ROUND((E995/D995)*100,0)</f>
        <v>20</v>
      </c>
      <c r="P995" s="8">
        <f>IFERROR(ROUND(E995/L995,2),0)</f>
        <v>72.17</v>
      </c>
      <c r="Q995" s="10" t="s">
        <v>8318</v>
      </c>
      <c r="R995" t="s">
        <v>8338</v>
      </c>
      <c r="S995">
        <f>YEAR(T995)</f>
        <v>2015</v>
      </c>
      <c r="T995" s="14">
        <f>(((J995/60)/60)/24)+DATE(1970,1,1)</f>
        <v>42304.210833333331</v>
      </c>
      <c r="U995" s="15">
        <f>(((I995/60)/60)/24)+DATE(1970,1,1)</f>
        <v>42334.252500000002</v>
      </c>
    </row>
    <row r="996" spans="1:21" ht="29" x14ac:dyDescent="0.35">
      <c r="A996">
        <v>1516</v>
      </c>
      <c r="B996" s="3" t="s">
        <v>1517</v>
      </c>
      <c r="C996" s="3" t="s">
        <v>5626</v>
      </c>
      <c r="D996" s="6">
        <v>17000</v>
      </c>
      <c r="E996" s="8">
        <v>3084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>ROUND((E996/D996)*100,0)</f>
        <v>18</v>
      </c>
      <c r="P996" s="8">
        <f>IFERROR(ROUND(E996/L996,2),0)</f>
        <v>26.59</v>
      </c>
      <c r="Q996" s="10" t="s">
        <v>8325</v>
      </c>
      <c r="R996" t="s">
        <v>8331</v>
      </c>
      <c r="S996">
        <f>YEAR(T996)</f>
        <v>2016</v>
      </c>
      <c r="T996" s="14">
        <f>(((J996/60)/60)/24)+DATE(1970,1,1)</f>
        <v>42619.466342592597</v>
      </c>
      <c r="U996" s="15">
        <f>(((I996/60)/60)/24)+DATE(1970,1,1)</f>
        <v>42649.583333333328</v>
      </c>
    </row>
    <row r="997" spans="1:21" ht="29" x14ac:dyDescent="0.35">
      <c r="A997">
        <v>1801</v>
      </c>
      <c r="B997" s="3" t="s">
        <v>1802</v>
      </c>
      <c r="C997" s="3" t="s">
        <v>5911</v>
      </c>
      <c r="D997" s="6">
        <v>17000</v>
      </c>
      <c r="E997" s="8">
        <v>2152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>ROUND((E997/D997)*100,0)</f>
        <v>13</v>
      </c>
      <c r="P997" s="8">
        <f>IFERROR(ROUND(E997/L997,2),0)</f>
        <v>58.16</v>
      </c>
      <c r="Q997" s="10" t="s">
        <v>8325</v>
      </c>
      <c r="R997" t="s">
        <v>8331</v>
      </c>
      <c r="S997">
        <f>YEAR(T997)</f>
        <v>2015</v>
      </c>
      <c r="T997" s="14">
        <f>(((J997/60)/60)/24)+DATE(1970,1,1)</f>
        <v>42321.660509259258</v>
      </c>
      <c r="U997" s="15">
        <f>(((I997/60)/60)/24)+DATE(1970,1,1)</f>
        <v>42353.506944444445</v>
      </c>
    </row>
    <row r="998" spans="1:21" ht="29" x14ac:dyDescent="0.35">
      <c r="A998">
        <v>4048</v>
      </c>
      <c r="B998" s="3" t="s">
        <v>4044</v>
      </c>
      <c r="C998" s="3" t="s">
        <v>8152</v>
      </c>
      <c r="D998" s="6">
        <v>17000</v>
      </c>
      <c r="E998" s="8">
        <v>0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>ROUND((E998/D998)*100,0)</f>
        <v>0</v>
      </c>
      <c r="P998" s="8">
        <f>IFERROR(ROUND(E998/L998,2),0)</f>
        <v>0</v>
      </c>
      <c r="Q998" s="10" t="s">
        <v>8339</v>
      </c>
      <c r="R998" t="s">
        <v>8340</v>
      </c>
      <c r="S998">
        <f>YEAR(T998)</f>
        <v>2016</v>
      </c>
      <c r="T998" s="14">
        <f>(((J998/60)/60)/24)+DATE(1970,1,1)</f>
        <v>42436.509108796294</v>
      </c>
      <c r="U998" s="15">
        <f>(((I998/60)/60)/24)+DATE(1970,1,1)</f>
        <v>42471.467442129629</v>
      </c>
    </row>
    <row r="999" spans="1:21" ht="29" x14ac:dyDescent="0.35">
      <c r="A999">
        <v>2420</v>
      </c>
      <c r="B999" s="3" t="s">
        <v>2421</v>
      </c>
      <c r="C999" s="3" t="s">
        <v>6530</v>
      </c>
      <c r="D999" s="6">
        <v>16870</v>
      </c>
      <c r="E999" s="8">
        <v>875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>ROUND((E999/D999)*100,0)</f>
        <v>5</v>
      </c>
      <c r="P999" s="8">
        <f>IFERROR(ROUND(E999/L999,2),0)</f>
        <v>24.31</v>
      </c>
      <c r="Q999" s="10" t="s">
        <v>8321</v>
      </c>
      <c r="R999" t="s">
        <v>8322</v>
      </c>
      <c r="S999">
        <f>YEAR(T999)</f>
        <v>2014</v>
      </c>
      <c r="T999" s="14">
        <f>(((J999/60)/60)/24)+DATE(1970,1,1)</f>
        <v>41893.028877314813</v>
      </c>
      <c r="U999" s="15">
        <f>(((I999/60)/60)/24)+DATE(1970,1,1)</f>
        <v>41953.070543981477</v>
      </c>
    </row>
    <row r="1000" spans="1:21" x14ac:dyDescent="0.35">
      <c r="A1000">
        <v>1207</v>
      </c>
      <c r="B1000" s="3" t="s">
        <v>1208</v>
      </c>
      <c r="C1000" s="3" t="s">
        <v>5317</v>
      </c>
      <c r="D1000" s="6">
        <v>16700</v>
      </c>
      <c r="E1000" s="8">
        <v>4678.5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>ROUND((E1000/D1000)*100,0)</f>
        <v>28</v>
      </c>
      <c r="P1000" s="8">
        <f>IFERROR(ROUND(E1000/L1000,2),0)</f>
        <v>33.18</v>
      </c>
      <c r="Q1000" s="10" t="s">
        <v>8325</v>
      </c>
      <c r="R1000" t="s">
        <v>8331</v>
      </c>
      <c r="S1000">
        <f>YEAR(T1000)</f>
        <v>2016</v>
      </c>
      <c r="T1000" s="14">
        <f>(((J1000/60)/60)/24)+DATE(1970,1,1)</f>
        <v>42430.430243055554</v>
      </c>
      <c r="U1000" s="15">
        <f>(((I1000/60)/60)/24)+DATE(1970,1,1)</f>
        <v>42460.416666666672</v>
      </c>
    </row>
    <row r="1001" spans="1:21" ht="29" x14ac:dyDescent="0.35">
      <c r="A1001">
        <v>1702</v>
      </c>
      <c r="B1001" s="3" t="s">
        <v>1703</v>
      </c>
      <c r="C1001" s="3" t="s">
        <v>5812</v>
      </c>
      <c r="D1001" s="6">
        <v>16500</v>
      </c>
      <c r="E1001" s="8">
        <v>2501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>ROUND((E1001/D1001)*100,0)</f>
        <v>15</v>
      </c>
      <c r="P1001" s="8">
        <f>IFERROR(ROUND(E1001/L1001,2),0)</f>
        <v>2501</v>
      </c>
      <c r="Q1001" s="10" t="s">
        <v>8313</v>
      </c>
      <c r="R1001" t="s">
        <v>8345</v>
      </c>
      <c r="S1001">
        <f>YEAR(T1001)</f>
        <v>2015</v>
      </c>
      <c r="T1001" s="14">
        <f>(((J1001/60)/60)/24)+DATE(1970,1,1)</f>
        <v>42063.869791666672</v>
      </c>
      <c r="U1001" s="15">
        <f>(((I1001/60)/60)/24)+DATE(1970,1,1)</f>
        <v>42093.828125</v>
      </c>
    </row>
    <row r="1002" spans="1:21" x14ac:dyDescent="0.35">
      <c r="A1002">
        <v>2705</v>
      </c>
      <c r="B1002" s="3" t="s">
        <v>2705</v>
      </c>
      <c r="C1002" s="3" t="s">
        <v>6815</v>
      </c>
      <c r="D1002" s="6">
        <v>16500</v>
      </c>
      <c r="E1002" s="8">
        <v>460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>ROUND((E1002/D1002)*100,0)</f>
        <v>3</v>
      </c>
      <c r="P1002" s="8">
        <f>IFERROR(ROUND(E1002/L1002,2),0)</f>
        <v>57.5</v>
      </c>
      <c r="Q1002" s="10" t="s">
        <v>8339</v>
      </c>
      <c r="R1002" t="s">
        <v>8357</v>
      </c>
      <c r="S1002">
        <f>YEAR(T1002)</f>
        <v>2017</v>
      </c>
      <c r="T1002" s="14">
        <f>(((J1002/60)/60)/24)+DATE(1970,1,1)</f>
        <v>42773.916180555556</v>
      </c>
      <c r="U1002" s="15">
        <f>(((I1002/60)/60)/24)+DATE(1970,1,1)</f>
        <v>42818.874513888892</v>
      </c>
    </row>
    <row r="1003" spans="1:21" x14ac:dyDescent="0.35">
      <c r="A1003">
        <v>1219</v>
      </c>
      <c r="B1003" s="3" t="s">
        <v>1220</v>
      </c>
      <c r="C1003" s="3" t="s">
        <v>5329</v>
      </c>
      <c r="D1003" s="6">
        <v>16350</v>
      </c>
      <c r="E1003" s="8">
        <v>4610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>ROUND((E1003/D1003)*100,0)</f>
        <v>28</v>
      </c>
      <c r="P1003" s="8">
        <f>IFERROR(ROUND(E1003/L1003,2),0)</f>
        <v>18.22</v>
      </c>
      <c r="Q1003" s="10" t="s">
        <v>8325</v>
      </c>
      <c r="R1003" t="s">
        <v>8331</v>
      </c>
      <c r="S1003">
        <f>YEAR(T1003)</f>
        <v>2016</v>
      </c>
      <c r="T1003" s="14">
        <f>(((J1003/60)/60)/24)+DATE(1970,1,1)</f>
        <v>42633.461956018517</v>
      </c>
      <c r="U1003" s="15">
        <f>(((I1003/60)/60)/24)+DATE(1970,1,1)</f>
        <v>42663.461956018517</v>
      </c>
    </row>
    <row r="1004" spans="1:21" ht="29" x14ac:dyDescent="0.35">
      <c r="A1004">
        <v>1203</v>
      </c>
      <c r="B1004" s="3" t="s">
        <v>1204</v>
      </c>
      <c r="C1004" s="3" t="s">
        <v>5313</v>
      </c>
      <c r="D1004" s="6">
        <v>16300</v>
      </c>
      <c r="E1004" s="8">
        <v>4784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>ROUND((E1004/D1004)*100,0)</f>
        <v>29</v>
      </c>
      <c r="P1004" s="8">
        <f>IFERROR(ROUND(E1004/L1004,2),0)</f>
        <v>47.37</v>
      </c>
      <c r="Q1004" s="10" t="s">
        <v>8325</v>
      </c>
      <c r="R1004" t="s">
        <v>8331</v>
      </c>
      <c r="S1004">
        <f>YEAR(T1004)</f>
        <v>2015</v>
      </c>
      <c r="T1004" s="14">
        <f>(((J1004/60)/60)/24)+DATE(1970,1,1)</f>
        <v>42125.614895833336</v>
      </c>
      <c r="U1004" s="15">
        <f>(((I1004/60)/60)/24)+DATE(1970,1,1)</f>
        <v>42155.614895833336</v>
      </c>
    </row>
    <row r="1005" spans="1:21" ht="29" x14ac:dyDescent="0.35">
      <c r="A1005">
        <v>909</v>
      </c>
      <c r="B1005" s="3" t="s">
        <v>910</v>
      </c>
      <c r="C1005" s="3" t="s">
        <v>5019</v>
      </c>
      <c r="D1005" s="6">
        <v>16000</v>
      </c>
      <c r="E1005" s="8">
        <v>7160.12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>ROUND((E1005/D1005)*100,0)</f>
        <v>45</v>
      </c>
      <c r="P1005" s="8">
        <f>IFERROR(ROUND(E1005/L1005,2),0)</f>
        <v>895.02</v>
      </c>
      <c r="Q1005" s="10" t="s">
        <v>8313</v>
      </c>
      <c r="R1005" t="s">
        <v>8344</v>
      </c>
      <c r="S1005">
        <f>YEAR(T1005)</f>
        <v>2012</v>
      </c>
      <c r="T1005" s="14">
        <f>(((J1005/60)/60)/24)+DATE(1970,1,1)</f>
        <v>41081.69027777778</v>
      </c>
      <c r="U1005" s="15">
        <f>(((I1005/60)/60)/24)+DATE(1970,1,1)</f>
        <v>41113.166666666664</v>
      </c>
    </row>
    <row r="1006" spans="1:21" x14ac:dyDescent="0.35">
      <c r="A1006">
        <v>1152</v>
      </c>
      <c r="B1006" s="3" t="s">
        <v>1153</v>
      </c>
      <c r="C1006" s="3" t="s">
        <v>5262</v>
      </c>
      <c r="D1006" s="6">
        <v>16000</v>
      </c>
      <c r="E1006" s="8">
        <v>5100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>ROUND((E1006/D1006)*100,0)</f>
        <v>32</v>
      </c>
      <c r="P1006" s="8">
        <f>IFERROR(ROUND(E1006/L1006,2),0)</f>
        <v>340</v>
      </c>
      <c r="Q1006" s="10" t="s">
        <v>8321</v>
      </c>
      <c r="R1006" t="s">
        <v>8322</v>
      </c>
      <c r="S1006">
        <f>YEAR(T1006)</f>
        <v>2015</v>
      </c>
      <c r="T1006" s="14">
        <f>(((J1006/60)/60)/24)+DATE(1970,1,1)</f>
        <v>42109.709629629629</v>
      </c>
      <c r="U1006" s="15">
        <f>(((I1006/60)/60)/24)+DATE(1970,1,1)</f>
        <v>42139.709629629629</v>
      </c>
    </row>
    <row r="1007" spans="1:21" ht="29" x14ac:dyDescent="0.35">
      <c r="A1007">
        <v>1466</v>
      </c>
      <c r="B1007" s="3" t="s">
        <v>1467</v>
      </c>
      <c r="C1007" s="3" t="s">
        <v>5576</v>
      </c>
      <c r="D1007" s="6">
        <v>16000</v>
      </c>
      <c r="E1007" s="8">
        <v>3270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>ROUND((E1007/D1007)*100,0)</f>
        <v>20</v>
      </c>
      <c r="P1007" s="8">
        <f>IFERROR(ROUND(E1007/L1007,2),0)</f>
        <v>13.19</v>
      </c>
      <c r="Q1007" s="10" t="s">
        <v>8318</v>
      </c>
      <c r="R1007" t="s">
        <v>8346</v>
      </c>
      <c r="S1007">
        <f>YEAR(T1007)</f>
        <v>2015</v>
      </c>
      <c r="T1007" s="14">
        <f>(((J1007/60)/60)/24)+DATE(1970,1,1)</f>
        <v>42340.172060185185</v>
      </c>
      <c r="U1007" s="15">
        <f>(((I1007/60)/60)/24)+DATE(1970,1,1)</f>
        <v>42381.208333333328</v>
      </c>
    </row>
    <row r="1008" spans="1:21" ht="29" x14ac:dyDescent="0.35">
      <c r="A1008">
        <v>1505</v>
      </c>
      <c r="B1008" s="3" t="s">
        <v>1506</v>
      </c>
      <c r="C1008" s="3" t="s">
        <v>5615</v>
      </c>
      <c r="D1008" s="6">
        <v>16000</v>
      </c>
      <c r="E1008" s="8">
        <v>3125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>ROUND((E1008/D1008)*100,0)</f>
        <v>20</v>
      </c>
      <c r="P1008" s="8">
        <f>IFERROR(ROUND(E1008/L1008,2),0)</f>
        <v>9.06</v>
      </c>
      <c r="Q1008" s="10" t="s">
        <v>8325</v>
      </c>
      <c r="R1008" t="s">
        <v>8331</v>
      </c>
      <c r="S1008">
        <f>YEAR(T1008)</f>
        <v>2016</v>
      </c>
      <c r="T1008" s="14">
        <f>(((J1008/60)/60)/24)+DATE(1970,1,1)</f>
        <v>42414.44332175926</v>
      </c>
      <c r="U1008" s="15">
        <f>(((I1008/60)/60)/24)+DATE(1970,1,1)</f>
        <v>42451.834027777775</v>
      </c>
    </row>
    <row r="1009" spans="1:21" ht="29" x14ac:dyDescent="0.35">
      <c r="A1009">
        <v>1510</v>
      </c>
      <c r="B1009" s="3" t="s">
        <v>1511</v>
      </c>
      <c r="C1009" s="3" t="s">
        <v>5620</v>
      </c>
      <c r="D1009" s="6">
        <v>16000</v>
      </c>
      <c r="E1009" s="8">
        <v>3105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>ROUND((E1009/D1009)*100,0)</f>
        <v>19</v>
      </c>
      <c r="P1009" s="8">
        <f>IFERROR(ROUND(E1009/L1009,2),0)</f>
        <v>7.67</v>
      </c>
      <c r="Q1009" s="10" t="s">
        <v>8325</v>
      </c>
      <c r="R1009" t="s">
        <v>8331</v>
      </c>
      <c r="S1009">
        <f>YEAR(T1009)</f>
        <v>2014</v>
      </c>
      <c r="T1009" s="14">
        <f>(((J1009/60)/60)/24)+DATE(1970,1,1)</f>
        <v>41809.385162037033</v>
      </c>
      <c r="U1009" s="15">
        <f>(((I1009/60)/60)/24)+DATE(1970,1,1)</f>
        <v>41839.385162037033</v>
      </c>
    </row>
    <row r="1010" spans="1:21" ht="29" x14ac:dyDescent="0.35">
      <c r="A1010">
        <v>1798</v>
      </c>
      <c r="B1010" s="3" t="s">
        <v>1799</v>
      </c>
      <c r="C1010" s="3" t="s">
        <v>5908</v>
      </c>
      <c r="D1010" s="6">
        <v>16000</v>
      </c>
      <c r="E1010" s="8">
        <v>2156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>ROUND((E1010/D1010)*100,0)</f>
        <v>13</v>
      </c>
      <c r="P1010" s="8">
        <f>IFERROR(ROUND(E1010/L1010,2),0)</f>
        <v>58.27</v>
      </c>
      <c r="Q1010" s="10" t="s">
        <v>8325</v>
      </c>
      <c r="R1010" t="s">
        <v>8331</v>
      </c>
      <c r="S1010">
        <f>YEAR(T1010)</f>
        <v>2015</v>
      </c>
      <c r="T1010" s="14">
        <f>(((J1010/60)/60)/24)+DATE(1970,1,1)</f>
        <v>42344.32677083333</v>
      </c>
      <c r="U1010" s="15">
        <f>(((I1010/60)/60)/24)+DATE(1970,1,1)</f>
        <v>42404.32677083333</v>
      </c>
    </row>
    <row r="1011" spans="1:21" x14ac:dyDescent="0.35">
      <c r="A1011">
        <v>1975</v>
      </c>
      <c r="B1011" s="3" t="s">
        <v>1976</v>
      </c>
      <c r="C1011" s="3" t="s">
        <v>6085</v>
      </c>
      <c r="D1011" s="6">
        <v>16000</v>
      </c>
      <c r="E1011" s="8">
        <v>1776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>ROUND((E1011/D1011)*100,0)</f>
        <v>11</v>
      </c>
      <c r="P1011" s="8">
        <f>IFERROR(ROUND(E1011/L1011,2),0)</f>
        <v>7.02</v>
      </c>
      <c r="Q1011" s="10" t="s">
        <v>8316</v>
      </c>
      <c r="R1011" t="s">
        <v>8317</v>
      </c>
      <c r="S1011">
        <f>YEAR(T1011)</f>
        <v>2013</v>
      </c>
      <c r="T1011" s="14">
        <f>(((J1011/60)/60)/24)+DATE(1970,1,1)</f>
        <v>41313.755219907405</v>
      </c>
      <c r="U1011" s="15">
        <f>(((I1011/60)/60)/24)+DATE(1970,1,1)</f>
        <v>41343.755219907405</v>
      </c>
    </row>
    <row r="1012" spans="1:21" ht="29" x14ac:dyDescent="0.35">
      <c r="A1012">
        <v>2108</v>
      </c>
      <c r="B1012" s="3" t="s">
        <v>2109</v>
      </c>
      <c r="C1012" s="3" t="s">
        <v>6218</v>
      </c>
      <c r="D1012" s="6">
        <v>16000</v>
      </c>
      <c r="E1012" s="8">
        <v>1471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>ROUND((E1012/D1012)*100,0)</f>
        <v>9</v>
      </c>
      <c r="P1012" s="8">
        <f>IFERROR(ROUND(E1012/L1012,2),0)</f>
        <v>7.7</v>
      </c>
      <c r="Q1012" s="10" t="s">
        <v>8313</v>
      </c>
      <c r="R1012" t="s">
        <v>8343</v>
      </c>
      <c r="S1012">
        <f>YEAR(T1012)</f>
        <v>2012</v>
      </c>
      <c r="T1012" s="14">
        <f>(((J1012/60)/60)/24)+DATE(1970,1,1)</f>
        <v>41135.175694444442</v>
      </c>
      <c r="U1012" s="15">
        <f>(((I1012/60)/60)/24)+DATE(1970,1,1)</f>
        <v>41162.163194444445</v>
      </c>
    </row>
    <row r="1013" spans="1:21" ht="29" x14ac:dyDescent="0.35">
      <c r="A1013">
        <v>2389</v>
      </c>
      <c r="B1013" s="3" t="s">
        <v>2390</v>
      </c>
      <c r="C1013" s="3" t="s">
        <v>6499</v>
      </c>
      <c r="D1013" s="6">
        <v>16000</v>
      </c>
      <c r="E1013" s="8">
        <v>924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>ROUND((E1013/D1013)*100,0)</f>
        <v>6</v>
      </c>
      <c r="P1013" s="8">
        <f>IFERROR(ROUND(E1013/L1013,2),0)</f>
        <v>924</v>
      </c>
      <c r="Q1013" s="10" t="s">
        <v>8316</v>
      </c>
      <c r="R1013" t="s">
        <v>8334</v>
      </c>
      <c r="S1013">
        <f>YEAR(T1013)</f>
        <v>2015</v>
      </c>
      <c r="T1013" s="14">
        <f>(((J1013/60)/60)/24)+DATE(1970,1,1)</f>
        <v>42179.653379629628</v>
      </c>
      <c r="U1013" s="15">
        <f>(((I1013/60)/60)/24)+DATE(1970,1,1)</f>
        <v>42210.915972222225</v>
      </c>
    </row>
    <row r="1014" spans="1:21" ht="29" x14ac:dyDescent="0.35">
      <c r="A1014">
        <v>2744</v>
      </c>
      <c r="B1014" s="3" t="s">
        <v>2744</v>
      </c>
      <c r="C1014" s="3" t="s">
        <v>6854</v>
      </c>
      <c r="D1014" s="6">
        <v>16000</v>
      </c>
      <c r="E1014" s="8">
        <v>417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>ROUND((E1014/D1014)*100,0)</f>
        <v>3</v>
      </c>
      <c r="P1014" s="8">
        <f>IFERROR(ROUND(E1014/L1014,2),0)</f>
        <v>18.95</v>
      </c>
      <c r="Q1014" s="10" t="s">
        <v>8318</v>
      </c>
      <c r="R1014" t="s">
        <v>8354</v>
      </c>
      <c r="S1014">
        <f>YEAR(T1014)</f>
        <v>2012</v>
      </c>
      <c r="T1014" s="14">
        <f>(((J1014/60)/60)/24)+DATE(1970,1,1)</f>
        <v>40938.062476851854</v>
      </c>
      <c r="U1014" s="15">
        <f>(((I1014/60)/60)/24)+DATE(1970,1,1)</f>
        <v>40968.062476851854</v>
      </c>
    </row>
    <row r="1015" spans="1:21" ht="29" x14ac:dyDescent="0.35">
      <c r="A1015">
        <v>3102</v>
      </c>
      <c r="B1015" s="3" t="s">
        <v>3102</v>
      </c>
      <c r="C1015" s="3" t="s">
        <v>7212</v>
      </c>
      <c r="D1015" s="6">
        <v>16000</v>
      </c>
      <c r="E1015" s="8">
        <v>109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>ROUND((E1015/D1015)*100,0)</f>
        <v>1</v>
      </c>
      <c r="P1015" s="8">
        <f>IFERROR(ROUND(E1015/L1015,2),0)</f>
        <v>1.21</v>
      </c>
      <c r="Q1015" s="10" t="s">
        <v>8339</v>
      </c>
      <c r="R1015" t="s">
        <v>8357</v>
      </c>
      <c r="S1015">
        <f>YEAR(T1015)</f>
        <v>2016</v>
      </c>
      <c r="T1015" s="14">
        <f>(((J1015/60)/60)/24)+DATE(1970,1,1)</f>
        <v>42555.340486111112</v>
      </c>
      <c r="U1015" s="15">
        <f>(((I1015/60)/60)/24)+DATE(1970,1,1)</f>
        <v>42605.340486111112</v>
      </c>
    </row>
    <row r="1016" spans="1:21" ht="29" x14ac:dyDescent="0.35">
      <c r="A1016">
        <v>1804</v>
      </c>
      <c r="B1016" s="3" t="s">
        <v>1805</v>
      </c>
      <c r="C1016" s="3" t="s">
        <v>5914</v>
      </c>
      <c r="D1016" s="6">
        <v>15500</v>
      </c>
      <c r="E1016" s="8">
        <v>2147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>ROUND((E1016/D1016)*100,0)</f>
        <v>14</v>
      </c>
      <c r="P1016" s="8">
        <f>IFERROR(ROUND(E1016/L1016,2),0)</f>
        <v>41.29</v>
      </c>
      <c r="Q1016" s="10" t="s">
        <v>8325</v>
      </c>
      <c r="R1016" t="s">
        <v>8331</v>
      </c>
      <c r="S1016">
        <f>YEAR(T1016)</f>
        <v>2015</v>
      </c>
      <c r="T1016" s="14">
        <f>(((J1016/60)/60)/24)+DATE(1970,1,1)</f>
        <v>42282.678287037037</v>
      </c>
      <c r="U1016" s="15">
        <f>(((I1016/60)/60)/24)+DATE(1970,1,1)</f>
        <v>42322.719953703709</v>
      </c>
    </row>
    <row r="1017" spans="1:21" ht="29" x14ac:dyDescent="0.35">
      <c r="A1017">
        <v>3274</v>
      </c>
      <c r="B1017" s="3" t="s">
        <v>3274</v>
      </c>
      <c r="C1017" s="3" t="s">
        <v>7384</v>
      </c>
      <c r="D1017" s="6">
        <v>15500</v>
      </c>
      <c r="E1017" s="8">
        <v>50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>ROUND((E1017/D1017)*100,0)</f>
        <v>0</v>
      </c>
      <c r="P1017" s="8">
        <f>IFERROR(ROUND(E1017/L1017,2),0)</f>
        <v>0.17</v>
      </c>
      <c r="Q1017" s="10" t="s">
        <v>8339</v>
      </c>
      <c r="R1017" t="s">
        <v>8340</v>
      </c>
      <c r="S1017">
        <f>YEAR(T1017)</f>
        <v>2016</v>
      </c>
      <c r="T1017" s="14">
        <f>(((J1017/60)/60)/24)+DATE(1970,1,1)</f>
        <v>42400.704537037032</v>
      </c>
      <c r="U1017" s="15">
        <f>(((I1017/60)/60)/24)+DATE(1970,1,1)</f>
        <v>42444.875</v>
      </c>
    </row>
    <row r="1018" spans="1:21" ht="29" x14ac:dyDescent="0.35">
      <c r="A1018">
        <v>57</v>
      </c>
      <c r="B1018" s="3" t="s">
        <v>59</v>
      </c>
      <c r="C1018" s="3" t="s">
        <v>4168</v>
      </c>
      <c r="D1018" s="6">
        <v>15000</v>
      </c>
      <c r="E1018" s="8">
        <v>129748.82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>ROUND((E1018/D1018)*100,0)</f>
        <v>865</v>
      </c>
      <c r="P1018" s="8">
        <f>IFERROR(ROUND(E1018/L1018,2),0)</f>
        <v>1880.42</v>
      </c>
      <c r="Q1018" s="10" t="s">
        <v>8308</v>
      </c>
      <c r="R1018" t="s">
        <v>8309</v>
      </c>
      <c r="S1018">
        <f>YEAR(T1018)</f>
        <v>2015</v>
      </c>
      <c r="T1018" s="14">
        <f>(((J1018/60)/60)/24)+DATE(1970,1,1)</f>
        <v>42089.83289351852</v>
      </c>
      <c r="U1018" s="15">
        <f>(((I1018/60)/60)/24)+DATE(1970,1,1)</f>
        <v>42119.83289351852</v>
      </c>
    </row>
    <row r="1019" spans="1:21" ht="29" x14ac:dyDescent="0.35">
      <c r="A1019">
        <v>230</v>
      </c>
      <c r="B1019" s="3" t="s">
        <v>232</v>
      </c>
      <c r="C1019" s="3" t="s">
        <v>4340</v>
      </c>
      <c r="D1019" s="6">
        <v>15000</v>
      </c>
      <c r="E1019" s="8">
        <v>35275.64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>ROUND((E1019/D1019)*100,0)</f>
        <v>235</v>
      </c>
      <c r="P1019" s="8">
        <f>IFERROR(ROUND(E1019/L1019,2),0)</f>
        <v>17637.82</v>
      </c>
      <c r="Q1019" s="10" t="s">
        <v>8308</v>
      </c>
      <c r="R1019" t="s">
        <v>8323</v>
      </c>
      <c r="S1019">
        <f>YEAR(T1019)</f>
        <v>2015</v>
      </c>
      <c r="T1019" s="14">
        <f>(((J1019/60)/60)/24)+DATE(1970,1,1)</f>
        <v>42129.777210648142</v>
      </c>
      <c r="U1019" s="15">
        <f>(((I1019/60)/60)/24)+DATE(1970,1,1)</f>
        <v>42159.777210648142</v>
      </c>
    </row>
    <row r="1020" spans="1:21" x14ac:dyDescent="0.35">
      <c r="A1020">
        <v>237</v>
      </c>
      <c r="B1020" s="3" t="s">
        <v>239</v>
      </c>
      <c r="C1020" s="3" t="s">
        <v>4347</v>
      </c>
      <c r="D1020" s="6">
        <v>15000</v>
      </c>
      <c r="E1020" s="8">
        <v>34090.629999999997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>ROUND((E1020/D1020)*100,0)</f>
        <v>227</v>
      </c>
      <c r="P1020" s="8">
        <f>IFERROR(ROUND(E1020/L1020,2),0)</f>
        <v>34090.629999999997</v>
      </c>
      <c r="Q1020" s="10" t="s">
        <v>8308</v>
      </c>
      <c r="R1020" t="s">
        <v>8323</v>
      </c>
      <c r="S1020">
        <f>YEAR(T1020)</f>
        <v>2016</v>
      </c>
      <c r="T1020" s="14">
        <f>(((J1020/60)/60)/24)+DATE(1970,1,1)</f>
        <v>42377.577187499999</v>
      </c>
      <c r="U1020" s="15">
        <f>(((I1020/60)/60)/24)+DATE(1970,1,1)</f>
        <v>42437.577187499999</v>
      </c>
    </row>
    <row r="1021" spans="1:21" ht="29" x14ac:dyDescent="0.35">
      <c r="A1021">
        <v>240</v>
      </c>
      <c r="B1021" s="3" t="s">
        <v>242</v>
      </c>
      <c r="C1021" s="3" t="s">
        <v>4350</v>
      </c>
      <c r="D1021" s="6">
        <v>15000</v>
      </c>
      <c r="E1021" s="8">
        <v>33641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>ROUND((E1021/D1021)*100,0)</f>
        <v>224</v>
      </c>
      <c r="P1021" s="8">
        <f>IFERROR(ROUND(E1021/L1021,2),0)</f>
        <v>245.55</v>
      </c>
      <c r="Q1021" s="10" t="s">
        <v>8308</v>
      </c>
      <c r="R1021" t="s">
        <v>8332</v>
      </c>
      <c r="S1021">
        <f>YEAR(T1021)</f>
        <v>2013</v>
      </c>
      <c r="T1021" s="14">
        <f>(((J1021/60)/60)/24)+DATE(1970,1,1)</f>
        <v>41354.708460648151</v>
      </c>
      <c r="U1021" s="15">
        <f>(((I1021/60)/60)/24)+DATE(1970,1,1)</f>
        <v>41399.708460648151</v>
      </c>
    </row>
    <row r="1022" spans="1:21" ht="29" x14ac:dyDescent="0.35">
      <c r="A1022">
        <v>286</v>
      </c>
      <c r="B1022" s="3" t="s">
        <v>287</v>
      </c>
      <c r="C1022" s="3" t="s">
        <v>4396</v>
      </c>
      <c r="D1022" s="6">
        <v>15000</v>
      </c>
      <c r="E1022" s="8">
        <v>29939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>ROUND((E1022/D1022)*100,0)</f>
        <v>200</v>
      </c>
      <c r="P1022" s="8">
        <f>IFERROR(ROUND(E1022/L1022,2),0)</f>
        <v>221.77</v>
      </c>
      <c r="Q1022" s="10" t="s">
        <v>8308</v>
      </c>
      <c r="R1022" t="s">
        <v>8332</v>
      </c>
      <c r="S1022">
        <f>YEAR(T1022)</f>
        <v>2013</v>
      </c>
      <c r="T1022" s="14">
        <f>(((J1022/60)/60)/24)+DATE(1970,1,1)</f>
        <v>41313.816249999996</v>
      </c>
      <c r="U1022" s="15">
        <f>(((I1022/60)/60)/24)+DATE(1970,1,1)</f>
        <v>41358.774583333332</v>
      </c>
    </row>
    <row r="1023" spans="1:21" ht="29" x14ac:dyDescent="0.35">
      <c r="A1023">
        <v>287</v>
      </c>
      <c r="B1023" s="3" t="s">
        <v>288</v>
      </c>
      <c r="C1023" s="3" t="s">
        <v>4397</v>
      </c>
      <c r="D1023" s="6">
        <v>15000</v>
      </c>
      <c r="E1023" s="8">
        <v>29681.55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>ROUND((E1023/D1023)*100,0)</f>
        <v>198</v>
      </c>
      <c r="P1023" s="8">
        <f>IFERROR(ROUND(E1023/L1023,2),0)</f>
        <v>102.35</v>
      </c>
      <c r="Q1023" s="10" t="s">
        <v>8308</v>
      </c>
      <c r="R1023" t="s">
        <v>8332</v>
      </c>
      <c r="S1023">
        <f>YEAR(T1023)</f>
        <v>2012</v>
      </c>
      <c r="T1023" s="14">
        <f>(((J1023/60)/60)/24)+DATE(1970,1,1)</f>
        <v>41184.277986111112</v>
      </c>
      <c r="U1023" s="15">
        <f>(((I1023/60)/60)/24)+DATE(1970,1,1)</f>
        <v>41215.166666666664</v>
      </c>
    </row>
    <row r="1024" spans="1:21" ht="29" x14ac:dyDescent="0.35">
      <c r="A1024">
        <v>289</v>
      </c>
      <c r="B1024" s="3" t="s">
        <v>290</v>
      </c>
      <c r="C1024" s="3" t="s">
        <v>4399</v>
      </c>
      <c r="D1024" s="6">
        <v>15000</v>
      </c>
      <c r="E1024" s="8">
        <v>29520.27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>ROUND((E1024/D1024)*100,0)</f>
        <v>197</v>
      </c>
      <c r="P1024" s="8">
        <f>IFERROR(ROUND(E1024/L1024,2),0)</f>
        <v>127.24</v>
      </c>
      <c r="Q1024" s="10" t="s">
        <v>8308</v>
      </c>
      <c r="R1024" t="s">
        <v>8332</v>
      </c>
      <c r="S1024">
        <f>YEAR(T1024)</f>
        <v>2013</v>
      </c>
      <c r="T1024" s="14">
        <f>(((J1024/60)/60)/24)+DATE(1970,1,1)</f>
        <v>41550.456412037034</v>
      </c>
      <c r="U1024" s="15">
        <f>(((I1024/60)/60)/24)+DATE(1970,1,1)</f>
        <v>41580.456412037034</v>
      </c>
    </row>
    <row r="1025" spans="1:21" ht="29" x14ac:dyDescent="0.35">
      <c r="A1025">
        <v>316</v>
      </c>
      <c r="B1025" s="3" t="s">
        <v>317</v>
      </c>
      <c r="C1025" s="3" t="s">
        <v>4426</v>
      </c>
      <c r="D1025" s="6">
        <v>15000</v>
      </c>
      <c r="E1025" s="8">
        <v>26480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>ROUND((E1025/D1025)*100,0)</f>
        <v>177</v>
      </c>
      <c r="P1025" s="8">
        <f>IFERROR(ROUND(E1025/L1025,2),0)</f>
        <v>167.59</v>
      </c>
      <c r="Q1025" s="10" t="s">
        <v>8308</v>
      </c>
      <c r="R1025" t="s">
        <v>8332</v>
      </c>
      <c r="S1025">
        <f>YEAR(T1025)</f>
        <v>2014</v>
      </c>
      <c r="T1025" s="14">
        <f>(((J1025/60)/60)/24)+DATE(1970,1,1)</f>
        <v>41950.923576388886</v>
      </c>
      <c r="U1025" s="15">
        <f>(((I1025/60)/60)/24)+DATE(1970,1,1)</f>
        <v>41984.207638888889</v>
      </c>
    </row>
    <row r="1026" spans="1:21" ht="29" x14ac:dyDescent="0.35">
      <c r="A1026">
        <v>338</v>
      </c>
      <c r="B1026" s="3" t="s">
        <v>339</v>
      </c>
      <c r="C1026" s="3" t="s">
        <v>4448</v>
      </c>
      <c r="D1026" s="6">
        <v>15000</v>
      </c>
      <c r="E1026" s="8">
        <v>25312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>ROUND((E1026/D1026)*100,0)</f>
        <v>169</v>
      </c>
      <c r="P1026" s="8">
        <f>IFERROR(ROUND(E1026/L1026,2),0)</f>
        <v>107.25</v>
      </c>
      <c r="Q1026" s="10" t="s">
        <v>8308</v>
      </c>
      <c r="R1026" t="s">
        <v>8332</v>
      </c>
      <c r="S1026">
        <f>YEAR(T1026)</f>
        <v>2016</v>
      </c>
      <c r="T1026" s="14">
        <f>(((J1026/60)/60)/24)+DATE(1970,1,1)</f>
        <v>42559.755671296298</v>
      </c>
      <c r="U1026" s="15">
        <f>(((I1026/60)/60)/24)+DATE(1970,1,1)</f>
        <v>42616.041666666672</v>
      </c>
    </row>
    <row r="1027" spans="1:21" ht="29" x14ac:dyDescent="0.35">
      <c r="A1027">
        <v>357</v>
      </c>
      <c r="B1027" s="3" t="s">
        <v>358</v>
      </c>
      <c r="C1027" s="3" t="s">
        <v>4467</v>
      </c>
      <c r="D1027" s="6">
        <v>15000</v>
      </c>
      <c r="E1027" s="8">
        <v>23414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>ROUND((E1027/D1027)*100,0)</f>
        <v>156</v>
      </c>
      <c r="P1027" s="8">
        <f>IFERROR(ROUND(E1027/L1027,2),0)</f>
        <v>77.27</v>
      </c>
      <c r="Q1027" s="10" t="s">
        <v>8308</v>
      </c>
      <c r="R1027" t="s">
        <v>8332</v>
      </c>
      <c r="S1027">
        <f>YEAR(T1027)</f>
        <v>2015</v>
      </c>
      <c r="T1027" s="14">
        <f>(((J1027/60)/60)/24)+DATE(1970,1,1)</f>
        <v>42078.222187499996</v>
      </c>
      <c r="U1027" s="15">
        <f>(((I1027/60)/60)/24)+DATE(1970,1,1)</f>
        <v>42118.222187499996</v>
      </c>
    </row>
    <row r="1028" spans="1:21" ht="29" x14ac:dyDescent="0.35">
      <c r="A1028">
        <v>365</v>
      </c>
      <c r="B1028" s="3" t="s">
        <v>366</v>
      </c>
      <c r="C1028" s="3" t="s">
        <v>4475</v>
      </c>
      <c r="D1028" s="6">
        <v>15000</v>
      </c>
      <c r="E1028" s="8">
        <v>22542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>ROUND((E1028/D1028)*100,0)</f>
        <v>150</v>
      </c>
      <c r="P1028" s="8">
        <f>IFERROR(ROUND(E1028/L1028,2),0)</f>
        <v>346.8</v>
      </c>
      <c r="Q1028" s="10" t="s">
        <v>8308</v>
      </c>
      <c r="R1028" t="s">
        <v>8332</v>
      </c>
      <c r="S1028">
        <f>YEAR(T1028)</f>
        <v>2014</v>
      </c>
      <c r="T1028" s="14">
        <f>(((J1028/60)/60)/24)+DATE(1970,1,1)</f>
        <v>41668.606469907405</v>
      </c>
      <c r="U1028" s="15">
        <f>(((I1028/60)/60)/24)+DATE(1970,1,1)</f>
        <v>41698.606469907405</v>
      </c>
    </row>
    <row r="1029" spans="1:21" ht="29" x14ac:dyDescent="0.35">
      <c r="A1029">
        <v>379</v>
      </c>
      <c r="B1029" s="3" t="s">
        <v>380</v>
      </c>
      <c r="C1029" s="3" t="s">
        <v>4489</v>
      </c>
      <c r="D1029" s="6">
        <v>15000</v>
      </c>
      <c r="E1029" s="8">
        <v>21742.78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>ROUND((E1029/D1029)*100,0)</f>
        <v>145</v>
      </c>
      <c r="P1029" s="8">
        <f>IFERROR(ROUND(E1029/L1029,2),0)</f>
        <v>145.91999999999999</v>
      </c>
      <c r="Q1029" s="10" t="s">
        <v>8308</v>
      </c>
      <c r="R1029" t="s">
        <v>8332</v>
      </c>
      <c r="S1029">
        <f>YEAR(T1029)</f>
        <v>2012</v>
      </c>
      <c r="T1029" s="14">
        <f>(((J1029/60)/60)/24)+DATE(1970,1,1)</f>
        <v>40987.688333333332</v>
      </c>
      <c r="U1029" s="15">
        <f>(((I1029/60)/60)/24)+DATE(1970,1,1)</f>
        <v>41032.688333333332</v>
      </c>
    </row>
    <row r="1030" spans="1:21" ht="29" x14ac:dyDescent="0.35">
      <c r="A1030">
        <v>396</v>
      </c>
      <c r="B1030" s="3" t="s">
        <v>397</v>
      </c>
      <c r="C1030" s="3" t="s">
        <v>4506</v>
      </c>
      <c r="D1030" s="6">
        <v>15000</v>
      </c>
      <c r="E1030" s="8">
        <v>20820.330000000002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>ROUND((E1030/D1030)*100,0)</f>
        <v>139</v>
      </c>
      <c r="P1030" s="8">
        <f>IFERROR(ROUND(E1030/L1030,2),0)</f>
        <v>106.23</v>
      </c>
      <c r="Q1030" s="10" t="s">
        <v>8308</v>
      </c>
      <c r="R1030" t="s">
        <v>8332</v>
      </c>
      <c r="S1030">
        <f>YEAR(T1030)</f>
        <v>2012</v>
      </c>
      <c r="T1030" s="14">
        <f>(((J1030/60)/60)/24)+DATE(1970,1,1)</f>
        <v>41082.564884259256</v>
      </c>
      <c r="U1030" s="15">
        <f>(((I1030/60)/60)/24)+DATE(1970,1,1)</f>
        <v>41097.564884259256</v>
      </c>
    </row>
    <row r="1031" spans="1:21" ht="29" x14ac:dyDescent="0.35">
      <c r="A1031">
        <v>421</v>
      </c>
      <c r="B1031" s="3" t="s">
        <v>422</v>
      </c>
      <c r="C1031" s="3" t="s">
        <v>4531</v>
      </c>
      <c r="D1031" s="6">
        <v>15000</v>
      </c>
      <c r="E1031" s="8">
        <v>19572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>ROUND((E1031/D1031)*100,0)</f>
        <v>130</v>
      </c>
      <c r="P1031" s="8">
        <f>IFERROR(ROUND(E1031/L1031,2),0)</f>
        <v>3262</v>
      </c>
      <c r="Q1031" s="10" t="s">
        <v>8308</v>
      </c>
      <c r="R1031" t="s">
        <v>8335</v>
      </c>
      <c r="S1031">
        <f>YEAR(T1031)</f>
        <v>2015</v>
      </c>
      <c r="T1031" s="14">
        <f>(((J1031/60)/60)/24)+DATE(1970,1,1)</f>
        <v>42177.491388888884</v>
      </c>
      <c r="U1031" s="15">
        <f>(((I1031/60)/60)/24)+DATE(1970,1,1)</f>
        <v>42237.491388888884</v>
      </c>
    </row>
    <row r="1032" spans="1:21" ht="29" x14ac:dyDescent="0.35">
      <c r="A1032">
        <v>479</v>
      </c>
      <c r="B1032" s="3" t="s">
        <v>480</v>
      </c>
      <c r="C1032" s="3" t="s">
        <v>4589</v>
      </c>
      <c r="D1032" s="6">
        <v>15000</v>
      </c>
      <c r="E1032" s="8">
        <v>16200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>ROUND((E1032/D1032)*100,0)</f>
        <v>108</v>
      </c>
      <c r="P1032" s="8">
        <f>IFERROR(ROUND(E1032/L1032,2),0)</f>
        <v>294.55</v>
      </c>
      <c r="Q1032" s="10" t="s">
        <v>8308</v>
      </c>
      <c r="R1032" t="s">
        <v>8335</v>
      </c>
      <c r="S1032">
        <f>YEAR(T1032)</f>
        <v>2014</v>
      </c>
      <c r="T1032" s="14">
        <f>(((J1032/60)/60)/24)+DATE(1970,1,1)</f>
        <v>41904.407812500001</v>
      </c>
      <c r="U1032" s="15">
        <f>(((I1032/60)/60)/24)+DATE(1970,1,1)</f>
        <v>41964.449479166666</v>
      </c>
    </row>
    <row r="1033" spans="1:21" ht="29" x14ac:dyDescent="0.35">
      <c r="A1033">
        <v>483</v>
      </c>
      <c r="B1033" s="3" t="s">
        <v>484</v>
      </c>
      <c r="C1033" s="3" t="s">
        <v>4593</v>
      </c>
      <c r="D1033" s="6">
        <v>15000</v>
      </c>
      <c r="E1033" s="8">
        <v>15937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>ROUND((E1033/D1033)*100,0)</f>
        <v>106</v>
      </c>
      <c r="P1033" s="8">
        <f>IFERROR(ROUND(E1033/L1033,2),0)</f>
        <v>108.41</v>
      </c>
      <c r="Q1033" s="10" t="s">
        <v>8308</v>
      </c>
      <c r="R1033" t="s">
        <v>8335</v>
      </c>
      <c r="S1033">
        <f>YEAR(T1033)</f>
        <v>2012</v>
      </c>
      <c r="T1033" s="14">
        <f>(((J1033/60)/60)/24)+DATE(1970,1,1)</f>
        <v>41243.197592592594</v>
      </c>
      <c r="U1033" s="15">
        <f>(((I1033/60)/60)/24)+DATE(1970,1,1)</f>
        <v>41303.197592592594</v>
      </c>
    </row>
    <row r="1034" spans="1:21" ht="29" x14ac:dyDescent="0.35">
      <c r="A1034">
        <v>517</v>
      </c>
      <c r="B1034" s="3" t="s">
        <v>518</v>
      </c>
      <c r="C1034" s="3" t="s">
        <v>4627</v>
      </c>
      <c r="D1034" s="6">
        <v>15000</v>
      </c>
      <c r="E1034" s="8">
        <v>15273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>ROUND((E1034/D1034)*100,0)</f>
        <v>102</v>
      </c>
      <c r="P1034" s="8">
        <f>IFERROR(ROUND(E1034/L1034,2),0)</f>
        <v>5091</v>
      </c>
      <c r="Q1034" s="10" t="s">
        <v>8308</v>
      </c>
      <c r="R1034" t="s">
        <v>8335</v>
      </c>
      <c r="S1034">
        <f>YEAR(T1034)</f>
        <v>2017</v>
      </c>
      <c r="T1034" s="14">
        <f>(((J1034/60)/60)/24)+DATE(1970,1,1)</f>
        <v>42738.615289351852</v>
      </c>
      <c r="U1034" s="15">
        <f>(((I1034/60)/60)/24)+DATE(1970,1,1)</f>
        <v>42768.615289351852</v>
      </c>
    </row>
    <row r="1035" spans="1:21" ht="29" x14ac:dyDescent="0.35">
      <c r="A1035">
        <v>534</v>
      </c>
      <c r="B1035" s="3" t="s">
        <v>535</v>
      </c>
      <c r="C1035" s="3" t="s">
        <v>4644</v>
      </c>
      <c r="D1035" s="6">
        <v>15000</v>
      </c>
      <c r="E1035" s="8">
        <v>14303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>ROUND((E1035/D1035)*100,0)</f>
        <v>95</v>
      </c>
      <c r="P1035" s="8">
        <f>IFERROR(ROUND(E1035/L1035,2),0)</f>
        <v>297.98</v>
      </c>
      <c r="Q1035" s="10" t="s">
        <v>8339</v>
      </c>
      <c r="R1035" t="s">
        <v>8340</v>
      </c>
      <c r="S1035">
        <f>YEAR(T1035)</f>
        <v>2015</v>
      </c>
      <c r="T1035" s="14">
        <f>(((J1035/60)/60)/24)+DATE(1970,1,1)</f>
        <v>42270.810995370368</v>
      </c>
      <c r="U1035" s="15">
        <f>(((I1035/60)/60)/24)+DATE(1970,1,1)</f>
        <v>42309.958333333328</v>
      </c>
    </row>
    <row r="1036" spans="1:21" ht="29" x14ac:dyDescent="0.35">
      <c r="A1036">
        <v>540</v>
      </c>
      <c r="B1036" s="3" t="s">
        <v>541</v>
      </c>
      <c r="C1036" s="3" t="s">
        <v>4650</v>
      </c>
      <c r="D1036" s="6">
        <v>15000</v>
      </c>
      <c r="E1036" s="8">
        <v>14000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>ROUND((E1036/D1036)*100,0)</f>
        <v>93</v>
      </c>
      <c r="P1036" s="8">
        <f>IFERROR(ROUND(E1036/L1036,2),0)</f>
        <v>14000</v>
      </c>
      <c r="Q1036" s="10" t="s">
        <v>8316</v>
      </c>
      <c r="R1036" t="s">
        <v>8334</v>
      </c>
      <c r="S1036">
        <f>YEAR(T1036)</f>
        <v>2015</v>
      </c>
      <c r="T1036" s="14">
        <f>(((J1036/60)/60)/24)+DATE(1970,1,1)</f>
        <v>42009.817199074074</v>
      </c>
      <c r="U1036" s="15">
        <f>(((I1036/60)/60)/24)+DATE(1970,1,1)</f>
        <v>42039.817199074074</v>
      </c>
    </row>
    <row r="1037" spans="1:21" ht="29" x14ac:dyDescent="0.35">
      <c r="A1037">
        <v>561</v>
      </c>
      <c r="B1037" s="3" t="s">
        <v>562</v>
      </c>
      <c r="C1037" s="3" t="s">
        <v>4671</v>
      </c>
      <c r="D1037" s="6">
        <v>15000</v>
      </c>
      <c r="E1037" s="8">
        <v>13180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>ROUND((E1037/D1037)*100,0)</f>
        <v>88</v>
      </c>
      <c r="P1037" s="8">
        <f>IFERROR(ROUND(E1037/L1037,2),0)</f>
        <v>6590</v>
      </c>
      <c r="Q1037" s="10" t="s">
        <v>8316</v>
      </c>
      <c r="R1037" t="s">
        <v>8334</v>
      </c>
      <c r="S1037">
        <f>YEAR(T1037)</f>
        <v>2015</v>
      </c>
      <c r="T1037" s="14">
        <f>(((J1037/60)/60)/24)+DATE(1970,1,1)</f>
        <v>42268.658715277779</v>
      </c>
      <c r="U1037" s="15">
        <f>(((I1037/60)/60)/24)+DATE(1970,1,1)</f>
        <v>42303.658715277779</v>
      </c>
    </row>
    <row r="1038" spans="1:21" ht="29" x14ac:dyDescent="0.35">
      <c r="A1038">
        <v>603</v>
      </c>
      <c r="B1038" s="3" t="s">
        <v>604</v>
      </c>
      <c r="C1038" s="3" t="s">
        <v>4713</v>
      </c>
      <c r="D1038" s="6">
        <v>15000</v>
      </c>
      <c r="E1038" s="8">
        <v>12007.18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>ROUND((E1038/D1038)*100,0)</f>
        <v>80</v>
      </c>
      <c r="P1038" s="8">
        <f>IFERROR(ROUND(E1038/L1038,2),0)</f>
        <v>923.63</v>
      </c>
      <c r="Q1038" s="10" t="s">
        <v>8316</v>
      </c>
      <c r="R1038" t="s">
        <v>8334</v>
      </c>
      <c r="S1038">
        <f>YEAR(T1038)</f>
        <v>2014</v>
      </c>
      <c r="T1038" s="14">
        <f>(((J1038/60)/60)/24)+DATE(1970,1,1)</f>
        <v>41835.639155092591</v>
      </c>
      <c r="U1038" s="15">
        <f>(((I1038/60)/60)/24)+DATE(1970,1,1)</f>
        <v>41865.639155092591</v>
      </c>
    </row>
    <row r="1039" spans="1:21" ht="29" x14ac:dyDescent="0.35">
      <c r="A1039">
        <v>657</v>
      </c>
      <c r="B1039" s="3" t="s">
        <v>658</v>
      </c>
      <c r="C1039" s="3" t="s">
        <v>4767</v>
      </c>
      <c r="D1039" s="6">
        <v>15000</v>
      </c>
      <c r="E1039" s="8">
        <v>10965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>ROUND((E1039/D1039)*100,0)</f>
        <v>73</v>
      </c>
      <c r="P1039" s="8">
        <f>IFERROR(ROUND(E1039/L1039,2),0)</f>
        <v>110.76</v>
      </c>
      <c r="Q1039" s="10" t="s">
        <v>8316</v>
      </c>
      <c r="R1039" t="s">
        <v>8324</v>
      </c>
      <c r="S1039">
        <f>YEAR(T1039)</f>
        <v>2015</v>
      </c>
      <c r="T1039" s="14">
        <f>(((J1039/60)/60)/24)+DATE(1970,1,1)</f>
        <v>42331.84574074074</v>
      </c>
      <c r="U1039" s="15">
        <f>(((I1039/60)/60)/24)+DATE(1970,1,1)</f>
        <v>42361.84574074074</v>
      </c>
    </row>
    <row r="1040" spans="1:21" ht="29" x14ac:dyDescent="0.35">
      <c r="A1040">
        <v>668</v>
      </c>
      <c r="B1040" s="3" t="s">
        <v>669</v>
      </c>
      <c r="C1040" s="3" t="s">
        <v>4778</v>
      </c>
      <c r="D1040" s="6">
        <v>15000</v>
      </c>
      <c r="E1040" s="8">
        <v>10706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>ROUND((E1040/D1040)*100,0)</f>
        <v>71</v>
      </c>
      <c r="P1040" s="8">
        <f>IFERROR(ROUND(E1040/L1040,2),0)</f>
        <v>428.24</v>
      </c>
      <c r="Q1040" s="10" t="s">
        <v>8316</v>
      </c>
      <c r="R1040" t="s">
        <v>8324</v>
      </c>
      <c r="S1040">
        <f>YEAR(T1040)</f>
        <v>2015</v>
      </c>
      <c r="T1040" s="14">
        <f>(((J1040/60)/60)/24)+DATE(1970,1,1)</f>
        <v>42090.831273148149</v>
      </c>
      <c r="U1040" s="15">
        <f>(((I1040/60)/60)/24)+DATE(1970,1,1)</f>
        <v>42135.831273148149</v>
      </c>
    </row>
    <row r="1041" spans="1:21" ht="29" x14ac:dyDescent="0.35">
      <c r="A1041">
        <v>700</v>
      </c>
      <c r="B1041" s="3" t="s">
        <v>701</v>
      </c>
      <c r="C1041" s="3" t="s">
        <v>4810</v>
      </c>
      <c r="D1041" s="6">
        <v>15000</v>
      </c>
      <c r="E1041" s="8">
        <v>10210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>ROUND((E1041/D1041)*100,0)</f>
        <v>68</v>
      </c>
      <c r="P1041" s="8">
        <f>IFERROR(ROUND(E1041/L1041,2),0)</f>
        <v>329.35</v>
      </c>
      <c r="Q1041" s="10" t="s">
        <v>8316</v>
      </c>
      <c r="R1041" t="s">
        <v>8324</v>
      </c>
      <c r="S1041">
        <f>YEAR(T1041)</f>
        <v>2016</v>
      </c>
      <c r="T1041" s="14">
        <f>(((J1041/60)/60)/24)+DATE(1970,1,1)</f>
        <v>42715.688437500001</v>
      </c>
      <c r="U1041" s="15">
        <f>(((I1041/60)/60)/24)+DATE(1970,1,1)</f>
        <v>42745.688437500001</v>
      </c>
    </row>
    <row r="1042" spans="1:21" ht="29" x14ac:dyDescent="0.35">
      <c r="A1042">
        <v>702</v>
      </c>
      <c r="B1042" s="3" t="s">
        <v>703</v>
      </c>
      <c r="C1042" s="3" t="s">
        <v>4812</v>
      </c>
      <c r="D1042" s="6">
        <v>15000</v>
      </c>
      <c r="E1042" s="8">
        <v>10200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>ROUND((E1042/D1042)*100,0)</f>
        <v>68</v>
      </c>
      <c r="P1042" s="8">
        <f>IFERROR(ROUND(E1042/L1042,2),0)</f>
        <v>275.68</v>
      </c>
      <c r="Q1042" s="10" t="s">
        <v>8316</v>
      </c>
      <c r="R1042" t="s">
        <v>8324</v>
      </c>
      <c r="S1042">
        <f>YEAR(T1042)</f>
        <v>2016</v>
      </c>
      <c r="T1042" s="14">
        <f>(((J1042/60)/60)/24)+DATE(1970,1,1)</f>
        <v>42668.726701388892</v>
      </c>
      <c r="U1042" s="15">
        <f>(((I1042/60)/60)/24)+DATE(1970,1,1)</f>
        <v>42698.768368055549</v>
      </c>
    </row>
    <row r="1043" spans="1:21" ht="29" x14ac:dyDescent="0.35">
      <c r="A1043">
        <v>703</v>
      </c>
      <c r="B1043" s="3" t="s">
        <v>704</v>
      </c>
      <c r="C1043" s="3" t="s">
        <v>4813</v>
      </c>
      <c r="D1043" s="6">
        <v>15000</v>
      </c>
      <c r="E1043" s="8">
        <v>10182.02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>ROUND((E1043/D1043)*100,0)</f>
        <v>68</v>
      </c>
      <c r="P1043" s="8">
        <f>IFERROR(ROUND(E1043/L1043,2),0)</f>
        <v>1454.57</v>
      </c>
      <c r="Q1043" s="10" t="s">
        <v>8316</v>
      </c>
      <c r="R1043" t="s">
        <v>8324</v>
      </c>
      <c r="S1043">
        <f>YEAR(T1043)</f>
        <v>2016</v>
      </c>
      <c r="T1043" s="14">
        <f>(((J1043/60)/60)/24)+DATE(1970,1,1)</f>
        <v>42711.950798611113</v>
      </c>
      <c r="U1043" s="15">
        <f>(((I1043/60)/60)/24)+DATE(1970,1,1)</f>
        <v>42766.98055555555</v>
      </c>
    </row>
    <row r="1044" spans="1:21" x14ac:dyDescent="0.35">
      <c r="A1044">
        <v>709</v>
      </c>
      <c r="B1044" s="3" t="s">
        <v>710</v>
      </c>
      <c r="C1044" s="3" t="s">
        <v>4819</v>
      </c>
      <c r="D1044" s="6">
        <v>15000</v>
      </c>
      <c r="E1044" s="8">
        <v>10115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>ROUND((E1044/D1044)*100,0)</f>
        <v>67</v>
      </c>
      <c r="P1044" s="8">
        <f>IFERROR(ROUND(E1044/L1044,2),0)</f>
        <v>5057.5</v>
      </c>
      <c r="Q1044" s="10" t="s">
        <v>8316</v>
      </c>
      <c r="R1044" t="s">
        <v>8324</v>
      </c>
      <c r="S1044">
        <f>YEAR(T1044)</f>
        <v>2014</v>
      </c>
      <c r="T1044" s="14">
        <f>(((J1044/60)/60)/24)+DATE(1970,1,1)</f>
        <v>41948.041192129633</v>
      </c>
      <c r="U1044" s="15">
        <f>(((I1044/60)/60)/24)+DATE(1970,1,1)</f>
        <v>41978.041192129633</v>
      </c>
    </row>
    <row r="1045" spans="1:21" ht="29" x14ac:dyDescent="0.35">
      <c r="A1045">
        <v>714</v>
      </c>
      <c r="B1045" s="3" t="s">
        <v>715</v>
      </c>
      <c r="C1045" s="3" t="s">
        <v>4824</v>
      </c>
      <c r="D1045" s="6">
        <v>15000</v>
      </c>
      <c r="E1045" s="8">
        <v>10085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>ROUND((E1045/D1045)*100,0)</f>
        <v>67</v>
      </c>
      <c r="P1045" s="8">
        <f>IFERROR(ROUND(E1045/L1045,2),0)</f>
        <v>360.18</v>
      </c>
      <c r="Q1045" s="10" t="s">
        <v>8316</v>
      </c>
      <c r="R1045" t="s">
        <v>8324</v>
      </c>
      <c r="S1045">
        <f>YEAR(T1045)</f>
        <v>2016</v>
      </c>
      <c r="T1045" s="14">
        <f>(((J1045/60)/60)/24)+DATE(1970,1,1)</f>
        <v>42734.787986111114</v>
      </c>
      <c r="U1045" s="15">
        <f>(((I1045/60)/60)/24)+DATE(1970,1,1)</f>
        <v>42794.787986111114</v>
      </c>
    </row>
    <row r="1046" spans="1:21" ht="29" x14ac:dyDescent="0.35">
      <c r="A1046">
        <v>719</v>
      </c>
      <c r="B1046" s="3" t="s">
        <v>720</v>
      </c>
      <c r="C1046" s="3" t="s">
        <v>4829</v>
      </c>
      <c r="D1046" s="6">
        <v>15000</v>
      </c>
      <c r="E1046" s="8">
        <v>10046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>ROUND((E1046/D1046)*100,0)</f>
        <v>67</v>
      </c>
      <c r="P1046" s="8">
        <f>IFERROR(ROUND(E1046/L1046,2),0)</f>
        <v>1004.6</v>
      </c>
      <c r="Q1046" s="10" t="s">
        <v>8316</v>
      </c>
      <c r="R1046" t="s">
        <v>8324</v>
      </c>
      <c r="S1046">
        <f>YEAR(T1046)</f>
        <v>2016</v>
      </c>
      <c r="T1046" s="14">
        <f>(((J1046/60)/60)/24)+DATE(1970,1,1)</f>
        <v>42409.040231481486</v>
      </c>
      <c r="U1046" s="15">
        <f>(((I1046/60)/60)/24)+DATE(1970,1,1)</f>
        <v>42423.040231481486</v>
      </c>
    </row>
    <row r="1047" spans="1:21" ht="29" x14ac:dyDescent="0.35">
      <c r="A1047">
        <v>779</v>
      </c>
      <c r="B1047" s="3" t="s">
        <v>780</v>
      </c>
      <c r="C1047" s="3" t="s">
        <v>4889</v>
      </c>
      <c r="D1047" s="6">
        <v>15000</v>
      </c>
      <c r="E1047" s="8">
        <v>8725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>ROUND((E1047/D1047)*100,0)</f>
        <v>58</v>
      </c>
      <c r="P1047" s="8">
        <f>IFERROR(ROUND(E1047/L1047,2),0)</f>
        <v>1454.17</v>
      </c>
      <c r="Q1047" s="10" t="s">
        <v>8318</v>
      </c>
      <c r="R1047" t="s">
        <v>8342</v>
      </c>
      <c r="S1047">
        <f>YEAR(T1047)</f>
        <v>2010</v>
      </c>
      <c r="T1047" s="14">
        <f>(((J1047/60)/60)/24)+DATE(1970,1,1)</f>
        <v>40436.68408564815</v>
      </c>
      <c r="U1047" s="15">
        <f>(((I1047/60)/60)/24)+DATE(1970,1,1)</f>
        <v>40466.166666666664</v>
      </c>
    </row>
    <row r="1048" spans="1:21" ht="29" x14ac:dyDescent="0.35">
      <c r="A1048">
        <v>832</v>
      </c>
      <c r="B1048" s="3" t="s">
        <v>833</v>
      </c>
      <c r="C1048" s="3" t="s">
        <v>4942</v>
      </c>
      <c r="D1048" s="6">
        <v>15000</v>
      </c>
      <c r="E1048" s="8">
        <v>8091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>ROUND((E1048/D1048)*100,0)</f>
        <v>54</v>
      </c>
      <c r="P1048" s="8">
        <f>IFERROR(ROUND(E1048/L1048,2),0)</f>
        <v>52.54</v>
      </c>
      <c r="Q1048" s="10" t="s">
        <v>8313</v>
      </c>
      <c r="R1048" t="s">
        <v>8315</v>
      </c>
      <c r="S1048">
        <f>YEAR(T1048)</f>
        <v>2011</v>
      </c>
      <c r="T1048" s="14">
        <f>(((J1048/60)/60)/24)+DATE(1970,1,1)</f>
        <v>40869.675173611111</v>
      </c>
      <c r="U1048" s="15">
        <f>(((I1048/60)/60)/24)+DATE(1970,1,1)</f>
        <v>40929.342361111114</v>
      </c>
    </row>
    <row r="1049" spans="1:21" ht="29" x14ac:dyDescent="0.35">
      <c r="A1049">
        <v>906</v>
      </c>
      <c r="B1049" s="3" t="s">
        <v>907</v>
      </c>
      <c r="C1049" s="3" t="s">
        <v>5016</v>
      </c>
      <c r="D1049" s="6">
        <v>15000</v>
      </c>
      <c r="E1049" s="8">
        <v>7184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>ROUND((E1049/D1049)*100,0)</f>
        <v>48</v>
      </c>
      <c r="P1049" s="8">
        <f>IFERROR(ROUND(E1049/L1049,2),0)</f>
        <v>0</v>
      </c>
      <c r="Q1049" s="10" t="s">
        <v>8313</v>
      </c>
      <c r="R1049" t="s">
        <v>8344</v>
      </c>
      <c r="S1049">
        <f>YEAR(T1049)</f>
        <v>2014</v>
      </c>
      <c r="T1049" s="14">
        <f>(((J1049/60)/60)/24)+DATE(1970,1,1)</f>
        <v>41681.189699074072</v>
      </c>
      <c r="U1049" s="15">
        <f>(((I1049/60)/60)/24)+DATE(1970,1,1)</f>
        <v>41711.148032407407</v>
      </c>
    </row>
    <row r="1050" spans="1:21" ht="29" x14ac:dyDescent="0.35">
      <c r="A1050">
        <v>921</v>
      </c>
      <c r="B1050" s="3" t="s">
        <v>922</v>
      </c>
      <c r="C1050" s="3" t="s">
        <v>5031</v>
      </c>
      <c r="D1050" s="6">
        <v>15000</v>
      </c>
      <c r="E1050" s="8">
        <v>6962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>ROUND((E1050/D1050)*100,0)</f>
        <v>46</v>
      </c>
      <c r="P1050" s="8">
        <f>IFERROR(ROUND(E1050/L1050,2),0)</f>
        <v>348.1</v>
      </c>
      <c r="Q1050" s="10" t="s">
        <v>8313</v>
      </c>
      <c r="R1050" t="s">
        <v>8344</v>
      </c>
      <c r="S1050">
        <f>YEAR(T1050)</f>
        <v>2011</v>
      </c>
      <c r="T1050" s="14">
        <f>(((J1050/60)/60)/24)+DATE(1970,1,1)</f>
        <v>40847.171018518515</v>
      </c>
      <c r="U1050" s="15">
        <f>(((I1050/60)/60)/24)+DATE(1970,1,1)</f>
        <v>40889.212685185186</v>
      </c>
    </row>
    <row r="1051" spans="1:21" ht="29" x14ac:dyDescent="0.35">
      <c r="A1051">
        <v>923</v>
      </c>
      <c r="B1051" s="3" t="s">
        <v>924</v>
      </c>
      <c r="C1051" s="3" t="s">
        <v>5033</v>
      </c>
      <c r="D1051" s="6">
        <v>15000</v>
      </c>
      <c r="E1051" s="8">
        <v>6904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>ROUND((E1051/D1051)*100,0)</f>
        <v>46</v>
      </c>
      <c r="P1051" s="8">
        <f>IFERROR(ROUND(E1051/L1051,2),0)</f>
        <v>1150.67</v>
      </c>
      <c r="Q1051" s="10" t="s">
        <v>8313</v>
      </c>
      <c r="R1051" t="s">
        <v>8344</v>
      </c>
      <c r="S1051">
        <f>YEAR(T1051)</f>
        <v>2014</v>
      </c>
      <c r="T1051" s="14">
        <f>(((J1051/60)/60)/24)+DATE(1970,1,1)</f>
        <v>41934.959756944445</v>
      </c>
      <c r="U1051" s="15">
        <f>(((I1051/60)/60)/24)+DATE(1970,1,1)</f>
        <v>41965.001423611116</v>
      </c>
    </row>
    <row r="1052" spans="1:21" ht="29" x14ac:dyDescent="0.35">
      <c r="A1052">
        <v>946</v>
      </c>
      <c r="B1052" s="3" t="s">
        <v>947</v>
      </c>
      <c r="C1052" s="3" t="s">
        <v>5056</v>
      </c>
      <c r="D1052" s="6">
        <v>15000</v>
      </c>
      <c r="E1052" s="8">
        <v>6541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>ROUND((E1052/D1052)*100,0)</f>
        <v>44</v>
      </c>
      <c r="P1052" s="8">
        <f>IFERROR(ROUND(E1052/L1052,2),0)</f>
        <v>1308.2</v>
      </c>
      <c r="Q1052" s="10" t="s">
        <v>8316</v>
      </c>
      <c r="R1052" t="s">
        <v>8324</v>
      </c>
      <c r="S1052">
        <f>YEAR(T1052)</f>
        <v>2016</v>
      </c>
      <c r="T1052" s="14">
        <f>(((J1052/60)/60)/24)+DATE(1970,1,1)</f>
        <v>42592.750555555554</v>
      </c>
      <c r="U1052" s="15">
        <f>(((I1052/60)/60)/24)+DATE(1970,1,1)</f>
        <v>42622.750555555554</v>
      </c>
    </row>
    <row r="1053" spans="1:21" ht="29" x14ac:dyDescent="0.35">
      <c r="A1053">
        <v>953</v>
      </c>
      <c r="B1053" s="3" t="s">
        <v>954</v>
      </c>
      <c r="C1053" s="3" t="s">
        <v>5063</v>
      </c>
      <c r="D1053" s="6">
        <v>15000</v>
      </c>
      <c r="E1053" s="8">
        <v>6500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>ROUND((E1053/D1053)*100,0)</f>
        <v>43</v>
      </c>
      <c r="P1053" s="8">
        <f>IFERROR(ROUND(E1053/L1053,2),0)</f>
        <v>1300</v>
      </c>
      <c r="Q1053" s="10" t="s">
        <v>8316</v>
      </c>
      <c r="R1053" t="s">
        <v>8324</v>
      </c>
      <c r="S1053">
        <f>YEAR(T1053)</f>
        <v>2014</v>
      </c>
      <c r="T1053" s="14">
        <f>(((J1053/60)/60)/24)+DATE(1970,1,1)</f>
        <v>41999.164340277777</v>
      </c>
      <c r="U1053" s="15">
        <f>(((I1053/60)/60)/24)+DATE(1970,1,1)</f>
        <v>42029.164340277777</v>
      </c>
    </row>
    <row r="1054" spans="1:21" ht="29" x14ac:dyDescent="0.35">
      <c r="A1054">
        <v>954</v>
      </c>
      <c r="B1054" s="3" t="s">
        <v>955</v>
      </c>
      <c r="C1054" s="3" t="s">
        <v>5064</v>
      </c>
      <c r="D1054" s="6">
        <v>15000</v>
      </c>
      <c r="E1054" s="8">
        <v>6485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>ROUND((E1054/D1054)*100,0)</f>
        <v>43</v>
      </c>
      <c r="P1054" s="8">
        <f>IFERROR(ROUND(E1054/L1054,2),0)</f>
        <v>88.84</v>
      </c>
      <c r="Q1054" s="10" t="s">
        <v>8316</v>
      </c>
      <c r="R1054" t="s">
        <v>8324</v>
      </c>
      <c r="S1054">
        <f>YEAR(T1054)</f>
        <v>2015</v>
      </c>
      <c r="T1054" s="14">
        <f>(((J1054/60)/60)/24)+DATE(1970,1,1)</f>
        <v>42194.833784722221</v>
      </c>
      <c r="U1054" s="15">
        <f>(((I1054/60)/60)/24)+DATE(1970,1,1)</f>
        <v>42236.833784722221</v>
      </c>
    </row>
    <row r="1055" spans="1:21" ht="29" x14ac:dyDescent="0.35">
      <c r="A1055">
        <v>1048</v>
      </c>
      <c r="B1055" s="3" t="s">
        <v>1049</v>
      </c>
      <c r="C1055" s="3" t="s">
        <v>5158</v>
      </c>
      <c r="D1055" s="6">
        <v>15000</v>
      </c>
      <c r="E1055" s="8">
        <v>5655.6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>ROUND((E1055/D1055)*100,0)</f>
        <v>38</v>
      </c>
      <c r="P1055" s="8">
        <f>IFERROR(ROUND(E1055/L1055,2),0)</f>
        <v>1413.9</v>
      </c>
      <c r="Q1055" s="10" t="s">
        <v>8329</v>
      </c>
      <c r="R1055" t="s">
        <v>8330</v>
      </c>
      <c r="S1055">
        <f>YEAR(T1055)</f>
        <v>2016</v>
      </c>
      <c r="T1055" s="14">
        <f>(((J1055/60)/60)/24)+DATE(1970,1,1)</f>
        <v>42598.053113425922</v>
      </c>
      <c r="U1055" s="15">
        <f>(((I1055/60)/60)/24)+DATE(1970,1,1)</f>
        <v>42638.053113425922</v>
      </c>
    </row>
    <row r="1056" spans="1:21" x14ac:dyDescent="0.35">
      <c r="A1056">
        <v>1089</v>
      </c>
      <c r="B1056" s="3" t="s">
        <v>1090</v>
      </c>
      <c r="C1056" s="3" t="s">
        <v>5199</v>
      </c>
      <c r="D1056" s="6">
        <v>15000</v>
      </c>
      <c r="E1056" s="8">
        <v>5422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>ROUND((E1056/D1056)*100,0)</f>
        <v>36</v>
      </c>
      <c r="P1056" s="8">
        <f>IFERROR(ROUND(E1056/L1056,2),0)</f>
        <v>110.65</v>
      </c>
      <c r="Q1056" s="10" t="s">
        <v>8311</v>
      </c>
      <c r="R1056" t="s">
        <v>8333</v>
      </c>
      <c r="S1056">
        <f>YEAR(T1056)</f>
        <v>2015</v>
      </c>
      <c r="T1056" s="14">
        <f>(((J1056/60)/60)/24)+DATE(1970,1,1)</f>
        <v>42151.189525462964</v>
      </c>
      <c r="U1056" s="15">
        <f>(((I1056/60)/60)/24)+DATE(1970,1,1)</f>
        <v>42181.189525462964</v>
      </c>
    </row>
    <row r="1057" spans="1:21" ht="29" x14ac:dyDescent="0.35">
      <c r="A1057">
        <v>1103</v>
      </c>
      <c r="B1057" s="3" t="s">
        <v>1104</v>
      </c>
      <c r="C1057" s="3" t="s">
        <v>5213</v>
      </c>
      <c r="D1057" s="6">
        <v>15000</v>
      </c>
      <c r="E1057" s="8">
        <v>5358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>ROUND((E1057/D1057)*100,0)</f>
        <v>36</v>
      </c>
      <c r="P1057" s="8">
        <f>IFERROR(ROUND(E1057/L1057,2),0)</f>
        <v>357.2</v>
      </c>
      <c r="Q1057" s="10" t="s">
        <v>8311</v>
      </c>
      <c r="R1057" t="s">
        <v>8333</v>
      </c>
      <c r="S1057">
        <f>YEAR(T1057)</f>
        <v>2016</v>
      </c>
      <c r="T1057" s="14">
        <f>(((J1057/60)/60)/24)+DATE(1970,1,1)</f>
        <v>42479.22210648148</v>
      </c>
      <c r="U1057" s="15">
        <f>(((I1057/60)/60)/24)+DATE(1970,1,1)</f>
        <v>42539.22210648148</v>
      </c>
    </row>
    <row r="1058" spans="1:21" x14ac:dyDescent="0.35">
      <c r="A1058">
        <v>1148</v>
      </c>
      <c r="B1058" s="3" t="s">
        <v>1149</v>
      </c>
      <c r="C1058" s="3" t="s">
        <v>5258</v>
      </c>
      <c r="D1058" s="6">
        <v>15000</v>
      </c>
      <c r="E1058" s="8">
        <v>5116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>ROUND((E1058/D1058)*100,0)</f>
        <v>34</v>
      </c>
      <c r="P1058" s="8">
        <f>IFERROR(ROUND(E1058/L1058,2),0)</f>
        <v>1705.33</v>
      </c>
      <c r="Q1058" s="10" t="s">
        <v>8321</v>
      </c>
      <c r="R1058" t="s">
        <v>8322</v>
      </c>
      <c r="S1058">
        <f>YEAR(T1058)</f>
        <v>2016</v>
      </c>
      <c r="T1058" s="14">
        <f>(((J1058/60)/60)/24)+DATE(1970,1,1)</f>
        <v>42675.171076388884</v>
      </c>
      <c r="U1058" s="15">
        <f>(((I1058/60)/60)/24)+DATE(1970,1,1)</f>
        <v>42705.212743055556</v>
      </c>
    </row>
    <row r="1059" spans="1:21" ht="29" x14ac:dyDescent="0.35">
      <c r="A1059">
        <v>1166</v>
      </c>
      <c r="B1059" s="3" t="s">
        <v>1167</v>
      </c>
      <c r="C1059" s="3" t="s">
        <v>5276</v>
      </c>
      <c r="D1059" s="6">
        <v>15000</v>
      </c>
      <c r="E1059" s="8">
        <v>5050.7700000000004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>ROUND((E1059/D1059)*100,0)</f>
        <v>34</v>
      </c>
      <c r="P1059" s="8">
        <f>IFERROR(ROUND(E1059/L1059,2),0)</f>
        <v>631.35</v>
      </c>
      <c r="Q1059" s="10" t="s">
        <v>8321</v>
      </c>
      <c r="R1059" t="s">
        <v>8322</v>
      </c>
      <c r="S1059">
        <f>YEAR(T1059)</f>
        <v>2015</v>
      </c>
      <c r="T1059" s="14">
        <f>(((J1059/60)/60)/24)+DATE(1970,1,1)</f>
        <v>42150.485439814816</v>
      </c>
      <c r="U1059" s="15">
        <f>(((I1059/60)/60)/24)+DATE(1970,1,1)</f>
        <v>42181.166666666672</v>
      </c>
    </row>
    <row r="1060" spans="1:21" ht="29" x14ac:dyDescent="0.35">
      <c r="A1060">
        <v>1174</v>
      </c>
      <c r="B1060" s="3" t="s">
        <v>1175</v>
      </c>
      <c r="C1060" s="3" t="s">
        <v>5284</v>
      </c>
      <c r="D1060" s="6">
        <v>15000</v>
      </c>
      <c r="E1060" s="8">
        <v>5024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>ROUND((E1060/D1060)*100,0)</f>
        <v>33</v>
      </c>
      <c r="P1060" s="8">
        <f>IFERROR(ROUND(E1060/L1060,2),0)</f>
        <v>264.42</v>
      </c>
      <c r="Q1060" s="10" t="s">
        <v>8321</v>
      </c>
      <c r="R1060" t="s">
        <v>8322</v>
      </c>
      <c r="S1060">
        <f>YEAR(T1060)</f>
        <v>2016</v>
      </c>
      <c r="T1060" s="14">
        <f>(((J1060/60)/60)/24)+DATE(1970,1,1)</f>
        <v>42468.84174768519</v>
      </c>
      <c r="U1060" s="15">
        <f>(((I1060/60)/60)/24)+DATE(1970,1,1)</f>
        <v>42498.84174768519</v>
      </c>
    </row>
    <row r="1061" spans="1:21" ht="29" x14ac:dyDescent="0.35">
      <c r="A1061">
        <v>1197</v>
      </c>
      <c r="B1061" s="3" t="s">
        <v>1198</v>
      </c>
      <c r="C1061" s="3" t="s">
        <v>5307</v>
      </c>
      <c r="D1061" s="6">
        <v>15000</v>
      </c>
      <c r="E1061" s="8">
        <v>4826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>ROUND((E1061/D1061)*100,0)</f>
        <v>32</v>
      </c>
      <c r="P1061" s="8">
        <f>IFERROR(ROUND(E1061/L1061,2),0)</f>
        <v>15.37</v>
      </c>
      <c r="Q1061" s="10" t="s">
        <v>8325</v>
      </c>
      <c r="R1061" t="s">
        <v>8331</v>
      </c>
      <c r="S1061">
        <f>YEAR(T1061)</f>
        <v>2016</v>
      </c>
      <c r="T1061" s="14">
        <f>(((J1061/60)/60)/24)+DATE(1970,1,1)</f>
        <v>42503.66474537037</v>
      </c>
      <c r="U1061" s="15">
        <f>(((I1061/60)/60)/24)+DATE(1970,1,1)</f>
        <v>42534.249305555553</v>
      </c>
    </row>
    <row r="1062" spans="1:21" ht="29" x14ac:dyDescent="0.35">
      <c r="A1062">
        <v>1220</v>
      </c>
      <c r="B1062" s="3" t="s">
        <v>1221</v>
      </c>
      <c r="C1062" s="3" t="s">
        <v>5330</v>
      </c>
      <c r="D1062" s="6">
        <v>15000</v>
      </c>
      <c r="E1062" s="8">
        <v>4592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>ROUND((E1062/D1062)*100,0)</f>
        <v>31</v>
      </c>
      <c r="P1062" s="8">
        <f>IFERROR(ROUND(E1062/L1062,2),0)</f>
        <v>32.799999999999997</v>
      </c>
      <c r="Q1062" s="10" t="s">
        <v>8325</v>
      </c>
      <c r="R1062" t="s">
        <v>8331</v>
      </c>
      <c r="S1062">
        <f>YEAR(T1062)</f>
        <v>2015</v>
      </c>
      <c r="T1062" s="14">
        <f>(((J1062/60)/60)/24)+DATE(1970,1,1)</f>
        <v>42211.628611111111</v>
      </c>
      <c r="U1062" s="15">
        <f>(((I1062/60)/60)/24)+DATE(1970,1,1)</f>
        <v>42241.628611111111</v>
      </c>
    </row>
    <row r="1063" spans="1:21" x14ac:dyDescent="0.35">
      <c r="A1063">
        <v>1224</v>
      </c>
      <c r="B1063" s="3" t="s">
        <v>1225</v>
      </c>
      <c r="C1063" s="3" t="s">
        <v>5334</v>
      </c>
      <c r="D1063" s="6">
        <v>15000</v>
      </c>
      <c r="E1063" s="8">
        <v>4565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>ROUND((E1063/D1063)*100,0)</f>
        <v>30</v>
      </c>
      <c r="P1063" s="8">
        <f>IFERROR(ROUND(E1063/L1063,2),0)</f>
        <v>253.61</v>
      </c>
      <c r="Q1063" s="10" t="s">
        <v>8313</v>
      </c>
      <c r="R1063" t="s">
        <v>8347</v>
      </c>
      <c r="S1063">
        <f>YEAR(T1063)</f>
        <v>2014</v>
      </c>
      <c r="T1063" s="14">
        <f>(((J1063/60)/60)/24)+DATE(1970,1,1)</f>
        <v>41736.549791666665</v>
      </c>
      <c r="U1063" s="15">
        <f>(((I1063/60)/60)/24)+DATE(1970,1,1)</f>
        <v>41796.549791666665</v>
      </c>
    </row>
    <row r="1064" spans="1:21" ht="29" x14ac:dyDescent="0.35">
      <c r="A1064">
        <v>1275</v>
      </c>
      <c r="B1064" s="3" t="s">
        <v>1276</v>
      </c>
      <c r="C1064" s="3" t="s">
        <v>5385</v>
      </c>
      <c r="D1064" s="6">
        <v>15000</v>
      </c>
      <c r="E1064" s="8">
        <v>4225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>ROUND((E1064/D1064)*100,0)</f>
        <v>28</v>
      </c>
      <c r="P1064" s="8">
        <f>IFERROR(ROUND(E1064/L1064,2),0)</f>
        <v>10.86</v>
      </c>
      <c r="Q1064" s="10" t="s">
        <v>8313</v>
      </c>
      <c r="R1064" t="s">
        <v>8315</v>
      </c>
      <c r="S1064">
        <f>YEAR(T1064)</f>
        <v>2013</v>
      </c>
      <c r="T1064" s="14">
        <f>(((J1064/60)/60)/24)+DATE(1970,1,1)</f>
        <v>41458.867905092593</v>
      </c>
      <c r="U1064" s="15">
        <f>(((I1064/60)/60)/24)+DATE(1970,1,1)</f>
        <v>41493.867905092593</v>
      </c>
    </row>
    <row r="1065" spans="1:21" ht="29" x14ac:dyDescent="0.35">
      <c r="A1065">
        <v>1277</v>
      </c>
      <c r="B1065" s="3" t="s">
        <v>1278</v>
      </c>
      <c r="C1065" s="3" t="s">
        <v>5387</v>
      </c>
      <c r="D1065" s="6">
        <v>15000</v>
      </c>
      <c r="E1065" s="8">
        <v>4216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>ROUND((E1065/D1065)*100,0)</f>
        <v>28</v>
      </c>
      <c r="P1065" s="8">
        <f>IFERROR(ROUND(E1065/L1065,2),0)</f>
        <v>10.210000000000001</v>
      </c>
      <c r="Q1065" s="10" t="s">
        <v>8313</v>
      </c>
      <c r="R1065" t="s">
        <v>8315</v>
      </c>
      <c r="S1065">
        <f>YEAR(T1065)</f>
        <v>2012</v>
      </c>
      <c r="T1065" s="14">
        <f>(((J1065/60)/60)/24)+DATE(1970,1,1)</f>
        <v>41121.561886574076</v>
      </c>
      <c r="U1065" s="15">
        <f>(((I1065/60)/60)/24)+DATE(1970,1,1)</f>
        <v>41156.561886574076</v>
      </c>
    </row>
    <row r="1066" spans="1:21" ht="29" x14ac:dyDescent="0.35">
      <c r="A1066">
        <v>1280</v>
      </c>
      <c r="B1066" s="3" t="s">
        <v>1281</v>
      </c>
      <c r="C1066" s="3" t="s">
        <v>5390</v>
      </c>
      <c r="D1066" s="6">
        <v>15000</v>
      </c>
      <c r="E1066" s="8">
        <v>4187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>ROUND((E1066/D1066)*100,0)</f>
        <v>28</v>
      </c>
      <c r="P1066" s="8">
        <f>IFERROR(ROUND(E1066/L1066,2),0)</f>
        <v>32.21</v>
      </c>
      <c r="Q1066" s="10" t="s">
        <v>8313</v>
      </c>
      <c r="R1066" t="s">
        <v>8315</v>
      </c>
      <c r="S1066">
        <f>YEAR(T1066)</f>
        <v>2010</v>
      </c>
      <c r="T1066" s="14">
        <f>(((J1066/60)/60)/24)+DATE(1970,1,1)</f>
        <v>40513.757569444446</v>
      </c>
      <c r="U1066" s="15">
        <f>(((I1066/60)/60)/24)+DATE(1970,1,1)</f>
        <v>40603.757569444446</v>
      </c>
    </row>
    <row r="1067" spans="1:21" ht="29" x14ac:dyDescent="0.35">
      <c r="A1067">
        <v>1282</v>
      </c>
      <c r="B1067" s="3" t="s">
        <v>1283</v>
      </c>
      <c r="C1067" s="3" t="s">
        <v>5392</v>
      </c>
      <c r="D1067" s="6">
        <v>15000</v>
      </c>
      <c r="E1067" s="8">
        <v>4176.1099999999997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>ROUND((E1067/D1067)*100,0)</f>
        <v>28</v>
      </c>
      <c r="P1067" s="8">
        <f>IFERROR(ROUND(E1067/L1067,2),0)</f>
        <v>15.24</v>
      </c>
      <c r="Q1067" s="10" t="s">
        <v>8313</v>
      </c>
      <c r="R1067" t="s">
        <v>8315</v>
      </c>
      <c r="S1067">
        <f>YEAR(T1067)</f>
        <v>2013</v>
      </c>
      <c r="T1067" s="14">
        <f>(((J1067/60)/60)/24)+DATE(1970,1,1)</f>
        <v>41586.475173611114</v>
      </c>
      <c r="U1067" s="15">
        <f>(((I1067/60)/60)/24)+DATE(1970,1,1)</f>
        <v>41617.207638888889</v>
      </c>
    </row>
    <row r="1068" spans="1:21" ht="29" x14ac:dyDescent="0.35">
      <c r="A1068">
        <v>1293</v>
      </c>
      <c r="B1068" s="3" t="s">
        <v>1294</v>
      </c>
      <c r="C1068" s="3" t="s">
        <v>5403</v>
      </c>
      <c r="D1068" s="6">
        <v>15000</v>
      </c>
      <c r="E1068" s="8">
        <v>4130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>ROUND((E1068/D1068)*100,0)</f>
        <v>28</v>
      </c>
      <c r="P1068" s="8">
        <f>IFERROR(ROUND(E1068/L1068,2),0)</f>
        <v>34.42</v>
      </c>
      <c r="Q1068" s="10" t="s">
        <v>8339</v>
      </c>
      <c r="R1068" t="s">
        <v>8340</v>
      </c>
      <c r="S1068">
        <f>YEAR(T1068)</f>
        <v>2015</v>
      </c>
      <c r="T1068" s="14">
        <f>(((J1068/60)/60)/24)+DATE(1970,1,1)</f>
        <v>42292.701053240744</v>
      </c>
      <c r="U1068" s="15">
        <f>(((I1068/60)/60)/24)+DATE(1970,1,1)</f>
        <v>42322.742719907401</v>
      </c>
    </row>
    <row r="1069" spans="1:21" ht="29" x14ac:dyDescent="0.35">
      <c r="A1069">
        <v>1323</v>
      </c>
      <c r="B1069" s="3" t="s">
        <v>1324</v>
      </c>
      <c r="C1069" s="3" t="s">
        <v>5433</v>
      </c>
      <c r="D1069" s="6">
        <v>15000</v>
      </c>
      <c r="E1069" s="8">
        <v>4010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>ROUND((E1069/D1069)*100,0)</f>
        <v>27</v>
      </c>
      <c r="P1069" s="8">
        <f>IFERROR(ROUND(E1069/L1069,2),0)</f>
        <v>91.14</v>
      </c>
      <c r="Q1069" s="10" t="s">
        <v>8316</v>
      </c>
      <c r="R1069" t="s">
        <v>8324</v>
      </c>
      <c r="S1069">
        <f>YEAR(T1069)</f>
        <v>2016</v>
      </c>
      <c r="T1069" s="14">
        <f>(((J1069/60)/60)/24)+DATE(1970,1,1)</f>
        <v>42451.698449074072</v>
      </c>
      <c r="U1069" s="15">
        <f>(((I1069/60)/60)/24)+DATE(1970,1,1)</f>
        <v>42486.288194444445</v>
      </c>
    </row>
    <row r="1070" spans="1:21" ht="29" x14ac:dyDescent="0.35">
      <c r="A1070">
        <v>1435</v>
      </c>
      <c r="B1070" s="3" t="s">
        <v>1436</v>
      </c>
      <c r="C1070" s="3" t="s">
        <v>5545</v>
      </c>
      <c r="D1070" s="6">
        <v>15000</v>
      </c>
      <c r="E1070" s="8">
        <v>3383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>ROUND((E1070/D1070)*100,0)</f>
        <v>23</v>
      </c>
      <c r="P1070" s="8">
        <f>IFERROR(ROUND(E1070/L1070,2),0)</f>
        <v>1691.5</v>
      </c>
      <c r="Q1070" s="10" t="s">
        <v>8318</v>
      </c>
      <c r="R1070" t="s">
        <v>8338</v>
      </c>
      <c r="S1070">
        <f>YEAR(T1070)</f>
        <v>2015</v>
      </c>
      <c r="T1070" s="14">
        <f>(((J1070/60)/60)/24)+DATE(1970,1,1)</f>
        <v>42258.780324074076</v>
      </c>
      <c r="U1070" s="15">
        <f>(((I1070/60)/60)/24)+DATE(1970,1,1)</f>
        <v>42288.780324074076</v>
      </c>
    </row>
    <row r="1071" spans="1:21" ht="29" x14ac:dyDescent="0.35">
      <c r="A1071">
        <v>1455</v>
      </c>
      <c r="B1071" s="3" t="s">
        <v>1456</v>
      </c>
      <c r="C1071" s="3" t="s">
        <v>5565</v>
      </c>
      <c r="D1071" s="6">
        <v>15000</v>
      </c>
      <c r="E1071" s="8">
        <v>3315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>ROUND((E1071/D1071)*100,0)</f>
        <v>22</v>
      </c>
      <c r="P1071" s="8">
        <f>IFERROR(ROUND(E1071/L1071,2),0)</f>
        <v>473.57</v>
      </c>
      <c r="Q1071" s="10" t="s">
        <v>8318</v>
      </c>
      <c r="R1071" t="s">
        <v>8338</v>
      </c>
      <c r="S1071">
        <f>YEAR(T1071)</f>
        <v>2014</v>
      </c>
      <c r="T1071" s="14">
        <f>(((J1071/60)/60)/24)+DATE(1970,1,1)</f>
        <v>41832.672685185185</v>
      </c>
      <c r="U1071" s="15">
        <f>(((I1071/60)/60)/24)+DATE(1970,1,1)</f>
        <v>41887.568749999999</v>
      </c>
    </row>
    <row r="1072" spans="1:21" x14ac:dyDescent="0.35">
      <c r="A1072">
        <v>1461</v>
      </c>
      <c r="B1072" s="3" t="s">
        <v>1462</v>
      </c>
      <c r="C1072" s="3" t="s">
        <v>5571</v>
      </c>
      <c r="D1072" s="6">
        <v>15000</v>
      </c>
      <c r="E1072" s="8">
        <v>3275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>ROUND((E1072/D1072)*100,0)</f>
        <v>22</v>
      </c>
      <c r="P1072" s="8">
        <f>IFERROR(ROUND(E1072/L1072,2),0)</f>
        <v>9.6300000000000008</v>
      </c>
      <c r="Q1072" s="10" t="s">
        <v>8318</v>
      </c>
      <c r="R1072" t="s">
        <v>8346</v>
      </c>
      <c r="S1072">
        <f>YEAR(T1072)</f>
        <v>2014</v>
      </c>
      <c r="T1072" s="14">
        <f>(((J1072/60)/60)/24)+DATE(1970,1,1)</f>
        <v>41899.645300925928</v>
      </c>
      <c r="U1072" s="15">
        <f>(((I1072/60)/60)/24)+DATE(1970,1,1)</f>
        <v>41933</v>
      </c>
    </row>
    <row r="1073" spans="1:21" ht="29" x14ac:dyDescent="0.35">
      <c r="A1073">
        <v>1475</v>
      </c>
      <c r="B1073" s="3" t="s">
        <v>1476</v>
      </c>
      <c r="C1073" s="3" t="s">
        <v>5585</v>
      </c>
      <c r="D1073" s="6">
        <v>15000</v>
      </c>
      <c r="E1073" s="8">
        <v>3226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>ROUND((E1073/D1073)*100,0)</f>
        <v>22</v>
      </c>
      <c r="P1073" s="8">
        <f>IFERROR(ROUND(E1073/L1073,2),0)</f>
        <v>7.32</v>
      </c>
      <c r="Q1073" s="10" t="s">
        <v>8318</v>
      </c>
      <c r="R1073" t="s">
        <v>8346</v>
      </c>
      <c r="S1073">
        <f>YEAR(T1073)</f>
        <v>2014</v>
      </c>
      <c r="T1073" s="14">
        <f>(((J1073/60)/60)/24)+DATE(1970,1,1)</f>
        <v>41960.722951388889</v>
      </c>
      <c r="U1073" s="15">
        <f>(((I1073/60)/60)/24)+DATE(1970,1,1)</f>
        <v>41993.207638888889</v>
      </c>
    </row>
    <row r="1074" spans="1:21" ht="29" x14ac:dyDescent="0.35">
      <c r="A1074">
        <v>1488</v>
      </c>
      <c r="B1074" s="3" t="s">
        <v>1489</v>
      </c>
      <c r="C1074" s="3" t="s">
        <v>5598</v>
      </c>
      <c r="D1074" s="6">
        <v>15000</v>
      </c>
      <c r="E1074" s="8">
        <v>3190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>ROUND((E1074/D1074)*100,0)</f>
        <v>21</v>
      </c>
      <c r="P1074" s="8">
        <f>IFERROR(ROUND(E1074/L1074,2),0)</f>
        <v>531.66999999999996</v>
      </c>
      <c r="Q1074" s="10" t="s">
        <v>8318</v>
      </c>
      <c r="R1074" t="s">
        <v>8342</v>
      </c>
      <c r="S1074">
        <f>YEAR(T1074)</f>
        <v>2013</v>
      </c>
      <c r="T1074" s="14">
        <f>(((J1074/60)/60)/24)+DATE(1970,1,1)</f>
        <v>41614.563194444447</v>
      </c>
      <c r="U1074" s="15">
        <f>(((I1074/60)/60)/24)+DATE(1970,1,1)</f>
        <v>41644.563194444447</v>
      </c>
    </row>
    <row r="1075" spans="1:21" ht="29" x14ac:dyDescent="0.35">
      <c r="A1075">
        <v>1497</v>
      </c>
      <c r="B1075" s="3" t="s">
        <v>1498</v>
      </c>
      <c r="C1075" s="3" t="s">
        <v>5607</v>
      </c>
      <c r="D1075" s="6">
        <v>15000</v>
      </c>
      <c r="E1075" s="8">
        <v>3158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>ROUND((E1075/D1075)*100,0)</f>
        <v>21</v>
      </c>
      <c r="P1075" s="8">
        <f>IFERROR(ROUND(E1075/L1075,2),0)</f>
        <v>3158</v>
      </c>
      <c r="Q1075" s="10" t="s">
        <v>8318</v>
      </c>
      <c r="R1075" t="s">
        <v>8342</v>
      </c>
      <c r="S1075">
        <f>YEAR(T1075)</f>
        <v>2013</v>
      </c>
      <c r="T1075" s="14">
        <f>(((J1075/60)/60)/24)+DATE(1970,1,1)</f>
        <v>41444.64261574074</v>
      </c>
      <c r="U1075" s="15">
        <f>(((I1075/60)/60)/24)+DATE(1970,1,1)</f>
        <v>41486.821527777778</v>
      </c>
    </row>
    <row r="1076" spans="1:21" ht="29" x14ac:dyDescent="0.35">
      <c r="A1076">
        <v>1517</v>
      </c>
      <c r="B1076" s="3" t="s">
        <v>1518</v>
      </c>
      <c r="C1076" s="3" t="s">
        <v>5627</v>
      </c>
      <c r="D1076" s="6">
        <v>15000</v>
      </c>
      <c r="E1076" s="8">
        <v>3081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>ROUND((E1076/D1076)*100,0)</f>
        <v>21</v>
      </c>
      <c r="P1076" s="8">
        <f>IFERROR(ROUND(E1076/L1076,2),0)</f>
        <v>5.01</v>
      </c>
      <c r="Q1076" s="10" t="s">
        <v>8325</v>
      </c>
      <c r="R1076" t="s">
        <v>8331</v>
      </c>
      <c r="S1076">
        <f>YEAR(T1076)</f>
        <v>2014</v>
      </c>
      <c r="T1076" s="14">
        <f>(((J1076/60)/60)/24)+DATE(1970,1,1)</f>
        <v>41948.56658564815</v>
      </c>
      <c r="U1076" s="15">
        <f>(((I1076/60)/60)/24)+DATE(1970,1,1)</f>
        <v>41979.25</v>
      </c>
    </row>
    <row r="1077" spans="1:21" ht="29" x14ac:dyDescent="0.3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>ROUND((E1077/D1077)*100,0)</f>
        <v>21</v>
      </c>
      <c r="P1077" s="8">
        <f>IFERROR(ROUND(E1077/L1077,2),0)</f>
        <v>13.05</v>
      </c>
      <c r="Q1077" s="10" t="s">
        <v>8325</v>
      </c>
      <c r="R1077" t="s">
        <v>8331</v>
      </c>
      <c r="S1077">
        <f>YEAR(T1077)</f>
        <v>2014</v>
      </c>
      <c r="T1077" s="14">
        <f>(((J1077/60)/60)/24)+DATE(1970,1,1)</f>
        <v>41760.8200462963</v>
      </c>
      <c r="U1077" s="15">
        <f>(((I1077/60)/60)/24)+DATE(1970,1,1)</f>
        <v>41790.8200462963</v>
      </c>
    </row>
    <row r="1078" spans="1:21" ht="29" x14ac:dyDescent="0.35">
      <c r="A1078">
        <v>1540</v>
      </c>
      <c r="B1078" s="3" t="s">
        <v>1541</v>
      </c>
      <c r="C1078" s="3" t="s">
        <v>5650</v>
      </c>
      <c r="D1078" s="6">
        <v>15000</v>
      </c>
      <c r="E1078" s="8">
        <v>3030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>ROUND((E1078/D1078)*100,0)</f>
        <v>20</v>
      </c>
      <c r="P1078" s="8">
        <f>IFERROR(ROUND(E1078/L1078,2),0)</f>
        <v>30.92</v>
      </c>
      <c r="Q1078" s="10" t="s">
        <v>8325</v>
      </c>
      <c r="R1078" t="s">
        <v>8331</v>
      </c>
      <c r="S1078">
        <f>YEAR(T1078)</f>
        <v>2014</v>
      </c>
      <c r="T1078" s="14">
        <f>(((J1078/60)/60)/24)+DATE(1970,1,1)</f>
        <v>41939.00712962963</v>
      </c>
      <c r="U1078" s="15">
        <f>(((I1078/60)/60)/24)+DATE(1970,1,1)</f>
        <v>41969.052083333328</v>
      </c>
    </row>
    <row r="1079" spans="1:21" x14ac:dyDescent="0.35">
      <c r="A1079">
        <v>1559</v>
      </c>
      <c r="B1079" s="3" t="s">
        <v>1560</v>
      </c>
      <c r="C1079" s="3" t="s">
        <v>5669</v>
      </c>
      <c r="D1079" s="6">
        <v>15000</v>
      </c>
      <c r="E1079" s="8">
        <v>3000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>ROUND((E1079/D1079)*100,0)</f>
        <v>20</v>
      </c>
      <c r="P1079" s="8">
        <f>IFERROR(ROUND(E1079/L1079,2),0)</f>
        <v>3000</v>
      </c>
      <c r="Q1079" s="10" t="s">
        <v>8325</v>
      </c>
      <c r="R1079" t="s">
        <v>8326</v>
      </c>
      <c r="S1079">
        <f>YEAR(T1079)</f>
        <v>2015</v>
      </c>
      <c r="T1079" s="14">
        <f>(((J1079/60)/60)/24)+DATE(1970,1,1)</f>
        <v>42108.05322916666</v>
      </c>
      <c r="U1079" s="15">
        <f>(((I1079/60)/60)/24)+DATE(1970,1,1)</f>
        <v>42123.05322916666</v>
      </c>
    </row>
    <row r="1080" spans="1:21" ht="29" x14ac:dyDescent="0.35">
      <c r="A1080">
        <v>1597</v>
      </c>
      <c r="B1080" s="3" t="s">
        <v>1598</v>
      </c>
      <c r="C1080" s="3" t="s">
        <v>5707</v>
      </c>
      <c r="D1080" s="6">
        <v>15000</v>
      </c>
      <c r="E1080" s="8">
        <v>2835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>ROUND((E1080/D1080)*100,0)</f>
        <v>19</v>
      </c>
      <c r="P1080" s="8">
        <f>IFERROR(ROUND(E1080/L1080,2),0)</f>
        <v>0</v>
      </c>
      <c r="Q1080" s="10" t="s">
        <v>8325</v>
      </c>
      <c r="R1080" t="s">
        <v>8328</v>
      </c>
      <c r="S1080">
        <f>YEAR(T1080)</f>
        <v>2016</v>
      </c>
      <c r="T1080" s="14">
        <f>(((J1080/60)/60)/24)+DATE(1970,1,1)</f>
        <v>42603.354131944448</v>
      </c>
      <c r="U1080" s="15">
        <f>(((I1080/60)/60)/24)+DATE(1970,1,1)</f>
        <v>42633.354131944448</v>
      </c>
    </row>
    <row r="1081" spans="1:21" ht="29" x14ac:dyDescent="0.35">
      <c r="A1081">
        <v>1746</v>
      </c>
      <c r="B1081" s="3" t="s">
        <v>1747</v>
      </c>
      <c r="C1081" s="3" t="s">
        <v>5856</v>
      </c>
      <c r="D1081" s="6">
        <v>15000</v>
      </c>
      <c r="E1081" s="8">
        <v>2340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>ROUND((E1081/D1081)*100,0)</f>
        <v>16</v>
      </c>
      <c r="P1081" s="8">
        <f>IFERROR(ROUND(E1081/L1081,2),0)</f>
        <v>21.87</v>
      </c>
      <c r="Q1081" s="10" t="s">
        <v>8325</v>
      </c>
      <c r="R1081" t="s">
        <v>8331</v>
      </c>
      <c r="S1081">
        <f>YEAR(T1081)</f>
        <v>2016</v>
      </c>
      <c r="T1081" s="14">
        <f>(((J1081/60)/60)/24)+DATE(1970,1,1)</f>
        <v>42668.176701388889</v>
      </c>
      <c r="U1081" s="15">
        <f>(((I1081/60)/60)/24)+DATE(1970,1,1)</f>
        <v>42698.083333333328</v>
      </c>
    </row>
    <row r="1082" spans="1:21" ht="29" x14ac:dyDescent="0.35">
      <c r="A1082">
        <v>1753</v>
      </c>
      <c r="B1082" s="3" t="s">
        <v>1754</v>
      </c>
      <c r="C1082" s="3" t="s">
        <v>5863</v>
      </c>
      <c r="D1082" s="6">
        <v>15000</v>
      </c>
      <c r="E1082" s="8">
        <v>2321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>ROUND((E1082/D1082)*100,0)</f>
        <v>15</v>
      </c>
      <c r="P1082" s="8">
        <f>IFERROR(ROUND(E1082/L1082,2),0)</f>
        <v>66.31</v>
      </c>
      <c r="Q1082" s="10" t="s">
        <v>8325</v>
      </c>
      <c r="R1082" t="s">
        <v>8331</v>
      </c>
      <c r="S1082">
        <f>YEAR(T1082)</f>
        <v>2016</v>
      </c>
      <c r="T1082" s="14">
        <f>(((J1082/60)/60)/24)+DATE(1970,1,1)</f>
        <v>42420.74962962963</v>
      </c>
      <c r="U1082" s="15">
        <f>(((I1082/60)/60)/24)+DATE(1970,1,1)</f>
        <v>42450.707962962959</v>
      </c>
    </row>
    <row r="1083" spans="1:21" ht="29" x14ac:dyDescent="0.35">
      <c r="A1083">
        <v>1818</v>
      </c>
      <c r="B1083" s="3" t="s">
        <v>1819</v>
      </c>
      <c r="C1083" s="3" t="s">
        <v>5928</v>
      </c>
      <c r="D1083" s="6">
        <v>15000</v>
      </c>
      <c r="E1083" s="8">
        <v>2125.9899999999998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>ROUND((E1083/D1083)*100,0)</f>
        <v>14</v>
      </c>
      <c r="P1083" s="8">
        <f>IFERROR(ROUND(E1083/L1083,2),0)</f>
        <v>0</v>
      </c>
      <c r="Q1083" s="10" t="s">
        <v>8325</v>
      </c>
      <c r="R1083" t="s">
        <v>8331</v>
      </c>
      <c r="S1083">
        <f>YEAR(T1083)</f>
        <v>2015</v>
      </c>
      <c r="T1083" s="14">
        <f>(((J1083/60)/60)/24)+DATE(1970,1,1)</f>
        <v>42067.234375</v>
      </c>
      <c r="U1083" s="15">
        <f>(((I1083/60)/60)/24)+DATE(1970,1,1)</f>
        <v>42097.192708333328</v>
      </c>
    </row>
    <row r="1084" spans="1:21" ht="29" x14ac:dyDescent="0.35">
      <c r="A1084">
        <v>1830</v>
      </c>
      <c r="B1084" s="3" t="s">
        <v>1831</v>
      </c>
      <c r="C1084" s="3" t="s">
        <v>5940</v>
      </c>
      <c r="D1084" s="6">
        <v>15000</v>
      </c>
      <c r="E1084" s="8">
        <v>2100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>ROUND((E1084/D1084)*100,0)</f>
        <v>14</v>
      </c>
      <c r="P1084" s="8">
        <f>IFERROR(ROUND(E1084/L1084,2),0)</f>
        <v>9.2899999999999991</v>
      </c>
      <c r="Q1084" s="10" t="s">
        <v>8313</v>
      </c>
      <c r="R1084" t="s">
        <v>8315</v>
      </c>
      <c r="S1084">
        <f>YEAR(T1084)</f>
        <v>2014</v>
      </c>
      <c r="T1084" s="14">
        <f>(((J1084/60)/60)/24)+DATE(1970,1,1)</f>
        <v>41664.684108796297</v>
      </c>
      <c r="U1084" s="15">
        <f>(((I1084/60)/60)/24)+DATE(1970,1,1)</f>
        <v>41694.684108796297</v>
      </c>
    </row>
    <row r="1085" spans="1:21" ht="29" x14ac:dyDescent="0.35">
      <c r="A1085">
        <v>1846</v>
      </c>
      <c r="B1085" s="3" t="s">
        <v>1847</v>
      </c>
      <c r="C1085" s="3" t="s">
        <v>5956</v>
      </c>
      <c r="D1085" s="6">
        <v>15000</v>
      </c>
      <c r="E1085" s="8">
        <v>2070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>ROUND((E1085/D1085)*100,0)</f>
        <v>14</v>
      </c>
      <c r="P1085" s="8">
        <f>IFERROR(ROUND(E1085/L1085,2),0)</f>
        <v>9.9</v>
      </c>
      <c r="Q1085" s="10" t="s">
        <v>8313</v>
      </c>
      <c r="R1085" t="s">
        <v>8315</v>
      </c>
      <c r="S1085">
        <f>YEAR(T1085)</f>
        <v>2012</v>
      </c>
      <c r="T1085" s="14">
        <f>(((J1085/60)/60)/24)+DATE(1970,1,1)</f>
        <v>41228.650196759263</v>
      </c>
      <c r="U1085" s="15">
        <f>(((I1085/60)/60)/24)+DATE(1970,1,1)</f>
        <v>41258.650196759263</v>
      </c>
    </row>
    <row r="1086" spans="1:21" ht="29" x14ac:dyDescent="0.35">
      <c r="A1086">
        <v>1852</v>
      </c>
      <c r="B1086" s="3" t="s">
        <v>1853</v>
      </c>
      <c r="C1086" s="3" t="s">
        <v>5962</v>
      </c>
      <c r="D1086" s="6">
        <v>15000</v>
      </c>
      <c r="E1086" s="8">
        <v>2060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>ROUND((E1086/D1086)*100,0)</f>
        <v>14</v>
      </c>
      <c r="P1086" s="8">
        <f>IFERROR(ROUND(E1086/L1086,2),0)</f>
        <v>15.73</v>
      </c>
      <c r="Q1086" s="10" t="s">
        <v>8313</v>
      </c>
      <c r="R1086" t="s">
        <v>8315</v>
      </c>
      <c r="S1086">
        <f>YEAR(T1086)</f>
        <v>2015</v>
      </c>
      <c r="T1086" s="14">
        <f>(((J1086/60)/60)/24)+DATE(1970,1,1)</f>
        <v>42081.77143518519</v>
      </c>
      <c r="U1086" s="15">
        <f>(((I1086/60)/60)/24)+DATE(1970,1,1)</f>
        <v>42119</v>
      </c>
    </row>
    <row r="1087" spans="1:21" ht="29" x14ac:dyDescent="0.35">
      <c r="A1087">
        <v>1854</v>
      </c>
      <c r="B1087" s="3" t="s">
        <v>1855</v>
      </c>
      <c r="C1087" s="3" t="s">
        <v>5964</v>
      </c>
      <c r="D1087" s="6">
        <v>15000</v>
      </c>
      <c r="E1087" s="8">
        <v>2056.66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>ROUND((E1087/D1087)*100,0)</f>
        <v>14</v>
      </c>
      <c r="P1087" s="8">
        <f>IFERROR(ROUND(E1087/L1087,2),0)</f>
        <v>11.82</v>
      </c>
      <c r="Q1087" s="10" t="s">
        <v>8313</v>
      </c>
      <c r="R1087" t="s">
        <v>8315</v>
      </c>
      <c r="S1087">
        <f>YEAR(T1087)</f>
        <v>2013</v>
      </c>
      <c r="T1087" s="14">
        <f>(((J1087/60)/60)/24)+DATE(1970,1,1)</f>
        <v>41388.021261574075</v>
      </c>
      <c r="U1087" s="15">
        <f>(((I1087/60)/60)/24)+DATE(1970,1,1)</f>
        <v>41418.021261574075</v>
      </c>
    </row>
    <row r="1088" spans="1:21" ht="29" x14ac:dyDescent="0.35">
      <c r="A1088">
        <v>1938</v>
      </c>
      <c r="B1088" s="3" t="s">
        <v>1939</v>
      </c>
      <c r="C1088" s="3" t="s">
        <v>6048</v>
      </c>
      <c r="D1088" s="6">
        <v>15000</v>
      </c>
      <c r="E1088" s="8">
        <v>1883.64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>ROUND((E1088/D1088)*100,0)</f>
        <v>13</v>
      </c>
      <c r="P1088" s="8">
        <f>IFERROR(ROUND(E1088/L1088,2),0)</f>
        <v>16.52</v>
      </c>
      <c r="Q1088" s="10" t="s">
        <v>8313</v>
      </c>
      <c r="R1088" t="s">
        <v>8343</v>
      </c>
      <c r="S1088">
        <f>YEAR(T1088)</f>
        <v>2013</v>
      </c>
      <c r="T1088" s="14">
        <f>(((J1088/60)/60)/24)+DATE(1970,1,1)</f>
        <v>41426.259618055556</v>
      </c>
      <c r="U1088" s="15">
        <f>(((I1088/60)/60)/24)+DATE(1970,1,1)</f>
        <v>41457.208333333336</v>
      </c>
    </row>
    <row r="1089" spans="1:21" ht="29" x14ac:dyDescent="0.35">
      <c r="A1089">
        <v>1953</v>
      </c>
      <c r="B1089" s="3" t="s">
        <v>1954</v>
      </c>
      <c r="C1089" s="3" t="s">
        <v>6063</v>
      </c>
      <c r="D1089" s="6">
        <v>15000</v>
      </c>
      <c r="E1089" s="8">
        <v>1841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>ROUND((E1089/D1089)*100,0)</f>
        <v>12</v>
      </c>
      <c r="P1089" s="8">
        <f>IFERROR(ROUND(E1089/L1089,2),0)</f>
        <v>12.52</v>
      </c>
      <c r="Q1089" s="10" t="s">
        <v>8316</v>
      </c>
      <c r="R1089" t="s">
        <v>8317</v>
      </c>
      <c r="S1089">
        <f>YEAR(T1089)</f>
        <v>2012</v>
      </c>
      <c r="T1089" s="14">
        <f>(((J1089/60)/60)/24)+DATE(1970,1,1)</f>
        <v>40941.199826388889</v>
      </c>
      <c r="U1089" s="15">
        <f>(((I1089/60)/60)/24)+DATE(1970,1,1)</f>
        <v>40970.125</v>
      </c>
    </row>
    <row r="1090" spans="1:21" ht="43.5" x14ac:dyDescent="0.35">
      <c r="A1090">
        <v>1984</v>
      </c>
      <c r="B1090" s="3" t="s">
        <v>1985</v>
      </c>
      <c r="C1090" s="3" t="s">
        <v>6094</v>
      </c>
      <c r="D1090" s="6">
        <v>15000</v>
      </c>
      <c r="E1090" s="8">
        <v>1758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>ROUND((E1090/D1090)*100,0)</f>
        <v>12</v>
      </c>
      <c r="P1090" s="8">
        <f>IFERROR(ROUND(E1090/L1090,2),0)</f>
        <v>251.14</v>
      </c>
      <c r="Q1090" s="10" t="s">
        <v>8325</v>
      </c>
      <c r="R1090" t="s">
        <v>8352</v>
      </c>
      <c r="S1090">
        <f>YEAR(T1090)</f>
        <v>2014</v>
      </c>
      <c r="T1090" s="14">
        <f>(((J1090/60)/60)/24)+DATE(1970,1,1)</f>
        <v>41913.790289351848</v>
      </c>
      <c r="U1090" s="15">
        <f>(((I1090/60)/60)/24)+DATE(1970,1,1)</f>
        <v>41973.831956018519</v>
      </c>
    </row>
    <row r="1091" spans="1:21" ht="29" x14ac:dyDescent="0.35">
      <c r="A1091">
        <v>2044</v>
      </c>
      <c r="B1091" s="3" t="s">
        <v>2045</v>
      </c>
      <c r="C1091" s="3" t="s">
        <v>6154</v>
      </c>
      <c r="D1091" s="6">
        <v>15000</v>
      </c>
      <c r="E1091" s="8">
        <v>1576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>ROUND((E1091/D1091)*100,0)</f>
        <v>11</v>
      </c>
      <c r="P1091" s="8">
        <f>IFERROR(ROUND(E1091/L1091,2),0)</f>
        <v>8.76</v>
      </c>
      <c r="Q1091" s="10" t="s">
        <v>8316</v>
      </c>
      <c r="R1091" t="s">
        <v>8317</v>
      </c>
      <c r="S1091">
        <f>YEAR(T1091)</f>
        <v>2015</v>
      </c>
      <c r="T1091" s="14">
        <f>(((J1091/60)/60)/24)+DATE(1970,1,1)</f>
        <v>42138.684189814812</v>
      </c>
      <c r="U1091" s="15">
        <f>(((I1091/60)/60)/24)+DATE(1970,1,1)</f>
        <v>42168.684189814812</v>
      </c>
    </row>
    <row r="1092" spans="1:21" ht="29" x14ac:dyDescent="0.35">
      <c r="A1092">
        <v>2057</v>
      </c>
      <c r="B1092" s="3" t="s">
        <v>2058</v>
      </c>
      <c r="C1092" s="3" t="s">
        <v>6167</v>
      </c>
      <c r="D1092" s="6">
        <v>15000</v>
      </c>
      <c r="E1092" s="8">
        <v>1561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>ROUND((E1092/D1092)*100,0)</f>
        <v>10</v>
      </c>
      <c r="P1092" s="8">
        <f>IFERROR(ROUND(E1092/L1092,2),0)</f>
        <v>2.34</v>
      </c>
      <c r="Q1092" s="10" t="s">
        <v>8316</v>
      </c>
      <c r="R1092" t="s">
        <v>8317</v>
      </c>
      <c r="S1092">
        <f>YEAR(T1092)</f>
        <v>2016</v>
      </c>
      <c r="T1092" s="14">
        <f>(((J1092/60)/60)/24)+DATE(1970,1,1)</f>
        <v>42396.494583333333</v>
      </c>
      <c r="U1092" s="15">
        <f>(((I1092/60)/60)/24)+DATE(1970,1,1)</f>
        <v>42426.494583333333</v>
      </c>
    </row>
    <row r="1093" spans="1:21" ht="29" x14ac:dyDescent="0.35">
      <c r="A1093">
        <v>2128</v>
      </c>
      <c r="B1093" s="3" t="s">
        <v>2129</v>
      </c>
      <c r="C1093" s="3" t="s">
        <v>6238</v>
      </c>
      <c r="D1093" s="6">
        <v>15000</v>
      </c>
      <c r="E1093" s="8">
        <v>1405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>ROUND((E1093/D1093)*100,0)</f>
        <v>9</v>
      </c>
      <c r="P1093" s="8">
        <f>IFERROR(ROUND(E1093/L1093,2),0)</f>
        <v>1405</v>
      </c>
      <c r="Q1093" s="10" t="s">
        <v>8311</v>
      </c>
      <c r="R1093" t="s">
        <v>8333</v>
      </c>
      <c r="S1093">
        <f>YEAR(T1093)</f>
        <v>2014</v>
      </c>
      <c r="T1093" s="14">
        <f>(((J1093/60)/60)/24)+DATE(1970,1,1)</f>
        <v>41843.772789351853</v>
      </c>
      <c r="U1093" s="15">
        <f>(((I1093/60)/60)/24)+DATE(1970,1,1)</f>
        <v>41903.772789351853</v>
      </c>
    </row>
    <row r="1094" spans="1:21" ht="29" x14ac:dyDescent="0.35">
      <c r="A1094">
        <v>2141</v>
      </c>
      <c r="B1094" s="3" t="s">
        <v>2142</v>
      </c>
      <c r="C1094" s="3" t="s">
        <v>6251</v>
      </c>
      <c r="D1094" s="6">
        <v>15000</v>
      </c>
      <c r="E1094" s="8">
        <v>1381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>ROUND((E1094/D1094)*100,0)</f>
        <v>9</v>
      </c>
      <c r="P1094" s="8">
        <f>IFERROR(ROUND(E1094/L1094,2),0)</f>
        <v>0</v>
      </c>
      <c r="Q1094" s="10" t="s">
        <v>8311</v>
      </c>
      <c r="R1094" t="s">
        <v>8333</v>
      </c>
      <c r="S1094">
        <f>YEAR(T1094)</f>
        <v>2014</v>
      </c>
      <c r="T1094" s="14">
        <f>(((J1094/60)/60)/24)+DATE(1970,1,1)</f>
        <v>41927.235636574071</v>
      </c>
      <c r="U1094" s="15">
        <f>(((I1094/60)/60)/24)+DATE(1970,1,1)</f>
        <v>41957.277303240742</v>
      </c>
    </row>
    <row r="1095" spans="1:21" ht="29" x14ac:dyDescent="0.35">
      <c r="A1095">
        <v>2145</v>
      </c>
      <c r="B1095" s="3" t="s">
        <v>2146</v>
      </c>
      <c r="C1095" s="3" t="s">
        <v>6255</v>
      </c>
      <c r="D1095" s="6">
        <v>15000</v>
      </c>
      <c r="E1095" s="8">
        <v>1367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>ROUND((E1095/D1095)*100,0)</f>
        <v>9</v>
      </c>
      <c r="P1095" s="8">
        <f>IFERROR(ROUND(E1095/L1095,2),0)</f>
        <v>15.36</v>
      </c>
      <c r="Q1095" s="10" t="s">
        <v>8311</v>
      </c>
      <c r="R1095" t="s">
        <v>8333</v>
      </c>
      <c r="S1095">
        <f>YEAR(T1095)</f>
        <v>2013</v>
      </c>
      <c r="T1095" s="14">
        <f>(((J1095/60)/60)/24)+DATE(1970,1,1)</f>
        <v>41575.237430555557</v>
      </c>
      <c r="U1095" s="15">
        <f>(((I1095/60)/60)/24)+DATE(1970,1,1)</f>
        <v>41605.279097222221</v>
      </c>
    </row>
    <row r="1096" spans="1:21" ht="29" x14ac:dyDescent="0.35">
      <c r="A1096">
        <v>2193</v>
      </c>
      <c r="B1096" s="3" t="s">
        <v>2194</v>
      </c>
      <c r="C1096" s="3" t="s">
        <v>6303</v>
      </c>
      <c r="D1096" s="6">
        <v>15000</v>
      </c>
      <c r="E1096" s="8">
        <v>1273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>ROUND((E1096/D1096)*100,0)</f>
        <v>8</v>
      </c>
      <c r="P1096" s="8">
        <f>IFERROR(ROUND(E1096/L1096,2),0)</f>
        <v>1.42</v>
      </c>
      <c r="Q1096" s="10" t="s">
        <v>8311</v>
      </c>
      <c r="R1096" t="s">
        <v>8312</v>
      </c>
      <c r="S1096">
        <f>YEAR(T1096)</f>
        <v>2016</v>
      </c>
      <c r="T1096" s="14">
        <f>(((J1096/60)/60)/24)+DATE(1970,1,1)</f>
        <v>42664.405925925923</v>
      </c>
      <c r="U1096" s="15">
        <f>(((I1096/60)/60)/24)+DATE(1970,1,1)</f>
        <v>42695.207638888889</v>
      </c>
    </row>
    <row r="1097" spans="1:21" ht="29" x14ac:dyDescent="0.35">
      <c r="A1097">
        <v>2316</v>
      </c>
      <c r="B1097" s="3" t="s">
        <v>2317</v>
      </c>
      <c r="C1097" s="3" t="s">
        <v>6426</v>
      </c>
      <c r="D1097" s="6">
        <v>15000</v>
      </c>
      <c r="E1097" s="8">
        <v>1043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>ROUND((E1097/D1097)*100,0)</f>
        <v>7</v>
      </c>
      <c r="P1097" s="8">
        <f>IFERROR(ROUND(E1097/L1097,2),0)</f>
        <v>5.22</v>
      </c>
      <c r="Q1097" s="10" t="s">
        <v>8313</v>
      </c>
      <c r="R1097" t="s">
        <v>8343</v>
      </c>
      <c r="S1097">
        <f>YEAR(T1097)</f>
        <v>2009</v>
      </c>
      <c r="T1097" s="14">
        <f>(((J1097/60)/60)/24)+DATE(1970,1,1)</f>
        <v>40079.725115740745</v>
      </c>
      <c r="U1097" s="15">
        <f>(((I1097/60)/60)/24)+DATE(1970,1,1)</f>
        <v>40156.76666666667</v>
      </c>
    </row>
    <row r="1098" spans="1:21" ht="29" x14ac:dyDescent="0.35">
      <c r="A1098">
        <v>2326</v>
      </c>
      <c r="B1098" s="3" t="s">
        <v>2327</v>
      </c>
      <c r="C1098" s="3" t="s">
        <v>6436</v>
      </c>
      <c r="D1098" s="6">
        <v>15000</v>
      </c>
      <c r="E1098" s="8">
        <v>1035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>ROUND((E1098/D1098)*100,0)</f>
        <v>7</v>
      </c>
      <c r="P1098" s="8">
        <f>IFERROR(ROUND(E1098/L1098,2),0)</f>
        <v>1035</v>
      </c>
      <c r="Q1098" s="10" t="s">
        <v>8321</v>
      </c>
      <c r="R1098" t="s">
        <v>8348</v>
      </c>
      <c r="S1098">
        <f>YEAR(T1098)</f>
        <v>2017</v>
      </c>
      <c r="T1098" s="14">
        <f>(((J1098/60)/60)/24)+DATE(1970,1,1)</f>
        <v>42804.034120370372</v>
      </c>
      <c r="U1098" s="15">
        <f>(((I1098/60)/60)/24)+DATE(1970,1,1)</f>
        <v>42855.708333333328</v>
      </c>
    </row>
    <row r="1099" spans="1:21" ht="29" x14ac:dyDescent="0.35">
      <c r="A1099">
        <v>2338</v>
      </c>
      <c r="B1099" s="3" t="s">
        <v>2339</v>
      </c>
      <c r="C1099" s="3" t="s">
        <v>6448</v>
      </c>
      <c r="D1099" s="6">
        <v>15000</v>
      </c>
      <c r="E1099" s="8">
        <v>1020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>ROUND((E1099/D1099)*100,0)</f>
        <v>7</v>
      </c>
      <c r="P1099" s="8">
        <f>IFERROR(ROUND(E1099/L1099,2),0)</f>
        <v>8.2899999999999991</v>
      </c>
      <c r="Q1099" s="10" t="s">
        <v>8321</v>
      </c>
      <c r="R1099" t="s">
        <v>8348</v>
      </c>
      <c r="S1099">
        <f>YEAR(T1099)</f>
        <v>2014</v>
      </c>
      <c r="T1099" s="14">
        <f>(((J1099/60)/60)/24)+DATE(1970,1,1)</f>
        <v>41789.896805555552</v>
      </c>
      <c r="U1099" s="15">
        <f>(((I1099/60)/60)/24)+DATE(1970,1,1)</f>
        <v>41819.896805555552</v>
      </c>
    </row>
    <row r="1100" spans="1:21" ht="29" x14ac:dyDescent="0.35">
      <c r="A1100">
        <v>2380</v>
      </c>
      <c r="B1100" s="3" t="s">
        <v>2381</v>
      </c>
      <c r="C1100" s="3" t="s">
        <v>6490</v>
      </c>
      <c r="D1100" s="6">
        <v>15000</v>
      </c>
      <c r="E1100" s="8">
        <v>977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>ROUND((E1100/D1100)*100,0)</f>
        <v>7</v>
      </c>
      <c r="P1100" s="8">
        <f>IFERROR(ROUND(E1100/L1100,2),0)</f>
        <v>325.67</v>
      </c>
      <c r="Q1100" s="10" t="s">
        <v>8316</v>
      </c>
      <c r="R1100" t="s">
        <v>8334</v>
      </c>
      <c r="S1100">
        <f>YEAR(T1100)</f>
        <v>2015</v>
      </c>
      <c r="T1100" s="14">
        <f>(((J1100/60)/60)/24)+DATE(1970,1,1)</f>
        <v>42248.793310185181</v>
      </c>
      <c r="U1100" s="15">
        <f>(((I1100/60)/60)/24)+DATE(1970,1,1)</f>
        <v>42278.793310185181</v>
      </c>
    </row>
    <row r="1101" spans="1:21" ht="29" x14ac:dyDescent="0.35">
      <c r="A1101">
        <v>2404</v>
      </c>
      <c r="B1101" s="3" t="s">
        <v>2405</v>
      </c>
      <c r="C1101" s="3" t="s">
        <v>6514</v>
      </c>
      <c r="D1101" s="6">
        <v>15000</v>
      </c>
      <c r="E1101" s="8">
        <v>898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>ROUND((E1101/D1101)*100,0)</f>
        <v>6</v>
      </c>
      <c r="P1101" s="8">
        <f>IFERROR(ROUND(E1101/L1101,2),0)</f>
        <v>0</v>
      </c>
      <c r="Q1101" s="10" t="s">
        <v>8321</v>
      </c>
      <c r="R1101" t="s">
        <v>8322</v>
      </c>
      <c r="S1101">
        <f>YEAR(T1101)</f>
        <v>2015</v>
      </c>
      <c r="T1101" s="14">
        <f>(((J1101/60)/60)/24)+DATE(1970,1,1)</f>
        <v>42342.03943287037</v>
      </c>
      <c r="U1101" s="15">
        <f>(((I1101/60)/60)/24)+DATE(1970,1,1)</f>
        <v>42372.03943287037</v>
      </c>
    </row>
    <row r="1102" spans="1:21" ht="29" x14ac:dyDescent="0.35">
      <c r="A1102">
        <v>2408</v>
      </c>
      <c r="B1102" s="3" t="s">
        <v>2409</v>
      </c>
      <c r="C1102" s="3" t="s">
        <v>6518</v>
      </c>
      <c r="D1102" s="6">
        <v>15000</v>
      </c>
      <c r="E1102" s="8">
        <v>890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>ROUND((E1102/D1102)*100,0)</f>
        <v>6</v>
      </c>
      <c r="P1102" s="8">
        <f>IFERROR(ROUND(E1102/L1102,2),0)</f>
        <v>445</v>
      </c>
      <c r="Q1102" s="10" t="s">
        <v>8321</v>
      </c>
      <c r="R1102" t="s">
        <v>8322</v>
      </c>
      <c r="S1102">
        <f>YEAR(T1102)</f>
        <v>2014</v>
      </c>
      <c r="T1102" s="14">
        <f>(((J1102/60)/60)/24)+DATE(1970,1,1)</f>
        <v>41919.140706018516</v>
      </c>
      <c r="U1102" s="15">
        <f>(((I1102/60)/60)/24)+DATE(1970,1,1)</f>
        <v>41949.182372685187</v>
      </c>
    </row>
    <row r="1103" spans="1:21" ht="29" x14ac:dyDescent="0.35">
      <c r="A1103">
        <v>2410</v>
      </c>
      <c r="B1103" s="3" t="s">
        <v>2411</v>
      </c>
      <c r="C1103" s="3" t="s">
        <v>6520</v>
      </c>
      <c r="D1103" s="6">
        <v>15000</v>
      </c>
      <c r="E1103" s="8">
        <v>886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>ROUND((E1103/D1103)*100,0)</f>
        <v>6</v>
      </c>
      <c r="P1103" s="8">
        <f>IFERROR(ROUND(E1103/L1103,2),0)</f>
        <v>0</v>
      </c>
      <c r="Q1103" s="10" t="s">
        <v>8321</v>
      </c>
      <c r="R1103" t="s">
        <v>8322</v>
      </c>
      <c r="S1103">
        <f>YEAR(T1103)</f>
        <v>2015</v>
      </c>
      <c r="T1103" s="14">
        <f>(((J1103/60)/60)/24)+DATE(1970,1,1)</f>
        <v>42224.408275462964</v>
      </c>
      <c r="U1103" s="15">
        <f>(((I1103/60)/60)/24)+DATE(1970,1,1)</f>
        <v>42254.408275462964</v>
      </c>
    </row>
    <row r="1104" spans="1:21" ht="29" x14ac:dyDescent="0.35">
      <c r="A1104">
        <v>2414</v>
      </c>
      <c r="B1104" s="3" t="s">
        <v>2415</v>
      </c>
      <c r="C1104" s="3" t="s">
        <v>6524</v>
      </c>
      <c r="D1104" s="6">
        <v>15000</v>
      </c>
      <c r="E1104" s="8">
        <v>881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>ROUND((E1104/D1104)*100,0)</f>
        <v>6</v>
      </c>
      <c r="P1104" s="8">
        <f>IFERROR(ROUND(E1104/L1104,2),0)</f>
        <v>67.77</v>
      </c>
      <c r="Q1104" s="10" t="s">
        <v>8321</v>
      </c>
      <c r="R1104" t="s">
        <v>8322</v>
      </c>
      <c r="S1104">
        <f>YEAR(T1104)</f>
        <v>2015</v>
      </c>
      <c r="T1104" s="14">
        <f>(((J1104/60)/60)/24)+DATE(1970,1,1)</f>
        <v>42198.695138888885</v>
      </c>
      <c r="U1104" s="15">
        <f>(((I1104/60)/60)/24)+DATE(1970,1,1)</f>
        <v>42238.165972222225</v>
      </c>
    </row>
    <row r="1105" spans="1:21" ht="43.5" x14ac:dyDescent="0.35">
      <c r="A1105">
        <v>2438</v>
      </c>
      <c r="B1105" s="3" t="s">
        <v>2439</v>
      </c>
      <c r="C1105" s="3" t="s">
        <v>6548</v>
      </c>
      <c r="D1105" s="6">
        <v>15000</v>
      </c>
      <c r="E1105" s="8">
        <v>838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>ROUND((E1105/D1105)*100,0)</f>
        <v>6</v>
      </c>
      <c r="P1105" s="8">
        <f>IFERROR(ROUND(E1105/L1105,2),0)</f>
        <v>838</v>
      </c>
      <c r="Q1105" s="10" t="s">
        <v>8321</v>
      </c>
      <c r="R1105" t="s">
        <v>8322</v>
      </c>
      <c r="S1105">
        <f>YEAR(T1105)</f>
        <v>2015</v>
      </c>
      <c r="T1105" s="14">
        <f>(((J1105/60)/60)/24)+DATE(1970,1,1)</f>
        <v>42285.91506944444</v>
      </c>
      <c r="U1105" s="15">
        <f>(((I1105/60)/60)/24)+DATE(1970,1,1)</f>
        <v>42345.956736111111</v>
      </c>
    </row>
    <row r="1106" spans="1:21" ht="29" x14ac:dyDescent="0.35">
      <c r="A1106">
        <v>2450</v>
      </c>
      <c r="B1106" s="3" t="s">
        <v>2451</v>
      </c>
      <c r="C1106" s="3" t="s">
        <v>6560</v>
      </c>
      <c r="D1106" s="6">
        <v>15000</v>
      </c>
      <c r="E1106" s="8">
        <v>814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>ROUND((E1106/D1106)*100,0)</f>
        <v>5</v>
      </c>
      <c r="P1106" s="8">
        <f>IFERROR(ROUND(E1106/L1106,2),0)</f>
        <v>7.98</v>
      </c>
      <c r="Q1106" s="10" t="s">
        <v>8321</v>
      </c>
      <c r="R1106" t="s">
        <v>8348</v>
      </c>
      <c r="S1106">
        <f>YEAR(T1106)</f>
        <v>2014</v>
      </c>
      <c r="T1106" s="14">
        <f>(((J1106/60)/60)/24)+DATE(1970,1,1)</f>
        <v>41902.07240740741</v>
      </c>
      <c r="U1106" s="15">
        <f>(((I1106/60)/60)/24)+DATE(1970,1,1)</f>
        <v>41940.132638888892</v>
      </c>
    </row>
    <row r="1107" spans="1:21" ht="29" x14ac:dyDescent="0.35">
      <c r="A1107">
        <v>2577</v>
      </c>
      <c r="B1107" s="3" t="s">
        <v>2577</v>
      </c>
      <c r="C1107" s="3" t="s">
        <v>6687</v>
      </c>
      <c r="D1107" s="6">
        <v>15000</v>
      </c>
      <c r="E1107" s="8">
        <v>620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>ROUND((E1107/D1107)*100,0)</f>
        <v>4</v>
      </c>
      <c r="P1107" s="8">
        <f>IFERROR(ROUND(E1107/L1107,2),0)</f>
        <v>0</v>
      </c>
      <c r="Q1107" s="10" t="s">
        <v>8321</v>
      </c>
      <c r="R1107" t="s">
        <v>8322</v>
      </c>
      <c r="S1107">
        <f>YEAR(T1107)</f>
        <v>2014</v>
      </c>
      <c r="T1107" s="14">
        <f>(((J1107/60)/60)/24)+DATE(1970,1,1)</f>
        <v>41830.820567129631</v>
      </c>
      <c r="U1107" s="15">
        <f>(((I1107/60)/60)/24)+DATE(1970,1,1)</f>
        <v>41855.820567129631</v>
      </c>
    </row>
    <row r="1108" spans="1:21" x14ac:dyDescent="0.35">
      <c r="A1108">
        <v>2595</v>
      </c>
      <c r="B1108" s="3" t="s">
        <v>2595</v>
      </c>
      <c r="C1108" s="3" t="s">
        <v>6705</v>
      </c>
      <c r="D1108" s="6">
        <v>15000</v>
      </c>
      <c r="E1108" s="8">
        <v>601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>ROUND((E1108/D1108)*100,0)</f>
        <v>4</v>
      </c>
      <c r="P1108" s="8">
        <f>IFERROR(ROUND(E1108/L1108,2),0)</f>
        <v>31.63</v>
      </c>
      <c r="Q1108" s="10" t="s">
        <v>8321</v>
      </c>
      <c r="R1108" t="s">
        <v>8322</v>
      </c>
      <c r="S1108">
        <f>YEAR(T1108)</f>
        <v>2017</v>
      </c>
      <c r="T1108" s="14">
        <f>(((J1108/60)/60)/24)+DATE(1970,1,1)</f>
        <v>42760.244212962964</v>
      </c>
      <c r="U1108" s="15">
        <f>(((I1108/60)/60)/24)+DATE(1970,1,1)</f>
        <v>42790.244212962964</v>
      </c>
    </row>
    <row r="1109" spans="1:21" ht="29" x14ac:dyDescent="0.35">
      <c r="A1109">
        <v>2618</v>
      </c>
      <c r="B1109" s="3" t="s">
        <v>2618</v>
      </c>
      <c r="C1109" s="3" t="s">
        <v>6728</v>
      </c>
      <c r="D1109" s="6">
        <v>15000</v>
      </c>
      <c r="E1109" s="8">
        <v>570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>ROUND((E1109/D1109)*100,0)</f>
        <v>4</v>
      </c>
      <c r="P1109" s="8">
        <f>IFERROR(ROUND(E1109/L1109,2),0)</f>
        <v>7.4</v>
      </c>
      <c r="Q1109" s="10" t="s">
        <v>8316</v>
      </c>
      <c r="R1109" t="s">
        <v>8350</v>
      </c>
      <c r="S1109">
        <f>YEAR(T1109)</f>
        <v>2015</v>
      </c>
      <c r="T1109" s="14">
        <f>(((J1109/60)/60)/24)+DATE(1970,1,1)</f>
        <v>42279.792372685188</v>
      </c>
      <c r="U1109" s="15">
        <f>(((I1109/60)/60)/24)+DATE(1970,1,1)</f>
        <v>42339.834039351852</v>
      </c>
    </row>
    <row r="1110" spans="1:21" ht="29" x14ac:dyDescent="0.35">
      <c r="A1110">
        <v>2621</v>
      </c>
      <c r="B1110" s="3" t="s">
        <v>2621</v>
      </c>
      <c r="C1110" s="3" t="s">
        <v>6731</v>
      </c>
      <c r="D1110" s="6">
        <v>15000</v>
      </c>
      <c r="E1110" s="8">
        <v>564.66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>ROUND((E1110/D1110)*100,0)</f>
        <v>4</v>
      </c>
      <c r="P1110" s="8">
        <f>IFERROR(ROUND(E1110/L1110,2),0)</f>
        <v>1.21</v>
      </c>
      <c r="Q1110" s="10" t="s">
        <v>8316</v>
      </c>
      <c r="R1110" t="s">
        <v>8350</v>
      </c>
      <c r="S1110">
        <f>YEAR(T1110)</f>
        <v>2015</v>
      </c>
      <c r="T1110" s="14">
        <f>(((J1110/60)/60)/24)+DATE(1970,1,1)</f>
        <v>42115.74754629629</v>
      </c>
      <c r="U1110" s="15">
        <f>(((I1110/60)/60)/24)+DATE(1970,1,1)</f>
        <v>42145.74754629629</v>
      </c>
    </row>
    <row r="1111" spans="1:21" x14ac:dyDescent="0.35">
      <c r="A1111">
        <v>2655</v>
      </c>
      <c r="B1111" s="3" t="s">
        <v>2655</v>
      </c>
      <c r="C1111" s="3" t="s">
        <v>6765</v>
      </c>
      <c r="D1111" s="6">
        <v>15000</v>
      </c>
      <c r="E1111" s="8">
        <v>525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>ROUND((E1111/D1111)*100,0)</f>
        <v>4</v>
      </c>
      <c r="P1111" s="8">
        <f>IFERROR(ROUND(E1111/L1111,2),0)</f>
        <v>12.21</v>
      </c>
      <c r="Q1111" s="10" t="s">
        <v>8316</v>
      </c>
      <c r="R1111" t="s">
        <v>8350</v>
      </c>
      <c r="S1111">
        <f>YEAR(T1111)</f>
        <v>2016</v>
      </c>
      <c r="T1111" s="14">
        <f>(((J1111/60)/60)/24)+DATE(1970,1,1)</f>
        <v>42381.866284722222</v>
      </c>
      <c r="U1111" s="15">
        <f>(((I1111/60)/60)/24)+DATE(1970,1,1)</f>
        <v>42409.833333333328</v>
      </c>
    </row>
    <row r="1112" spans="1:21" ht="29" x14ac:dyDescent="0.35">
      <c r="A1112">
        <v>2683</v>
      </c>
      <c r="B1112" s="3" t="s">
        <v>2683</v>
      </c>
      <c r="C1112" s="3" t="s">
        <v>6793</v>
      </c>
      <c r="D1112" s="6">
        <v>15000</v>
      </c>
      <c r="E1112" s="8">
        <v>500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>ROUND((E1112/D1112)*100,0)</f>
        <v>3</v>
      </c>
      <c r="P1112" s="8">
        <f>IFERROR(ROUND(E1112/L1112,2),0)</f>
        <v>166.67</v>
      </c>
      <c r="Q1112" s="10" t="s">
        <v>8321</v>
      </c>
      <c r="R1112" t="s">
        <v>8322</v>
      </c>
      <c r="S1112">
        <f>YEAR(T1112)</f>
        <v>2015</v>
      </c>
      <c r="T1112" s="14">
        <f>(((J1112/60)/60)/24)+DATE(1970,1,1)</f>
        <v>42034.75509259259</v>
      </c>
      <c r="U1112" s="15">
        <f>(((I1112/60)/60)/24)+DATE(1970,1,1)</f>
        <v>42064.75509259259</v>
      </c>
    </row>
    <row r="1113" spans="1:21" ht="29" x14ac:dyDescent="0.35">
      <c r="A1113">
        <v>2687</v>
      </c>
      <c r="B1113" s="3" t="s">
        <v>2687</v>
      </c>
      <c r="C1113" s="3" t="s">
        <v>6797</v>
      </c>
      <c r="D1113" s="6">
        <v>15000</v>
      </c>
      <c r="E1113" s="8">
        <v>492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>ROUND((E1113/D1113)*100,0)</f>
        <v>3</v>
      </c>
      <c r="P1113" s="8">
        <f>IFERROR(ROUND(E1113/L1113,2),0)</f>
        <v>0</v>
      </c>
      <c r="Q1113" s="10" t="s">
        <v>8321</v>
      </c>
      <c r="R1113" t="s">
        <v>8322</v>
      </c>
      <c r="S1113">
        <f>YEAR(T1113)</f>
        <v>2015</v>
      </c>
      <c r="T1113" s="14">
        <f>(((J1113/60)/60)/24)+DATE(1970,1,1)</f>
        <v>42154.64025462963</v>
      </c>
      <c r="U1113" s="15">
        <f>(((I1113/60)/60)/24)+DATE(1970,1,1)</f>
        <v>42184.64025462963</v>
      </c>
    </row>
    <row r="1114" spans="1:21" ht="29" x14ac:dyDescent="0.35">
      <c r="A1114">
        <v>2695</v>
      </c>
      <c r="B1114" s="3" t="s">
        <v>2695</v>
      </c>
      <c r="C1114" s="3" t="s">
        <v>6805</v>
      </c>
      <c r="D1114" s="6">
        <v>15000</v>
      </c>
      <c r="E1114" s="8">
        <v>481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>ROUND((E1114/D1114)*100,0)</f>
        <v>3</v>
      </c>
      <c r="P1114" s="8">
        <f>IFERROR(ROUND(E1114/L1114,2),0)</f>
        <v>160.33000000000001</v>
      </c>
      <c r="Q1114" s="10" t="s">
        <v>8321</v>
      </c>
      <c r="R1114" t="s">
        <v>8322</v>
      </c>
      <c r="S1114">
        <f>YEAR(T1114)</f>
        <v>2015</v>
      </c>
      <c r="T1114" s="14">
        <f>(((J1114/60)/60)/24)+DATE(1970,1,1)</f>
        <v>42048.181921296295</v>
      </c>
      <c r="U1114" s="15">
        <f>(((I1114/60)/60)/24)+DATE(1970,1,1)</f>
        <v>42108.14025462963</v>
      </c>
    </row>
    <row r="1115" spans="1:21" ht="29" x14ac:dyDescent="0.35">
      <c r="A1115">
        <v>2728</v>
      </c>
      <c r="B1115" s="3" t="s">
        <v>2728</v>
      </c>
      <c r="C1115" s="3" t="s">
        <v>6838</v>
      </c>
      <c r="D1115" s="6">
        <v>15000</v>
      </c>
      <c r="E1115" s="8">
        <v>430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>ROUND((E1115/D1115)*100,0)</f>
        <v>3</v>
      </c>
      <c r="P1115" s="8">
        <f>IFERROR(ROUND(E1115/L1115,2),0)</f>
        <v>1.1000000000000001</v>
      </c>
      <c r="Q1115" s="10" t="s">
        <v>8316</v>
      </c>
      <c r="R1115" t="s">
        <v>8317</v>
      </c>
      <c r="S1115">
        <f>YEAR(T1115)</f>
        <v>2015</v>
      </c>
      <c r="T1115" s="14">
        <f>(((J1115/60)/60)/24)+DATE(1970,1,1)</f>
        <v>42333.59993055556</v>
      </c>
      <c r="U1115" s="15">
        <f>(((I1115/60)/60)/24)+DATE(1970,1,1)</f>
        <v>42368.59993055556</v>
      </c>
    </row>
    <row r="1116" spans="1:21" ht="29" x14ac:dyDescent="0.35">
      <c r="A1116">
        <v>2868</v>
      </c>
      <c r="B1116" s="3" t="s">
        <v>2868</v>
      </c>
      <c r="C1116" s="3" t="s">
        <v>6978</v>
      </c>
      <c r="D1116" s="6">
        <v>15000</v>
      </c>
      <c r="E1116" s="8">
        <v>279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>ROUND((E1116/D1116)*100,0)</f>
        <v>2</v>
      </c>
      <c r="P1116" s="8">
        <f>IFERROR(ROUND(E1116/L1116,2),0)</f>
        <v>4.6500000000000004</v>
      </c>
      <c r="Q1116" s="10" t="s">
        <v>8339</v>
      </c>
      <c r="R1116" t="s">
        <v>8340</v>
      </c>
      <c r="S1116">
        <f>YEAR(T1116)</f>
        <v>2016</v>
      </c>
      <c r="T1116" s="14">
        <f>(((J1116/60)/60)/24)+DATE(1970,1,1)</f>
        <v>42618.827013888891</v>
      </c>
      <c r="U1116" s="15">
        <f>(((I1116/60)/60)/24)+DATE(1970,1,1)</f>
        <v>42648.827013888891</v>
      </c>
    </row>
    <row r="1117" spans="1:21" ht="29" x14ac:dyDescent="0.35">
      <c r="A1117">
        <v>2954</v>
      </c>
      <c r="B1117" s="3" t="s">
        <v>2954</v>
      </c>
      <c r="C1117" s="3" t="s">
        <v>7064</v>
      </c>
      <c r="D1117" s="6">
        <v>15000</v>
      </c>
      <c r="E1117" s="8">
        <v>210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>ROUND((E1117/D1117)*100,0)</f>
        <v>1</v>
      </c>
      <c r="P1117" s="8">
        <f>IFERROR(ROUND(E1117/L1117,2),0)</f>
        <v>0</v>
      </c>
      <c r="Q1117" s="10" t="s">
        <v>8339</v>
      </c>
      <c r="R1117" t="s">
        <v>8357</v>
      </c>
      <c r="S1117">
        <f>YEAR(T1117)</f>
        <v>2017</v>
      </c>
      <c r="T1117" s="14">
        <f>(((J1117/60)/60)/24)+DATE(1970,1,1)</f>
        <v>42790.583368055552</v>
      </c>
      <c r="U1117" s="15">
        <f>(((I1117/60)/60)/24)+DATE(1970,1,1)</f>
        <v>42810.541701388895</v>
      </c>
    </row>
    <row r="1118" spans="1:21" ht="29" x14ac:dyDescent="0.35">
      <c r="A1118">
        <v>2957</v>
      </c>
      <c r="B1118" s="3" t="s">
        <v>2957</v>
      </c>
      <c r="C1118" s="3" t="s">
        <v>7067</v>
      </c>
      <c r="D1118" s="6">
        <v>15000</v>
      </c>
      <c r="E1118" s="8">
        <v>205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>ROUND((E1118/D1118)*100,0)</f>
        <v>1</v>
      </c>
      <c r="P1118" s="8">
        <f>IFERROR(ROUND(E1118/L1118,2),0)</f>
        <v>68.33</v>
      </c>
      <c r="Q1118" s="10" t="s">
        <v>8339</v>
      </c>
      <c r="R1118" t="s">
        <v>8357</v>
      </c>
      <c r="S1118">
        <f>YEAR(T1118)</f>
        <v>2015</v>
      </c>
      <c r="T1118" s="14">
        <f>(((J1118/60)/60)/24)+DATE(1970,1,1)</f>
        <v>42031.011249999996</v>
      </c>
      <c r="U1118" s="15">
        <f>(((I1118/60)/60)/24)+DATE(1970,1,1)</f>
        <v>42090.969583333332</v>
      </c>
    </row>
    <row r="1119" spans="1:21" ht="29" x14ac:dyDescent="0.35">
      <c r="A1119">
        <v>2995</v>
      </c>
      <c r="B1119" s="3" t="s">
        <v>2995</v>
      </c>
      <c r="C1119" s="3" t="s">
        <v>7105</v>
      </c>
      <c r="D1119" s="6">
        <v>15000</v>
      </c>
      <c r="E1119" s="8">
        <v>180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>ROUND((E1119/D1119)*100,0)</f>
        <v>1</v>
      </c>
      <c r="P1119" s="8">
        <f>IFERROR(ROUND(E1119/L1119,2),0)</f>
        <v>0.72</v>
      </c>
      <c r="Q1119" s="10" t="s">
        <v>8339</v>
      </c>
      <c r="R1119" t="s">
        <v>8357</v>
      </c>
      <c r="S1119">
        <f>YEAR(T1119)</f>
        <v>2016</v>
      </c>
      <c r="T1119" s="14">
        <f>(((J1119/60)/60)/24)+DATE(1970,1,1)</f>
        <v>42724.665173611109</v>
      </c>
      <c r="U1119" s="15">
        <f>(((I1119/60)/60)/24)+DATE(1970,1,1)</f>
        <v>42754.665173611109</v>
      </c>
    </row>
    <row r="1120" spans="1:21" ht="29" x14ac:dyDescent="0.35">
      <c r="A1120">
        <v>3019</v>
      </c>
      <c r="B1120" s="3" t="s">
        <v>3019</v>
      </c>
      <c r="C1120" s="3" t="s">
        <v>7129</v>
      </c>
      <c r="D1120" s="6">
        <v>15000</v>
      </c>
      <c r="E1120" s="8">
        <v>151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>ROUND((E1120/D1120)*100,0)</f>
        <v>1</v>
      </c>
      <c r="P1120" s="8">
        <f>IFERROR(ROUND(E1120/L1120,2),0)</f>
        <v>0.67</v>
      </c>
      <c r="Q1120" s="10" t="s">
        <v>8339</v>
      </c>
      <c r="R1120" t="s">
        <v>8357</v>
      </c>
      <c r="S1120">
        <f>YEAR(T1120)</f>
        <v>2014</v>
      </c>
      <c r="T1120" s="14">
        <f>(((J1120/60)/60)/24)+DATE(1970,1,1)</f>
        <v>41758.833564814813</v>
      </c>
      <c r="U1120" s="15">
        <f>(((I1120/60)/60)/24)+DATE(1970,1,1)</f>
        <v>41786.125</v>
      </c>
    </row>
    <row r="1121" spans="1:21" ht="29" x14ac:dyDescent="0.35">
      <c r="A1121">
        <v>3043</v>
      </c>
      <c r="B1121" s="3" t="s">
        <v>3043</v>
      </c>
      <c r="C1121" s="3" t="s">
        <v>7153</v>
      </c>
      <c r="D1121" s="6">
        <v>15000</v>
      </c>
      <c r="E1121" s="8">
        <v>137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>ROUND((E1121/D1121)*100,0)</f>
        <v>1</v>
      </c>
      <c r="P1121" s="8">
        <f>IFERROR(ROUND(E1121/L1121,2),0)</f>
        <v>1.07</v>
      </c>
      <c r="Q1121" s="10" t="s">
        <v>8339</v>
      </c>
      <c r="R1121" t="s">
        <v>8357</v>
      </c>
      <c r="S1121">
        <f>YEAR(T1121)</f>
        <v>2015</v>
      </c>
      <c r="T1121" s="14">
        <f>(((J1121/60)/60)/24)+DATE(1970,1,1)</f>
        <v>42083.070590277777</v>
      </c>
      <c r="U1121" s="15">
        <f>(((I1121/60)/60)/24)+DATE(1970,1,1)</f>
        <v>42110.118055555555</v>
      </c>
    </row>
    <row r="1122" spans="1:21" ht="29" x14ac:dyDescent="0.35">
      <c r="A1122">
        <v>3059</v>
      </c>
      <c r="B1122" s="3" t="s">
        <v>3059</v>
      </c>
      <c r="C1122" s="3" t="s">
        <v>7169</v>
      </c>
      <c r="D1122" s="6">
        <v>15000</v>
      </c>
      <c r="E1122" s="8">
        <v>130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>ROUND((E1122/D1122)*100,0)</f>
        <v>1</v>
      </c>
      <c r="P1122" s="8">
        <f>IFERROR(ROUND(E1122/L1122,2),0)</f>
        <v>11.82</v>
      </c>
      <c r="Q1122" s="10" t="s">
        <v>8339</v>
      </c>
      <c r="R1122" t="s">
        <v>8357</v>
      </c>
      <c r="S1122">
        <f>YEAR(T1122)</f>
        <v>2014</v>
      </c>
      <c r="T1122" s="14">
        <f>(((J1122/60)/60)/24)+DATE(1970,1,1)</f>
        <v>41829.935717592591</v>
      </c>
      <c r="U1122" s="15">
        <f>(((I1122/60)/60)/24)+DATE(1970,1,1)</f>
        <v>41859.935717592591</v>
      </c>
    </row>
    <row r="1123" spans="1:21" ht="29" x14ac:dyDescent="0.35">
      <c r="A1123">
        <v>3075</v>
      </c>
      <c r="B1123" s="3" t="s">
        <v>3075</v>
      </c>
      <c r="C1123" s="3" t="s">
        <v>7185</v>
      </c>
      <c r="D1123" s="6">
        <v>15000</v>
      </c>
      <c r="E1123" s="8">
        <v>124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>ROUND((E1123/D1123)*100,0)</f>
        <v>1</v>
      </c>
      <c r="P1123" s="8">
        <f>IFERROR(ROUND(E1123/L1123,2),0)</f>
        <v>6.2</v>
      </c>
      <c r="Q1123" s="10" t="s">
        <v>8339</v>
      </c>
      <c r="R1123" t="s">
        <v>8357</v>
      </c>
      <c r="S1123">
        <f>YEAR(T1123)</f>
        <v>2016</v>
      </c>
      <c r="T1123" s="14">
        <f>(((J1123/60)/60)/24)+DATE(1970,1,1)</f>
        <v>42551.102314814809</v>
      </c>
      <c r="U1123" s="15">
        <f>(((I1123/60)/60)/24)+DATE(1970,1,1)</f>
        <v>42601.102314814809</v>
      </c>
    </row>
    <row r="1124" spans="1:21" ht="29" x14ac:dyDescent="0.35">
      <c r="A1124">
        <v>3128</v>
      </c>
      <c r="B1124" s="3" t="s">
        <v>3128</v>
      </c>
      <c r="C1124" s="3" t="s">
        <v>7238</v>
      </c>
      <c r="D1124" s="6">
        <v>15000</v>
      </c>
      <c r="E1124" s="8">
        <v>100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>ROUND((E1124/D1124)*100,0)</f>
        <v>1</v>
      </c>
      <c r="P1124" s="8">
        <f>IFERROR(ROUND(E1124/L1124,2),0)</f>
        <v>0.85</v>
      </c>
      <c r="Q1124" s="10" t="s">
        <v>8339</v>
      </c>
      <c r="R1124" t="s">
        <v>8340</v>
      </c>
      <c r="S1124">
        <f>YEAR(T1124)</f>
        <v>2017</v>
      </c>
      <c r="T1124" s="14">
        <f>(((J1124/60)/60)/24)+DATE(1970,1,1)</f>
        <v>42780.825706018513</v>
      </c>
      <c r="U1124" s="15">
        <f>(((I1124/60)/60)/24)+DATE(1970,1,1)</f>
        <v>42810.784039351856</v>
      </c>
    </row>
    <row r="1125" spans="1:21" ht="29" x14ac:dyDescent="0.35">
      <c r="A1125">
        <v>3187</v>
      </c>
      <c r="B1125" s="3" t="s">
        <v>3187</v>
      </c>
      <c r="C1125" s="3" t="s">
        <v>7297</v>
      </c>
      <c r="D1125" s="6">
        <v>15000</v>
      </c>
      <c r="E1125" s="8">
        <v>78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>ROUND((E1125/D1125)*100,0)</f>
        <v>1</v>
      </c>
      <c r="P1125" s="8">
        <f>IFERROR(ROUND(E1125/L1125,2),0)</f>
        <v>0.32</v>
      </c>
      <c r="Q1125" s="10" t="s">
        <v>8339</v>
      </c>
      <c r="R1125" t="s">
        <v>8340</v>
      </c>
      <c r="S1125">
        <f>YEAR(T1125)</f>
        <v>2014</v>
      </c>
      <c r="T1125" s="14">
        <f>(((J1125/60)/60)/24)+DATE(1970,1,1)</f>
        <v>41835.666354166664</v>
      </c>
      <c r="U1125" s="15">
        <f>(((I1125/60)/60)/24)+DATE(1970,1,1)</f>
        <v>41855.666354166664</v>
      </c>
    </row>
    <row r="1126" spans="1:21" x14ac:dyDescent="0.35">
      <c r="A1126">
        <v>3220</v>
      </c>
      <c r="B1126" s="3" t="s">
        <v>3220</v>
      </c>
      <c r="C1126" s="3" t="s">
        <v>7330</v>
      </c>
      <c r="D1126" s="6">
        <v>15000</v>
      </c>
      <c r="E1126" s="8">
        <v>68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>ROUND((E1126/D1126)*100,0)</f>
        <v>0</v>
      </c>
      <c r="P1126" s="8">
        <f>IFERROR(ROUND(E1126/L1126,2),0)</f>
        <v>1.1499999999999999</v>
      </c>
      <c r="Q1126" s="10" t="s">
        <v>8339</v>
      </c>
      <c r="R1126" t="s">
        <v>8340</v>
      </c>
      <c r="S1126">
        <f>YEAR(T1126)</f>
        <v>2017</v>
      </c>
      <c r="T1126" s="14">
        <f>(((J1126/60)/60)/24)+DATE(1970,1,1)</f>
        <v>42772.833379629628</v>
      </c>
      <c r="U1126" s="15">
        <f>(((I1126/60)/60)/24)+DATE(1970,1,1)</f>
        <v>42806.875</v>
      </c>
    </row>
    <row r="1127" spans="1:21" ht="29" x14ac:dyDescent="0.35">
      <c r="A1127">
        <v>3235</v>
      </c>
      <c r="B1127" s="3" t="s">
        <v>3235</v>
      </c>
      <c r="C1127" s="3" t="s">
        <v>7345</v>
      </c>
      <c r="D1127" s="6">
        <v>15000</v>
      </c>
      <c r="E1127" s="8">
        <v>61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>ROUND((E1127/D1127)*100,0)</f>
        <v>0</v>
      </c>
      <c r="P1127" s="8">
        <f>IFERROR(ROUND(E1127/L1127,2),0)</f>
        <v>0.34</v>
      </c>
      <c r="Q1127" s="10" t="s">
        <v>8339</v>
      </c>
      <c r="R1127" t="s">
        <v>8340</v>
      </c>
      <c r="S1127">
        <f>YEAR(T1127)</f>
        <v>2016</v>
      </c>
      <c r="T1127" s="14">
        <f>(((J1127/60)/60)/24)+DATE(1970,1,1)</f>
        <v>42522.347812499997</v>
      </c>
      <c r="U1127" s="15">
        <f>(((I1127/60)/60)/24)+DATE(1970,1,1)</f>
        <v>42552.347812499997</v>
      </c>
    </row>
    <row r="1128" spans="1:21" ht="29" x14ac:dyDescent="0.35">
      <c r="A1128">
        <v>3267</v>
      </c>
      <c r="B1128" s="3" t="s">
        <v>3267</v>
      </c>
      <c r="C1128" s="3" t="s">
        <v>7377</v>
      </c>
      <c r="D1128" s="6">
        <v>15000</v>
      </c>
      <c r="E1128" s="8">
        <v>51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>ROUND((E1128/D1128)*100,0)</f>
        <v>0</v>
      </c>
      <c r="P1128" s="8">
        <f>IFERROR(ROUND(E1128/L1128,2),0)</f>
        <v>0.18</v>
      </c>
      <c r="Q1128" s="10" t="s">
        <v>8339</v>
      </c>
      <c r="R1128" t="s">
        <v>8340</v>
      </c>
      <c r="S1128">
        <f>YEAR(T1128)</f>
        <v>2015</v>
      </c>
      <c r="T1128" s="14">
        <f>(((J1128/60)/60)/24)+DATE(1970,1,1)</f>
        <v>42172.757638888885</v>
      </c>
      <c r="U1128" s="15">
        <f>(((I1128/60)/60)/24)+DATE(1970,1,1)</f>
        <v>42202.757638888885</v>
      </c>
    </row>
    <row r="1129" spans="1:21" ht="29" x14ac:dyDescent="0.35">
      <c r="A1129">
        <v>3286</v>
      </c>
      <c r="B1129" s="3" t="s">
        <v>3286</v>
      </c>
      <c r="C1129" s="3" t="s">
        <v>7396</v>
      </c>
      <c r="D1129" s="6">
        <v>15000</v>
      </c>
      <c r="E1129" s="8">
        <v>50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>ROUND((E1129/D1129)*100,0)</f>
        <v>0</v>
      </c>
      <c r="P1129" s="8">
        <f>IFERROR(ROUND(E1129/L1129,2),0)</f>
        <v>0.41</v>
      </c>
      <c r="Q1129" s="10" t="s">
        <v>8339</v>
      </c>
      <c r="R1129" t="s">
        <v>8340</v>
      </c>
      <c r="S1129">
        <f>YEAR(T1129)</f>
        <v>2016</v>
      </c>
      <c r="T1129" s="14">
        <f>(((J1129/60)/60)/24)+DATE(1970,1,1)</f>
        <v>42567.840069444443</v>
      </c>
      <c r="U1129" s="15">
        <f>(((I1129/60)/60)/24)+DATE(1970,1,1)</f>
        <v>42597.840069444443</v>
      </c>
    </row>
    <row r="1130" spans="1:21" ht="29" x14ac:dyDescent="0.35">
      <c r="A1130">
        <v>3304</v>
      </c>
      <c r="B1130" s="3" t="s">
        <v>3304</v>
      </c>
      <c r="C1130" s="3" t="s">
        <v>7414</v>
      </c>
      <c r="D1130" s="6">
        <v>15000</v>
      </c>
      <c r="E1130" s="8">
        <v>50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>ROUND((E1130/D1130)*100,0)</f>
        <v>0</v>
      </c>
      <c r="P1130" s="8">
        <f>IFERROR(ROUND(E1130/L1130,2),0)</f>
        <v>0.28999999999999998</v>
      </c>
      <c r="Q1130" s="10" t="s">
        <v>8339</v>
      </c>
      <c r="R1130" t="s">
        <v>8340</v>
      </c>
      <c r="S1130">
        <f>YEAR(T1130)</f>
        <v>2016</v>
      </c>
      <c r="T1130" s="14">
        <f>(((J1130/60)/60)/24)+DATE(1970,1,1)</f>
        <v>42696.624444444446</v>
      </c>
      <c r="U1130" s="15">
        <f>(((I1130/60)/60)/24)+DATE(1970,1,1)</f>
        <v>42726.624444444446</v>
      </c>
    </row>
    <row r="1131" spans="1:21" x14ac:dyDescent="0.35">
      <c r="A1131">
        <v>3338</v>
      </c>
      <c r="B1131" s="3" t="s">
        <v>3338</v>
      </c>
      <c r="C1131" s="3" t="s">
        <v>7448</v>
      </c>
      <c r="D1131" s="6">
        <v>15000</v>
      </c>
      <c r="E1131" s="8">
        <v>40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>ROUND((E1131/D1131)*100,0)</f>
        <v>0</v>
      </c>
      <c r="P1131" s="8">
        <f>IFERROR(ROUND(E1131/L1131,2),0)</f>
        <v>0.36</v>
      </c>
      <c r="Q1131" s="10" t="s">
        <v>8339</v>
      </c>
      <c r="R1131" t="s">
        <v>8340</v>
      </c>
      <c r="S1131">
        <f>YEAR(T1131)</f>
        <v>2017</v>
      </c>
      <c r="T1131" s="14">
        <f>(((J1131/60)/60)/24)+DATE(1970,1,1)</f>
        <v>42769.574999999997</v>
      </c>
      <c r="U1131" s="15">
        <f>(((I1131/60)/60)/24)+DATE(1970,1,1)</f>
        <v>42790.574999999997</v>
      </c>
    </row>
    <row r="1132" spans="1:21" ht="29" x14ac:dyDescent="0.35">
      <c r="A1132">
        <v>3402</v>
      </c>
      <c r="B1132" s="3" t="s">
        <v>3401</v>
      </c>
      <c r="C1132" s="3" t="s">
        <v>7512</v>
      </c>
      <c r="D1132" s="6">
        <v>15000</v>
      </c>
      <c r="E1132" s="8">
        <v>26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>ROUND((E1132/D1132)*100,0)</f>
        <v>0</v>
      </c>
      <c r="P1132" s="8">
        <f>IFERROR(ROUND(E1132/L1132,2),0)</f>
        <v>0.16</v>
      </c>
      <c r="Q1132" s="10" t="s">
        <v>8339</v>
      </c>
      <c r="R1132" t="s">
        <v>8340</v>
      </c>
      <c r="S1132">
        <f>YEAR(T1132)</f>
        <v>2015</v>
      </c>
      <c r="T1132" s="14">
        <f>(((J1132/60)/60)/24)+DATE(1970,1,1)</f>
        <v>42290.61855324074</v>
      </c>
      <c r="U1132" s="15">
        <f>(((I1132/60)/60)/24)+DATE(1970,1,1)</f>
        <v>42320.104861111111</v>
      </c>
    </row>
    <row r="1133" spans="1:21" ht="29" x14ac:dyDescent="0.35">
      <c r="A1133">
        <v>3411</v>
      </c>
      <c r="B1133" s="3" t="s">
        <v>3410</v>
      </c>
      <c r="C1133" s="3" t="s">
        <v>7521</v>
      </c>
      <c r="D1133" s="6">
        <v>15000</v>
      </c>
      <c r="E1133" s="8">
        <v>25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>ROUND((E1133/D1133)*100,0)</f>
        <v>0</v>
      </c>
      <c r="P1133" s="8">
        <f>IFERROR(ROUND(E1133/L1133,2),0)</f>
        <v>0.32</v>
      </c>
      <c r="Q1133" s="10" t="s">
        <v>8339</v>
      </c>
      <c r="R1133" t="s">
        <v>8340</v>
      </c>
      <c r="S1133">
        <f>YEAR(T1133)</f>
        <v>2015</v>
      </c>
      <c r="T1133" s="14">
        <f>(((J1133/60)/60)/24)+DATE(1970,1,1)</f>
        <v>42265.022824074069</v>
      </c>
      <c r="U1133" s="15">
        <f>(((I1133/60)/60)/24)+DATE(1970,1,1)</f>
        <v>42285.022824074069</v>
      </c>
    </row>
    <row r="1134" spans="1:21" ht="29" x14ac:dyDescent="0.35">
      <c r="A1134">
        <v>3779</v>
      </c>
      <c r="B1134" s="3" t="s">
        <v>3776</v>
      </c>
      <c r="C1134" s="3" t="s">
        <v>7889</v>
      </c>
      <c r="D1134" s="6">
        <v>15000</v>
      </c>
      <c r="E1134" s="8">
        <v>0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>ROUND((E1134/D1134)*100,0)</f>
        <v>0</v>
      </c>
      <c r="P1134" s="8">
        <f>IFERROR(ROUND(E1134/L1134,2),0)</f>
        <v>0</v>
      </c>
      <c r="Q1134" s="10" t="s">
        <v>8339</v>
      </c>
      <c r="R1134" t="s">
        <v>8351</v>
      </c>
      <c r="S1134">
        <f>YEAR(T1134)</f>
        <v>2016</v>
      </c>
      <c r="T1134" s="14">
        <f>(((J1134/60)/60)/24)+DATE(1970,1,1)</f>
        <v>42425.735416666663</v>
      </c>
      <c r="U1134" s="15">
        <f>(((I1134/60)/60)/24)+DATE(1970,1,1)</f>
        <v>42455.693750000006</v>
      </c>
    </row>
    <row r="1135" spans="1:21" ht="29" x14ac:dyDescent="0.3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>ROUND((E1135/D1135)*100,0)</f>
        <v>0</v>
      </c>
      <c r="P1135" s="8">
        <f>IFERROR(ROUND(E1135/L1135,2),0)</f>
        <v>0</v>
      </c>
      <c r="Q1135" s="10" t="s">
        <v>8339</v>
      </c>
      <c r="R1135" t="s">
        <v>8351</v>
      </c>
      <c r="S1135">
        <f>YEAR(T1135)</f>
        <v>2016</v>
      </c>
      <c r="T1135" s="14">
        <f>(((J1135/60)/60)/24)+DATE(1970,1,1)</f>
        <v>42666.666932870372</v>
      </c>
      <c r="U1135" s="15">
        <f>(((I1135/60)/60)/24)+DATE(1970,1,1)</f>
        <v>42696.708599537036</v>
      </c>
    </row>
    <row r="1136" spans="1:21" ht="29" x14ac:dyDescent="0.3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>ROUND((E1136/D1136)*100,0)</f>
        <v>0</v>
      </c>
      <c r="P1136" s="8">
        <f>IFERROR(ROUND(E1136/L1136,2),0)</f>
        <v>0</v>
      </c>
      <c r="Q1136" s="10" t="s">
        <v>8339</v>
      </c>
      <c r="R1136" t="s">
        <v>8351</v>
      </c>
      <c r="S1136">
        <f>YEAR(T1136)</f>
        <v>2015</v>
      </c>
      <c r="T1136" s="14">
        <f>(((J1136/60)/60)/24)+DATE(1970,1,1)</f>
        <v>42180.145787037036</v>
      </c>
      <c r="U1136" s="15">
        <f>(((I1136/60)/60)/24)+DATE(1970,1,1)</f>
        <v>42230.145787037036</v>
      </c>
    </row>
    <row r="1137" spans="1:21" ht="29" x14ac:dyDescent="0.3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>ROUND((E1137/D1137)*100,0)</f>
        <v>0</v>
      </c>
      <c r="P1137" s="8">
        <f>IFERROR(ROUND(E1137/L1137,2),0)</f>
        <v>0</v>
      </c>
      <c r="Q1137" s="10" t="s">
        <v>8339</v>
      </c>
      <c r="R1137" t="s">
        <v>8351</v>
      </c>
      <c r="S1137">
        <f>YEAR(T1137)</f>
        <v>2014</v>
      </c>
      <c r="T1137" s="14">
        <f>(((J1137/60)/60)/24)+DATE(1970,1,1)</f>
        <v>41999.861064814817</v>
      </c>
      <c r="U1137" s="15">
        <f>(((I1137/60)/60)/24)+DATE(1970,1,1)</f>
        <v>42029.861064814817</v>
      </c>
    </row>
    <row r="1138" spans="1:21" ht="29" x14ac:dyDescent="0.3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>ROUND((E1138/D1138)*100,0)</f>
        <v>0</v>
      </c>
      <c r="P1138" s="8">
        <f>IFERROR(ROUND(E1138/L1138,2),0)</f>
        <v>0</v>
      </c>
      <c r="Q1138" s="10" t="s">
        <v>8339</v>
      </c>
      <c r="R1138" t="s">
        <v>8351</v>
      </c>
      <c r="S1138">
        <f>YEAR(T1138)</f>
        <v>2014</v>
      </c>
      <c r="T1138" s="14">
        <f>(((J1138/60)/60)/24)+DATE(1970,1,1)</f>
        <v>41854.602650462963</v>
      </c>
      <c r="U1138" s="15">
        <f>(((I1138/60)/60)/24)+DATE(1970,1,1)</f>
        <v>41884.602650462963</v>
      </c>
    </row>
    <row r="1139" spans="1:21" ht="29" x14ac:dyDescent="0.35">
      <c r="A1139">
        <v>3890</v>
      </c>
      <c r="B1139" s="3" t="s">
        <v>3887</v>
      </c>
      <c r="C1139" s="3" t="s">
        <v>7998</v>
      </c>
      <c r="D1139" s="6">
        <v>15000</v>
      </c>
      <c r="E1139" s="8">
        <v>0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>ROUND((E1139/D1139)*100,0)</f>
        <v>0</v>
      </c>
      <c r="P1139" s="8">
        <f>IFERROR(ROUND(E1139/L1139,2),0)</f>
        <v>0</v>
      </c>
      <c r="Q1139" s="10" t="s">
        <v>8339</v>
      </c>
      <c r="R1139" t="s">
        <v>8340</v>
      </c>
      <c r="S1139">
        <f>YEAR(T1139)</f>
        <v>2015</v>
      </c>
      <c r="T1139" s="14">
        <f>(((J1139/60)/60)/24)+DATE(1970,1,1)</f>
        <v>42171.758611111116</v>
      </c>
      <c r="U1139" s="15">
        <f>(((I1139/60)/60)/24)+DATE(1970,1,1)</f>
        <v>42231.758611111116</v>
      </c>
    </row>
    <row r="1140" spans="1:21" ht="29" x14ac:dyDescent="0.35">
      <c r="A1140">
        <v>3894</v>
      </c>
      <c r="B1140" s="3" t="s">
        <v>3891</v>
      </c>
      <c r="C1140" s="3" t="s">
        <v>8002</v>
      </c>
      <c r="D1140" s="6">
        <v>15000</v>
      </c>
      <c r="E1140" s="8">
        <v>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>ROUND((E1140/D1140)*100,0)</f>
        <v>0</v>
      </c>
      <c r="P1140" s="8">
        <f>IFERROR(ROUND(E1140/L1140,2),0)</f>
        <v>0</v>
      </c>
      <c r="Q1140" s="10" t="s">
        <v>8339</v>
      </c>
      <c r="R1140" t="s">
        <v>8340</v>
      </c>
      <c r="S1140">
        <f>YEAR(T1140)</f>
        <v>2016</v>
      </c>
      <c r="T1140" s="14">
        <f>(((J1140/60)/60)/24)+DATE(1970,1,1)</f>
        <v>42679.958472222221</v>
      </c>
      <c r="U1140" s="15">
        <f>(((I1140/60)/60)/24)+DATE(1970,1,1)</f>
        <v>42710.207638888889</v>
      </c>
    </row>
    <row r="1141" spans="1:21" ht="29" x14ac:dyDescent="0.35">
      <c r="A1141">
        <v>3912</v>
      </c>
      <c r="B1141" s="3" t="s">
        <v>3909</v>
      </c>
      <c r="C1141" s="3" t="s">
        <v>8020</v>
      </c>
      <c r="D1141" s="6">
        <v>15000</v>
      </c>
      <c r="E1141" s="8">
        <v>0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>ROUND((E1141/D1141)*100,0)</f>
        <v>0</v>
      </c>
      <c r="P1141" s="8">
        <f>IFERROR(ROUND(E1141/L1141,2),0)</f>
        <v>0</v>
      </c>
      <c r="Q1141" s="10" t="s">
        <v>8339</v>
      </c>
      <c r="R1141" t="s">
        <v>8340</v>
      </c>
      <c r="S1141">
        <f>YEAR(T1141)</f>
        <v>2015</v>
      </c>
      <c r="T1141" s="14">
        <f>(((J1141/60)/60)/24)+DATE(1970,1,1)</f>
        <v>42059.270023148143</v>
      </c>
      <c r="U1141" s="15">
        <f>(((I1141/60)/60)/24)+DATE(1970,1,1)</f>
        <v>42119.190972222219</v>
      </c>
    </row>
    <row r="1142" spans="1:21" ht="29" x14ac:dyDescent="0.35">
      <c r="A1142">
        <v>3924</v>
      </c>
      <c r="B1142" s="3" t="s">
        <v>3921</v>
      </c>
      <c r="C1142" s="3" t="s">
        <v>8032</v>
      </c>
      <c r="D1142" s="6">
        <v>15000</v>
      </c>
      <c r="E1142" s="8">
        <v>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>ROUND((E1142/D1142)*100,0)</f>
        <v>0</v>
      </c>
      <c r="P1142" s="8">
        <f>IFERROR(ROUND(E1142/L1142,2),0)</f>
        <v>0</v>
      </c>
      <c r="Q1142" s="10" t="s">
        <v>8339</v>
      </c>
      <c r="R1142" t="s">
        <v>8340</v>
      </c>
      <c r="S1142">
        <f>YEAR(T1142)</f>
        <v>2014</v>
      </c>
      <c r="T1142" s="14">
        <f>(((J1142/60)/60)/24)+DATE(1970,1,1)</f>
        <v>41786.959745370368</v>
      </c>
      <c r="U1142" s="15">
        <f>(((I1142/60)/60)/24)+DATE(1970,1,1)</f>
        <v>41816.959745370368</v>
      </c>
    </row>
    <row r="1143" spans="1:21" ht="29" x14ac:dyDescent="0.35">
      <c r="A1143">
        <v>3970</v>
      </c>
      <c r="B1143" s="3" t="s">
        <v>3967</v>
      </c>
      <c r="C1143" s="3" t="s">
        <v>8077</v>
      </c>
      <c r="D1143" s="6">
        <v>15000</v>
      </c>
      <c r="E1143" s="8">
        <v>0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>ROUND((E1143/D1143)*100,0)</f>
        <v>0</v>
      </c>
      <c r="P1143" s="8">
        <f>IFERROR(ROUND(E1143/L1143,2),0)</f>
        <v>0</v>
      </c>
      <c r="Q1143" s="10" t="s">
        <v>8339</v>
      </c>
      <c r="R1143" t="s">
        <v>8340</v>
      </c>
      <c r="S1143">
        <f>YEAR(T1143)</f>
        <v>2016</v>
      </c>
      <c r="T1143" s="14">
        <f>(((J1143/60)/60)/24)+DATE(1970,1,1)</f>
        <v>42447.863553240735</v>
      </c>
      <c r="U1143" s="15">
        <f>(((I1143/60)/60)/24)+DATE(1970,1,1)</f>
        <v>42477.863553240735</v>
      </c>
    </row>
    <row r="1144" spans="1:21" ht="29" x14ac:dyDescent="0.35">
      <c r="A1144">
        <v>4021</v>
      </c>
      <c r="B1144" s="3" t="s">
        <v>4017</v>
      </c>
      <c r="C1144" s="3" t="s">
        <v>8126</v>
      </c>
      <c r="D1144" s="6">
        <v>15000</v>
      </c>
      <c r="E1144" s="8">
        <v>0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>ROUND((E1144/D1144)*100,0)</f>
        <v>0</v>
      </c>
      <c r="P1144" s="8">
        <f>IFERROR(ROUND(E1144/L1144,2),0)</f>
        <v>0</v>
      </c>
      <c r="Q1144" s="10" t="s">
        <v>8339</v>
      </c>
      <c r="R1144" t="s">
        <v>8340</v>
      </c>
      <c r="S1144">
        <f>YEAR(T1144)</f>
        <v>2014</v>
      </c>
      <c r="T1144" s="14">
        <f>(((J1144/60)/60)/24)+DATE(1970,1,1)</f>
        <v>41878.911550925928</v>
      </c>
      <c r="U1144" s="15">
        <f>(((I1144/60)/60)/24)+DATE(1970,1,1)</f>
        <v>41938.911550925928</v>
      </c>
    </row>
    <row r="1145" spans="1:21" ht="29" x14ac:dyDescent="0.35">
      <c r="A1145">
        <v>4066</v>
      </c>
      <c r="B1145" s="3" t="s">
        <v>4062</v>
      </c>
      <c r="C1145" s="3" t="s">
        <v>8170</v>
      </c>
      <c r="D1145" s="6">
        <v>15000</v>
      </c>
      <c r="E1145" s="8">
        <v>0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>ROUND((E1145/D1145)*100,0)</f>
        <v>0</v>
      </c>
      <c r="P1145" s="8">
        <f>IFERROR(ROUND(E1145/L1145,2),0)</f>
        <v>0</v>
      </c>
      <c r="Q1145" s="10" t="s">
        <v>8339</v>
      </c>
      <c r="R1145" t="s">
        <v>8340</v>
      </c>
      <c r="S1145">
        <f>YEAR(T1145)</f>
        <v>2016</v>
      </c>
      <c r="T1145" s="14">
        <f>(((J1145/60)/60)/24)+DATE(1970,1,1)</f>
        <v>42479.039212962962</v>
      </c>
      <c r="U1145" s="15">
        <f>(((I1145/60)/60)/24)+DATE(1970,1,1)</f>
        <v>42509.039212962962</v>
      </c>
    </row>
    <row r="1146" spans="1:21" ht="29" x14ac:dyDescent="0.35">
      <c r="A1146">
        <v>4077</v>
      </c>
      <c r="B1146" s="3" t="s">
        <v>4073</v>
      </c>
      <c r="C1146" s="3" t="s">
        <v>8180</v>
      </c>
      <c r="D1146" s="6">
        <v>15000</v>
      </c>
      <c r="E1146" s="8">
        <v>0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>ROUND((E1146/D1146)*100,0)</f>
        <v>0</v>
      </c>
      <c r="P1146" s="8">
        <f>IFERROR(ROUND(E1146/L1146,2),0)</f>
        <v>0</v>
      </c>
      <c r="Q1146" s="10" t="s">
        <v>8339</v>
      </c>
      <c r="R1146" t="s">
        <v>8340</v>
      </c>
      <c r="S1146">
        <f>YEAR(T1146)</f>
        <v>2016</v>
      </c>
      <c r="T1146" s="14">
        <f>(((J1146/60)/60)/24)+DATE(1970,1,1)</f>
        <v>42695.7105787037</v>
      </c>
      <c r="U1146" s="15">
        <f>(((I1146/60)/60)/24)+DATE(1970,1,1)</f>
        <v>42725.7105787037</v>
      </c>
    </row>
    <row r="1147" spans="1:21" ht="29" x14ac:dyDescent="0.35">
      <c r="A1147">
        <v>3095</v>
      </c>
      <c r="B1147" s="3" t="s">
        <v>3095</v>
      </c>
      <c r="C1147" s="3" t="s">
        <v>7205</v>
      </c>
      <c r="D1147" s="6">
        <v>14920</v>
      </c>
      <c r="E1147" s="8">
        <v>110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>ROUND((E1147/D1147)*100,0)</f>
        <v>1</v>
      </c>
      <c r="P1147" s="8">
        <f>IFERROR(ROUND(E1147/L1147,2),0)</f>
        <v>110</v>
      </c>
      <c r="Q1147" s="10" t="s">
        <v>8339</v>
      </c>
      <c r="R1147" t="s">
        <v>8357</v>
      </c>
      <c r="S1147">
        <f>YEAR(T1147)</f>
        <v>2016</v>
      </c>
      <c r="T1147" s="14">
        <f>(((J1147/60)/60)/24)+DATE(1970,1,1)</f>
        <v>42523.025231481486</v>
      </c>
      <c r="U1147" s="15">
        <f>(((I1147/60)/60)/24)+DATE(1970,1,1)</f>
        <v>42583.025231481486</v>
      </c>
    </row>
    <row r="1148" spans="1:21" ht="29" x14ac:dyDescent="0.35">
      <c r="A1148">
        <v>345</v>
      </c>
      <c r="B1148" s="3" t="s">
        <v>346</v>
      </c>
      <c r="C1148" s="3" t="s">
        <v>4455</v>
      </c>
      <c r="D1148" s="6">
        <v>14500</v>
      </c>
      <c r="E1148" s="8">
        <v>24505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>ROUND((E1148/D1148)*100,0)</f>
        <v>169</v>
      </c>
      <c r="P1148" s="8">
        <f>IFERROR(ROUND(E1148/L1148,2),0)</f>
        <v>136.9</v>
      </c>
      <c r="Q1148" s="10" t="s">
        <v>8308</v>
      </c>
      <c r="R1148" t="s">
        <v>8332</v>
      </c>
      <c r="S1148">
        <f>YEAR(T1148)</f>
        <v>2015</v>
      </c>
      <c r="T1148" s="14">
        <f>(((J1148/60)/60)/24)+DATE(1970,1,1)</f>
        <v>42114.944328703699</v>
      </c>
      <c r="U1148" s="15">
        <f>(((I1148/60)/60)/24)+DATE(1970,1,1)</f>
        <v>42144.944328703699</v>
      </c>
    </row>
    <row r="1149" spans="1:21" ht="29" x14ac:dyDescent="0.35">
      <c r="A1149">
        <v>928</v>
      </c>
      <c r="B1149" s="3" t="s">
        <v>929</v>
      </c>
      <c r="C1149" s="3" t="s">
        <v>5038</v>
      </c>
      <c r="D1149" s="6">
        <v>14500</v>
      </c>
      <c r="E1149" s="8">
        <v>6755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>ROUND((E1149/D1149)*100,0)</f>
        <v>47</v>
      </c>
      <c r="P1149" s="8">
        <f>IFERROR(ROUND(E1149/L1149,2),0)</f>
        <v>241.25</v>
      </c>
      <c r="Q1149" s="10" t="s">
        <v>8313</v>
      </c>
      <c r="R1149" t="s">
        <v>8344</v>
      </c>
      <c r="S1149">
        <f>YEAR(T1149)</f>
        <v>2012</v>
      </c>
      <c r="T1149" s="14">
        <f>(((J1149/60)/60)/24)+DATE(1970,1,1)</f>
        <v>41180.86241898148</v>
      </c>
      <c r="U1149" s="15">
        <f>(((I1149/60)/60)/24)+DATE(1970,1,1)</f>
        <v>41231</v>
      </c>
    </row>
    <row r="1150" spans="1:21" ht="29" x14ac:dyDescent="0.35">
      <c r="A1150">
        <v>1196</v>
      </c>
      <c r="B1150" s="3" t="s">
        <v>1197</v>
      </c>
      <c r="C1150" s="3" t="s">
        <v>5306</v>
      </c>
      <c r="D1150" s="6">
        <v>14500</v>
      </c>
      <c r="E1150" s="8">
        <v>4853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>ROUND((E1150/D1150)*100,0)</f>
        <v>33</v>
      </c>
      <c r="P1150" s="8">
        <f>IFERROR(ROUND(E1150/L1150,2),0)</f>
        <v>9.48</v>
      </c>
      <c r="Q1150" s="10" t="s">
        <v>8325</v>
      </c>
      <c r="R1150" t="s">
        <v>8331</v>
      </c>
      <c r="S1150">
        <f>YEAR(T1150)</f>
        <v>2015</v>
      </c>
      <c r="T1150" s="14">
        <f>(((J1150/60)/60)/24)+DATE(1970,1,1)</f>
        <v>42326.818738425922</v>
      </c>
      <c r="U1150" s="15">
        <f>(((I1150/60)/60)/24)+DATE(1970,1,1)</f>
        <v>42356.818738425922</v>
      </c>
    </row>
    <row r="1151" spans="1:21" ht="29" x14ac:dyDescent="0.35">
      <c r="A1151">
        <v>1404</v>
      </c>
      <c r="B1151" s="3" t="s">
        <v>1405</v>
      </c>
      <c r="C1151" s="3" t="s">
        <v>5514</v>
      </c>
      <c r="D1151" s="6">
        <v>14500</v>
      </c>
      <c r="E1151" s="8">
        <v>3500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>ROUND((E1151/D1151)*100,0)</f>
        <v>24</v>
      </c>
      <c r="P1151" s="8">
        <f>IFERROR(ROUND(E1151/L1151,2),0)</f>
        <v>700</v>
      </c>
      <c r="Q1151" s="10" t="s">
        <v>8318</v>
      </c>
      <c r="R1151" t="s">
        <v>8338</v>
      </c>
      <c r="S1151">
        <f>YEAR(T1151)</f>
        <v>2015</v>
      </c>
      <c r="T1151" s="14">
        <f>(((J1151/60)/60)/24)+DATE(1970,1,1)</f>
        <v>42032.510243055556</v>
      </c>
      <c r="U1151" s="15">
        <f>(((I1151/60)/60)/24)+DATE(1970,1,1)</f>
        <v>42057.510243055556</v>
      </c>
    </row>
    <row r="1152" spans="1:21" ht="29" x14ac:dyDescent="0.35">
      <c r="A1152">
        <v>2912</v>
      </c>
      <c r="B1152" s="3" t="s">
        <v>2912</v>
      </c>
      <c r="C1152" s="3" t="s">
        <v>7022</v>
      </c>
      <c r="D1152" s="6">
        <v>14440</v>
      </c>
      <c r="E1152" s="8">
        <v>250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>ROUND((E1152/D1152)*100,0)</f>
        <v>2</v>
      </c>
      <c r="P1152" s="8">
        <f>IFERROR(ROUND(E1152/L1152,2),0)</f>
        <v>9.6199999999999992</v>
      </c>
      <c r="Q1152" s="10" t="s">
        <v>8339</v>
      </c>
      <c r="R1152" t="s">
        <v>8340</v>
      </c>
      <c r="S1152">
        <f>YEAR(T1152)</f>
        <v>2015</v>
      </c>
      <c r="T1152" s="14">
        <f>(((J1152/60)/60)/24)+DATE(1970,1,1)</f>
        <v>42354.131643518514</v>
      </c>
      <c r="U1152" s="15">
        <f>(((I1152/60)/60)/24)+DATE(1970,1,1)</f>
        <v>42384.131643518514</v>
      </c>
    </row>
    <row r="1153" spans="1:21" ht="29" x14ac:dyDescent="0.35">
      <c r="A1153">
        <v>42</v>
      </c>
      <c r="B1153" s="3" t="s">
        <v>44</v>
      </c>
      <c r="C1153" s="3" t="s">
        <v>4153</v>
      </c>
      <c r="D1153" s="6">
        <v>14000</v>
      </c>
      <c r="E1153" s="8">
        <v>168829.14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>ROUND((E1153/D1153)*100,0)</f>
        <v>1206</v>
      </c>
      <c r="P1153" s="8">
        <f>IFERROR(ROUND(E1153/L1153,2),0)</f>
        <v>998.99</v>
      </c>
      <c r="Q1153" s="10" t="s">
        <v>8308</v>
      </c>
      <c r="R1153" t="s">
        <v>8309</v>
      </c>
      <c r="S1153">
        <f>YEAR(T1153)</f>
        <v>2014</v>
      </c>
      <c r="T1153" s="14">
        <f>(((J1153/60)/60)/24)+DATE(1970,1,1)</f>
        <v>41971.639189814814</v>
      </c>
      <c r="U1153" s="15">
        <f>(((I1153/60)/60)/24)+DATE(1970,1,1)</f>
        <v>42001.639189814814</v>
      </c>
    </row>
    <row r="1154" spans="1:21" ht="29" x14ac:dyDescent="0.35">
      <c r="A1154">
        <v>207</v>
      </c>
      <c r="B1154" s="3" t="s">
        <v>209</v>
      </c>
      <c r="C1154" s="3" t="s">
        <v>4317</v>
      </c>
      <c r="D1154" s="6">
        <v>14000</v>
      </c>
      <c r="E1154" s="8">
        <v>39757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>ROUND((E1154/D1154)*100,0)</f>
        <v>284</v>
      </c>
      <c r="P1154" s="8">
        <f>IFERROR(ROUND(E1154/L1154,2),0)</f>
        <v>3058.23</v>
      </c>
      <c r="Q1154" s="10" t="s">
        <v>8308</v>
      </c>
      <c r="R1154" t="s">
        <v>8323</v>
      </c>
      <c r="S1154">
        <f>YEAR(T1154)</f>
        <v>2014</v>
      </c>
      <c r="T1154" s="14">
        <f>(((J1154/60)/60)/24)+DATE(1970,1,1)</f>
        <v>41978.197199074071</v>
      </c>
      <c r="U1154" s="15">
        <f>(((I1154/60)/60)/24)+DATE(1970,1,1)</f>
        <v>42008.197199074071</v>
      </c>
    </row>
    <row r="1155" spans="1:21" ht="29" x14ac:dyDescent="0.35">
      <c r="A1155">
        <v>285</v>
      </c>
      <c r="B1155" s="3" t="s">
        <v>286</v>
      </c>
      <c r="C1155" s="3" t="s">
        <v>4395</v>
      </c>
      <c r="D1155" s="6">
        <v>14000</v>
      </c>
      <c r="E1155" s="8">
        <v>30026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>ROUND((E1155/D1155)*100,0)</f>
        <v>214</v>
      </c>
      <c r="P1155" s="8">
        <f>IFERROR(ROUND(E1155/L1155,2),0)</f>
        <v>53.33</v>
      </c>
      <c r="Q1155" s="10" t="s">
        <v>8308</v>
      </c>
      <c r="R1155" t="s">
        <v>8332</v>
      </c>
      <c r="S1155">
        <f>YEAR(T1155)</f>
        <v>2013</v>
      </c>
      <c r="T1155" s="14">
        <f>(((J1155/60)/60)/24)+DATE(1970,1,1)</f>
        <v>41506.756111111114</v>
      </c>
      <c r="U1155" s="15">
        <f>(((I1155/60)/60)/24)+DATE(1970,1,1)</f>
        <v>41536.756111111114</v>
      </c>
    </row>
    <row r="1156" spans="1:21" ht="29" x14ac:dyDescent="0.35">
      <c r="A1156">
        <v>510</v>
      </c>
      <c r="B1156" s="3" t="s">
        <v>511</v>
      </c>
      <c r="C1156" s="3" t="s">
        <v>4620</v>
      </c>
      <c r="D1156" s="6">
        <v>14000</v>
      </c>
      <c r="E1156" s="8">
        <v>15390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>ROUND((E1156/D1156)*100,0)</f>
        <v>110</v>
      </c>
      <c r="P1156" s="8">
        <f>IFERROR(ROUND(E1156/L1156,2),0)</f>
        <v>0</v>
      </c>
      <c r="Q1156" s="10" t="s">
        <v>8308</v>
      </c>
      <c r="R1156" t="s">
        <v>8335</v>
      </c>
      <c r="S1156">
        <f>YEAR(T1156)</f>
        <v>2016</v>
      </c>
      <c r="T1156" s="14">
        <f>(((J1156/60)/60)/24)+DATE(1970,1,1)</f>
        <v>42400.176377314812</v>
      </c>
      <c r="U1156" s="15">
        <f>(((I1156/60)/60)/24)+DATE(1970,1,1)</f>
        <v>42430.176377314812</v>
      </c>
    </row>
    <row r="1157" spans="1:21" ht="29" x14ac:dyDescent="0.35">
      <c r="A1157">
        <v>795</v>
      </c>
      <c r="B1157" s="3" t="s">
        <v>796</v>
      </c>
      <c r="C1157" s="3" t="s">
        <v>4905</v>
      </c>
      <c r="D1157" s="6">
        <v>14000</v>
      </c>
      <c r="E1157" s="8">
        <v>8519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>ROUND((E1157/D1157)*100,0)</f>
        <v>61</v>
      </c>
      <c r="P1157" s="8">
        <f>IFERROR(ROUND(E1157/L1157,2),0)</f>
        <v>46.3</v>
      </c>
      <c r="Q1157" s="10" t="s">
        <v>8313</v>
      </c>
      <c r="R1157" t="s">
        <v>8315</v>
      </c>
      <c r="S1157">
        <f>YEAR(T1157)</f>
        <v>2012</v>
      </c>
      <c r="T1157" s="14">
        <f>(((J1157/60)/60)/24)+DATE(1970,1,1)</f>
        <v>40963.613032407404</v>
      </c>
      <c r="U1157" s="15">
        <f>(((I1157/60)/60)/24)+DATE(1970,1,1)</f>
        <v>41006.207638888889</v>
      </c>
    </row>
    <row r="1158" spans="1:21" ht="29" x14ac:dyDescent="0.35">
      <c r="A1158">
        <v>860</v>
      </c>
      <c r="B1158" s="3" t="s">
        <v>861</v>
      </c>
      <c r="C1158" s="3" t="s">
        <v>4970</v>
      </c>
      <c r="D1158" s="6">
        <v>14000</v>
      </c>
      <c r="E1158" s="8">
        <v>7833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>ROUND((E1158/D1158)*100,0)</f>
        <v>56</v>
      </c>
      <c r="P1158" s="8">
        <f>IFERROR(ROUND(E1158/L1158,2),0)</f>
        <v>163.19</v>
      </c>
      <c r="Q1158" s="10" t="s">
        <v>8313</v>
      </c>
      <c r="R1158" t="s">
        <v>8344</v>
      </c>
      <c r="S1158">
        <f>YEAR(T1158)</f>
        <v>2013</v>
      </c>
      <c r="T1158" s="14">
        <f>(((J1158/60)/60)/24)+DATE(1970,1,1)</f>
        <v>41570.482789351852</v>
      </c>
      <c r="U1158" s="15">
        <f>(((I1158/60)/60)/24)+DATE(1970,1,1)</f>
        <v>41600.524456018517</v>
      </c>
    </row>
    <row r="1159" spans="1:21" x14ac:dyDescent="0.35">
      <c r="A1159">
        <v>1216</v>
      </c>
      <c r="B1159" s="3" t="s">
        <v>1217</v>
      </c>
      <c r="C1159" s="3" t="s">
        <v>5326</v>
      </c>
      <c r="D1159" s="6">
        <v>14000</v>
      </c>
      <c r="E1159" s="8">
        <v>4635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>ROUND((E1159/D1159)*100,0)</f>
        <v>33</v>
      </c>
      <c r="P1159" s="8">
        <f>IFERROR(ROUND(E1159/L1159,2),0)</f>
        <v>20.88</v>
      </c>
      <c r="Q1159" s="10" t="s">
        <v>8325</v>
      </c>
      <c r="R1159" t="s">
        <v>8331</v>
      </c>
      <c r="S1159">
        <f>YEAR(T1159)</f>
        <v>2015</v>
      </c>
      <c r="T1159" s="14">
        <f>(((J1159/60)/60)/24)+DATE(1970,1,1)</f>
        <v>42247.616400462968</v>
      </c>
      <c r="U1159" s="15">
        <f>(((I1159/60)/60)/24)+DATE(1970,1,1)</f>
        <v>42279.960416666669</v>
      </c>
    </row>
    <row r="1160" spans="1:21" x14ac:dyDescent="0.35">
      <c r="A1160">
        <v>1452</v>
      </c>
      <c r="B1160" s="3" t="s">
        <v>1453</v>
      </c>
      <c r="C1160" s="3" t="s">
        <v>5562</v>
      </c>
      <c r="D1160" s="6">
        <v>14000</v>
      </c>
      <c r="E1160" s="8">
        <v>3318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>ROUND((E1160/D1160)*100,0)</f>
        <v>24</v>
      </c>
      <c r="P1160" s="8">
        <f>IFERROR(ROUND(E1160/L1160,2),0)</f>
        <v>0</v>
      </c>
      <c r="Q1160" s="10" t="s">
        <v>8318</v>
      </c>
      <c r="R1160" t="s">
        <v>8338</v>
      </c>
      <c r="S1160">
        <f>YEAR(T1160)</f>
        <v>2014</v>
      </c>
      <c r="T1160" s="14">
        <f>(((J1160/60)/60)/24)+DATE(1970,1,1)</f>
        <v>41818.703275462962</v>
      </c>
      <c r="U1160" s="15">
        <f>(((I1160/60)/60)/24)+DATE(1970,1,1)</f>
        <v>41848.703275462962</v>
      </c>
    </row>
    <row r="1161" spans="1:21" ht="29" x14ac:dyDescent="0.35">
      <c r="A1161">
        <v>1511</v>
      </c>
      <c r="B1161" s="3" t="s">
        <v>1512</v>
      </c>
      <c r="C1161" s="3" t="s">
        <v>5621</v>
      </c>
      <c r="D1161" s="6">
        <v>14000</v>
      </c>
      <c r="E1161" s="8">
        <v>3100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>ROUND((E1161/D1161)*100,0)</f>
        <v>22</v>
      </c>
      <c r="P1161" s="8">
        <f>IFERROR(ROUND(E1161/L1161,2),0)</f>
        <v>15.05</v>
      </c>
      <c r="Q1161" s="10" t="s">
        <v>8325</v>
      </c>
      <c r="R1161" t="s">
        <v>8331</v>
      </c>
      <c r="S1161">
        <f>YEAR(T1161)</f>
        <v>2015</v>
      </c>
      <c r="T1161" s="14">
        <f>(((J1161/60)/60)/24)+DATE(1970,1,1)</f>
        <v>42296.583379629628</v>
      </c>
      <c r="U1161" s="15">
        <f>(((I1161/60)/60)/24)+DATE(1970,1,1)</f>
        <v>42326.625046296293</v>
      </c>
    </row>
    <row r="1162" spans="1:21" ht="29" x14ac:dyDescent="0.35">
      <c r="A1162">
        <v>1591</v>
      </c>
      <c r="B1162" s="3" t="s">
        <v>1592</v>
      </c>
      <c r="C1162" s="3" t="s">
        <v>5701</v>
      </c>
      <c r="D1162" s="6">
        <v>14000</v>
      </c>
      <c r="E1162" s="8">
        <v>2857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>ROUND((E1162/D1162)*100,0)</f>
        <v>20</v>
      </c>
      <c r="P1162" s="8">
        <f>IFERROR(ROUND(E1162/L1162,2),0)</f>
        <v>31.05</v>
      </c>
      <c r="Q1162" s="10" t="s">
        <v>8325</v>
      </c>
      <c r="R1162" t="s">
        <v>8328</v>
      </c>
      <c r="S1162">
        <f>YEAR(T1162)</f>
        <v>2016</v>
      </c>
      <c r="T1162" s="14">
        <f>(((J1162/60)/60)/24)+DATE(1970,1,1)</f>
        <v>42433.726168981477</v>
      </c>
      <c r="U1162" s="15">
        <f>(((I1162/60)/60)/24)+DATE(1970,1,1)</f>
        <v>42463.68450231482</v>
      </c>
    </row>
    <row r="1163" spans="1:21" x14ac:dyDescent="0.35">
      <c r="A1163">
        <v>2196</v>
      </c>
      <c r="B1163" s="3" t="s">
        <v>2197</v>
      </c>
      <c r="C1163" s="3" t="s">
        <v>6306</v>
      </c>
      <c r="D1163" s="6">
        <v>14000</v>
      </c>
      <c r="E1163" s="8">
        <v>1261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>ROUND((E1163/D1163)*100,0)</f>
        <v>9</v>
      </c>
      <c r="P1163" s="8">
        <f>IFERROR(ROUND(E1163/L1163,2),0)</f>
        <v>5.39</v>
      </c>
      <c r="Q1163" s="10" t="s">
        <v>8311</v>
      </c>
      <c r="R1163" t="s">
        <v>8312</v>
      </c>
      <c r="S1163">
        <f>YEAR(T1163)</f>
        <v>2016</v>
      </c>
      <c r="T1163" s="14">
        <f>(((J1163/60)/60)/24)+DATE(1970,1,1)</f>
        <v>42675.487291666665</v>
      </c>
      <c r="U1163" s="15">
        <f>(((I1163/60)/60)/24)+DATE(1970,1,1)</f>
        <v>42706.291666666672</v>
      </c>
    </row>
    <row r="1164" spans="1:21" ht="29" x14ac:dyDescent="0.35">
      <c r="A1164">
        <v>2432</v>
      </c>
      <c r="B1164" s="3" t="s">
        <v>2433</v>
      </c>
      <c r="C1164" s="3" t="s">
        <v>6542</v>
      </c>
      <c r="D1164" s="6">
        <v>14000</v>
      </c>
      <c r="E1164" s="8">
        <v>850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>ROUND((E1164/D1164)*100,0)</f>
        <v>6</v>
      </c>
      <c r="P1164" s="8">
        <f>IFERROR(ROUND(E1164/L1164,2),0)</f>
        <v>425</v>
      </c>
      <c r="Q1164" s="10" t="s">
        <v>8321</v>
      </c>
      <c r="R1164" t="s">
        <v>8322</v>
      </c>
      <c r="S1164">
        <f>YEAR(T1164)</f>
        <v>2015</v>
      </c>
      <c r="T1164" s="14">
        <f>(((J1164/60)/60)/24)+DATE(1970,1,1)</f>
        <v>42041.218715277777</v>
      </c>
      <c r="U1164" s="15">
        <f>(((I1164/60)/60)/24)+DATE(1970,1,1)</f>
        <v>42071.218715277777</v>
      </c>
    </row>
    <row r="1165" spans="1:21" ht="29" x14ac:dyDescent="0.35">
      <c r="A1165">
        <v>3971</v>
      </c>
      <c r="B1165" s="3" t="s">
        <v>3968</v>
      </c>
      <c r="C1165" s="3" t="s">
        <v>8078</v>
      </c>
      <c r="D1165" s="6">
        <v>14000</v>
      </c>
      <c r="E1165" s="8">
        <v>0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>ROUND((E1165/D1165)*100,0)</f>
        <v>0</v>
      </c>
      <c r="P1165" s="8">
        <f>IFERROR(ROUND(E1165/L1165,2),0)</f>
        <v>0</v>
      </c>
      <c r="Q1165" s="10" t="s">
        <v>8339</v>
      </c>
      <c r="R1165" t="s">
        <v>8340</v>
      </c>
      <c r="S1165">
        <f>YEAR(T1165)</f>
        <v>2014</v>
      </c>
      <c r="T1165" s="14">
        <f>(((J1165/60)/60)/24)+DATE(1970,1,1)</f>
        <v>41811.536180555559</v>
      </c>
      <c r="U1165" s="15">
        <f>(((I1165/60)/60)/24)+DATE(1970,1,1)</f>
        <v>41841.536180555559</v>
      </c>
    </row>
    <row r="1166" spans="1:21" ht="29" x14ac:dyDescent="0.35">
      <c r="A1166">
        <v>610</v>
      </c>
      <c r="B1166" s="3" t="s">
        <v>611</v>
      </c>
      <c r="C1166" s="3" t="s">
        <v>4720</v>
      </c>
      <c r="D1166" s="6">
        <v>13803</v>
      </c>
      <c r="E1166" s="8">
        <v>11943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>ROUND((E1166/D1166)*100,0)</f>
        <v>87</v>
      </c>
      <c r="P1166" s="8">
        <f>IFERROR(ROUND(E1166/L1166,2),0)</f>
        <v>0</v>
      </c>
      <c r="Q1166" s="10" t="s">
        <v>8316</v>
      </c>
      <c r="R1166" t="s">
        <v>8334</v>
      </c>
      <c r="S1166">
        <f>YEAR(T1166)</f>
        <v>2015</v>
      </c>
      <c r="T1166" s="14">
        <f>(((J1166/60)/60)/24)+DATE(1970,1,1)</f>
        <v>42086.83085648148</v>
      </c>
      <c r="U1166" s="15">
        <f>(((I1166/60)/60)/24)+DATE(1970,1,1)</f>
        <v>42116.83085648148</v>
      </c>
    </row>
    <row r="1167" spans="1:21" ht="29" x14ac:dyDescent="0.35">
      <c r="A1167">
        <v>4034</v>
      </c>
      <c r="B1167" s="3" t="s">
        <v>4030</v>
      </c>
      <c r="C1167" s="3" t="s">
        <v>8139</v>
      </c>
      <c r="D1167" s="6">
        <v>13500</v>
      </c>
      <c r="E1167" s="8">
        <v>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>ROUND((E1167/D1167)*100,0)</f>
        <v>0</v>
      </c>
      <c r="P1167" s="8">
        <f>IFERROR(ROUND(E1167/L1167,2),0)</f>
        <v>0</v>
      </c>
      <c r="Q1167" s="10" t="s">
        <v>8339</v>
      </c>
      <c r="R1167" t="s">
        <v>8340</v>
      </c>
      <c r="S1167">
        <f>YEAR(T1167)</f>
        <v>2015</v>
      </c>
      <c r="T1167" s="14">
        <f>(((J1167/60)/60)/24)+DATE(1970,1,1)</f>
        <v>42067.947337962964</v>
      </c>
      <c r="U1167" s="15">
        <f>(((I1167/60)/60)/24)+DATE(1970,1,1)</f>
        <v>42097.905671296292</v>
      </c>
    </row>
    <row r="1168" spans="1:21" x14ac:dyDescent="0.35">
      <c r="A1168">
        <v>3869</v>
      </c>
      <c r="B1168" s="3" t="s">
        <v>3866</v>
      </c>
      <c r="C1168" s="3" t="s">
        <v>7978</v>
      </c>
      <c r="D1168" s="6">
        <v>13111</v>
      </c>
      <c r="E1168" s="8">
        <v>0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>ROUND((E1168/D1168)*100,0)</f>
        <v>0</v>
      </c>
      <c r="P1168" s="8">
        <f>IFERROR(ROUND(E1168/L1168,2),0)</f>
        <v>0</v>
      </c>
      <c r="Q1168" s="10" t="s">
        <v>8339</v>
      </c>
      <c r="R1168" t="s">
        <v>8351</v>
      </c>
      <c r="S1168">
        <f>YEAR(T1168)</f>
        <v>2015</v>
      </c>
      <c r="T1168" s="14">
        <f>(((J1168/60)/60)/24)+DATE(1970,1,1)</f>
        <v>42047.724444444444</v>
      </c>
      <c r="U1168" s="15">
        <f>(((I1168/60)/60)/24)+DATE(1970,1,1)</f>
        <v>42077.132638888885</v>
      </c>
    </row>
    <row r="1169" spans="1:21" ht="29" x14ac:dyDescent="0.35">
      <c r="A1169">
        <v>242</v>
      </c>
      <c r="B1169" s="3" t="s">
        <v>244</v>
      </c>
      <c r="C1169" s="3" t="s">
        <v>4352</v>
      </c>
      <c r="D1169" s="6">
        <v>13000</v>
      </c>
      <c r="E1169" s="8">
        <v>33393.339999999997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>ROUND((E1169/D1169)*100,0)</f>
        <v>257</v>
      </c>
      <c r="P1169" s="8">
        <f>IFERROR(ROUND(E1169/L1169,2),0)</f>
        <v>165.31</v>
      </c>
      <c r="Q1169" s="10" t="s">
        <v>8308</v>
      </c>
      <c r="R1169" t="s">
        <v>8332</v>
      </c>
      <c r="S1169">
        <f>YEAR(T1169)</f>
        <v>2011</v>
      </c>
      <c r="T1169" s="14">
        <f>(((J1169/60)/60)/24)+DATE(1970,1,1)</f>
        <v>40862.492939814816</v>
      </c>
      <c r="U1169" s="15">
        <f>(((I1169/60)/60)/24)+DATE(1970,1,1)</f>
        <v>40897.492939814816</v>
      </c>
    </row>
    <row r="1170" spans="1:21" ht="29" x14ac:dyDescent="0.35">
      <c r="A1170">
        <v>256</v>
      </c>
      <c r="B1170" s="3" t="s">
        <v>257</v>
      </c>
      <c r="C1170" s="3" t="s">
        <v>4366</v>
      </c>
      <c r="D1170" s="6">
        <v>13000</v>
      </c>
      <c r="E1170" s="8">
        <v>31820.5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>ROUND((E1170/D1170)*100,0)</f>
        <v>245</v>
      </c>
      <c r="P1170" s="8">
        <f>IFERROR(ROUND(E1170/L1170,2),0)</f>
        <v>115.71</v>
      </c>
      <c r="Q1170" s="10" t="s">
        <v>8308</v>
      </c>
      <c r="R1170" t="s">
        <v>8332</v>
      </c>
      <c r="S1170">
        <f>YEAR(T1170)</f>
        <v>2013</v>
      </c>
      <c r="T1170" s="14">
        <f>(((J1170/60)/60)/24)+DATE(1970,1,1)</f>
        <v>41319.769293981481</v>
      </c>
      <c r="U1170" s="15">
        <f>(((I1170/60)/60)/24)+DATE(1970,1,1)</f>
        <v>41349.769293981481</v>
      </c>
    </row>
    <row r="1171" spans="1:21" ht="29" x14ac:dyDescent="0.35">
      <c r="A1171">
        <v>301</v>
      </c>
      <c r="B1171" s="3" t="s">
        <v>302</v>
      </c>
      <c r="C1171" s="3" t="s">
        <v>4411</v>
      </c>
      <c r="D1171" s="6">
        <v>13000</v>
      </c>
      <c r="E1171" s="8">
        <v>28167.25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>ROUND((E1171/D1171)*100,0)</f>
        <v>217</v>
      </c>
      <c r="P1171" s="8">
        <f>IFERROR(ROUND(E1171/L1171,2),0)</f>
        <v>112.22</v>
      </c>
      <c r="Q1171" s="10" t="s">
        <v>8308</v>
      </c>
      <c r="R1171" t="s">
        <v>8332</v>
      </c>
      <c r="S1171">
        <f>YEAR(T1171)</f>
        <v>2013</v>
      </c>
      <c r="T1171" s="14">
        <f>(((J1171/60)/60)/24)+DATE(1970,1,1)</f>
        <v>41312.737673611111</v>
      </c>
      <c r="U1171" s="15">
        <f>(((I1171/60)/60)/24)+DATE(1970,1,1)</f>
        <v>41352.696006944447</v>
      </c>
    </row>
    <row r="1172" spans="1:21" x14ac:dyDescent="0.35">
      <c r="A1172">
        <v>741</v>
      </c>
      <c r="B1172" s="3" t="s">
        <v>742</v>
      </c>
      <c r="C1172" s="3" t="s">
        <v>4851</v>
      </c>
      <c r="D1172" s="6">
        <v>13000</v>
      </c>
      <c r="E1172" s="8">
        <v>9486.69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>ROUND((E1172/D1172)*100,0)</f>
        <v>73</v>
      </c>
      <c r="P1172" s="8">
        <f>IFERROR(ROUND(E1172/L1172,2),0)</f>
        <v>100.92</v>
      </c>
      <c r="Q1172" s="10" t="s">
        <v>8318</v>
      </c>
      <c r="R1172" t="s">
        <v>8319</v>
      </c>
      <c r="S1172">
        <f>YEAR(T1172)</f>
        <v>2013</v>
      </c>
      <c r="T1172" s="14">
        <f>(((J1172/60)/60)/24)+DATE(1970,1,1)</f>
        <v>41401.648217592592</v>
      </c>
      <c r="U1172" s="15">
        <f>(((I1172/60)/60)/24)+DATE(1970,1,1)</f>
        <v>41436.648217592592</v>
      </c>
    </row>
    <row r="1173" spans="1:21" ht="29" x14ac:dyDescent="0.35">
      <c r="A1173">
        <v>1204</v>
      </c>
      <c r="B1173" s="3" t="s">
        <v>1205</v>
      </c>
      <c r="C1173" s="3" t="s">
        <v>5314</v>
      </c>
      <c r="D1173" s="6">
        <v>13000</v>
      </c>
      <c r="E1173" s="8">
        <v>4743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>ROUND((E1173/D1173)*100,0)</f>
        <v>36</v>
      </c>
      <c r="P1173" s="8">
        <f>IFERROR(ROUND(E1173/L1173,2),0)</f>
        <v>83.21</v>
      </c>
      <c r="Q1173" s="10" t="s">
        <v>8325</v>
      </c>
      <c r="R1173" t="s">
        <v>8331</v>
      </c>
      <c r="S1173">
        <f>YEAR(T1173)</f>
        <v>2015</v>
      </c>
      <c r="T1173" s="14">
        <f>(((J1173/60)/60)/24)+DATE(1970,1,1)</f>
        <v>42297.748067129629</v>
      </c>
      <c r="U1173" s="15">
        <f>(((I1173/60)/60)/24)+DATE(1970,1,1)</f>
        <v>42342.208333333328</v>
      </c>
    </row>
    <row r="1174" spans="1:21" ht="29" x14ac:dyDescent="0.35">
      <c r="A1174">
        <v>1205</v>
      </c>
      <c r="B1174" s="3" t="s">
        <v>1206</v>
      </c>
      <c r="C1174" s="3" t="s">
        <v>5315</v>
      </c>
      <c r="D1174" s="6">
        <v>13000</v>
      </c>
      <c r="E1174" s="8">
        <v>4712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>ROUND((E1174/D1174)*100,0)</f>
        <v>36</v>
      </c>
      <c r="P1174" s="8">
        <f>IFERROR(ROUND(E1174/L1174,2),0)</f>
        <v>76</v>
      </c>
      <c r="Q1174" s="10" t="s">
        <v>8325</v>
      </c>
      <c r="R1174" t="s">
        <v>8331</v>
      </c>
      <c r="S1174">
        <f>YEAR(T1174)</f>
        <v>2015</v>
      </c>
      <c r="T1174" s="14">
        <f>(((J1174/60)/60)/24)+DATE(1970,1,1)</f>
        <v>42138.506377314814</v>
      </c>
      <c r="U1174" s="15">
        <f>(((I1174/60)/60)/24)+DATE(1970,1,1)</f>
        <v>42168.506377314814</v>
      </c>
    </row>
    <row r="1175" spans="1:21" ht="29" x14ac:dyDescent="0.35">
      <c r="A1175">
        <v>1425</v>
      </c>
      <c r="B1175" s="3" t="s">
        <v>1426</v>
      </c>
      <c r="C1175" s="3" t="s">
        <v>5535</v>
      </c>
      <c r="D1175" s="6">
        <v>13000</v>
      </c>
      <c r="E1175" s="8">
        <v>3405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>ROUND((E1175/D1175)*100,0)</f>
        <v>26</v>
      </c>
      <c r="P1175" s="8">
        <f>IFERROR(ROUND(E1175/L1175,2),0)</f>
        <v>0</v>
      </c>
      <c r="Q1175" s="10" t="s">
        <v>8318</v>
      </c>
      <c r="R1175" t="s">
        <v>8338</v>
      </c>
      <c r="S1175">
        <f>YEAR(T1175)</f>
        <v>2015</v>
      </c>
      <c r="T1175" s="14">
        <f>(((J1175/60)/60)/24)+DATE(1970,1,1)</f>
        <v>42093.131469907406</v>
      </c>
      <c r="U1175" s="15">
        <f>(((I1175/60)/60)/24)+DATE(1970,1,1)</f>
        <v>42123.131469907406</v>
      </c>
    </row>
    <row r="1176" spans="1:21" ht="29" x14ac:dyDescent="0.35">
      <c r="A1176">
        <v>1440</v>
      </c>
      <c r="B1176" s="3" t="s">
        <v>1441</v>
      </c>
      <c r="C1176" s="3" t="s">
        <v>5550</v>
      </c>
      <c r="D1176" s="6">
        <v>13000</v>
      </c>
      <c r="E1176" s="8">
        <v>3363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>ROUND((E1176/D1176)*100,0)</f>
        <v>26</v>
      </c>
      <c r="P1176" s="8">
        <f>IFERROR(ROUND(E1176/L1176,2),0)</f>
        <v>3363</v>
      </c>
      <c r="Q1176" s="10" t="s">
        <v>8318</v>
      </c>
      <c r="R1176" t="s">
        <v>8338</v>
      </c>
      <c r="S1176">
        <f>YEAR(T1176)</f>
        <v>2016</v>
      </c>
      <c r="T1176" s="14">
        <f>(((J1176/60)/60)/24)+DATE(1970,1,1)</f>
        <v>42486.748414351852</v>
      </c>
      <c r="U1176" s="15">
        <f>(((I1176/60)/60)/24)+DATE(1970,1,1)</f>
        <v>42516.748414351852</v>
      </c>
    </row>
    <row r="1177" spans="1:21" ht="29" x14ac:dyDescent="0.35">
      <c r="A1177">
        <v>1443</v>
      </c>
      <c r="B1177" s="3" t="s">
        <v>1444</v>
      </c>
      <c r="C1177" s="3" t="s">
        <v>5553</v>
      </c>
      <c r="D1177" s="6">
        <v>13000</v>
      </c>
      <c r="E1177" s="8">
        <v>3350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>ROUND((E1177/D1177)*100,0)</f>
        <v>26</v>
      </c>
      <c r="P1177" s="8">
        <f>IFERROR(ROUND(E1177/L1177,2),0)</f>
        <v>0</v>
      </c>
      <c r="Q1177" s="10" t="s">
        <v>8318</v>
      </c>
      <c r="R1177" t="s">
        <v>8338</v>
      </c>
      <c r="S1177">
        <f>YEAR(T1177)</f>
        <v>2016</v>
      </c>
      <c r="T1177" s="14">
        <f>(((J1177/60)/60)/24)+DATE(1970,1,1)</f>
        <v>42707.926030092596</v>
      </c>
      <c r="U1177" s="15">
        <f>(((I1177/60)/60)/24)+DATE(1970,1,1)</f>
        <v>42737.926030092596</v>
      </c>
    </row>
    <row r="1178" spans="1:21" ht="29" x14ac:dyDescent="0.35">
      <c r="A1178">
        <v>2227</v>
      </c>
      <c r="B1178" s="3" t="s">
        <v>2228</v>
      </c>
      <c r="C1178" s="3" t="s">
        <v>6337</v>
      </c>
      <c r="D1178" s="6">
        <v>13000</v>
      </c>
      <c r="E1178" s="8">
        <v>1200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>ROUND((E1178/D1178)*100,0)</f>
        <v>9</v>
      </c>
      <c r="P1178" s="8">
        <f>IFERROR(ROUND(E1178/L1178,2),0)</f>
        <v>3.99</v>
      </c>
      <c r="Q1178" s="10" t="s">
        <v>8311</v>
      </c>
      <c r="R1178" t="s">
        <v>8312</v>
      </c>
      <c r="S1178">
        <f>YEAR(T1178)</f>
        <v>2013</v>
      </c>
      <c r="T1178" s="14">
        <f>(((J1178/60)/60)/24)+DATE(1970,1,1)</f>
        <v>41561.807349537034</v>
      </c>
      <c r="U1178" s="15">
        <f>(((I1178/60)/60)/24)+DATE(1970,1,1)</f>
        <v>41591.849016203705</v>
      </c>
    </row>
    <row r="1179" spans="1:21" ht="29" x14ac:dyDescent="0.35">
      <c r="A1179">
        <v>2235</v>
      </c>
      <c r="B1179" s="3" t="s">
        <v>2236</v>
      </c>
      <c r="C1179" s="3" t="s">
        <v>6345</v>
      </c>
      <c r="D1179" s="6">
        <v>13000</v>
      </c>
      <c r="E1179" s="8">
        <v>1183.19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>ROUND((E1179/D1179)*100,0)</f>
        <v>9</v>
      </c>
      <c r="P1179" s="8">
        <f>IFERROR(ROUND(E1179/L1179,2),0)</f>
        <v>8.0500000000000007</v>
      </c>
      <c r="Q1179" s="10" t="s">
        <v>8311</v>
      </c>
      <c r="R1179" t="s">
        <v>8312</v>
      </c>
      <c r="S1179">
        <f>YEAR(T1179)</f>
        <v>2015</v>
      </c>
      <c r="T1179" s="14">
        <f>(((J1179/60)/60)/24)+DATE(1970,1,1)</f>
        <v>42062.022118055553</v>
      </c>
      <c r="U1179" s="15">
        <f>(((I1179/60)/60)/24)+DATE(1970,1,1)</f>
        <v>42091.980451388896</v>
      </c>
    </row>
    <row r="1180" spans="1:21" ht="29" x14ac:dyDescent="0.35">
      <c r="A1180">
        <v>2399</v>
      </c>
      <c r="B1180" s="3" t="s">
        <v>2400</v>
      </c>
      <c r="C1180" s="3" t="s">
        <v>6509</v>
      </c>
      <c r="D1180" s="6">
        <v>13000</v>
      </c>
      <c r="E1180" s="8">
        <v>905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>ROUND((E1180/D1180)*100,0)</f>
        <v>7</v>
      </c>
      <c r="P1180" s="8">
        <f>IFERROR(ROUND(E1180/L1180,2),0)</f>
        <v>0</v>
      </c>
      <c r="Q1180" s="10" t="s">
        <v>8316</v>
      </c>
      <c r="R1180" t="s">
        <v>8334</v>
      </c>
      <c r="S1180">
        <f>YEAR(T1180)</f>
        <v>2014</v>
      </c>
      <c r="T1180" s="14">
        <f>(((J1180/60)/60)/24)+DATE(1970,1,1)</f>
        <v>41956.853078703702</v>
      </c>
      <c r="U1180" s="15">
        <f>(((I1180/60)/60)/24)+DATE(1970,1,1)</f>
        <v>41991.853078703702</v>
      </c>
    </row>
    <row r="1181" spans="1:21" ht="29" x14ac:dyDescent="0.35">
      <c r="A1181">
        <v>3163</v>
      </c>
      <c r="B1181" s="3" t="s">
        <v>3163</v>
      </c>
      <c r="C1181" s="3" t="s">
        <v>7273</v>
      </c>
      <c r="D1181" s="6">
        <v>13000</v>
      </c>
      <c r="E1181" s="8">
        <v>90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>ROUND((E1181/D1181)*100,0)</f>
        <v>1</v>
      </c>
      <c r="P1181" s="8">
        <f>IFERROR(ROUND(E1181/L1181,2),0)</f>
        <v>1.25</v>
      </c>
      <c r="Q1181" s="10" t="s">
        <v>8339</v>
      </c>
      <c r="R1181" t="s">
        <v>8340</v>
      </c>
      <c r="S1181">
        <f>YEAR(T1181)</f>
        <v>2014</v>
      </c>
      <c r="T1181" s="14">
        <f>(((J1181/60)/60)/24)+DATE(1970,1,1)</f>
        <v>41775.753761574073</v>
      </c>
      <c r="U1181" s="15">
        <f>(((I1181/60)/60)/24)+DATE(1970,1,1)</f>
        <v>41805.753761574073</v>
      </c>
    </row>
    <row r="1182" spans="1:21" ht="29" x14ac:dyDescent="0.35">
      <c r="A1182">
        <v>3254</v>
      </c>
      <c r="B1182" s="3" t="s">
        <v>3254</v>
      </c>
      <c r="C1182" s="3" t="s">
        <v>7364</v>
      </c>
      <c r="D1182" s="6">
        <v>13000</v>
      </c>
      <c r="E1182" s="8">
        <v>55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>ROUND((E1182/D1182)*100,0)</f>
        <v>0</v>
      </c>
      <c r="P1182" s="8">
        <f>IFERROR(ROUND(E1182/L1182,2),0)</f>
        <v>0.3</v>
      </c>
      <c r="Q1182" s="10" t="s">
        <v>8339</v>
      </c>
      <c r="R1182" t="s">
        <v>8340</v>
      </c>
      <c r="S1182">
        <f>YEAR(T1182)</f>
        <v>2015</v>
      </c>
      <c r="T1182" s="14">
        <f>(((J1182/60)/60)/24)+DATE(1970,1,1)</f>
        <v>42059.085752314815</v>
      </c>
      <c r="U1182" s="15">
        <f>(((I1182/60)/60)/24)+DATE(1970,1,1)</f>
        <v>42089.044085648144</v>
      </c>
    </row>
    <row r="1183" spans="1:21" ht="29" x14ac:dyDescent="0.35">
      <c r="A1183">
        <v>3848</v>
      </c>
      <c r="B1183" s="3" t="s">
        <v>3845</v>
      </c>
      <c r="C1183" s="3" t="s">
        <v>7957</v>
      </c>
      <c r="D1183" s="6">
        <v>13000</v>
      </c>
      <c r="E1183" s="8">
        <v>0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>ROUND((E1183/D1183)*100,0)</f>
        <v>0</v>
      </c>
      <c r="P1183" s="8">
        <f>IFERROR(ROUND(E1183/L1183,2),0)</f>
        <v>0</v>
      </c>
      <c r="Q1183" s="10" t="s">
        <v>8339</v>
      </c>
      <c r="R1183" t="s">
        <v>8340</v>
      </c>
      <c r="S1183">
        <f>YEAR(T1183)</f>
        <v>2015</v>
      </c>
      <c r="T1183" s="14">
        <f>(((J1183/60)/60)/24)+DATE(1970,1,1)</f>
        <v>42265.817002314812</v>
      </c>
      <c r="U1183" s="15">
        <f>(((I1183/60)/60)/24)+DATE(1970,1,1)</f>
        <v>42295.817002314812</v>
      </c>
    </row>
    <row r="1184" spans="1:21" ht="29" x14ac:dyDescent="0.35">
      <c r="A1184">
        <v>1090</v>
      </c>
      <c r="B1184" s="3" t="s">
        <v>1091</v>
      </c>
      <c r="C1184" s="3" t="s">
        <v>5200</v>
      </c>
      <c r="D1184" s="6">
        <v>12999</v>
      </c>
      <c r="E1184" s="8">
        <v>5414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>ROUND((E1184/D1184)*100,0)</f>
        <v>42</v>
      </c>
      <c r="P1184" s="8">
        <f>IFERROR(ROUND(E1184/L1184,2),0)</f>
        <v>5414</v>
      </c>
      <c r="Q1184" s="10" t="s">
        <v>8311</v>
      </c>
      <c r="R1184" t="s">
        <v>8333</v>
      </c>
      <c r="S1184">
        <f>YEAR(T1184)</f>
        <v>2015</v>
      </c>
      <c r="T1184" s="14">
        <f>(((J1184/60)/60)/24)+DATE(1970,1,1)</f>
        <v>42123.185798611114</v>
      </c>
      <c r="U1184" s="15">
        <f>(((I1184/60)/60)/24)+DATE(1970,1,1)</f>
        <v>42153.185798611114</v>
      </c>
    </row>
    <row r="1185" spans="1:21" ht="29" x14ac:dyDescent="0.35">
      <c r="A1185">
        <v>413</v>
      </c>
      <c r="B1185" s="3" t="s">
        <v>414</v>
      </c>
      <c r="C1185" s="3" t="s">
        <v>4523</v>
      </c>
      <c r="D1185" s="6">
        <v>12800</v>
      </c>
      <c r="E1185" s="8">
        <v>20070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>ROUND((E1185/D1185)*100,0)</f>
        <v>157</v>
      </c>
      <c r="P1185" s="8">
        <f>IFERROR(ROUND(E1185/L1185,2),0)</f>
        <v>117.37</v>
      </c>
      <c r="Q1185" s="10" t="s">
        <v>8308</v>
      </c>
      <c r="R1185" t="s">
        <v>8332</v>
      </c>
      <c r="S1185">
        <f>YEAR(T1185)</f>
        <v>2012</v>
      </c>
      <c r="T1185" s="14">
        <f>(((J1185/60)/60)/24)+DATE(1970,1,1)</f>
        <v>41079.877442129626</v>
      </c>
      <c r="U1185" s="15">
        <f>(((I1185/60)/60)/24)+DATE(1970,1,1)</f>
        <v>41109.877442129626</v>
      </c>
    </row>
    <row r="1186" spans="1:21" x14ac:dyDescent="0.35">
      <c r="A1186">
        <v>206</v>
      </c>
      <c r="B1186" s="3" t="s">
        <v>208</v>
      </c>
      <c r="C1186" s="3" t="s">
        <v>4316</v>
      </c>
      <c r="D1186" s="6">
        <v>12700</v>
      </c>
      <c r="E1186" s="8">
        <v>40043.25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>ROUND((E1186/D1186)*100,0)</f>
        <v>315</v>
      </c>
      <c r="P1186" s="8">
        <f>IFERROR(ROUND(E1186/L1186,2),0)</f>
        <v>0</v>
      </c>
      <c r="Q1186" s="10" t="s">
        <v>8308</v>
      </c>
      <c r="R1186" t="s">
        <v>8323</v>
      </c>
      <c r="S1186">
        <f>YEAR(T1186)</f>
        <v>2016</v>
      </c>
      <c r="T1186" s="14">
        <f>(((J1186/60)/60)/24)+DATE(1970,1,1)</f>
        <v>42567.004432870366</v>
      </c>
      <c r="U1186" s="15">
        <f>(((I1186/60)/60)/24)+DATE(1970,1,1)</f>
        <v>42588.004432870366</v>
      </c>
    </row>
    <row r="1187" spans="1:21" ht="29" x14ac:dyDescent="0.35">
      <c r="A1187">
        <v>2862</v>
      </c>
      <c r="B1187" s="3" t="s">
        <v>2862</v>
      </c>
      <c r="C1187" s="3" t="s">
        <v>6972</v>
      </c>
      <c r="D1187" s="6">
        <v>12700</v>
      </c>
      <c r="E1187" s="8">
        <v>280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>ROUND((E1187/D1187)*100,0)</f>
        <v>2</v>
      </c>
      <c r="P1187" s="8">
        <f>IFERROR(ROUND(E1187/L1187,2),0)</f>
        <v>93.33</v>
      </c>
      <c r="Q1187" s="10" t="s">
        <v>8339</v>
      </c>
      <c r="R1187" t="s">
        <v>8340</v>
      </c>
      <c r="S1187">
        <f>YEAR(T1187)</f>
        <v>2014</v>
      </c>
      <c r="T1187" s="14">
        <f>(((J1187/60)/60)/24)+DATE(1970,1,1)</f>
        <v>41784.789687500001</v>
      </c>
      <c r="U1187" s="15">
        <f>(((I1187/60)/60)/24)+DATE(1970,1,1)</f>
        <v>41814.789687500001</v>
      </c>
    </row>
    <row r="1188" spans="1:21" ht="29" x14ac:dyDescent="0.35">
      <c r="A1188">
        <v>1279</v>
      </c>
      <c r="B1188" s="3" t="s">
        <v>1280</v>
      </c>
      <c r="C1188" s="3" t="s">
        <v>5389</v>
      </c>
      <c r="D1188" s="6">
        <v>12516</v>
      </c>
      <c r="E1188" s="8">
        <v>4190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>ROUND((E1188/D1188)*100,0)</f>
        <v>33</v>
      </c>
      <c r="P1188" s="8">
        <f>IFERROR(ROUND(E1188/L1188,2),0)</f>
        <v>22.17</v>
      </c>
      <c r="Q1188" s="10" t="s">
        <v>8313</v>
      </c>
      <c r="R1188" t="s">
        <v>8315</v>
      </c>
      <c r="S1188">
        <f>YEAR(T1188)</f>
        <v>2014</v>
      </c>
      <c r="T1188" s="14">
        <f>(((J1188/60)/60)/24)+DATE(1970,1,1)</f>
        <v>41682.099189814813</v>
      </c>
      <c r="U1188" s="15">
        <f>(((I1188/60)/60)/24)+DATE(1970,1,1)</f>
        <v>41722.057523148149</v>
      </c>
    </row>
    <row r="1189" spans="1:21" x14ac:dyDescent="0.35">
      <c r="A1189">
        <v>183</v>
      </c>
      <c r="B1189" s="3" t="s">
        <v>185</v>
      </c>
      <c r="C1189" s="3" t="s">
        <v>4293</v>
      </c>
      <c r="D1189" s="6">
        <v>12500</v>
      </c>
      <c r="E1189" s="8">
        <v>44388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>ROUND((E1189/D1189)*100,0)</f>
        <v>355</v>
      </c>
      <c r="P1189" s="8">
        <f>IFERROR(ROUND(E1189/L1189,2),0)</f>
        <v>3699</v>
      </c>
      <c r="Q1189" s="10" t="s">
        <v>8308</v>
      </c>
      <c r="R1189" t="s">
        <v>8323</v>
      </c>
      <c r="S1189">
        <f>YEAR(T1189)</f>
        <v>2014</v>
      </c>
      <c r="T1189" s="14">
        <f>(((J1189/60)/60)/24)+DATE(1970,1,1)</f>
        <v>41939.810300925928</v>
      </c>
      <c r="U1189" s="15">
        <f>(((I1189/60)/60)/24)+DATE(1970,1,1)</f>
        <v>41969.851967592593</v>
      </c>
    </row>
    <row r="1190" spans="1:21" ht="29" x14ac:dyDescent="0.35">
      <c r="A1190">
        <v>214</v>
      </c>
      <c r="B1190" s="3" t="s">
        <v>216</v>
      </c>
      <c r="C1190" s="3" t="s">
        <v>4324</v>
      </c>
      <c r="D1190" s="6">
        <v>12500</v>
      </c>
      <c r="E1190" s="8">
        <v>39131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>ROUND((E1190/D1190)*100,0)</f>
        <v>313</v>
      </c>
      <c r="P1190" s="8">
        <f>IFERROR(ROUND(E1190/L1190,2),0)</f>
        <v>39131</v>
      </c>
      <c r="Q1190" s="10" t="s">
        <v>8308</v>
      </c>
      <c r="R1190" t="s">
        <v>8323</v>
      </c>
      <c r="S1190">
        <f>YEAR(T1190)</f>
        <v>2015</v>
      </c>
      <c r="T1190" s="14">
        <f>(((J1190/60)/60)/24)+DATE(1970,1,1)</f>
        <v>42009.64061342593</v>
      </c>
      <c r="U1190" s="15">
        <f>(((I1190/60)/60)/24)+DATE(1970,1,1)</f>
        <v>42069.64061342593</v>
      </c>
    </row>
    <row r="1191" spans="1:21" ht="29" x14ac:dyDescent="0.35">
      <c r="A1191">
        <v>368</v>
      </c>
      <c r="B1191" s="3" t="s">
        <v>369</v>
      </c>
      <c r="C1191" s="3" t="s">
        <v>4478</v>
      </c>
      <c r="D1191" s="6">
        <v>12500</v>
      </c>
      <c r="E1191" s="8">
        <v>22345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>ROUND((E1191/D1191)*100,0)</f>
        <v>179</v>
      </c>
      <c r="P1191" s="8">
        <f>IFERROR(ROUND(E1191/L1191,2),0)</f>
        <v>140.53</v>
      </c>
      <c r="Q1191" s="10" t="s">
        <v>8308</v>
      </c>
      <c r="R1191" t="s">
        <v>8332</v>
      </c>
      <c r="S1191">
        <f>YEAR(T1191)</f>
        <v>2015</v>
      </c>
      <c r="T1191" s="14">
        <f>(((J1191/60)/60)/24)+DATE(1970,1,1)</f>
        <v>42043.605578703704</v>
      </c>
      <c r="U1191" s="15">
        <f>(((I1191/60)/60)/24)+DATE(1970,1,1)</f>
        <v>42078.563912037032</v>
      </c>
    </row>
    <row r="1192" spans="1:21" ht="29" x14ac:dyDescent="0.35">
      <c r="A1192">
        <v>825</v>
      </c>
      <c r="B1192" s="3" t="s">
        <v>826</v>
      </c>
      <c r="C1192" s="3" t="s">
        <v>4935</v>
      </c>
      <c r="D1192" s="6">
        <v>12500</v>
      </c>
      <c r="E1192" s="8">
        <v>8120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>ROUND((E1192/D1192)*100,0)</f>
        <v>65</v>
      </c>
      <c r="P1192" s="8">
        <f>IFERROR(ROUND(E1192/L1192,2),0)</f>
        <v>82.02</v>
      </c>
      <c r="Q1192" s="10" t="s">
        <v>8313</v>
      </c>
      <c r="R1192" t="s">
        <v>8315</v>
      </c>
      <c r="S1192">
        <f>YEAR(T1192)</f>
        <v>2012</v>
      </c>
      <c r="T1192" s="14">
        <f>(((J1192/60)/60)/24)+DATE(1970,1,1)</f>
        <v>41186.306527777779</v>
      </c>
      <c r="U1192" s="15">
        <f>(((I1192/60)/60)/24)+DATE(1970,1,1)</f>
        <v>41211.306527777779</v>
      </c>
    </row>
    <row r="1193" spans="1:21" ht="29" x14ac:dyDescent="0.35">
      <c r="A1193">
        <v>1185</v>
      </c>
      <c r="B1193" s="3" t="s">
        <v>1186</v>
      </c>
      <c r="C1193" s="3" t="s">
        <v>5295</v>
      </c>
      <c r="D1193" s="6">
        <v>12500</v>
      </c>
      <c r="E1193" s="8">
        <v>5000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>ROUND((E1193/D1193)*100,0)</f>
        <v>40</v>
      </c>
      <c r="P1193" s="8">
        <f>IFERROR(ROUND(E1193/L1193,2),0)</f>
        <v>45.05</v>
      </c>
      <c r="Q1193" s="10" t="s">
        <v>8325</v>
      </c>
      <c r="R1193" t="s">
        <v>8331</v>
      </c>
      <c r="S1193">
        <f>YEAR(T1193)</f>
        <v>2015</v>
      </c>
      <c r="T1193" s="14">
        <f>(((J1193/60)/60)/24)+DATE(1970,1,1)</f>
        <v>42130.865150462967</v>
      </c>
      <c r="U1193" s="15">
        <f>(((I1193/60)/60)/24)+DATE(1970,1,1)</f>
        <v>42163.166666666672</v>
      </c>
    </row>
    <row r="1194" spans="1:21" ht="29" x14ac:dyDescent="0.35">
      <c r="A1194">
        <v>1194</v>
      </c>
      <c r="B1194" s="3" t="s">
        <v>1195</v>
      </c>
      <c r="C1194" s="3" t="s">
        <v>5304</v>
      </c>
      <c r="D1194" s="6">
        <v>12500</v>
      </c>
      <c r="E1194" s="8">
        <v>4884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>ROUND((E1194/D1194)*100,0)</f>
        <v>39</v>
      </c>
      <c r="P1194" s="8">
        <f>IFERROR(ROUND(E1194/L1194,2),0)</f>
        <v>6.84</v>
      </c>
      <c r="Q1194" s="10" t="s">
        <v>8325</v>
      </c>
      <c r="R1194" t="s">
        <v>8331</v>
      </c>
      <c r="S1194">
        <f>YEAR(T1194)</f>
        <v>2015</v>
      </c>
      <c r="T1194" s="14">
        <f>(((J1194/60)/60)/24)+DATE(1970,1,1)</f>
        <v>42072.488182870366</v>
      </c>
      <c r="U1194" s="15">
        <f>(((I1194/60)/60)/24)+DATE(1970,1,1)</f>
        <v>42102.488182870366</v>
      </c>
    </row>
    <row r="1195" spans="1:21" ht="29" x14ac:dyDescent="0.35">
      <c r="A1195">
        <v>1697</v>
      </c>
      <c r="B1195" s="3" t="s">
        <v>1698</v>
      </c>
      <c r="C1195" s="3" t="s">
        <v>5807</v>
      </c>
      <c r="D1195" s="6">
        <v>12500</v>
      </c>
      <c r="E1195" s="8">
        <v>2506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>ROUND((E1195/D1195)*100,0)</f>
        <v>20</v>
      </c>
      <c r="P1195" s="8">
        <f>IFERROR(ROUND(E1195/L1195,2),0)</f>
        <v>113.91</v>
      </c>
      <c r="Q1195" s="10" t="s">
        <v>8313</v>
      </c>
      <c r="R1195" t="s">
        <v>8345</v>
      </c>
      <c r="S1195">
        <f>YEAR(T1195)</f>
        <v>2017</v>
      </c>
      <c r="T1195" s="14">
        <f>(((J1195/60)/60)/24)+DATE(1970,1,1)</f>
        <v>42805.032962962956</v>
      </c>
      <c r="U1195" s="15">
        <f>(((I1195/60)/60)/24)+DATE(1970,1,1)</f>
        <v>42834.991296296299</v>
      </c>
    </row>
    <row r="1196" spans="1:21" ht="29" x14ac:dyDescent="0.35">
      <c r="A1196">
        <v>1765</v>
      </c>
      <c r="B1196" s="3" t="s">
        <v>1766</v>
      </c>
      <c r="C1196" s="3" t="s">
        <v>5875</v>
      </c>
      <c r="D1196" s="6">
        <v>12500</v>
      </c>
      <c r="E1196" s="8">
        <v>2286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>ROUND((E1196/D1196)*100,0)</f>
        <v>18</v>
      </c>
      <c r="P1196" s="8">
        <f>IFERROR(ROUND(E1196/L1196,2),0)</f>
        <v>22.19</v>
      </c>
      <c r="Q1196" s="10" t="s">
        <v>8325</v>
      </c>
      <c r="R1196" t="s">
        <v>8331</v>
      </c>
      <c r="S1196">
        <f>YEAR(T1196)</f>
        <v>2014</v>
      </c>
      <c r="T1196" s="14">
        <f>(((J1196/60)/60)/24)+DATE(1970,1,1)</f>
        <v>41834.980462962965</v>
      </c>
      <c r="U1196" s="15">
        <f>(((I1196/60)/60)/24)+DATE(1970,1,1)</f>
        <v>41864.980462962965</v>
      </c>
    </row>
    <row r="1197" spans="1:21" ht="29" x14ac:dyDescent="0.35">
      <c r="A1197">
        <v>2521</v>
      </c>
      <c r="B1197" s="3" t="s">
        <v>2521</v>
      </c>
      <c r="C1197" s="3" t="s">
        <v>6631</v>
      </c>
      <c r="D1197" s="6">
        <v>12500</v>
      </c>
      <c r="E1197" s="8">
        <v>695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>ROUND((E1197/D1197)*100,0)</f>
        <v>6</v>
      </c>
      <c r="P1197" s="8">
        <f>IFERROR(ROUND(E1197/L1197,2),0)</f>
        <v>5.27</v>
      </c>
      <c r="Q1197" s="10" t="s">
        <v>8313</v>
      </c>
      <c r="R1197" t="s">
        <v>8341</v>
      </c>
      <c r="S1197">
        <f>YEAR(T1197)</f>
        <v>2015</v>
      </c>
      <c r="T1197" s="14">
        <f>(((J1197/60)/60)/24)+DATE(1970,1,1)</f>
        <v>42269.967835648145</v>
      </c>
      <c r="U1197" s="15">
        <f>(((I1197/60)/60)/24)+DATE(1970,1,1)</f>
        <v>42290.967835648145</v>
      </c>
    </row>
    <row r="1198" spans="1:21" x14ac:dyDescent="0.35">
      <c r="A1198">
        <v>3792</v>
      </c>
      <c r="B1198" s="3" t="s">
        <v>3789</v>
      </c>
      <c r="C1198" s="3" t="s">
        <v>7902</v>
      </c>
      <c r="D1198" s="6">
        <v>12500</v>
      </c>
      <c r="E1198" s="8">
        <v>0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>ROUND((E1198/D1198)*100,0)</f>
        <v>0</v>
      </c>
      <c r="P1198" s="8">
        <f>IFERROR(ROUND(E1198/L1198,2),0)</f>
        <v>0</v>
      </c>
      <c r="Q1198" s="10" t="s">
        <v>8339</v>
      </c>
      <c r="R1198" t="s">
        <v>8351</v>
      </c>
      <c r="S1198">
        <f>YEAR(T1198)</f>
        <v>2015</v>
      </c>
      <c r="T1198" s="14">
        <f>(((J1198/60)/60)/24)+DATE(1970,1,1)</f>
        <v>42170.447013888886</v>
      </c>
      <c r="U1198" s="15">
        <f>(((I1198/60)/60)/24)+DATE(1970,1,1)</f>
        <v>42200.447013888886</v>
      </c>
    </row>
    <row r="1199" spans="1:21" ht="43.5" x14ac:dyDescent="0.35">
      <c r="A1199">
        <v>397</v>
      </c>
      <c r="B1199" s="3" t="s">
        <v>398</v>
      </c>
      <c r="C1199" s="3" t="s">
        <v>4507</v>
      </c>
      <c r="D1199" s="6">
        <v>12444</v>
      </c>
      <c r="E1199" s="8">
        <v>20755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>ROUND((E1199/D1199)*100,0)</f>
        <v>167</v>
      </c>
      <c r="P1199" s="8">
        <f>IFERROR(ROUND(E1199/L1199,2),0)</f>
        <v>90.63</v>
      </c>
      <c r="Q1199" s="10" t="s">
        <v>8308</v>
      </c>
      <c r="R1199" t="s">
        <v>8332</v>
      </c>
      <c r="S1199">
        <f>YEAR(T1199)</f>
        <v>2010</v>
      </c>
      <c r="T1199" s="14">
        <f>(((J1199/60)/60)/24)+DATE(1970,1,1)</f>
        <v>40379.776435185187</v>
      </c>
      <c r="U1199" s="15">
        <f>(((I1199/60)/60)/24)+DATE(1970,1,1)</f>
        <v>40422.155555555553</v>
      </c>
    </row>
    <row r="1200" spans="1:21" x14ac:dyDescent="0.35">
      <c r="A1200">
        <v>3262</v>
      </c>
      <c r="B1200" s="3" t="s">
        <v>3262</v>
      </c>
      <c r="C1200" s="3" t="s">
        <v>7372</v>
      </c>
      <c r="D1200" s="6">
        <v>12200</v>
      </c>
      <c r="E1200" s="8">
        <v>52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>ROUND((E1200/D1200)*100,0)</f>
        <v>0</v>
      </c>
      <c r="P1200" s="8">
        <f>IFERROR(ROUND(E1200/L1200,2),0)</f>
        <v>0.39</v>
      </c>
      <c r="Q1200" s="10" t="s">
        <v>8339</v>
      </c>
      <c r="R1200" t="s">
        <v>8340</v>
      </c>
      <c r="S1200">
        <f>YEAR(T1200)</f>
        <v>2014</v>
      </c>
      <c r="T1200" s="14">
        <f>(((J1200/60)/60)/24)+DATE(1970,1,1)</f>
        <v>41964.315532407403</v>
      </c>
      <c r="U1200" s="15">
        <f>(((I1200/60)/60)/24)+DATE(1970,1,1)</f>
        <v>41995.166666666672</v>
      </c>
    </row>
    <row r="1201" spans="1:21" ht="29" x14ac:dyDescent="0.35">
      <c r="A1201">
        <v>1571</v>
      </c>
      <c r="B1201" s="3" t="s">
        <v>1572</v>
      </c>
      <c r="C1201" s="3" t="s">
        <v>5681</v>
      </c>
      <c r="D1201" s="6">
        <v>12100</v>
      </c>
      <c r="E1201" s="8">
        <v>2954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>ROUND((E1201/D1201)*100,0)</f>
        <v>24</v>
      </c>
      <c r="P1201" s="8">
        <f>IFERROR(ROUND(E1201/L1201,2),0)</f>
        <v>738.5</v>
      </c>
      <c r="Q1201" s="10" t="s">
        <v>8318</v>
      </c>
      <c r="R1201" t="s">
        <v>8353</v>
      </c>
      <c r="S1201">
        <f>YEAR(T1201)</f>
        <v>2015</v>
      </c>
      <c r="T1201" s="14">
        <f>(((J1201/60)/60)/24)+DATE(1970,1,1)</f>
        <v>42144.769479166673</v>
      </c>
      <c r="U1201" s="15">
        <f>(((I1201/60)/60)/24)+DATE(1970,1,1)</f>
        <v>42174.769479166673</v>
      </c>
    </row>
    <row r="1202" spans="1:21" ht="29" x14ac:dyDescent="0.35">
      <c r="A1202">
        <v>519</v>
      </c>
      <c r="B1202" s="3" t="s">
        <v>520</v>
      </c>
      <c r="C1202" s="3" t="s">
        <v>4629</v>
      </c>
      <c r="D1202" s="6">
        <v>12001</v>
      </c>
      <c r="E1202" s="8">
        <v>15230.03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>ROUND((E1202/D1202)*100,0)</f>
        <v>127</v>
      </c>
      <c r="P1202" s="8">
        <f>IFERROR(ROUND(E1202/L1202,2),0)</f>
        <v>217.57</v>
      </c>
      <c r="Q1202" s="10" t="s">
        <v>8308</v>
      </c>
      <c r="R1202" t="s">
        <v>8335</v>
      </c>
      <c r="S1202">
        <f>YEAR(T1202)</f>
        <v>2012</v>
      </c>
      <c r="T1202" s="14">
        <f>(((J1202/60)/60)/24)+DATE(1970,1,1)</f>
        <v>41218.391446759262</v>
      </c>
      <c r="U1202" s="15">
        <f>(((I1202/60)/60)/24)+DATE(1970,1,1)</f>
        <v>41248.391446759262</v>
      </c>
    </row>
    <row r="1203" spans="1:21" ht="29" x14ac:dyDescent="0.35">
      <c r="A1203">
        <v>16</v>
      </c>
      <c r="B1203" s="3" t="s">
        <v>18</v>
      </c>
      <c r="C1203" s="3" t="s">
        <v>4127</v>
      </c>
      <c r="D1203" s="6">
        <v>12000</v>
      </c>
      <c r="E1203" s="8">
        <v>315295.89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>ROUND((E1203/D1203)*100,0)</f>
        <v>2627</v>
      </c>
      <c r="P1203" s="8">
        <f>IFERROR(ROUND(E1203/L1203,2),0)</f>
        <v>4504.2299999999996</v>
      </c>
      <c r="Q1203" s="10" t="s">
        <v>8308</v>
      </c>
      <c r="R1203" t="s">
        <v>8309</v>
      </c>
      <c r="S1203">
        <f>YEAR(T1203)</f>
        <v>2014</v>
      </c>
      <c r="T1203" s="14">
        <f>(((J1203/60)/60)/24)+DATE(1970,1,1)</f>
        <v>41760.796423611115</v>
      </c>
      <c r="U1203" s="15">
        <f>(((I1203/60)/60)/24)+DATE(1970,1,1)</f>
        <v>41806.229166666664</v>
      </c>
    </row>
    <row r="1204" spans="1:21" ht="29" x14ac:dyDescent="0.35">
      <c r="A1204">
        <v>28</v>
      </c>
      <c r="B1204" s="3" t="s">
        <v>30</v>
      </c>
      <c r="C1204" s="3" t="s">
        <v>4139</v>
      </c>
      <c r="D1204" s="6">
        <v>12000</v>
      </c>
      <c r="E1204" s="8">
        <v>202928.5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>ROUND((E1204/D1204)*100,0)</f>
        <v>1691</v>
      </c>
      <c r="P1204" s="8">
        <f>IFERROR(ROUND(E1204/L1204,2),0)</f>
        <v>2858.15</v>
      </c>
      <c r="Q1204" s="10" t="s">
        <v>8308</v>
      </c>
      <c r="R1204" t="s">
        <v>8309</v>
      </c>
      <c r="S1204">
        <f>YEAR(T1204)</f>
        <v>2015</v>
      </c>
      <c r="T1204" s="14">
        <f>(((J1204/60)/60)/24)+DATE(1970,1,1)</f>
        <v>42324.96393518518</v>
      </c>
      <c r="U1204" s="15">
        <f>(((I1204/60)/60)/24)+DATE(1970,1,1)</f>
        <v>42354.96393518518</v>
      </c>
    </row>
    <row r="1205" spans="1:21" x14ac:dyDescent="0.35">
      <c r="A1205">
        <v>49</v>
      </c>
      <c r="B1205" s="3" t="s">
        <v>51</v>
      </c>
      <c r="C1205" s="3" t="s">
        <v>4160</v>
      </c>
      <c r="D1205" s="6">
        <v>12000</v>
      </c>
      <c r="E1205" s="8">
        <v>152579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>ROUND((E1205/D1205)*100,0)</f>
        <v>1271</v>
      </c>
      <c r="P1205" s="8">
        <f>IFERROR(ROUND(E1205/L1205,2),0)</f>
        <v>1753.78</v>
      </c>
      <c r="Q1205" s="10" t="s">
        <v>8308</v>
      </c>
      <c r="R1205" t="s">
        <v>8309</v>
      </c>
      <c r="S1205">
        <f>YEAR(T1205)</f>
        <v>2015</v>
      </c>
      <c r="T1205" s="14">
        <f>(((J1205/60)/60)/24)+DATE(1970,1,1)</f>
        <v>42271.176446759258</v>
      </c>
      <c r="U1205" s="15">
        <f>(((I1205/60)/60)/24)+DATE(1970,1,1)</f>
        <v>42301.176446759258</v>
      </c>
    </row>
    <row r="1206" spans="1:21" ht="29" x14ac:dyDescent="0.35">
      <c r="A1206">
        <v>80</v>
      </c>
      <c r="B1206" s="3" t="s">
        <v>82</v>
      </c>
      <c r="C1206" s="3" t="s">
        <v>4191</v>
      </c>
      <c r="D1206" s="6">
        <v>12000</v>
      </c>
      <c r="E1206" s="8">
        <v>104146.51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>ROUND((E1206/D1206)*100,0)</f>
        <v>868</v>
      </c>
      <c r="P1206" s="8">
        <f>IFERROR(ROUND(E1206/L1206,2),0)</f>
        <v>2215.88</v>
      </c>
      <c r="Q1206" s="10" t="s">
        <v>8308</v>
      </c>
      <c r="R1206" t="s">
        <v>8310</v>
      </c>
      <c r="S1206">
        <f>YEAR(T1206)</f>
        <v>2013</v>
      </c>
      <c r="T1206" s="14">
        <f>(((J1206/60)/60)/24)+DATE(1970,1,1)</f>
        <v>41583.083981481483</v>
      </c>
      <c r="U1206" s="15">
        <f>(((I1206/60)/60)/24)+DATE(1970,1,1)</f>
        <v>41618.083981481483</v>
      </c>
    </row>
    <row r="1207" spans="1:21" ht="29" x14ac:dyDescent="0.35">
      <c r="A1207">
        <v>141</v>
      </c>
      <c r="B1207" s="3" t="s">
        <v>143</v>
      </c>
      <c r="C1207" s="3" t="s">
        <v>4251</v>
      </c>
      <c r="D1207" s="6">
        <v>12000</v>
      </c>
      <c r="E1207" s="8">
        <v>55223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>ROUND((E1207/D1207)*100,0)</f>
        <v>460</v>
      </c>
      <c r="P1207" s="8">
        <f>IFERROR(ROUND(E1207/L1207,2),0)</f>
        <v>1972.25</v>
      </c>
      <c r="Q1207" s="10" t="s">
        <v>8308</v>
      </c>
      <c r="R1207" t="s">
        <v>8327</v>
      </c>
      <c r="S1207">
        <f>YEAR(T1207)</f>
        <v>2015</v>
      </c>
      <c r="T1207" s="14">
        <f>(((J1207/60)/60)/24)+DATE(1970,1,1)</f>
        <v>42110.153043981481</v>
      </c>
      <c r="U1207" s="15">
        <f>(((I1207/60)/60)/24)+DATE(1970,1,1)</f>
        <v>42155.153043981481</v>
      </c>
    </row>
    <row r="1208" spans="1:21" x14ac:dyDescent="0.35">
      <c r="A1208">
        <v>190</v>
      </c>
      <c r="B1208" s="3" t="s">
        <v>192</v>
      </c>
      <c r="C1208" s="3" t="s">
        <v>4300</v>
      </c>
      <c r="D1208" s="6">
        <v>12000</v>
      </c>
      <c r="E1208" s="8">
        <v>42086.42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>ROUND((E1208/D1208)*100,0)</f>
        <v>351</v>
      </c>
      <c r="P1208" s="8">
        <f>IFERROR(ROUND(E1208/L1208,2),0)</f>
        <v>42086.42</v>
      </c>
      <c r="Q1208" s="10" t="s">
        <v>8308</v>
      </c>
      <c r="R1208" t="s">
        <v>8323</v>
      </c>
      <c r="S1208">
        <f>YEAR(T1208)</f>
        <v>2016</v>
      </c>
      <c r="T1208" s="14">
        <f>(((J1208/60)/60)/24)+DATE(1970,1,1)</f>
        <v>42527.650995370372</v>
      </c>
      <c r="U1208" s="15">
        <f>(((I1208/60)/60)/24)+DATE(1970,1,1)</f>
        <v>42537.650995370372</v>
      </c>
    </row>
    <row r="1209" spans="1:21" ht="29" x14ac:dyDescent="0.35">
      <c r="A1209">
        <v>210</v>
      </c>
      <c r="B1209" s="3" t="s">
        <v>212</v>
      </c>
      <c r="C1209" s="3" t="s">
        <v>4320</v>
      </c>
      <c r="D1209" s="6">
        <v>12000</v>
      </c>
      <c r="E1209" s="8">
        <v>39500.5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>ROUND((E1209/D1209)*100,0)</f>
        <v>329</v>
      </c>
      <c r="P1209" s="8">
        <f>IFERROR(ROUND(E1209/L1209,2),0)</f>
        <v>1196.98</v>
      </c>
      <c r="Q1209" s="10" t="s">
        <v>8308</v>
      </c>
      <c r="R1209" t="s">
        <v>8323</v>
      </c>
      <c r="S1209">
        <f>YEAR(T1209)</f>
        <v>2015</v>
      </c>
      <c r="T1209" s="14">
        <f>(((J1209/60)/60)/24)+DATE(1970,1,1)</f>
        <v>42249.064722222218</v>
      </c>
      <c r="U1209" s="15">
        <f>(((I1209/60)/60)/24)+DATE(1970,1,1)</f>
        <v>42278.208333333328</v>
      </c>
    </row>
    <row r="1210" spans="1:21" ht="29" x14ac:dyDescent="0.35">
      <c r="A1210">
        <v>308</v>
      </c>
      <c r="B1210" s="3" t="s">
        <v>309</v>
      </c>
      <c r="C1210" s="3" t="s">
        <v>4418</v>
      </c>
      <c r="D1210" s="6">
        <v>12000</v>
      </c>
      <c r="E1210" s="8">
        <v>27197.22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>ROUND((E1210/D1210)*100,0)</f>
        <v>227</v>
      </c>
      <c r="P1210" s="8">
        <f>IFERROR(ROUND(E1210/L1210,2),0)</f>
        <v>134.63999999999999</v>
      </c>
      <c r="Q1210" s="10" t="s">
        <v>8308</v>
      </c>
      <c r="R1210" t="s">
        <v>8332</v>
      </c>
      <c r="S1210">
        <f>YEAR(T1210)</f>
        <v>2011</v>
      </c>
      <c r="T1210" s="14">
        <f>(((J1210/60)/60)/24)+DATE(1970,1,1)</f>
        <v>40567.694560185184</v>
      </c>
      <c r="U1210" s="15">
        <f>(((I1210/60)/60)/24)+DATE(1970,1,1)</f>
        <v>40612.694560185184</v>
      </c>
    </row>
    <row r="1211" spans="1:21" ht="29" x14ac:dyDescent="0.35">
      <c r="A1211">
        <v>360</v>
      </c>
      <c r="B1211" s="3" t="s">
        <v>361</v>
      </c>
      <c r="C1211" s="3" t="s">
        <v>4470</v>
      </c>
      <c r="D1211" s="6">
        <v>12000</v>
      </c>
      <c r="E1211" s="8">
        <v>23086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>ROUND((E1211/D1211)*100,0)</f>
        <v>192</v>
      </c>
      <c r="P1211" s="8">
        <f>IFERROR(ROUND(E1211/L1211,2),0)</f>
        <v>265.36</v>
      </c>
      <c r="Q1211" s="10" t="s">
        <v>8308</v>
      </c>
      <c r="R1211" t="s">
        <v>8332</v>
      </c>
      <c r="S1211">
        <f>YEAR(T1211)</f>
        <v>2015</v>
      </c>
      <c r="T1211" s="14">
        <f>(((J1211/60)/60)/24)+DATE(1970,1,1)</f>
        <v>42163.897916666669</v>
      </c>
      <c r="U1211" s="15">
        <f>(((I1211/60)/60)/24)+DATE(1970,1,1)</f>
        <v>42208.132638888885</v>
      </c>
    </row>
    <row r="1212" spans="1:21" ht="29" x14ac:dyDescent="0.35">
      <c r="A1212">
        <v>377</v>
      </c>
      <c r="B1212" s="3" t="s">
        <v>378</v>
      </c>
      <c r="C1212" s="3" t="s">
        <v>4487</v>
      </c>
      <c r="D1212" s="6">
        <v>12000</v>
      </c>
      <c r="E1212" s="8">
        <v>21882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>ROUND((E1212/D1212)*100,0)</f>
        <v>182</v>
      </c>
      <c r="P1212" s="8">
        <f>IFERROR(ROUND(E1212/L1212,2),0)</f>
        <v>164.53</v>
      </c>
      <c r="Q1212" s="10" t="s">
        <v>8308</v>
      </c>
      <c r="R1212" t="s">
        <v>8332</v>
      </c>
      <c r="S1212">
        <f>YEAR(T1212)</f>
        <v>2015</v>
      </c>
      <c r="T1212" s="14">
        <f>(((J1212/60)/60)/24)+DATE(1970,1,1)</f>
        <v>42292.250787037032</v>
      </c>
      <c r="U1212" s="15">
        <f>(((I1212/60)/60)/24)+DATE(1970,1,1)</f>
        <v>42322.292361111111</v>
      </c>
    </row>
    <row r="1213" spans="1:21" x14ac:dyDescent="0.35">
      <c r="A1213">
        <v>428</v>
      </c>
      <c r="B1213" s="3" t="s">
        <v>429</v>
      </c>
      <c r="C1213" s="3" t="s">
        <v>4538</v>
      </c>
      <c r="D1213" s="6">
        <v>12000</v>
      </c>
      <c r="E1213" s="8">
        <v>19195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>ROUND((E1213/D1213)*100,0)</f>
        <v>160</v>
      </c>
      <c r="P1213" s="8">
        <f>IFERROR(ROUND(E1213/L1213,2),0)</f>
        <v>1476.54</v>
      </c>
      <c r="Q1213" s="10" t="s">
        <v>8308</v>
      </c>
      <c r="R1213" t="s">
        <v>8335</v>
      </c>
      <c r="S1213">
        <f>YEAR(T1213)</f>
        <v>2014</v>
      </c>
      <c r="T1213" s="14">
        <f>(((J1213/60)/60)/24)+DATE(1970,1,1)</f>
        <v>41778.766724537039</v>
      </c>
      <c r="U1213" s="15">
        <f>(((I1213/60)/60)/24)+DATE(1970,1,1)</f>
        <v>41806.916666666664</v>
      </c>
    </row>
    <row r="1214" spans="1:21" ht="29" x14ac:dyDescent="0.35">
      <c r="A1214">
        <v>488</v>
      </c>
      <c r="B1214" s="3" t="s">
        <v>489</v>
      </c>
      <c r="C1214" s="3" t="s">
        <v>4598</v>
      </c>
      <c r="D1214" s="6">
        <v>12000</v>
      </c>
      <c r="E1214" s="8">
        <v>15808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>ROUND((E1214/D1214)*100,0)</f>
        <v>132</v>
      </c>
      <c r="P1214" s="8">
        <f>IFERROR(ROUND(E1214/L1214,2),0)</f>
        <v>0</v>
      </c>
      <c r="Q1214" s="10" t="s">
        <v>8308</v>
      </c>
      <c r="R1214" t="s">
        <v>8335</v>
      </c>
      <c r="S1214">
        <f>YEAR(T1214)</f>
        <v>2016</v>
      </c>
      <c r="T1214" s="14">
        <f>(((J1214/60)/60)/24)+DATE(1970,1,1)</f>
        <v>42714.054398148146</v>
      </c>
      <c r="U1214" s="15">
        <f>(((I1214/60)/60)/24)+DATE(1970,1,1)</f>
        <v>42744.054398148146</v>
      </c>
    </row>
    <row r="1215" spans="1:21" ht="29" x14ac:dyDescent="0.35">
      <c r="A1215">
        <v>505</v>
      </c>
      <c r="B1215" s="3" t="s">
        <v>506</v>
      </c>
      <c r="C1215" s="3" t="s">
        <v>4615</v>
      </c>
      <c r="D1215" s="6">
        <v>12000</v>
      </c>
      <c r="E1215" s="8">
        <v>15530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>ROUND((E1215/D1215)*100,0)</f>
        <v>129</v>
      </c>
      <c r="P1215" s="8">
        <f>IFERROR(ROUND(E1215/L1215,2),0)</f>
        <v>1109.29</v>
      </c>
      <c r="Q1215" s="10" t="s">
        <v>8308</v>
      </c>
      <c r="R1215" t="s">
        <v>8335</v>
      </c>
      <c r="S1215">
        <f>YEAR(T1215)</f>
        <v>2015</v>
      </c>
      <c r="T1215" s="14">
        <f>(((J1215/60)/60)/24)+DATE(1970,1,1)</f>
        <v>42318.098217592589</v>
      </c>
      <c r="U1215" s="15">
        <f>(((I1215/60)/60)/24)+DATE(1970,1,1)</f>
        <v>42363.098217592589</v>
      </c>
    </row>
    <row r="1216" spans="1:21" ht="29" x14ac:dyDescent="0.35">
      <c r="A1216">
        <v>525</v>
      </c>
      <c r="B1216" s="3" t="s">
        <v>526</v>
      </c>
      <c r="C1216" s="3" t="s">
        <v>4635</v>
      </c>
      <c r="D1216" s="6">
        <v>12000</v>
      </c>
      <c r="E1216" s="8">
        <v>15091.06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>ROUND((E1216/D1216)*100,0)</f>
        <v>126</v>
      </c>
      <c r="P1216" s="8">
        <f>IFERROR(ROUND(E1216/L1216,2),0)</f>
        <v>1257.5899999999999</v>
      </c>
      <c r="Q1216" s="10" t="s">
        <v>8339</v>
      </c>
      <c r="R1216" t="s">
        <v>8340</v>
      </c>
      <c r="S1216">
        <f>YEAR(T1216)</f>
        <v>2014</v>
      </c>
      <c r="T1216" s="14">
        <f>(((J1216/60)/60)/24)+DATE(1970,1,1)</f>
        <v>41850.400937500002</v>
      </c>
      <c r="U1216" s="15">
        <f>(((I1216/60)/60)/24)+DATE(1970,1,1)</f>
        <v>41895.400937500002</v>
      </c>
    </row>
    <row r="1217" spans="1:21" ht="29" x14ac:dyDescent="0.35">
      <c r="A1217">
        <v>579</v>
      </c>
      <c r="B1217" s="3" t="s">
        <v>580</v>
      </c>
      <c r="C1217" s="3" t="s">
        <v>4689</v>
      </c>
      <c r="D1217" s="6">
        <v>12000</v>
      </c>
      <c r="E1217" s="8">
        <v>12627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>ROUND((E1217/D1217)*100,0)</f>
        <v>105</v>
      </c>
      <c r="P1217" s="8">
        <f>IFERROR(ROUND(E1217/L1217,2),0)</f>
        <v>2525.4</v>
      </c>
      <c r="Q1217" s="10" t="s">
        <v>8316</v>
      </c>
      <c r="R1217" t="s">
        <v>8334</v>
      </c>
      <c r="S1217">
        <f>YEAR(T1217)</f>
        <v>2014</v>
      </c>
      <c r="T1217" s="14">
        <f>(((J1217/60)/60)/24)+DATE(1970,1,1)</f>
        <v>41968.852118055554</v>
      </c>
      <c r="U1217" s="15">
        <f>(((I1217/60)/60)/24)+DATE(1970,1,1)</f>
        <v>41998.852118055554</v>
      </c>
    </row>
    <row r="1218" spans="1:21" ht="29" x14ac:dyDescent="0.35">
      <c r="A1218">
        <v>654</v>
      </c>
      <c r="B1218" s="3" t="s">
        <v>655</v>
      </c>
      <c r="C1218" s="3" t="s">
        <v>4764</v>
      </c>
      <c r="D1218" s="6">
        <v>12000</v>
      </c>
      <c r="E1218" s="8">
        <v>11056.75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>ROUND((E1218/D1218)*100,0)</f>
        <v>92</v>
      </c>
      <c r="P1218" s="8">
        <f>IFERROR(ROUND(E1218/L1218,2),0)</f>
        <v>10.91</v>
      </c>
      <c r="Q1218" s="10" t="s">
        <v>8316</v>
      </c>
      <c r="R1218" t="s">
        <v>8324</v>
      </c>
      <c r="S1218">
        <f>YEAR(T1218)</f>
        <v>2015</v>
      </c>
      <c r="T1218" s="14">
        <f>(((J1218/60)/60)/24)+DATE(1970,1,1)</f>
        <v>42163.957326388889</v>
      </c>
      <c r="U1218" s="15">
        <f>(((I1218/60)/60)/24)+DATE(1970,1,1)</f>
        <v>42193.957326388889</v>
      </c>
    </row>
    <row r="1219" spans="1:21" ht="29" x14ac:dyDescent="0.35">
      <c r="A1219">
        <v>664</v>
      </c>
      <c r="B1219" s="3" t="s">
        <v>665</v>
      </c>
      <c r="C1219" s="3" t="s">
        <v>4774</v>
      </c>
      <c r="D1219" s="6">
        <v>12000</v>
      </c>
      <c r="E1219" s="8">
        <v>10800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>ROUND((E1219/D1219)*100,0)</f>
        <v>90</v>
      </c>
      <c r="P1219" s="8">
        <f>IFERROR(ROUND(E1219/L1219,2),0)</f>
        <v>372.41</v>
      </c>
      <c r="Q1219" s="10" t="s">
        <v>8316</v>
      </c>
      <c r="R1219" t="s">
        <v>8324</v>
      </c>
      <c r="S1219">
        <f>YEAR(T1219)</f>
        <v>2015</v>
      </c>
      <c r="T1219" s="14">
        <f>(((J1219/60)/60)/24)+DATE(1970,1,1)</f>
        <v>42077.666377314818</v>
      </c>
      <c r="U1219" s="15">
        <f>(((I1219/60)/60)/24)+DATE(1970,1,1)</f>
        <v>42107.666377314818</v>
      </c>
    </row>
    <row r="1220" spans="1:21" ht="29" x14ac:dyDescent="0.35">
      <c r="A1220">
        <v>718</v>
      </c>
      <c r="B1220" s="3" t="s">
        <v>719</v>
      </c>
      <c r="C1220" s="3" t="s">
        <v>4828</v>
      </c>
      <c r="D1220" s="6">
        <v>12000</v>
      </c>
      <c r="E1220" s="8">
        <v>10065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>ROUND((E1220/D1220)*100,0)</f>
        <v>84</v>
      </c>
      <c r="P1220" s="8">
        <f>IFERROR(ROUND(E1220/L1220,2),0)</f>
        <v>2516.25</v>
      </c>
      <c r="Q1220" s="10" t="s">
        <v>8316</v>
      </c>
      <c r="R1220" t="s">
        <v>8324</v>
      </c>
      <c r="S1220">
        <f>YEAR(T1220)</f>
        <v>2017</v>
      </c>
      <c r="T1220" s="14">
        <f>(((J1220/60)/60)/24)+DATE(1970,1,1)</f>
        <v>42752.845451388886</v>
      </c>
      <c r="U1220" s="15">
        <f>(((I1220/60)/60)/24)+DATE(1970,1,1)</f>
        <v>42784.249305555553</v>
      </c>
    </row>
    <row r="1221" spans="1:21" ht="29" x14ac:dyDescent="0.35">
      <c r="A1221">
        <v>957</v>
      </c>
      <c r="B1221" s="3" t="s">
        <v>958</v>
      </c>
      <c r="C1221" s="3" t="s">
        <v>5067</v>
      </c>
      <c r="D1221" s="6">
        <v>12000</v>
      </c>
      <c r="E1221" s="8">
        <v>6388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>ROUND((E1221/D1221)*100,0)</f>
        <v>53</v>
      </c>
      <c r="P1221" s="8">
        <f>IFERROR(ROUND(E1221/L1221,2),0)</f>
        <v>912.57</v>
      </c>
      <c r="Q1221" s="10" t="s">
        <v>8316</v>
      </c>
      <c r="R1221" t="s">
        <v>8324</v>
      </c>
      <c r="S1221">
        <f>YEAR(T1221)</f>
        <v>2016</v>
      </c>
      <c r="T1221" s="14">
        <f>(((J1221/60)/60)/24)+DATE(1970,1,1)</f>
        <v>42660.552465277782</v>
      </c>
      <c r="U1221" s="15">
        <f>(((I1221/60)/60)/24)+DATE(1970,1,1)</f>
        <v>42691.594131944439</v>
      </c>
    </row>
    <row r="1222" spans="1:21" ht="29" x14ac:dyDescent="0.35">
      <c r="A1222">
        <v>966</v>
      </c>
      <c r="B1222" s="3" t="s">
        <v>967</v>
      </c>
      <c r="C1222" s="3" t="s">
        <v>5076</v>
      </c>
      <c r="D1222" s="6">
        <v>12000</v>
      </c>
      <c r="E1222" s="8">
        <v>6301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>ROUND((E1222/D1222)*100,0)</f>
        <v>53</v>
      </c>
      <c r="P1222" s="8">
        <f>IFERROR(ROUND(E1222/L1222,2),0)</f>
        <v>210.03</v>
      </c>
      <c r="Q1222" s="10" t="s">
        <v>8316</v>
      </c>
      <c r="R1222" t="s">
        <v>8324</v>
      </c>
      <c r="S1222">
        <f>YEAR(T1222)</f>
        <v>2016</v>
      </c>
      <c r="T1222" s="14">
        <f>(((J1222/60)/60)/24)+DATE(1970,1,1)</f>
        <v>42619.635787037041</v>
      </c>
      <c r="U1222" s="15">
        <f>(((I1222/60)/60)/24)+DATE(1970,1,1)</f>
        <v>42649.635787037041</v>
      </c>
    </row>
    <row r="1223" spans="1:21" x14ac:dyDescent="0.35">
      <c r="A1223">
        <v>1049</v>
      </c>
      <c r="B1223" s="3" t="s">
        <v>1050</v>
      </c>
      <c r="C1223" s="3" t="s">
        <v>5159</v>
      </c>
      <c r="D1223" s="6">
        <v>12000</v>
      </c>
      <c r="E1223" s="8">
        <v>5651.58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>ROUND((E1223/D1223)*100,0)</f>
        <v>47</v>
      </c>
      <c r="P1223" s="8">
        <f>IFERROR(ROUND(E1223/L1223,2),0)</f>
        <v>0</v>
      </c>
      <c r="Q1223" s="10" t="s">
        <v>8329</v>
      </c>
      <c r="R1223" t="s">
        <v>8330</v>
      </c>
      <c r="S1223">
        <f>YEAR(T1223)</f>
        <v>2016</v>
      </c>
      <c r="T1223" s="14">
        <f>(((J1223/60)/60)/24)+DATE(1970,1,1)</f>
        <v>42382.431076388893</v>
      </c>
      <c r="U1223" s="15">
        <f>(((I1223/60)/60)/24)+DATE(1970,1,1)</f>
        <v>42412.431076388893</v>
      </c>
    </row>
    <row r="1224" spans="1:21" ht="29" x14ac:dyDescent="0.35">
      <c r="A1224">
        <v>1096</v>
      </c>
      <c r="B1224" s="3" t="s">
        <v>1097</v>
      </c>
      <c r="C1224" s="3" t="s">
        <v>5206</v>
      </c>
      <c r="D1224" s="6">
        <v>12000</v>
      </c>
      <c r="E1224" s="8">
        <v>5388.79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>ROUND((E1224/D1224)*100,0)</f>
        <v>45</v>
      </c>
      <c r="P1224" s="8">
        <f>IFERROR(ROUND(E1224/L1224,2),0)</f>
        <v>185.82</v>
      </c>
      <c r="Q1224" s="10" t="s">
        <v>8311</v>
      </c>
      <c r="R1224" t="s">
        <v>8333</v>
      </c>
      <c r="S1224">
        <f>YEAR(T1224)</f>
        <v>2014</v>
      </c>
      <c r="T1224" s="14">
        <f>(((J1224/60)/60)/24)+DATE(1970,1,1)</f>
        <v>41885.51798611111</v>
      </c>
      <c r="U1224" s="15">
        <f>(((I1224/60)/60)/24)+DATE(1970,1,1)</f>
        <v>41916.145833333336</v>
      </c>
    </row>
    <row r="1225" spans="1:21" ht="29" x14ac:dyDescent="0.35">
      <c r="A1225">
        <v>1243</v>
      </c>
      <c r="B1225" s="3" t="s">
        <v>1244</v>
      </c>
      <c r="C1225" s="3" t="s">
        <v>5353</v>
      </c>
      <c r="D1225" s="6">
        <v>12000</v>
      </c>
      <c r="E1225" s="8">
        <v>4443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>ROUND((E1225/D1225)*100,0)</f>
        <v>37</v>
      </c>
      <c r="P1225" s="8">
        <f>IFERROR(ROUND(E1225/L1225,2),0)</f>
        <v>116.92</v>
      </c>
      <c r="Q1225" s="10" t="s">
        <v>8313</v>
      </c>
      <c r="R1225" t="s">
        <v>8347</v>
      </c>
      <c r="S1225">
        <f>YEAR(T1225)</f>
        <v>2011</v>
      </c>
      <c r="T1225" s="14">
        <f>(((J1225/60)/60)/24)+DATE(1970,1,1)</f>
        <v>40671.879293981481</v>
      </c>
      <c r="U1225" s="15">
        <f>(((I1225/60)/60)/24)+DATE(1970,1,1)</f>
        <v>40732.875</v>
      </c>
    </row>
    <row r="1226" spans="1:21" ht="29" x14ac:dyDescent="0.35">
      <c r="A1226">
        <v>1258</v>
      </c>
      <c r="B1226" s="3" t="s">
        <v>1259</v>
      </c>
      <c r="C1226" s="3" t="s">
        <v>5368</v>
      </c>
      <c r="D1226" s="6">
        <v>12000</v>
      </c>
      <c r="E1226" s="8">
        <v>4320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>ROUND((E1226/D1226)*100,0)</f>
        <v>36</v>
      </c>
      <c r="P1226" s="8">
        <f>IFERROR(ROUND(E1226/L1226,2),0)</f>
        <v>6.45</v>
      </c>
      <c r="Q1226" s="10" t="s">
        <v>8313</v>
      </c>
      <c r="R1226" t="s">
        <v>8315</v>
      </c>
      <c r="S1226">
        <f>YEAR(T1226)</f>
        <v>2013</v>
      </c>
      <c r="T1226" s="14">
        <f>(((J1226/60)/60)/24)+DATE(1970,1,1)</f>
        <v>41487.611250000002</v>
      </c>
      <c r="U1226" s="15">
        <f>(((I1226/60)/60)/24)+DATE(1970,1,1)</f>
        <v>41517.611250000002</v>
      </c>
    </row>
    <row r="1227" spans="1:21" ht="29" x14ac:dyDescent="0.35">
      <c r="A1227">
        <v>1268</v>
      </c>
      <c r="B1227" s="3" t="s">
        <v>1269</v>
      </c>
      <c r="C1227" s="3" t="s">
        <v>5378</v>
      </c>
      <c r="D1227" s="6">
        <v>12000</v>
      </c>
      <c r="E1227" s="8">
        <v>4280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>ROUND((E1227/D1227)*100,0)</f>
        <v>36</v>
      </c>
      <c r="P1227" s="8">
        <f>IFERROR(ROUND(E1227/L1227,2),0)</f>
        <v>23.52</v>
      </c>
      <c r="Q1227" s="10" t="s">
        <v>8313</v>
      </c>
      <c r="R1227" t="s">
        <v>8315</v>
      </c>
      <c r="S1227">
        <f>YEAR(T1227)</f>
        <v>2013</v>
      </c>
      <c r="T1227" s="14">
        <f>(((J1227/60)/60)/24)+DATE(1970,1,1)</f>
        <v>41507.845451388886</v>
      </c>
      <c r="U1227" s="15">
        <f>(((I1227/60)/60)/24)+DATE(1970,1,1)</f>
        <v>41537.845451388886</v>
      </c>
    </row>
    <row r="1228" spans="1:21" x14ac:dyDescent="0.35">
      <c r="A1228">
        <v>1406</v>
      </c>
      <c r="B1228" s="3" t="s">
        <v>1407</v>
      </c>
      <c r="C1228" s="3" t="s">
        <v>5516</v>
      </c>
      <c r="D1228" s="6">
        <v>12000</v>
      </c>
      <c r="E1228" s="8">
        <v>3486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>ROUND((E1228/D1228)*100,0)</f>
        <v>29</v>
      </c>
      <c r="P1228" s="8">
        <f>IFERROR(ROUND(E1228/L1228,2),0)</f>
        <v>1162</v>
      </c>
      <c r="Q1228" s="10" t="s">
        <v>8318</v>
      </c>
      <c r="R1228" t="s">
        <v>8338</v>
      </c>
      <c r="S1228">
        <f>YEAR(T1228)</f>
        <v>2015</v>
      </c>
      <c r="T1228" s="14">
        <f>(((J1228/60)/60)/24)+DATE(1970,1,1)</f>
        <v>42297.432951388888</v>
      </c>
      <c r="U1228" s="15">
        <f>(((I1228/60)/60)/24)+DATE(1970,1,1)</f>
        <v>42350.416666666672</v>
      </c>
    </row>
    <row r="1229" spans="1:21" ht="29" x14ac:dyDescent="0.35">
      <c r="A1229">
        <v>1433</v>
      </c>
      <c r="B1229" s="3" t="s">
        <v>1434</v>
      </c>
      <c r="C1229" s="3" t="s">
        <v>5543</v>
      </c>
      <c r="D1229" s="6">
        <v>12000</v>
      </c>
      <c r="E1229" s="8">
        <v>3385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>ROUND((E1229/D1229)*100,0)</f>
        <v>28</v>
      </c>
      <c r="P1229" s="8">
        <f>IFERROR(ROUND(E1229/L1229,2),0)</f>
        <v>338.5</v>
      </c>
      <c r="Q1229" s="10" t="s">
        <v>8318</v>
      </c>
      <c r="R1229" t="s">
        <v>8338</v>
      </c>
      <c r="S1229">
        <f>YEAR(T1229)</f>
        <v>2016</v>
      </c>
      <c r="T1229" s="14">
        <f>(((J1229/60)/60)/24)+DATE(1970,1,1)</f>
        <v>42673.625868055555</v>
      </c>
      <c r="U1229" s="15">
        <f>(((I1229/60)/60)/24)+DATE(1970,1,1)</f>
        <v>42714.458333333328</v>
      </c>
    </row>
    <row r="1230" spans="1:21" ht="29" x14ac:dyDescent="0.35">
      <c r="A1230">
        <v>1536</v>
      </c>
      <c r="B1230" s="3" t="s">
        <v>1537</v>
      </c>
      <c r="C1230" s="3" t="s">
        <v>5646</v>
      </c>
      <c r="D1230" s="6">
        <v>12000</v>
      </c>
      <c r="E1230" s="8">
        <v>3035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>ROUND((E1230/D1230)*100,0)</f>
        <v>25</v>
      </c>
      <c r="P1230" s="8">
        <f>IFERROR(ROUND(E1230/L1230,2),0)</f>
        <v>6.67</v>
      </c>
      <c r="Q1230" s="10" t="s">
        <v>8325</v>
      </c>
      <c r="R1230" t="s">
        <v>8331</v>
      </c>
      <c r="S1230">
        <f>YEAR(T1230)</f>
        <v>2015</v>
      </c>
      <c r="T1230" s="14">
        <f>(((J1230/60)/60)/24)+DATE(1970,1,1)</f>
        <v>42213.802199074074</v>
      </c>
      <c r="U1230" s="15">
        <f>(((I1230/60)/60)/24)+DATE(1970,1,1)</f>
        <v>42243.802199074074</v>
      </c>
    </row>
    <row r="1231" spans="1:21" ht="29" x14ac:dyDescent="0.35">
      <c r="A1231">
        <v>1537</v>
      </c>
      <c r="B1231" s="3" t="s">
        <v>1538</v>
      </c>
      <c r="C1231" s="3" t="s">
        <v>5647</v>
      </c>
      <c r="D1231" s="6">
        <v>12000</v>
      </c>
      <c r="E1231" s="8">
        <v>3035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>ROUND((E1231/D1231)*100,0)</f>
        <v>25</v>
      </c>
      <c r="P1231" s="8">
        <f>IFERROR(ROUND(E1231/L1231,2),0)</f>
        <v>13.55</v>
      </c>
      <c r="Q1231" s="10" t="s">
        <v>8325</v>
      </c>
      <c r="R1231" t="s">
        <v>8331</v>
      </c>
      <c r="S1231">
        <f>YEAR(T1231)</f>
        <v>2016</v>
      </c>
      <c r="T1231" s="14">
        <f>(((J1231/60)/60)/24)+DATE(1970,1,1)</f>
        <v>42552.315127314811</v>
      </c>
      <c r="U1231" s="15">
        <f>(((I1231/60)/60)/24)+DATE(1970,1,1)</f>
        <v>42588.75</v>
      </c>
    </row>
    <row r="1232" spans="1:21" ht="29" x14ac:dyDescent="0.35">
      <c r="A1232">
        <v>1695</v>
      </c>
      <c r="B1232" s="3" t="s">
        <v>1696</v>
      </c>
      <c r="C1232" s="3" t="s">
        <v>5805</v>
      </c>
      <c r="D1232" s="6">
        <v>12000</v>
      </c>
      <c r="E1232" s="8">
        <v>2511.11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>ROUND((E1232/D1232)*100,0)</f>
        <v>21</v>
      </c>
      <c r="P1232" s="8">
        <f>IFERROR(ROUND(E1232/L1232,2),0)</f>
        <v>109.18</v>
      </c>
      <c r="Q1232" s="10" t="s">
        <v>8313</v>
      </c>
      <c r="R1232" t="s">
        <v>8345</v>
      </c>
      <c r="S1232">
        <f>YEAR(T1232)</f>
        <v>2017</v>
      </c>
      <c r="T1232" s="14">
        <f>(((J1232/60)/60)/24)+DATE(1970,1,1)</f>
        <v>42801.031412037039</v>
      </c>
      <c r="U1232" s="15">
        <f>(((I1232/60)/60)/24)+DATE(1970,1,1)</f>
        <v>42835.041666666672</v>
      </c>
    </row>
    <row r="1233" spans="1:21" ht="29" x14ac:dyDescent="0.35">
      <c r="A1233">
        <v>1763</v>
      </c>
      <c r="B1233" s="3" t="s">
        <v>1764</v>
      </c>
      <c r="C1233" s="3" t="s">
        <v>5873</v>
      </c>
      <c r="D1233" s="6">
        <v>12000</v>
      </c>
      <c r="E1233" s="8">
        <v>2290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>ROUND((E1233/D1233)*100,0)</f>
        <v>19</v>
      </c>
      <c r="P1233" s="8">
        <f>IFERROR(ROUND(E1233/L1233,2),0)</f>
        <v>19.41</v>
      </c>
      <c r="Q1233" s="10" t="s">
        <v>8325</v>
      </c>
      <c r="R1233" t="s">
        <v>8331</v>
      </c>
      <c r="S1233">
        <f>YEAR(T1233)</f>
        <v>2016</v>
      </c>
      <c r="T1233" s="14">
        <f>(((J1233/60)/60)/24)+DATE(1970,1,1)</f>
        <v>42636.868518518517</v>
      </c>
      <c r="U1233" s="15">
        <f>(((I1233/60)/60)/24)+DATE(1970,1,1)</f>
        <v>42666.868518518517</v>
      </c>
    </row>
    <row r="1234" spans="1:21" ht="29" x14ac:dyDescent="0.35">
      <c r="A1234">
        <v>1814</v>
      </c>
      <c r="B1234" s="3" t="s">
        <v>1815</v>
      </c>
      <c r="C1234" s="3" t="s">
        <v>5924</v>
      </c>
      <c r="D1234" s="6">
        <v>12000</v>
      </c>
      <c r="E1234" s="8">
        <v>2132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>ROUND((E1234/D1234)*100,0)</f>
        <v>18</v>
      </c>
      <c r="P1234" s="8">
        <f>IFERROR(ROUND(E1234/L1234,2),0)</f>
        <v>15.23</v>
      </c>
      <c r="Q1234" s="10" t="s">
        <v>8325</v>
      </c>
      <c r="R1234" t="s">
        <v>8331</v>
      </c>
      <c r="S1234">
        <f>YEAR(T1234)</f>
        <v>2015</v>
      </c>
      <c r="T1234" s="14">
        <f>(((J1234/60)/60)/24)+DATE(1970,1,1)</f>
        <v>42033.314074074078</v>
      </c>
      <c r="U1234" s="15">
        <f>(((I1234/60)/60)/24)+DATE(1970,1,1)</f>
        <v>42063.314074074078</v>
      </c>
    </row>
    <row r="1235" spans="1:21" ht="29" x14ac:dyDescent="0.35">
      <c r="A1235">
        <v>1890</v>
      </c>
      <c r="B1235" s="3" t="s">
        <v>1891</v>
      </c>
      <c r="C1235" s="3" t="s">
        <v>6000</v>
      </c>
      <c r="D1235" s="6">
        <v>12000</v>
      </c>
      <c r="E1235" s="8">
        <v>2015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>ROUND((E1235/D1235)*100,0)</f>
        <v>17</v>
      </c>
      <c r="P1235" s="8">
        <f>IFERROR(ROUND(E1235/L1235,2),0)</f>
        <v>8.19</v>
      </c>
      <c r="Q1235" s="10" t="s">
        <v>8313</v>
      </c>
      <c r="R1235" t="s">
        <v>8343</v>
      </c>
      <c r="S1235">
        <f>YEAR(T1235)</f>
        <v>2012</v>
      </c>
      <c r="T1235" s="14">
        <f>(((J1235/60)/60)/24)+DATE(1970,1,1)</f>
        <v>41228.786203703705</v>
      </c>
      <c r="U1235" s="15">
        <f>(((I1235/60)/60)/24)+DATE(1970,1,1)</f>
        <v>41258.786203703705</v>
      </c>
    </row>
    <row r="1236" spans="1:21" ht="29" x14ac:dyDescent="0.35">
      <c r="A1236">
        <v>2192</v>
      </c>
      <c r="B1236" s="3" t="s">
        <v>2193</v>
      </c>
      <c r="C1236" s="3" t="s">
        <v>6302</v>
      </c>
      <c r="D1236" s="6">
        <v>12000</v>
      </c>
      <c r="E1236" s="8">
        <v>1273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>ROUND((E1236/D1236)*100,0)</f>
        <v>11</v>
      </c>
      <c r="P1236" s="8">
        <f>IFERROR(ROUND(E1236/L1236,2),0)</f>
        <v>0.39</v>
      </c>
      <c r="Q1236" s="10" t="s">
        <v>8311</v>
      </c>
      <c r="R1236" t="s">
        <v>8312</v>
      </c>
      <c r="S1236">
        <f>YEAR(T1236)</f>
        <v>2016</v>
      </c>
      <c r="T1236" s="14">
        <f>(((J1236/60)/60)/24)+DATE(1970,1,1)</f>
        <v>42691.8512037037</v>
      </c>
      <c r="U1236" s="15">
        <f>(((I1236/60)/60)/24)+DATE(1970,1,1)</f>
        <v>42719.958333333328</v>
      </c>
    </row>
    <row r="1237" spans="1:21" x14ac:dyDescent="0.35">
      <c r="A1237">
        <v>2337</v>
      </c>
      <c r="B1237" s="3" t="s">
        <v>2338</v>
      </c>
      <c r="C1237" s="3" t="s">
        <v>6447</v>
      </c>
      <c r="D1237" s="6">
        <v>12000</v>
      </c>
      <c r="E1237" s="8">
        <v>1020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>ROUND((E1237/D1237)*100,0)</f>
        <v>9</v>
      </c>
      <c r="P1237" s="8">
        <f>IFERROR(ROUND(E1237/L1237,2),0)</f>
        <v>5.7</v>
      </c>
      <c r="Q1237" s="10" t="s">
        <v>8321</v>
      </c>
      <c r="R1237" t="s">
        <v>8348</v>
      </c>
      <c r="S1237">
        <f>YEAR(T1237)</f>
        <v>2014</v>
      </c>
      <c r="T1237" s="14">
        <f>(((J1237/60)/60)/24)+DATE(1970,1,1)</f>
        <v>41786.640543981484</v>
      </c>
      <c r="U1237" s="15">
        <f>(((I1237/60)/60)/24)+DATE(1970,1,1)</f>
        <v>41816.640543981484</v>
      </c>
    </row>
    <row r="1238" spans="1:21" x14ac:dyDescent="0.35">
      <c r="A1238">
        <v>2402</v>
      </c>
      <c r="B1238" s="3" t="s">
        <v>2403</v>
      </c>
      <c r="C1238" s="3" t="s">
        <v>6512</v>
      </c>
      <c r="D1238" s="6">
        <v>12000</v>
      </c>
      <c r="E1238" s="8">
        <v>900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>ROUND((E1238/D1238)*100,0)</f>
        <v>8</v>
      </c>
      <c r="P1238" s="8">
        <f>IFERROR(ROUND(E1238/L1238,2),0)</f>
        <v>900</v>
      </c>
      <c r="Q1238" s="10" t="s">
        <v>8321</v>
      </c>
      <c r="R1238" t="s">
        <v>8322</v>
      </c>
      <c r="S1238">
        <f>YEAR(T1238)</f>
        <v>2015</v>
      </c>
      <c r="T1238" s="14">
        <f>(((J1238/60)/60)/24)+DATE(1970,1,1)</f>
        <v>42107.679756944446</v>
      </c>
      <c r="U1238" s="15">
        <f>(((I1238/60)/60)/24)+DATE(1970,1,1)</f>
        <v>42137.679756944446</v>
      </c>
    </row>
    <row r="1239" spans="1:21" ht="29" x14ac:dyDescent="0.35">
      <c r="A1239">
        <v>2514</v>
      </c>
      <c r="B1239" s="3" t="s">
        <v>2514</v>
      </c>
      <c r="C1239" s="3" t="s">
        <v>6624</v>
      </c>
      <c r="D1239" s="6">
        <v>12000</v>
      </c>
      <c r="E1239" s="8">
        <v>713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>ROUND((E1239/D1239)*100,0)</f>
        <v>6</v>
      </c>
      <c r="P1239" s="8">
        <f>IFERROR(ROUND(E1239/L1239,2),0)</f>
        <v>178.25</v>
      </c>
      <c r="Q1239" s="10" t="s">
        <v>8321</v>
      </c>
      <c r="R1239" t="s">
        <v>8356</v>
      </c>
      <c r="S1239">
        <f>YEAR(T1239)</f>
        <v>2014</v>
      </c>
      <c r="T1239" s="14">
        <f>(((J1239/60)/60)/24)+DATE(1970,1,1)</f>
        <v>41854.389780092592</v>
      </c>
      <c r="U1239" s="15">
        <f>(((I1239/60)/60)/24)+DATE(1970,1,1)</f>
        <v>41871.389780092592</v>
      </c>
    </row>
    <row r="1240" spans="1:21" ht="29" x14ac:dyDescent="0.35">
      <c r="A1240">
        <v>2602</v>
      </c>
      <c r="B1240" s="3" t="s">
        <v>2602</v>
      </c>
      <c r="C1240" s="3" t="s">
        <v>6712</v>
      </c>
      <c r="D1240" s="6">
        <v>12000</v>
      </c>
      <c r="E1240" s="8">
        <v>593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>ROUND((E1240/D1240)*100,0)</f>
        <v>5</v>
      </c>
      <c r="P1240" s="8">
        <f>IFERROR(ROUND(E1240/L1240,2),0)</f>
        <v>1.21</v>
      </c>
      <c r="Q1240" s="10" t="s">
        <v>8316</v>
      </c>
      <c r="R1240" t="s">
        <v>8350</v>
      </c>
      <c r="S1240">
        <f>YEAR(T1240)</f>
        <v>2014</v>
      </c>
      <c r="T1240" s="14">
        <f>(((J1240/60)/60)/24)+DATE(1970,1,1)</f>
        <v>41915.747314814813</v>
      </c>
      <c r="U1240" s="15">
        <f>(((I1240/60)/60)/24)+DATE(1970,1,1)</f>
        <v>41955.888888888891</v>
      </c>
    </row>
    <row r="1241" spans="1:21" ht="29" x14ac:dyDescent="0.35">
      <c r="A1241">
        <v>2648</v>
      </c>
      <c r="B1241" s="3" t="s">
        <v>2648</v>
      </c>
      <c r="C1241" s="3" t="s">
        <v>6758</v>
      </c>
      <c r="D1241" s="6">
        <v>12000</v>
      </c>
      <c r="E1241" s="8">
        <v>530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>ROUND((E1241/D1241)*100,0)</f>
        <v>4</v>
      </c>
      <c r="P1241" s="8">
        <f>IFERROR(ROUND(E1241/L1241,2),0)</f>
        <v>88.33</v>
      </c>
      <c r="Q1241" s="10" t="s">
        <v>8316</v>
      </c>
      <c r="R1241" t="s">
        <v>8350</v>
      </c>
      <c r="S1241">
        <f>YEAR(T1241)</f>
        <v>2016</v>
      </c>
      <c r="T1241" s="14">
        <f>(((J1241/60)/60)/24)+DATE(1970,1,1)</f>
        <v>42408.714814814812</v>
      </c>
      <c r="U1241" s="15">
        <f>(((I1241/60)/60)/24)+DATE(1970,1,1)</f>
        <v>42438.714814814812</v>
      </c>
    </row>
    <row r="1242" spans="1:21" ht="29" x14ac:dyDescent="0.35">
      <c r="A1242">
        <v>2715</v>
      </c>
      <c r="B1242" s="3" t="s">
        <v>2715</v>
      </c>
      <c r="C1242" s="3" t="s">
        <v>6825</v>
      </c>
      <c r="D1242" s="6">
        <v>12000</v>
      </c>
      <c r="E1242" s="8">
        <v>451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>ROUND((E1242/D1242)*100,0)</f>
        <v>4</v>
      </c>
      <c r="P1242" s="8">
        <f>IFERROR(ROUND(E1242/L1242,2),0)</f>
        <v>0.82</v>
      </c>
      <c r="Q1242" s="10" t="s">
        <v>8339</v>
      </c>
      <c r="R1242" t="s">
        <v>8357</v>
      </c>
      <c r="S1242">
        <f>YEAR(T1242)</f>
        <v>2016</v>
      </c>
      <c r="T1242" s="14">
        <f>(((J1242/60)/60)/24)+DATE(1970,1,1)</f>
        <v>42387.398472222223</v>
      </c>
      <c r="U1242" s="15">
        <f>(((I1242/60)/60)/24)+DATE(1970,1,1)</f>
        <v>42421.398472222223</v>
      </c>
    </row>
    <row r="1243" spans="1:21" ht="29" x14ac:dyDescent="0.35">
      <c r="A1243">
        <v>2723</v>
      </c>
      <c r="B1243" s="3" t="s">
        <v>2723</v>
      </c>
      <c r="C1243" s="3" t="s">
        <v>6833</v>
      </c>
      <c r="D1243" s="6">
        <v>12000</v>
      </c>
      <c r="E1243" s="8">
        <v>435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>ROUND((E1243/D1243)*100,0)</f>
        <v>4</v>
      </c>
      <c r="P1243" s="8">
        <f>IFERROR(ROUND(E1243/L1243,2),0)</f>
        <v>2.4700000000000002</v>
      </c>
      <c r="Q1243" s="10" t="s">
        <v>8316</v>
      </c>
      <c r="R1243" t="s">
        <v>8317</v>
      </c>
      <c r="S1243">
        <f>YEAR(T1243)</f>
        <v>2014</v>
      </c>
      <c r="T1243" s="14">
        <f>(((J1243/60)/60)/24)+DATE(1970,1,1)</f>
        <v>41944.83898148148</v>
      </c>
      <c r="U1243" s="15">
        <f>(((I1243/60)/60)/24)+DATE(1970,1,1)</f>
        <v>42004.880648148144</v>
      </c>
    </row>
    <row r="1244" spans="1:21" ht="29" x14ac:dyDescent="0.35">
      <c r="A1244">
        <v>2732</v>
      </c>
      <c r="B1244" s="3" t="s">
        <v>2732</v>
      </c>
      <c r="C1244" s="3" t="s">
        <v>6842</v>
      </c>
      <c r="D1244" s="6">
        <v>12000</v>
      </c>
      <c r="E1244" s="8">
        <v>430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>ROUND((E1244/D1244)*100,0)</f>
        <v>4</v>
      </c>
      <c r="P1244" s="8">
        <f>IFERROR(ROUND(E1244/L1244,2),0)</f>
        <v>2.95</v>
      </c>
      <c r="Q1244" s="10" t="s">
        <v>8316</v>
      </c>
      <c r="R1244" t="s">
        <v>8317</v>
      </c>
      <c r="S1244">
        <f>YEAR(T1244)</f>
        <v>2013</v>
      </c>
      <c r="T1244" s="14">
        <f>(((J1244/60)/60)/24)+DATE(1970,1,1)</f>
        <v>41389.808194444442</v>
      </c>
      <c r="U1244" s="15">
        <f>(((I1244/60)/60)/24)+DATE(1970,1,1)</f>
        <v>41422</v>
      </c>
    </row>
    <row r="1245" spans="1:21" ht="29" x14ac:dyDescent="0.35">
      <c r="A1245">
        <v>2880</v>
      </c>
      <c r="B1245" s="3" t="s">
        <v>2880</v>
      </c>
      <c r="C1245" s="3" t="s">
        <v>6990</v>
      </c>
      <c r="D1245" s="6">
        <v>12000</v>
      </c>
      <c r="E1245" s="8">
        <v>270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>ROUND((E1245/D1245)*100,0)</f>
        <v>2</v>
      </c>
      <c r="P1245" s="8">
        <f>IFERROR(ROUND(E1245/L1245,2),0)</f>
        <v>9.31</v>
      </c>
      <c r="Q1245" s="10" t="s">
        <v>8339</v>
      </c>
      <c r="R1245" t="s">
        <v>8340</v>
      </c>
      <c r="S1245">
        <f>YEAR(T1245)</f>
        <v>2015</v>
      </c>
      <c r="T1245" s="14">
        <f>(((J1245/60)/60)/24)+DATE(1970,1,1)</f>
        <v>42192.905694444446</v>
      </c>
      <c r="U1245" s="15">
        <f>(((I1245/60)/60)/24)+DATE(1970,1,1)</f>
        <v>42236.711805555555</v>
      </c>
    </row>
    <row r="1246" spans="1:21" ht="29" x14ac:dyDescent="0.35">
      <c r="A1246">
        <v>2897</v>
      </c>
      <c r="B1246" s="3" t="s">
        <v>2897</v>
      </c>
      <c r="C1246" s="3" t="s">
        <v>7007</v>
      </c>
      <c r="D1246" s="6">
        <v>12000</v>
      </c>
      <c r="E1246" s="8">
        <v>252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>ROUND((E1246/D1246)*100,0)</f>
        <v>2</v>
      </c>
      <c r="P1246" s="8">
        <f>IFERROR(ROUND(E1246/L1246,2),0)</f>
        <v>84</v>
      </c>
      <c r="Q1246" s="10" t="s">
        <v>8339</v>
      </c>
      <c r="R1246" t="s">
        <v>8340</v>
      </c>
      <c r="S1246">
        <f>YEAR(T1246)</f>
        <v>2015</v>
      </c>
      <c r="T1246" s="14">
        <f>(((J1246/60)/60)/24)+DATE(1970,1,1)</f>
        <v>42258.646504629629</v>
      </c>
      <c r="U1246" s="15">
        <f>(((I1246/60)/60)/24)+DATE(1970,1,1)</f>
        <v>42288.645196759258</v>
      </c>
    </row>
    <row r="1247" spans="1:21" ht="29" x14ac:dyDescent="0.35">
      <c r="A1247">
        <v>3044</v>
      </c>
      <c r="B1247" s="3" t="s">
        <v>3044</v>
      </c>
      <c r="C1247" s="3" t="s">
        <v>7154</v>
      </c>
      <c r="D1247" s="6">
        <v>12000</v>
      </c>
      <c r="E1247" s="8">
        <v>136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>ROUND((E1247/D1247)*100,0)</f>
        <v>1</v>
      </c>
      <c r="P1247" s="8">
        <f>IFERROR(ROUND(E1247/L1247,2),0)</f>
        <v>0.87</v>
      </c>
      <c r="Q1247" s="10" t="s">
        <v>8339</v>
      </c>
      <c r="R1247" t="s">
        <v>8357</v>
      </c>
      <c r="S1247">
        <f>YEAR(T1247)</f>
        <v>2016</v>
      </c>
      <c r="T1247" s="14">
        <f>(((J1247/60)/60)/24)+DATE(1970,1,1)</f>
        <v>42387.7268287037</v>
      </c>
      <c r="U1247" s="15">
        <f>(((I1247/60)/60)/24)+DATE(1970,1,1)</f>
        <v>42402.7268287037</v>
      </c>
    </row>
    <row r="1248" spans="1:21" ht="29" x14ac:dyDescent="0.35">
      <c r="A1248">
        <v>3071</v>
      </c>
      <c r="B1248" s="3" t="s">
        <v>3071</v>
      </c>
      <c r="C1248" s="3" t="s">
        <v>7181</v>
      </c>
      <c r="D1248" s="6">
        <v>12000</v>
      </c>
      <c r="E1248" s="8">
        <v>125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>ROUND((E1248/D1248)*100,0)</f>
        <v>1</v>
      </c>
      <c r="P1248" s="8">
        <f>IFERROR(ROUND(E1248/L1248,2),0)</f>
        <v>1.07</v>
      </c>
      <c r="Q1248" s="10" t="s">
        <v>8339</v>
      </c>
      <c r="R1248" t="s">
        <v>8357</v>
      </c>
      <c r="S1248">
        <f>YEAR(T1248)</f>
        <v>2015</v>
      </c>
      <c r="T1248" s="14">
        <f>(((J1248/60)/60)/24)+DATE(1970,1,1)</f>
        <v>42097.732418981483</v>
      </c>
      <c r="U1248" s="15">
        <f>(((I1248/60)/60)/24)+DATE(1970,1,1)</f>
        <v>42115.249305555553</v>
      </c>
    </row>
    <row r="1249" spans="1:21" ht="29" x14ac:dyDescent="0.35">
      <c r="A1249">
        <v>3072</v>
      </c>
      <c r="B1249" s="3" t="s">
        <v>3072</v>
      </c>
      <c r="C1249" s="3" t="s">
        <v>7182</v>
      </c>
      <c r="D1249" s="6">
        <v>12000</v>
      </c>
      <c r="E1249" s="8">
        <v>125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>ROUND((E1249/D1249)*100,0)</f>
        <v>1</v>
      </c>
      <c r="P1249" s="8">
        <f>IFERROR(ROUND(E1249/L1249,2),0)</f>
        <v>62.5</v>
      </c>
      <c r="Q1249" s="10" t="s">
        <v>8339</v>
      </c>
      <c r="R1249" t="s">
        <v>8357</v>
      </c>
      <c r="S1249">
        <f>YEAR(T1249)</f>
        <v>2016</v>
      </c>
      <c r="T1249" s="14">
        <f>(((J1249/60)/60)/24)+DATE(1970,1,1)</f>
        <v>42658.690532407403</v>
      </c>
      <c r="U1249" s="15">
        <f>(((I1249/60)/60)/24)+DATE(1970,1,1)</f>
        <v>42673.073611111111</v>
      </c>
    </row>
    <row r="1250" spans="1:21" ht="29" x14ac:dyDescent="0.35">
      <c r="A1250">
        <v>3100</v>
      </c>
      <c r="B1250" s="3" t="s">
        <v>3100</v>
      </c>
      <c r="C1250" s="3" t="s">
        <v>7210</v>
      </c>
      <c r="D1250" s="6">
        <v>12000</v>
      </c>
      <c r="E1250" s="8">
        <v>110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>ROUND((E1250/D1250)*100,0)</f>
        <v>1</v>
      </c>
      <c r="P1250" s="8">
        <f>IFERROR(ROUND(E1250/L1250,2),0)</f>
        <v>8.4600000000000009</v>
      </c>
      <c r="Q1250" s="10" t="s">
        <v>8339</v>
      </c>
      <c r="R1250" t="s">
        <v>8357</v>
      </c>
      <c r="S1250">
        <f>YEAR(T1250)</f>
        <v>2014</v>
      </c>
      <c r="T1250" s="14">
        <f>(((J1250/60)/60)/24)+DATE(1970,1,1)</f>
        <v>41902.622395833336</v>
      </c>
      <c r="U1250" s="15">
        <f>(((I1250/60)/60)/24)+DATE(1970,1,1)</f>
        <v>41932.622395833336</v>
      </c>
    </row>
    <row r="1251" spans="1:21" ht="29" x14ac:dyDescent="0.35">
      <c r="A1251">
        <v>3214</v>
      </c>
      <c r="B1251" s="3" t="s">
        <v>3214</v>
      </c>
      <c r="C1251" s="3" t="s">
        <v>7324</v>
      </c>
      <c r="D1251" s="6">
        <v>12000</v>
      </c>
      <c r="E1251" s="8">
        <v>70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>ROUND((E1251/D1251)*100,0)</f>
        <v>1</v>
      </c>
      <c r="P1251" s="8">
        <f>IFERROR(ROUND(E1251/L1251,2),0)</f>
        <v>0.61</v>
      </c>
      <c r="Q1251" s="10" t="s">
        <v>8339</v>
      </c>
      <c r="R1251" t="s">
        <v>8340</v>
      </c>
      <c r="S1251">
        <f>YEAR(T1251)</f>
        <v>2015</v>
      </c>
      <c r="T1251" s="14">
        <f>(((J1251/60)/60)/24)+DATE(1970,1,1)</f>
        <v>42337.792511574073</v>
      </c>
      <c r="U1251" s="15">
        <f>(((I1251/60)/60)/24)+DATE(1970,1,1)</f>
        <v>42374.996527777781</v>
      </c>
    </row>
    <row r="1252" spans="1:21" ht="29" x14ac:dyDescent="0.35">
      <c r="A1252">
        <v>3218</v>
      </c>
      <c r="B1252" s="3" t="s">
        <v>3218</v>
      </c>
      <c r="C1252" s="3" t="s">
        <v>7328</v>
      </c>
      <c r="D1252" s="6">
        <v>12000</v>
      </c>
      <c r="E1252" s="8">
        <v>69.83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>ROUND((E1252/D1252)*100,0)</f>
        <v>1</v>
      </c>
      <c r="P1252" s="8">
        <f>IFERROR(ROUND(E1252/L1252,2),0)</f>
        <v>0.38</v>
      </c>
      <c r="Q1252" s="10" t="s">
        <v>8339</v>
      </c>
      <c r="R1252" t="s">
        <v>8340</v>
      </c>
      <c r="S1252">
        <f>YEAR(T1252)</f>
        <v>2014</v>
      </c>
      <c r="T1252" s="14">
        <f>(((J1252/60)/60)/24)+DATE(1970,1,1)</f>
        <v>41971.002152777779</v>
      </c>
      <c r="U1252" s="15">
        <f>(((I1252/60)/60)/24)+DATE(1970,1,1)</f>
        <v>42004</v>
      </c>
    </row>
    <row r="1253" spans="1:21" x14ac:dyDescent="0.35">
      <c r="A1253">
        <v>3248</v>
      </c>
      <c r="B1253" s="3" t="s">
        <v>3248</v>
      </c>
      <c r="C1253" s="3" t="s">
        <v>7358</v>
      </c>
      <c r="D1253" s="6">
        <v>12000</v>
      </c>
      <c r="E1253" s="8">
        <v>56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>ROUND((E1253/D1253)*100,0)</f>
        <v>0</v>
      </c>
      <c r="P1253" s="8">
        <f>IFERROR(ROUND(E1253/L1253,2),0)</f>
        <v>0.28000000000000003</v>
      </c>
      <c r="Q1253" s="10" t="s">
        <v>8339</v>
      </c>
      <c r="R1253" t="s">
        <v>8340</v>
      </c>
      <c r="S1253">
        <f>YEAR(T1253)</f>
        <v>2015</v>
      </c>
      <c r="T1253" s="14">
        <f>(((J1253/60)/60)/24)+DATE(1970,1,1)</f>
        <v>42068.888391203705</v>
      </c>
      <c r="U1253" s="15">
        <f>(((I1253/60)/60)/24)+DATE(1970,1,1)</f>
        <v>42098.846724537041</v>
      </c>
    </row>
    <row r="1254" spans="1:21" ht="29" x14ac:dyDescent="0.35">
      <c r="A1254">
        <v>3677</v>
      </c>
      <c r="B1254" s="3" t="s">
        <v>3674</v>
      </c>
      <c r="C1254" s="3" t="s">
        <v>7787</v>
      </c>
      <c r="D1254" s="6">
        <v>12000</v>
      </c>
      <c r="E1254" s="8">
        <v>1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>ROUND((E1254/D1254)*100,0)</f>
        <v>0</v>
      </c>
      <c r="P1254" s="8">
        <f>IFERROR(ROUND(E1254/L1254,2),0)</f>
        <v>0.01</v>
      </c>
      <c r="Q1254" s="10" t="s">
        <v>8339</v>
      </c>
      <c r="R1254" t="s">
        <v>8340</v>
      </c>
      <c r="S1254">
        <f>YEAR(T1254)</f>
        <v>2014</v>
      </c>
      <c r="T1254" s="14">
        <f>(((J1254/60)/60)/24)+DATE(1970,1,1)</f>
        <v>41802.574282407404</v>
      </c>
      <c r="U1254" s="15">
        <f>(((I1254/60)/60)/24)+DATE(1970,1,1)</f>
        <v>41823.165972222225</v>
      </c>
    </row>
    <row r="1255" spans="1:21" ht="29" x14ac:dyDescent="0.35">
      <c r="A1255">
        <v>3803</v>
      </c>
      <c r="B1255" s="3" t="s">
        <v>3800</v>
      </c>
      <c r="C1255" s="3" t="s">
        <v>7913</v>
      </c>
      <c r="D1255" s="6">
        <v>12000</v>
      </c>
      <c r="E1255" s="8">
        <v>0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>ROUND((E1255/D1255)*100,0)</f>
        <v>0</v>
      </c>
      <c r="P1255" s="8">
        <f>IFERROR(ROUND(E1255/L1255,2),0)</f>
        <v>0</v>
      </c>
      <c r="Q1255" s="10" t="s">
        <v>8339</v>
      </c>
      <c r="R1255" t="s">
        <v>8351</v>
      </c>
      <c r="S1255">
        <f>YEAR(T1255)</f>
        <v>2016</v>
      </c>
      <c r="T1255" s="14">
        <f>(((J1255/60)/60)/24)+DATE(1970,1,1)</f>
        <v>42403.971851851849</v>
      </c>
      <c r="U1255" s="15">
        <f>(((I1255/60)/60)/24)+DATE(1970,1,1)</f>
        <v>42433.971851851849</v>
      </c>
    </row>
    <row r="1256" spans="1:21" ht="29" x14ac:dyDescent="0.35">
      <c r="A1256">
        <v>3932</v>
      </c>
      <c r="B1256" s="3" t="s">
        <v>3929</v>
      </c>
      <c r="C1256" s="3" t="s">
        <v>8040</v>
      </c>
      <c r="D1256" s="6">
        <v>12000</v>
      </c>
      <c r="E1256" s="8">
        <v>0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>ROUND((E1256/D1256)*100,0)</f>
        <v>0</v>
      </c>
      <c r="P1256" s="8">
        <f>IFERROR(ROUND(E1256/L1256,2),0)</f>
        <v>0</v>
      </c>
      <c r="Q1256" s="10" t="s">
        <v>8339</v>
      </c>
      <c r="R1256" t="s">
        <v>8340</v>
      </c>
      <c r="S1256">
        <f>YEAR(T1256)</f>
        <v>2016</v>
      </c>
      <c r="T1256" s="14">
        <f>(((J1256/60)/60)/24)+DATE(1970,1,1)</f>
        <v>42415.168564814812</v>
      </c>
      <c r="U1256" s="15">
        <f>(((I1256/60)/60)/24)+DATE(1970,1,1)</f>
        <v>42445.126898148148</v>
      </c>
    </row>
    <row r="1257" spans="1:21" ht="29" x14ac:dyDescent="0.35">
      <c r="A1257">
        <v>630</v>
      </c>
      <c r="B1257" s="3" t="s">
        <v>631</v>
      </c>
      <c r="C1257" s="3" t="s">
        <v>4740</v>
      </c>
      <c r="D1257" s="6">
        <v>11999</v>
      </c>
      <c r="E1257" s="8">
        <v>11500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>ROUND((E1257/D1257)*100,0)</f>
        <v>96</v>
      </c>
      <c r="P1257" s="8">
        <f>IFERROR(ROUND(E1257/L1257,2),0)</f>
        <v>11500</v>
      </c>
      <c r="Q1257" s="10" t="s">
        <v>8316</v>
      </c>
      <c r="R1257" t="s">
        <v>8334</v>
      </c>
      <c r="S1257">
        <f>YEAR(T1257)</f>
        <v>2015</v>
      </c>
      <c r="T1257" s="14">
        <f>(((J1257/60)/60)/24)+DATE(1970,1,1)</f>
        <v>42223.619456018518</v>
      </c>
      <c r="U1257" s="15">
        <f>(((I1257/60)/60)/24)+DATE(1970,1,1)</f>
        <v>42253.215277777781</v>
      </c>
    </row>
    <row r="1258" spans="1:21" ht="43.5" x14ac:dyDescent="0.35">
      <c r="A1258">
        <v>3316</v>
      </c>
      <c r="B1258" s="3" t="s">
        <v>3316</v>
      </c>
      <c r="C1258" s="3" t="s">
        <v>7426</v>
      </c>
      <c r="D1258" s="6">
        <v>11737</v>
      </c>
      <c r="E1258" s="8">
        <v>45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>ROUND((E1258/D1258)*100,0)</f>
        <v>0</v>
      </c>
      <c r="P1258" s="8">
        <f>IFERROR(ROUND(E1258/L1258,2),0)</f>
        <v>0.36</v>
      </c>
      <c r="Q1258" s="10" t="s">
        <v>8339</v>
      </c>
      <c r="R1258" t="s">
        <v>8340</v>
      </c>
      <c r="S1258">
        <f>YEAR(T1258)</f>
        <v>2014</v>
      </c>
      <c r="T1258" s="14">
        <f>(((J1258/60)/60)/24)+DATE(1970,1,1)</f>
        <v>41826.871238425927</v>
      </c>
      <c r="U1258" s="15">
        <f>(((I1258/60)/60)/24)+DATE(1970,1,1)</f>
        <v>41859.57916666667</v>
      </c>
    </row>
    <row r="1259" spans="1:21" ht="29" x14ac:dyDescent="0.35">
      <c r="A1259">
        <v>1309</v>
      </c>
      <c r="B1259" s="3" t="s">
        <v>1310</v>
      </c>
      <c r="C1259" s="3" t="s">
        <v>5419</v>
      </c>
      <c r="D1259" s="6">
        <v>11500</v>
      </c>
      <c r="E1259" s="8">
        <v>4051.99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>ROUND((E1259/D1259)*100,0)</f>
        <v>35</v>
      </c>
      <c r="P1259" s="8">
        <f>IFERROR(ROUND(E1259/L1259,2),0)</f>
        <v>115.77</v>
      </c>
      <c r="Q1259" s="10" t="s">
        <v>8316</v>
      </c>
      <c r="R1259" t="s">
        <v>8324</v>
      </c>
      <c r="S1259">
        <f>YEAR(T1259)</f>
        <v>2015</v>
      </c>
      <c r="T1259" s="14">
        <f>(((J1259/60)/60)/24)+DATE(1970,1,1)</f>
        <v>42257.882731481484</v>
      </c>
      <c r="U1259" s="15">
        <f>(((I1259/60)/60)/24)+DATE(1970,1,1)</f>
        <v>42292.882731481484</v>
      </c>
    </row>
    <row r="1260" spans="1:21" ht="29" x14ac:dyDescent="0.35">
      <c r="A1260">
        <v>2635</v>
      </c>
      <c r="B1260" s="3" t="s">
        <v>2635</v>
      </c>
      <c r="C1260" s="3" t="s">
        <v>6745</v>
      </c>
      <c r="D1260" s="6">
        <v>11500</v>
      </c>
      <c r="E1260" s="8">
        <v>550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>ROUND((E1260/D1260)*100,0)</f>
        <v>5</v>
      </c>
      <c r="P1260" s="8">
        <f>IFERROR(ROUND(E1260/L1260,2),0)</f>
        <v>6.55</v>
      </c>
      <c r="Q1260" s="10" t="s">
        <v>8316</v>
      </c>
      <c r="R1260" t="s">
        <v>8350</v>
      </c>
      <c r="S1260">
        <f>YEAR(T1260)</f>
        <v>2015</v>
      </c>
      <c r="T1260" s="14">
        <f>(((J1260/60)/60)/24)+DATE(1970,1,1)</f>
        <v>42037.950937500005</v>
      </c>
      <c r="U1260" s="15">
        <f>(((I1260/60)/60)/24)+DATE(1970,1,1)</f>
        <v>42072.909270833334</v>
      </c>
    </row>
    <row r="1261" spans="1:21" ht="29" x14ac:dyDescent="0.35">
      <c r="A1261">
        <v>3923</v>
      </c>
      <c r="B1261" s="3" t="s">
        <v>3920</v>
      </c>
      <c r="C1261" s="3" t="s">
        <v>8031</v>
      </c>
      <c r="D1261" s="6">
        <v>11500</v>
      </c>
      <c r="E1261" s="8">
        <v>0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>ROUND((E1261/D1261)*100,0)</f>
        <v>0</v>
      </c>
      <c r="P1261" s="8">
        <f>IFERROR(ROUND(E1261/L1261,2),0)</f>
        <v>0</v>
      </c>
      <c r="Q1261" s="10" t="s">
        <v>8339</v>
      </c>
      <c r="R1261" t="s">
        <v>8340</v>
      </c>
      <c r="S1261">
        <f>YEAR(T1261)</f>
        <v>2015</v>
      </c>
      <c r="T1261" s="14">
        <f>(((J1261/60)/60)/24)+DATE(1970,1,1)</f>
        <v>42075.979988425926</v>
      </c>
      <c r="U1261" s="15">
        <f>(((I1261/60)/60)/24)+DATE(1970,1,1)</f>
        <v>42103.979988425926</v>
      </c>
    </row>
    <row r="1262" spans="1:21" ht="29" x14ac:dyDescent="0.35">
      <c r="A1262">
        <v>349</v>
      </c>
      <c r="B1262" s="3" t="s">
        <v>350</v>
      </c>
      <c r="C1262" s="3" t="s">
        <v>4459</v>
      </c>
      <c r="D1262" s="6">
        <v>11260</v>
      </c>
      <c r="E1262" s="8">
        <v>24315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>ROUND((E1262/D1262)*100,0)</f>
        <v>216</v>
      </c>
      <c r="P1262" s="8">
        <f>IFERROR(ROUND(E1262/L1262,2),0)</f>
        <v>145.6</v>
      </c>
      <c r="Q1262" s="10" t="s">
        <v>8308</v>
      </c>
      <c r="R1262" t="s">
        <v>8332</v>
      </c>
      <c r="S1262">
        <f>YEAR(T1262)</f>
        <v>2017</v>
      </c>
      <c r="T1262" s="14">
        <f>(((J1262/60)/60)/24)+DATE(1970,1,1)</f>
        <v>42760.498935185184</v>
      </c>
      <c r="U1262" s="15">
        <f>(((I1262/60)/60)/24)+DATE(1970,1,1)</f>
        <v>42790.498935185184</v>
      </c>
    </row>
    <row r="1263" spans="1:21" ht="29" x14ac:dyDescent="0.35">
      <c r="A1263">
        <v>2879</v>
      </c>
      <c r="B1263" s="3" t="s">
        <v>2879</v>
      </c>
      <c r="C1263" s="3" t="s">
        <v>6989</v>
      </c>
      <c r="D1263" s="6">
        <v>11200</v>
      </c>
      <c r="E1263" s="8">
        <v>270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>ROUND((E1263/D1263)*100,0)</f>
        <v>2</v>
      </c>
      <c r="P1263" s="8">
        <f>IFERROR(ROUND(E1263/L1263,2),0)</f>
        <v>270</v>
      </c>
      <c r="Q1263" s="10" t="s">
        <v>8339</v>
      </c>
      <c r="R1263" t="s">
        <v>8340</v>
      </c>
      <c r="S1263">
        <f>YEAR(T1263)</f>
        <v>2015</v>
      </c>
      <c r="T1263" s="14">
        <f>(((J1263/60)/60)/24)+DATE(1970,1,1)</f>
        <v>42359.725243055553</v>
      </c>
      <c r="U1263" s="15">
        <f>(((I1263/60)/60)/24)+DATE(1970,1,1)</f>
        <v>42389.725243055553</v>
      </c>
    </row>
    <row r="1264" spans="1:21" ht="29" x14ac:dyDescent="0.35">
      <c r="A1264">
        <v>574</v>
      </c>
      <c r="B1264" s="3" t="s">
        <v>575</v>
      </c>
      <c r="C1264" s="3" t="s">
        <v>4684</v>
      </c>
      <c r="D1264" s="6">
        <v>11180</v>
      </c>
      <c r="E1264" s="8">
        <v>12795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>ROUND((E1264/D1264)*100,0)</f>
        <v>114</v>
      </c>
      <c r="P1264" s="8">
        <f>IFERROR(ROUND(E1264/L1264,2),0)</f>
        <v>3198.75</v>
      </c>
      <c r="Q1264" s="10" t="s">
        <v>8316</v>
      </c>
      <c r="R1264" t="s">
        <v>8334</v>
      </c>
      <c r="S1264">
        <f>YEAR(T1264)</f>
        <v>2016</v>
      </c>
      <c r="T1264" s="14">
        <f>(((J1264/60)/60)/24)+DATE(1970,1,1)</f>
        <v>42632.443368055552</v>
      </c>
      <c r="U1264" s="15">
        <f>(((I1264/60)/60)/24)+DATE(1970,1,1)</f>
        <v>42662.443368055552</v>
      </c>
    </row>
    <row r="1265" spans="1:21" ht="29" x14ac:dyDescent="0.35">
      <c r="A1265">
        <v>3983</v>
      </c>
      <c r="B1265" s="3" t="s">
        <v>3979</v>
      </c>
      <c r="C1265" s="3" t="s">
        <v>8089</v>
      </c>
      <c r="D1265" s="6">
        <v>11140</v>
      </c>
      <c r="E1265" s="8">
        <v>0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>ROUND((E1265/D1265)*100,0)</f>
        <v>0</v>
      </c>
      <c r="P1265" s="8">
        <f>IFERROR(ROUND(E1265/L1265,2),0)</f>
        <v>0</v>
      </c>
      <c r="Q1265" s="10" t="s">
        <v>8339</v>
      </c>
      <c r="R1265" t="s">
        <v>8340</v>
      </c>
      <c r="S1265">
        <f>YEAR(T1265)</f>
        <v>2014</v>
      </c>
      <c r="T1265" s="14">
        <f>(((J1265/60)/60)/24)+DATE(1970,1,1)</f>
        <v>41747.86986111111</v>
      </c>
      <c r="U1265" s="15">
        <f>(((I1265/60)/60)/24)+DATE(1970,1,1)</f>
        <v>41779.290972222225</v>
      </c>
    </row>
    <row r="1266" spans="1:21" ht="29" x14ac:dyDescent="0.35">
      <c r="A1266">
        <v>51</v>
      </c>
      <c r="B1266" s="3" t="s">
        <v>53</v>
      </c>
      <c r="C1266" s="3" t="s">
        <v>4162</v>
      </c>
      <c r="D1266" s="6">
        <v>11000</v>
      </c>
      <c r="E1266" s="8">
        <v>150102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>ROUND((E1266/D1266)*100,0)</f>
        <v>1365</v>
      </c>
      <c r="P1266" s="8">
        <f>IFERROR(ROUND(E1266/L1266,2),0)</f>
        <v>1261.3599999999999</v>
      </c>
      <c r="Q1266" s="10" t="s">
        <v>8308</v>
      </c>
      <c r="R1266" t="s">
        <v>8309</v>
      </c>
      <c r="S1266">
        <f>YEAR(T1266)</f>
        <v>2015</v>
      </c>
      <c r="T1266" s="14">
        <f>(((J1266/60)/60)/24)+DATE(1970,1,1)</f>
        <v>42196.928668981483</v>
      </c>
      <c r="U1266" s="15">
        <f>(((I1266/60)/60)/24)+DATE(1970,1,1)</f>
        <v>42226.928668981483</v>
      </c>
    </row>
    <row r="1267" spans="1:21" ht="29" x14ac:dyDescent="0.35">
      <c r="A1267">
        <v>1764</v>
      </c>
      <c r="B1267" s="3" t="s">
        <v>1765</v>
      </c>
      <c r="C1267" s="3" t="s">
        <v>5874</v>
      </c>
      <c r="D1267" s="6">
        <v>11000</v>
      </c>
      <c r="E1267" s="8">
        <v>2287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>ROUND((E1267/D1267)*100,0)</f>
        <v>21</v>
      </c>
      <c r="P1267" s="8">
        <f>IFERROR(ROUND(E1267/L1267,2),0)</f>
        <v>58.64</v>
      </c>
      <c r="Q1267" s="10" t="s">
        <v>8325</v>
      </c>
      <c r="R1267" t="s">
        <v>8331</v>
      </c>
      <c r="S1267">
        <f>YEAR(T1267)</f>
        <v>2014</v>
      </c>
      <c r="T1267" s="14">
        <f>(((J1267/60)/60)/24)+DATE(1970,1,1)</f>
        <v>41825.485868055555</v>
      </c>
      <c r="U1267" s="15">
        <f>(((I1267/60)/60)/24)+DATE(1970,1,1)</f>
        <v>41854.485868055555</v>
      </c>
    </row>
    <row r="1268" spans="1:21" ht="29" x14ac:dyDescent="0.35">
      <c r="A1268">
        <v>1779</v>
      </c>
      <c r="B1268" s="3" t="s">
        <v>1780</v>
      </c>
      <c r="C1268" s="3" t="s">
        <v>5889</v>
      </c>
      <c r="D1268" s="6">
        <v>11000</v>
      </c>
      <c r="E1268" s="8">
        <v>2210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>ROUND((E1268/D1268)*100,0)</f>
        <v>20</v>
      </c>
      <c r="P1268" s="8">
        <f>IFERROR(ROUND(E1268/L1268,2),0)</f>
        <v>58.16</v>
      </c>
      <c r="Q1268" s="10" t="s">
        <v>8325</v>
      </c>
      <c r="R1268" t="s">
        <v>8331</v>
      </c>
      <c r="S1268">
        <f>YEAR(T1268)</f>
        <v>2016</v>
      </c>
      <c r="T1268" s="14">
        <f>(((J1268/60)/60)/24)+DATE(1970,1,1)</f>
        <v>42585.691898148143</v>
      </c>
      <c r="U1268" s="15">
        <f>(((I1268/60)/60)/24)+DATE(1970,1,1)</f>
        <v>42615.691898148143</v>
      </c>
    </row>
    <row r="1269" spans="1:21" ht="29" x14ac:dyDescent="0.35">
      <c r="A1269">
        <v>2501</v>
      </c>
      <c r="B1269" s="3" t="s">
        <v>2501</v>
      </c>
      <c r="C1269" s="3" t="s">
        <v>6611</v>
      </c>
      <c r="D1269" s="6">
        <v>11000</v>
      </c>
      <c r="E1269" s="8">
        <v>730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>ROUND((E1269/D1269)*100,0)</f>
        <v>7</v>
      </c>
      <c r="P1269" s="8">
        <f>IFERROR(ROUND(E1269/L1269,2),0)</f>
        <v>104.29</v>
      </c>
      <c r="Q1269" s="10" t="s">
        <v>8321</v>
      </c>
      <c r="R1269" t="s">
        <v>8356</v>
      </c>
      <c r="S1269">
        <f>YEAR(T1269)</f>
        <v>2015</v>
      </c>
      <c r="T1269" s="14">
        <f>(((J1269/60)/60)/24)+DATE(1970,1,1)</f>
        <v>42244.776666666665</v>
      </c>
      <c r="U1269" s="15">
        <f>(((I1269/60)/60)/24)+DATE(1970,1,1)</f>
        <v>42274.776666666665</v>
      </c>
    </row>
    <row r="1270" spans="1:21" ht="43.5" x14ac:dyDescent="0.35">
      <c r="A1270">
        <v>2606</v>
      </c>
      <c r="B1270" s="3" t="s">
        <v>2606</v>
      </c>
      <c r="C1270" s="3" t="s">
        <v>6716</v>
      </c>
      <c r="D1270" s="6">
        <v>11000</v>
      </c>
      <c r="E1270" s="8">
        <v>590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>ROUND((E1270/D1270)*100,0)</f>
        <v>5</v>
      </c>
      <c r="P1270" s="8">
        <f>IFERROR(ROUND(E1270/L1270,2),0)</f>
        <v>1.53</v>
      </c>
      <c r="Q1270" s="10" t="s">
        <v>8316</v>
      </c>
      <c r="R1270" t="s">
        <v>8350</v>
      </c>
      <c r="S1270">
        <f>YEAR(T1270)</f>
        <v>2014</v>
      </c>
      <c r="T1270" s="14">
        <f>(((J1270/60)/60)/24)+DATE(1970,1,1)</f>
        <v>41726.712754629632</v>
      </c>
      <c r="U1270" s="15">
        <f>(((I1270/60)/60)/24)+DATE(1970,1,1)</f>
        <v>41758.712754629632</v>
      </c>
    </row>
    <row r="1271" spans="1:21" ht="29" x14ac:dyDescent="0.35">
      <c r="A1271">
        <v>2611</v>
      </c>
      <c r="B1271" s="3" t="s">
        <v>2611</v>
      </c>
      <c r="C1271" s="3" t="s">
        <v>6721</v>
      </c>
      <c r="D1271" s="6">
        <v>11000</v>
      </c>
      <c r="E1271" s="8">
        <v>585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>ROUND((E1271/D1271)*100,0)</f>
        <v>5</v>
      </c>
      <c r="P1271" s="8">
        <f>IFERROR(ROUND(E1271/L1271,2),0)</f>
        <v>0.16</v>
      </c>
      <c r="Q1271" s="10" t="s">
        <v>8316</v>
      </c>
      <c r="R1271" t="s">
        <v>8350</v>
      </c>
      <c r="S1271">
        <f>YEAR(T1271)</f>
        <v>2016</v>
      </c>
      <c r="T1271" s="14">
        <f>(((J1271/60)/60)/24)+DATE(1970,1,1)</f>
        <v>42704.335810185185</v>
      </c>
      <c r="U1271" s="15">
        <f>(((I1271/60)/60)/24)+DATE(1970,1,1)</f>
        <v>42737.957638888889</v>
      </c>
    </row>
    <row r="1272" spans="1:21" ht="29" x14ac:dyDescent="0.35">
      <c r="A1272">
        <v>3112</v>
      </c>
      <c r="B1272" s="3" t="s">
        <v>3112</v>
      </c>
      <c r="C1272" s="3" t="s">
        <v>7222</v>
      </c>
      <c r="D1272" s="6">
        <v>11000</v>
      </c>
      <c r="E1272" s="8">
        <v>105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>ROUND((E1272/D1272)*100,0)</f>
        <v>1</v>
      </c>
      <c r="P1272" s="8">
        <f>IFERROR(ROUND(E1272/L1272,2),0)</f>
        <v>11.67</v>
      </c>
      <c r="Q1272" s="10" t="s">
        <v>8339</v>
      </c>
      <c r="R1272" t="s">
        <v>8357</v>
      </c>
      <c r="S1272">
        <f>YEAR(T1272)</f>
        <v>2016</v>
      </c>
      <c r="T1272" s="14">
        <f>(((J1272/60)/60)/24)+DATE(1970,1,1)</f>
        <v>42615.121921296297</v>
      </c>
      <c r="U1272" s="15">
        <f>(((I1272/60)/60)/24)+DATE(1970,1,1)</f>
        <v>42675.121921296297</v>
      </c>
    </row>
    <row r="1273" spans="1:21" ht="29" x14ac:dyDescent="0.35">
      <c r="A1273">
        <v>3194</v>
      </c>
      <c r="B1273" s="3" t="s">
        <v>3194</v>
      </c>
      <c r="C1273" s="3" t="s">
        <v>7304</v>
      </c>
      <c r="D1273" s="6">
        <v>11000</v>
      </c>
      <c r="E1273" s="8">
        <v>75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>ROUND((E1273/D1273)*100,0)</f>
        <v>1</v>
      </c>
      <c r="P1273" s="8">
        <f>IFERROR(ROUND(E1273/L1273,2),0)</f>
        <v>0</v>
      </c>
      <c r="Q1273" s="10" t="s">
        <v>8339</v>
      </c>
      <c r="R1273" t="s">
        <v>8351</v>
      </c>
      <c r="S1273">
        <f>YEAR(T1273)</f>
        <v>2015</v>
      </c>
      <c r="T1273" s="14">
        <f>(((J1273/60)/60)/24)+DATE(1970,1,1)</f>
        <v>42182.062476851846</v>
      </c>
      <c r="U1273" s="15">
        <f>(((I1273/60)/60)/24)+DATE(1970,1,1)</f>
        <v>42212.062476851846</v>
      </c>
    </row>
    <row r="1274" spans="1:21" x14ac:dyDescent="0.35">
      <c r="A1274">
        <v>3854</v>
      </c>
      <c r="B1274" s="3" t="s">
        <v>3851</v>
      </c>
      <c r="C1274" s="3" t="s">
        <v>7963</v>
      </c>
      <c r="D1274" s="6">
        <v>11000</v>
      </c>
      <c r="E1274" s="8">
        <v>0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>ROUND((E1274/D1274)*100,0)</f>
        <v>0</v>
      </c>
      <c r="P1274" s="8">
        <f>IFERROR(ROUND(E1274/L1274,2),0)</f>
        <v>0</v>
      </c>
      <c r="Q1274" s="10" t="s">
        <v>8339</v>
      </c>
      <c r="R1274" t="s">
        <v>8340</v>
      </c>
      <c r="S1274">
        <f>YEAR(T1274)</f>
        <v>2015</v>
      </c>
      <c r="T1274" s="14">
        <f>(((J1274/60)/60)/24)+DATE(1970,1,1)</f>
        <v>42103.884930555556</v>
      </c>
      <c r="U1274" s="15">
        <f>(((I1274/60)/60)/24)+DATE(1970,1,1)</f>
        <v>42133.884930555556</v>
      </c>
    </row>
    <row r="1275" spans="1:21" ht="29" x14ac:dyDescent="0.35">
      <c r="A1275">
        <v>3005</v>
      </c>
      <c r="B1275" s="3" t="s">
        <v>3005</v>
      </c>
      <c r="C1275" s="3" t="s">
        <v>7115</v>
      </c>
      <c r="D1275" s="6">
        <v>10600</v>
      </c>
      <c r="E1275" s="8">
        <v>170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>ROUND((E1275/D1275)*100,0)</f>
        <v>2</v>
      </c>
      <c r="P1275" s="8">
        <f>IFERROR(ROUND(E1275/L1275,2),0)</f>
        <v>1.44</v>
      </c>
      <c r="Q1275" s="10" t="s">
        <v>8339</v>
      </c>
      <c r="R1275" t="s">
        <v>8357</v>
      </c>
      <c r="S1275">
        <f>YEAR(T1275)</f>
        <v>2014</v>
      </c>
      <c r="T1275" s="14">
        <f>(((J1275/60)/60)/24)+DATE(1970,1,1)</f>
        <v>41888.674826388888</v>
      </c>
      <c r="U1275" s="15">
        <f>(((I1275/60)/60)/24)+DATE(1970,1,1)</f>
        <v>41918.674826388888</v>
      </c>
    </row>
    <row r="1276" spans="1:21" ht="29" x14ac:dyDescent="0.35">
      <c r="A1276">
        <v>2321</v>
      </c>
      <c r="B1276" s="3" t="s">
        <v>2322</v>
      </c>
      <c r="C1276" s="3" t="s">
        <v>6431</v>
      </c>
      <c r="D1276" s="6">
        <v>10557</v>
      </c>
      <c r="E1276" s="8">
        <v>1040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>ROUND((E1276/D1276)*100,0)</f>
        <v>10</v>
      </c>
      <c r="P1276" s="8">
        <f>IFERROR(ROUND(E1276/L1276,2),0)</f>
        <v>16.25</v>
      </c>
      <c r="Q1276" s="10" t="s">
        <v>8321</v>
      </c>
      <c r="R1276" t="s">
        <v>8348</v>
      </c>
      <c r="S1276">
        <f>YEAR(T1276)</f>
        <v>2017</v>
      </c>
      <c r="T1276" s="14">
        <f>(((J1276/60)/60)/24)+DATE(1970,1,1)</f>
        <v>42799.260428240741</v>
      </c>
      <c r="U1276" s="15">
        <f>(((I1276/60)/60)/24)+DATE(1970,1,1)</f>
        <v>42829.21876157407</v>
      </c>
    </row>
    <row r="1277" spans="1:21" ht="29" x14ac:dyDescent="0.35">
      <c r="A1277">
        <v>417</v>
      </c>
      <c r="B1277" s="3" t="s">
        <v>418</v>
      </c>
      <c r="C1277" s="3" t="s">
        <v>4527</v>
      </c>
      <c r="D1277" s="6">
        <v>10500</v>
      </c>
      <c r="E1277" s="8">
        <v>19931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>ROUND((E1277/D1277)*100,0)</f>
        <v>190</v>
      </c>
      <c r="P1277" s="8">
        <f>IFERROR(ROUND(E1277/L1277,2),0)</f>
        <v>383.29</v>
      </c>
      <c r="Q1277" s="10" t="s">
        <v>8308</v>
      </c>
      <c r="R1277" t="s">
        <v>8332</v>
      </c>
      <c r="S1277">
        <f>YEAR(T1277)</f>
        <v>2013</v>
      </c>
      <c r="T1277" s="14">
        <f>(((J1277/60)/60)/24)+DATE(1970,1,1)</f>
        <v>41360.970601851855</v>
      </c>
      <c r="U1277" s="15">
        <f>(((I1277/60)/60)/24)+DATE(1970,1,1)</f>
        <v>41372.189583333333</v>
      </c>
    </row>
    <row r="1278" spans="1:21" ht="29" x14ac:dyDescent="0.35">
      <c r="A1278">
        <v>446</v>
      </c>
      <c r="B1278" s="3" t="s">
        <v>447</v>
      </c>
      <c r="C1278" s="3" t="s">
        <v>4556</v>
      </c>
      <c r="D1278" s="6">
        <v>10500</v>
      </c>
      <c r="E1278" s="8">
        <v>17875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>ROUND((E1278/D1278)*100,0)</f>
        <v>170</v>
      </c>
      <c r="P1278" s="8">
        <f>IFERROR(ROUND(E1278/L1278,2),0)</f>
        <v>1117.19</v>
      </c>
      <c r="Q1278" s="10" t="s">
        <v>8308</v>
      </c>
      <c r="R1278" t="s">
        <v>8335</v>
      </c>
      <c r="S1278">
        <f>YEAR(T1278)</f>
        <v>2015</v>
      </c>
      <c r="T1278" s="14">
        <f>(((J1278/60)/60)/24)+DATE(1970,1,1)</f>
        <v>42037.083564814813</v>
      </c>
      <c r="U1278" s="15">
        <f>(((I1278/60)/60)/24)+DATE(1970,1,1)</f>
        <v>42067.083564814813</v>
      </c>
    </row>
    <row r="1279" spans="1:21" ht="29" x14ac:dyDescent="0.35">
      <c r="A1279">
        <v>2142</v>
      </c>
      <c r="B1279" s="3" t="s">
        <v>2143</v>
      </c>
      <c r="C1279" s="3" t="s">
        <v>6252</v>
      </c>
      <c r="D1279" s="6">
        <v>10500</v>
      </c>
      <c r="E1279" s="8">
        <v>1374.16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>ROUND((E1279/D1279)*100,0)</f>
        <v>13</v>
      </c>
      <c r="P1279" s="8">
        <f>IFERROR(ROUND(E1279/L1279,2),0)</f>
        <v>114.51</v>
      </c>
      <c r="Q1279" s="10" t="s">
        <v>8311</v>
      </c>
      <c r="R1279" t="s">
        <v>8333</v>
      </c>
      <c r="S1279">
        <f>YEAR(T1279)</f>
        <v>2015</v>
      </c>
      <c r="T1279" s="14">
        <f>(((J1279/60)/60)/24)+DATE(1970,1,1)</f>
        <v>42340.701504629629</v>
      </c>
      <c r="U1279" s="15">
        <f>(((I1279/60)/60)/24)+DATE(1970,1,1)</f>
        <v>42368.701504629629</v>
      </c>
    </row>
    <row r="1280" spans="1:21" ht="29" x14ac:dyDescent="0.35">
      <c r="A1280">
        <v>2614</v>
      </c>
      <c r="B1280" s="3" t="s">
        <v>2614</v>
      </c>
      <c r="C1280" s="3" t="s">
        <v>6724</v>
      </c>
      <c r="D1280" s="6">
        <v>10500</v>
      </c>
      <c r="E1280" s="8">
        <v>570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>ROUND((E1280/D1280)*100,0)</f>
        <v>5</v>
      </c>
      <c r="P1280" s="8">
        <f>IFERROR(ROUND(E1280/L1280,2),0)</f>
        <v>5.7</v>
      </c>
      <c r="Q1280" s="10" t="s">
        <v>8316</v>
      </c>
      <c r="R1280" t="s">
        <v>8350</v>
      </c>
      <c r="S1280">
        <f>YEAR(T1280)</f>
        <v>2014</v>
      </c>
      <c r="T1280" s="14">
        <f>(((J1280/60)/60)/24)+DATE(1970,1,1)</f>
        <v>41730.708472222221</v>
      </c>
      <c r="U1280" s="15">
        <f>(((I1280/60)/60)/24)+DATE(1970,1,1)</f>
        <v>41759.208333333336</v>
      </c>
    </row>
    <row r="1281" spans="1:21" ht="29" x14ac:dyDescent="0.35">
      <c r="A1281">
        <v>3620</v>
      </c>
      <c r="B1281" s="3" t="s">
        <v>3618</v>
      </c>
      <c r="C1281" s="3" t="s">
        <v>7730</v>
      </c>
      <c r="D1281" s="6">
        <v>10500</v>
      </c>
      <c r="E1281" s="8">
        <v>2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>ROUND((E1281/D1281)*100,0)</f>
        <v>0</v>
      </c>
      <c r="P1281" s="8">
        <f>IFERROR(ROUND(E1281/L1281,2),0)</f>
        <v>0.01</v>
      </c>
      <c r="Q1281" s="10" t="s">
        <v>8339</v>
      </c>
      <c r="R1281" t="s">
        <v>8340</v>
      </c>
      <c r="S1281">
        <f>YEAR(T1281)</f>
        <v>2015</v>
      </c>
      <c r="T1281" s="14">
        <f>(((J1281/60)/60)/24)+DATE(1970,1,1)</f>
        <v>42037.938206018516</v>
      </c>
      <c r="U1281" s="15">
        <f>(((I1281/60)/60)/24)+DATE(1970,1,1)</f>
        <v>42068.166666666672</v>
      </c>
    </row>
    <row r="1282" spans="1:21" ht="29" x14ac:dyDescent="0.35">
      <c r="A1282">
        <v>3847</v>
      </c>
      <c r="B1282" s="3" t="s">
        <v>3844</v>
      </c>
      <c r="C1282" s="3" t="s">
        <v>7956</v>
      </c>
      <c r="D1282" s="6">
        <v>10500</v>
      </c>
      <c r="E1282" s="8">
        <v>0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>ROUND((E1282/D1282)*100,0)</f>
        <v>0</v>
      </c>
      <c r="P1282" s="8">
        <f>IFERROR(ROUND(E1282/L1282,2),0)</f>
        <v>0</v>
      </c>
      <c r="Q1282" s="10" t="s">
        <v>8339</v>
      </c>
      <c r="R1282" t="s">
        <v>8340</v>
      </c>
      <c r="S1282">
        <f>YEAR(T1282)</f>
        <v>2015</v>
      </c>
      <c r="T1282" s="14">
        <f>(((J1282/60)/60)/24)+DATE(1970,1,1)</f>
        <v>42159.224432870367</v>
      </c>
      <c r="U1282" s="15">
        <f>(((I1282/60)/60)/24)+DATE(1970,1,1)</f>
        <v>42204.224432870367</v>
      </c>
    </row>
    <row r="1283" spans="1:21" x14ac:dyDescent="0.35">
      <c r="A1283">
        <v>1</v>
      </c>
      <c r="B1283" s="3" t="s">
        <v>3</v>
      </c>
      <c r="C1283" s="3" t="s">
        <v>4112</v>
      </c>
      <c r="D1283" s="6">
        <v>10275</v>
      </c>
      <c r="E1283" s="8">
        <v>1076751.05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>ROUND((E1283/D1283)*100,0)</f>
        <v>10479</v>
      </c>
      <c r="P1283" s="8">
        <f>IFERROR(ROUND(E1283/L1283,2),0)</f>
        <v>13629.76</v>
      </c>
      <c r="Q1283" s="10" t="s">
        <v>8308</v>
      </c>
      <c r="R1283" t="s">
        <v>8309</v>
      </c>
      <c r="S1283">
        <f>YEAR(T1283)</f>
        <v>2017</v>
      </c>
      <c r="T1283" s="14">
        <f>(((J1283/60)/60)/24)+DATE(1970,1,1)</f>
        <v>42766.600497685184</v>
      </c>
      <c r="U1283" s="15">
        <f>(((I1283/60)/60)/24)+DATE(1970,1,1)</f>
        <v>42796.600497685184</v>
      </c>
    </row>
    <row r="1284" spans="1:21" ht="29" x14ac:dyDescent="0.35">
      <c r="A1284">
        <v>1332</v>
      </c>
      <c r="B1284" s="3" t="s">
        <v>1333</v>
      </c>
      <c r="C1284" s="3" t="s">
        <v>5442</v>
      </c>
      <c r="D1284" s="6">
        <v>10115</v>
      </c>
      <c r="E1284" s="8">
        <v>3986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>ROUND((E1284/D1284)*100,0)</f>
        <v>39</v>
      </c>
      <c r="P1284" s="8">
        <f>IFERROR(ROUND(E1284/L1284,2),0)</f>
        <v>0</v>
      </c>
      <c r="Q1284" s="10" t="s">
        <v>8316</v>
      </c>
      <c r="R1284" t="s">
        <v>8324</v>
      </c>
      <c r="S1284">
        <f>YEAR(T1284)</f>
        <v>2016</v>
      </c>
      <c r="T1284" s="14">
        <f>(((J1284/60)/60)/24)+DATE(1970,1,1)</f>
        <v>42732.060277777782</v>
      </c>
      <c r="U1284" s="15">
        <f>(((I1284/60)/60)/24)+DATE(1970,1,1)</f>
        <v>42762.060277777782</v>
      </c>
    </row>
    <row r="1285" spans="1:21" ht="29" x14ac:dyDescent="0.35">
      <c r="A1285">
        <v>1749</v>
      </c>
      <c r="B1285" s="3" t="s">
        <v>1750</v>
      </c>
      <c r="C1285" s="3" t="s">
        <v>5859</v>
      </c>
      <c r="D1285" s="6">
        <v>10050</v>
      </c>
      <c r="E1285" s="8">
        <v>2333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>ROUND((E1285/D1285)*100,0)</f>
        <v>23</v>
      </c>
      <c r="P1285" s="8">
        <f>IFERROR(ROUND(E1285/L1285,2),0)</f>
        <v>17.809999999999999</v>
      </c>
      <c r="Q1285" s="10" t="s">
        <v>8325</v>
      </c>
      <c r="R1285" t="s">
        <v>8331</v>
      </c>
      <c r="S1285">
        <f>YEAR(T1285)</f>
        <v>2017</v>
      </c>
      <c r="T1285" s="14">
        <f>(((J1285/60)/60)/24)+DATE(1970,1,1)</f>
        <v>42758.975937499999</v>
      </c>
      <c r="U1285" s="15">
        <f>(((I1285/60)/60)/24)+DATE(1970,1,1)</f>
        <v>42795.791666666672</v>
      </c>
    </row>
    <row r="1286" spans="1:21" ht="29" x14ac:dyDescent="0.35">
      <c r="A1286">
        <v>3</v>
      </c>
      <c r="B1286" s="3" t="s">
        <v>5</v>
      </c>
      <c r="C1286" s="3" t="s">
        <v>4114</v>
      </c>
      <c r="D1286" s="6">
        <v>10000</v>
      </c>
      <c r="E1286" s="8">
        <v>972594.99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>ROUND((E1286/D1286)*100,0)</f>
        <v>9726</v>
      </c>
      <c r="P1286" s="8">
        <f>IFERROR(ROUND(E1286/L1286,2),0)</f>
        <v>6483.97</v>
      </c>
      <c r="Q1286" s="10" t="s">
        <v>8308</v>
      </c>
      <c r="R1286" t="s">
        <v>8309</v>
      </c>
      <c r="S1286">
        <f>YEAR(T1286)</f>
        <v>2014</v>
      </c>
      <c r="T1286" s="14">
        <f>(((J1286/60)/60)/24)+DATE(1970,1,1)</f>
        <v>41828.515127314815</v>
      </c>
      <c r="U1286" s="15">
        <f>(((I1286/60)/60)/24)+DATE(1970,1,1)</f>
        <v>41858.515127314815</v>
      </c>
    </row>
    <row r="1287" spans="1:21" ht="29" x14ac:dyDescent="0.35">
      <c r="A1287">
        <v>43</v>
      </c>
      <c r="B1287" s="3" t="s">
        <v>45</v>
      </c>
      <c r="C1287" s="3" t="s">
        <v>4154</v>
      </c>
      <c r="D1287" s="6">
        <v>10000</v>
      </c>
      <c r="E1287" s="8">
        <v>167820.6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>ROUND((E1287/D1287)*100,0)</f>
        <v>1678</v>
      </c>
      <c r="P1287" s="8">
        <f>IFERROR(ROUND(E1287/L1287,2),0)</f>
        <v>638.1</v>
      </c>
      <c r="Q1287" s="10" t="s">
        <v>8308</v>
      </c>
      <c r="R1287" t="s">
        <v>8309</v>
      </c>
      <c r="S1287">
        <f>YEAR(T1287)</f>
        <v>2014</v>
      </c>
      <c r="T1287" s="14">
        <f>(((J1287/60)/60)/24)+DATE(1970,1,1)</f>
        <v>41802.790347222224</v>
      </c>
      <c r="U1287" s="15">
        <f>(((I1287/60)/60)/24)+DATE(1970,1,1)</f>
        <v>41833</v>
      </c>
    </row>
    <row r="1288" spans="1:21" ht="29" x14ac:dyDescent="0.35">
      <c r="A1288">
        <v>52</v>
      </c>
      <c r="B1288" s="3" t="s">
        <v>54</v>
      </c>
      <c r="C1288" s="3" t="s">
        <v>4163</v>
      </c>
      <c r="D1288" s="6">
        <v>10000</v>
      </c>
      <c r="E1288" s="8">
        <v>147233.76999999999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>ROUND((E1288/D1288)*100,0)</f>
        <v>1472</v>
      </c>
      <c r="P1288" s="8">
        <f>IFERROR(ROUND(E1288/L1288,2),0)</f>
        <v>2831.42</v>
      </c>
      <c r="Q1288" s="10" t="s">
        <v>8308</v>
      </c>
      <c r="R1288" t="s">
        <v>8309</v>
      </c>
      <c r="S1288">
        <f>YEAR(T1288)</f>
        <v>2014</v>
      </c>
      <c r="T1288" s="14">
        <f>(((J1288/60)/60)/24)+DATE(1970,1,1)</f>
        <v>41807.701921296299</v>
      </c>
      <c r="U1288" s="15">
        <f>(((I1288/60)/60)/24)+DATE(1970,1,1)</f>
        <v>41837.701921296299</v>
      </c>
    </row>
    <row r="1289" spans="1:21" ht="29" x14ac:dyDescent="0.35">
      <c r="A1289">
        <v>54</v>
      </c>
      <c r="B1289" s="3" t="s">
        <v>56</v>
      </c>
      <c r="C1289" s="3" t="s">
        <v>4165</v>
      </c>
      <c r="D1289" s="6">
        <v>10000</v>
      </c>
      <c r="E1289" s="8">
        <v>137254.84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>ROUND((E1289/D1289)*100,0)</f>
        <v>1373</v>
      </c>
      <c r="P1289" s="8">
        <f>IFERROR(ROUND(E1289/L1289,2),0)</f>
        <v>2639.52</v>
      </c>
      <c r="Q1289" s="10" t="s">
        <v>8308</v>
      </c>
      <c r="R1289" t="s">
        <v>8309</v>
      </c>
      <c r="S1289">
        <f>YEAR(T1289)</f>
        <v>2015</v>
      </c>
      <c r="T1289" s="14">
        <f>(((J1289/60)/60)/24)+DATE(1970,1,1)</f>
        <v>42333.713206018518</v>
      </c>
      <c r="U1289" s="15">
        <f>(((I1289/60)/60)/24)+DATE(1970,1,1)</f>
        <v>42363.713206018518</v>
      </c>
    </row>
    <row r="1290" spans="1:21" ht="29" x14ac:dyDescent="0.35">
      <c r="A1290">
        <v>58</v>
      </c>
      <c r="B1290" s="3" t="s">
        <v>60</v>
      </c>
      <c r="C1290" s="3" t="s">
        <v>4169</v>
      </c>
      <c r="D1290" s="6">
        <v>10000</v>
      </c>
      <c r="E1290" s="8">
        <v>126082.45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>ROUND((E1290/D1290)*100,0)</f>
        <v>1261</v>
      </c>
      <c r="P1290" s="8">
        <f>IFERROR(ROUND(E1290/L1290,2),0)</f>
        <v>1681.1</v>
      </c>
      <c r="Q1290" s="10" t="s">
        <v>8308</v>
      </c>
      <c r="R1290" t="s">
        <v>8309</v>
      </c>
      <c r="S1290">
        <f>YEAR(T1290)</f>
        <v>2014</v>
      </c>
      <c r="T1290" s="14">
        <f>(((J1290/60)/60)/24)+DATE(1970,1,1)</f>
        <v>41932.745046296295</v>
      </c>
      <c r="U1290" s="15">
        <f>(((I1290/60)/60)/24)+DATE(1970,1,1)</f>
        <v>41962.786712962959</v>
      </c>
    </row>
    <row r="1291" spans="1:21" ht="29" x14ac:dyDescent="0.35">
      <c r="A1291">
        <v>69</v>
      </c>
      <c r="B1291" s="3" t="s">
        <v>71</v>
      </c>
      <c r="C1291" s="3" t="s">
        <v>4180</v>
      </c>
      <c r="D1291" s="6">
        <v>10000</v>
      </c>
      <c r="E1291" s="8">
        <v>112536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>ROUND((E1291/D1291)*100,0)</f>
        <v>1125</v>
      </c>
      <c r="P1291" s="8">
        <f>IFERROR(ROUND(E1291/L1291,2),0)</f>
        <v>632.22</v>
      </c>
      <c r="Q1291" s="10" t="s">
        <v>8308</v>
      </c>
      <c r="R1291" t="s">
        <v>8310</v>
      </c>
      <c r="S1291">
        <f>YEAR(T1291)</f>
        <v>2011</v>
      </c>
      <c r="T1291" s="14">
        <f>(((J1291/60)/60)/24)+DATE(1970,1,1)</f>
        <v>40786.187789351854</v>
      </c>
      <c r="U1291" s="15">
        <f>(((I1291/60)/60)/24)+DATE(1970,1,1)</f>
        <v>40818.290972222225</v>
      </c>
    </row>
    <row r="1292" spans="1:21" ht="29" x14ac:dyDescent="0.35">
      <c r="A1292">
        <v>149</v>
      </c>
      <c r="B1292" s="3" t="s">
        <v>151</v>
      </c>
      <c r="C1292" s="3" t="s">
        <v>4259</v>
      </c>
      <c r="D1292" s="6">
        <v>10000</v>
      </c>
      <c r="E1292" s="8">
        <v>53001.3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>ROUND((E1292/D1292)*100,0)</f>
        <v>530</v>
      </c>
      <c r="P1292" s="8">
        <f>IFERROR(ROUND(E1292/L1292,2),0)</f>
        <v>8833.5499999999993</v>
      </c>
      <c r="Q1292" s="10" t="s">
        <v>8308</v>
      </c>
      <c r="R1292" t="s">
        <v>8327</v>
      </c>
      <c r="S1292">
        <f>YEAR(T1292)</f>
        <v>2014</v>
      </c>
      <c r="T1292" s="14">
        <f>(((J1292/60)/60)/24)+DATE(1970,1,1)</f>
        <v>41968.172106481477</v>
      </c>
      <c r="U1292" s="15">
        <f>(((I1292/60)/60)/24)+DATE(1970,1,1)</f>
        <v>41998.333333333328</v>
      </c>
    </row>
    <row r="1293" spans="1:21" ht="29" x14ac:dyDescent="0.35">
      <c r="A1293">
        <v>170</v>
      </c>
      <c r="B1293" s="3" t="s">
        <v>172</v>
      </c>
      <c r="C1293" s="3" t="s">
        <v>4280</v>
      </c>
      <c r="D1293" s="6">
        <v>10000</v>
      </c>
      <c r="E1293" s="8">
        <v>47665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>ROUND((E1293/D1293)*100,0)</f>
        <v>477</v>
      </c>
      <c r="P1293" s="8">
        <f>IFERROR(ROUND(E1293/L1293,2),0)</f>
        <v>4766.5</v>
      </c>
      <c r="Q1293" s="10" t="s">
        <v>8308</v>
      </c>
      <c r="R1293" t="s">
        <v>8323</v>
      </c>
      <c r="S1293">
        <f>YEAR(T1293)</f>
        <v>2015</v>
      </c>
      <c r="T1293" s="14">
        <f>(((J1293/60)/60)/24)+DATE(1970,1,1)</f>
        <v>42216.977812500001</v>
      </c>
      <c r="U1293" s="15">
        <f>(((I1293/60)/60)/24)+DATE(1970,1,1)</f>
        <v>42246.227777777778</v>
      </c>
    </row>
    <row r="1294" spans="1:21" ht="29" x14ac:dyDescent="0.35">
      <c r="A1294">
        <v>199</v>
      </c>
      <c r="B1294" s="3" t="s">
        <v>201</v>
      </c>
      <c r="C1294" s="3" t="s">
        <v>4309</v>
      </c>
      <c r="D1294" s="6">
        <v>10000</v>
      </c>
      <c r="E1294" s="8">
        <v>40404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>ROUND((E1294/D1294)*100,0)</f>
        <v>404</v>
      </c>
      <c r="P1294" s="8">
        <f>IFERROR(ROUND(E1294/L1294,2),0)</f>
        <v>0</v>
      </c>
      <c r="Q1294" s="10" t="s">
        <v>8308</v>
      </c>
      <c r="R1294" t="s">
        <v>8323</v>
      </c>
      <c r="S1294">
        <f>YEAR(T1294)</f>
        <v>2016</v>
      </c>
      <c r="T1294" s="14">
        <f>(((J1294/60)/60)/24)+DATE(1970,1,1)</f>
        <v>42584.123865740738</v>
      </c>
      <c r="U1294" s="15">
        <f>(((I1294/60)/60)/24)+DATE(1970,1,1)</f>
        <v>42614.123865740738</v>
      </c>
    </row>
    <row r="1295" spans="1:21" ht="29" x14ac:dyDescent="0.35">
      <c r="A1295">
        <v>235</v>
      </c>
      <c r="B1295" s="3" t="s">
        <v>237</v>
      </c>
      <c r="C1295" s="3" t="s">
        <v>4345</v>
      </c>
      <c r="D1295" s="6">
        <v>10000</v>
      </c>
      <c r="E1295" s="8">
        <v>34660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>ROUND((E1295/D1295)*100,0)</f>
        <v>347</v>
      </c>
      <c r="P1295" s="8">
        <f>IFERROR(ROUND(E1295/L1295,2),0)</f>
        <v>0</v>
      </c>
      <c r="Q1295" s="10" t="s">
        <v>8308</v>
      </c>
      <c r="R1295" t="s">
        <v>8323</v>
      </c>
      <c r="S1295">
        <f>YEAR(T1295)</f>
        <v>2015</v>
      </c>
      <c r="T1295" s="14">
        <f>(((J1295/60)/60)/24)+DATE(1970,1,1)</f>
        <v>42164.908530092594</v>
      </c>
      <c r="U1295" s="15">
        <f>(((I1295/60)/60)/24)+DATE(1970,1,1)</f>
        <v>42194.908530092594</v>
      </c>
    </row>
    <row r="1296" spans="1:21" ht="29" x14ac:dyDescent="0.35">
      <c r="A1296">
        <v>249</v>
      </c>
      <c r="B1296" s="3" t="s">
        <v>250</v>
      </c>
      <c r="C1296" s="3" t="s">
        <v>4359</v>
      </c>
      <c r="D1296" s="6">
        <v>10000</v>
      </c>
      <c r="E1296" s="8">
        <v>32745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>ROUND((E1296/D1296)*100,0)</f>
        <v>327</v>
      </c>
      <c r="P1296" s="8">
        <f>IFERROR(ROUND(E1296/L1296,2),0)</f>
        <v>139.34</v>
      </c>
      <c r="Q1296" s="10" t="s">
        <v>8308</v>
      </c>
      <c r="R1296" t="s">
        <v>8332</v>
      </c>
      <c r="S1296">
        <f>YEAR(T1296)</f>
        <v>2010</v>
      </c>
      <c r="T1296" s="14">
        <f>(((J1296/60)/60)/24)+DATE(1970,1,1)</f>
        <v>40332.923842592594</v>
      </c>
      <c r="U1296" s="15">
        <f>(((I1296/60)/60)/24)+DATE(1970,1,1)</f>
        <v>40412.736111111109</v>
      </c>
    </row>
    <row r="1297" spans="1:21" ht="29" x14ac:dyDescent="0.35">
      <c r="A1297">
        <v>260</v>
      </c>
      <c r="B1297" s="3" t="s">
        <v>261</v>
      </c>
      <c r="C1297" s="3" t="s">
        <v>4370</v>
      </c>
      <c r="D1297" s="6">
        <v>10000</v>
      </c>
      <c r="E1297" s="8">
        <v>31522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>ROUND((E1297/D1297)*100,0)</f>
        <v>315</v>
      </c>
      <c r="P1297" s="8">
        <f>IFERROR(ROUND(E1297/L1297,2),0)</f>
        <v>358.2</v>
      </c>
      <c r="Q1297" s="10" t="s">
        <v>8308</v>
      </c>
      <c r="R1297" t="s">
        <v>8332</v>
      </c>
      <c r="S1297">
        <f>YEAR(T1297)</f>
        <v>2010</v>
      </c>
      <c r="T1297" s="14">
        <f>(((J1297/60)/60)/24)+DATE(1970,1,1)</f>
        <v>40330.755543981482</v>
      </c>
      <c r="U1297" s="15">
        <f>(((I1297/60)/60)/24)+DATE(1970,1,1)</f>
        <v>40376.415972222225</v>
      </c>
    </row>
    <row r="1298" spans="1:21" ht="29" x14ac:dyDescent="0.35">
      <c r="A1298">
        <v>299</v>
      </c>
      <c r="B1298" s="3" t="s">
        <v>300</v>
      </c>
      <c r="C1298" s="3" t="s">
        <v>4409</v>
      </c>
      <c r="D1298" s="6">
        <v>10000</v>
      </c>
      <c r="E1298" s="8">
        <v>28300.45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>ROUND((E1298/D1298)*100,0)</f>
        <v>283</v>
      </c>
      <c r="P1298" s="8">
        <f>IFERROR(ROUND(E1298/L1298,2),0)</f>
        <v>115.99</v>
      </c>
      <c r="Q1298" s="10" t="s">
        <v>8308</v>
      </c>
      <c r="R1298" t="s">
        <v>8332</v>
      </c>
      <c r="S1298">
        <f>YEAR(T1298)</f>
        <v>2010</v>
      </c>
      <c r="T1298" s="14">
        <f>(((J1298/60)/60)/24)+DATE(1970,1,1)</f>
        <v>40469.225231481483</v>
      </c>
      <c r="U1298" s="15">
        <f>(((I1298/60)/60)/24)+DATE(1970,1,1)</f>
        <v>40499.266898148147</v>
      </c>
    </row>
    <row r="1299" spans="1:21" ht="29" x14ac:dyDescent="0.35">
      <c r="A1299">
        <v>302</v>
      </c>
      <c r="B1299" s="3" t="s">
        <v>303</v>
      </c>
      <c r="C1299" s="3" t="s">
        <v>4412</v>
      </c>
      <c r="D1299" s="6">
        <v>10000</v>
      </c>
      <c r="E1299" s="8">
        <v>28067.57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>ROUND((E1299/D1299)*100,0)</f>
        <v>281</v>
      </c>
      <c r="P1299" s="8">
        <f>IFERROR(ROUND(E1299/L1299,2),0)</f>
        <v>259.88</v>
      </c>
      <c r="Q1299" s="10" t="s">
        <v>8308</v>
      </c>
      <c r="R1299" t="s">
        <v>8332</v>
      </c>
      <c r="S1299">
        <f>YEAR(T1299)</f>
        <v>2012</v>
      </c>
      <c r="T1299" s="14">
        <f>(((J1299/60)/60)/24)+DATE(1970,1,1)</f>
        <v>40933.856921296298</v>
      </c>
      <c r="U1299" s="15">
        <f>(((I1299/60)/60)/24)+DATE(1970,1,1)</f>
        <v>40963.856921296298</v>
      </c>
    </row>
    <row r="1300" spans="1:21" ht="29" x14ac:dyDescent="0.35">
      <c r="A1300">
        <v>329</v>
      </c>
      <c r="B1300" s="3" t="s">
        <v>330</v>
      </c>
      <c r="C1300" s="3" t="s">
        <v>4439</v>
      </c>
      <c r="D1300" s="6">
        <v>10000</v>
      </c>
      <c r="E1300" s="8">
        <v>25740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>ROUND((E1300/D1300)*100,0)</f>
        <v>257</v>
      </c>
      <c r="P1300" s="8">
        <f>IFERROR(ROUND(E1300/L1300,2),0)</f>
        <v>154.13</v>
      </c>
      <c r="Q1300" s="10" t="s">
        <v>8308</v>
      </c>
      <c r="R1300" t="s">
        <v>8332</v>
      </c>
      <c r="S1300">
        <f>YEAR(T1300)</f>
        <v>2015</v>
      </c>
      <c r="T1300" s="14">
        <f>(((J1300/60)/60)/24)+DATE(1970,1,1)</f>
        <v>42291.46674768519</v>
      </c>
      <c r="U1300" s="15">
        <f>(((I1300/60)/60)/24)+DATE(1970,1,1)</f>
        <v>42315.166666666672</v>
      </c>
    </row>
    <row r="1301" spans="1:21" ht="29" x14ac:dyDescent="0.35">
      <c r="A1301">
        <v>334</v>
      </c>
      <c r="B1301" s="3" t="s">
        <v>335</v>
      </c>
      <c r="C1301" s="3" t="s">
        <v>4444</v>
      </c>
      <c r="D1301" s="6">
        <v>10000</v>
      </c>
      <c r="E1301" s="8">
        <v>25445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>ROUND((E1301/D1301)*100,0)</f>
        <v>254</v>
      </c>
      <c r="P1301" s="8">
        <f>IFERROR(ROUND(E1301/L1301,2),0)</f>
        <v>368.77</v>
      </c>
      <c r="Q1301" s="10" t="s">
        <v>8308</v>
      </c>
      <c r="R1301" t="s">
        <v>8332</v>
      </c>
      <c r="S1301">
        <f>YEAR(T1301)</f>
        <v>2015</v>
      </c>
      <c r="T1301" s="14">
        <f>(((J1301/60)/60)/24)+DATE(1970,1,1)</f>
        <v>42101.682372685187</v>
      </c>
      <c r="U1301" s="15">
        <f>(((I1301/60)/60)/24)+DATE(1970,1,1)</f>
        <v>42139.791666666672</v>
      </c>
    </row>
    <row r="1302" spans="1:21" ht="29" x14ac:dyDescent="0.35">
      <c r="A1302">
        <v>346</v>
      </c>
      <c r="B1302" s="3" t="s">
        <v>347</v>
      </c>
      <c r="C1302" s="3" t="s">
        <v>4456</v>
      </c>
      <c r="D1302" s="6">
        <v>10000</v>
      </c>
      <c r="E1302" s="8">
        <v>24490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>ROUND((E1302/D1302)*100,0)</f>
        <v>245</v>
      </c>
      <c r="P1302" s="8">
        <f>IFERROR(ROUND(E1302/L1302,2),0)</f>
        <v>130.27000000000001</v>
      </c>
      <c r="Q1302" s="10" t="s">
        <v>8308</v>
      </c>
      <c r="R1302" t="s">
        <v>8332</v>
      </c>
      <c r="S1302">
        <f>YEAR(T1302)</f>
        <v>2015</v>
      </c>
      <c r="T1302" s="14">
        <f>(((J1302/60)/60)/24)+DATE(1970,1,1)</f>
        <v>42261.500243055561</v>
      </c>
      <c r="U1302" s="15">
        <f>(((I1302/60)/60)/24)+DATE(1970,1,1)</f>
        <v>42291.500243055561</v>
      </c>
    </row>
    <row r="1303" spans="1:21" ht="29" x14ac:dyDescent="0.35">
      <c r="A1303">
        <v>348</v>
      </c>
      <c r="B1303" s="3" t="s">
        <v>349</v>
      </c>
      <c r="C1303" s="3" t="s">
        <v>4458</v>
      </c>
      <c r="D1303" s="6">
        <v>10000</v>
      </c>
      <c r="E1303" s="8">
        <v>24321.1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>ROUND((E1303/D1303)*100,0)</f>
        <v>243</v>
      </c>
      <c r="P1303" s="8">
        <f>IFERROR(ROUND(E1303/L1303,2),0)</f>
        <v>204.38</v>
      </c>
      <c r="Q1303" s="10" t="s">
        <v>8308</v>
      </c>
      <c r="R1303" t="s">
        <v>8332</v>
      </c>
      <c r="S1303">
        <f>YEAR(T1303)</f>
        <v>2015</v>
      </c>
      <c r="T1303" s="14">
        <f>(((J1303/60)/60)/24)+DATE(1970,1,1)</f>
        <v>42207.58699074074</v>
      </c>
      <c r="U1303" s="15">
        <f>(((I1303/60)/60)/24)+DATE(1970,1,1)</f>
        <v>42237.58699074074</v>
      </c>
    </row>
    <row r="1304" spans="1:21" ht="29" x14ac:dyDescent="0.35">
      <c r="A1304">
        <v>352</v>
      </c>
      <c r="B1304" s="3" t="s">
        <v>353</v>
      </c>
      <c r="C1304" s="3" t="s">
        <v>4462</v>
      </c>
      <c r="D1304" s="6">
        <v>10000</v>
      </c>
      <c r="E1304" s="8">
        <v>24108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>ROUND((E1304/D1304)*100,0)</f>
        <v>241</v>
      </c>
      <c r="P1304" s="8">
        <f>IFERROR(ROUND(E1304/L1304,2),0)</f>
        <v>84.29</v>
      </c>
      <c r="Q1304" s="10" t="s">
        <v>8308</v>
      </c>
      <c r="R1304" t="s">
        <v>8332</v>
      </c>
      <c r="S1304">
        <f>YEAR(T1304)</f>
        <v>2014</v>
      </c>
      <c r="T1304" s="14">
        <f>(((J1304/60)/60)/24)+DATE(1970,1,1)</f>
        <v>41890.167453703703</v>
      </c>
      <c r="U1304" s="15">
        <f>(((I1304/60)/60)/24)+DATE(1970,1,1)</f>
        <v>41920.167453703703</v>
      </c>
    </row>
    <row r="1305" spans="1:21" ht="29" x14ac:dyDescent="0.35">
      <c r="A1305">
        <v>367</v>
      </c>
      <c r="B1305" s="3" t="s">
        <v>368</v>
      </c>
      <c r="C1305" s="3" t="s">
        <v>4477</v>
      </c>
      <c r="D1305" s="6">
        <v>10000</v>
      </c>
      <c r="E1305" s="8">
        <v>22396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>ROUND((E1305/D1305)*100,0)</f>
        <v>224</v>
      </c>
      <c r="P1305" s="8">
        <f>IFERROR(ROUND(E1305/L1305,2),0)</f>
        <v>188.2</v>
      </c>
      <c r="Q1305" s="10" t="s">
        <v>8308</v>
      </c>
      <c r="R1305" t="s">
        <v>8332</v>
      </c>
      <c r="S1305">
        <f>YEAR(T1305)</f>
        <v>2013</v>
      </c>
      <c r="T1305" s="14">
        <f>(((J1305/60)/60)/24)+DATE(1970,1,1)</f>
        <v>41355.577291666668</v>
      </c>
      <c r="U1305" s="15">
        <f>(((I1305/60)/60)/24)+DATE(1970,1,1)</f>
        <v>41395.207638888889</v>
      </c>
    </row>
    <row r="1306" spans="1:21" ht="29" x14ac:dyDescent="0.35">
      <c r="A1306">
        <v>395</v>
      </c>
      <c r="B1306" s="3" t="s">
        <v>396</v>
      </c>
      <c r="C1306" s="3" t="s">
        <v>4505</v>
      </c>
      <c r="D1306" s="6">
        <v>10000</v>
      </c>
      <c r="E1306" s="8">
        <v>20843.599999999999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>ROUND((E1306/D1306)*100,0)</f>
        <v>208</v>
      </c>
      <c r="P1306" s="8">
        <f>IFERROR(ROUND(E1306/L1306,2),0)</f>
        <v>113.28</v>
      </c>
      <c r="Q1306" s="10" t="s">
        <v>8308</v>
      </c>
      <c r="R1306" t="s">
        <v>8332</v>
      </c>
      <c r="S1306">
        <f>YEAR(T1306)</f>
        <v>2012</v>
      </c>
      <c r="T1306" s="14">
        <f>(((J1306/60)/60)/24)+DATE(1970,1,1)</f>
        <v>40990.909259259257</v>
      </c>
      <c r="U1306" s="15">
        <f>(((I1306/60)/60)/24)+DATE(1970,1,1)</f>
        <v>41026.897222222222</v>
      </c>
    </row>
    <row r="1307" spans="1:21" ht="29" x14ac:dyDescent="0.35">
      <c r="A1307">
        <v>400</v>
      </c>
      <c r="B1307" s="3" t="s">
        <v>401</v>
      </c>
      <c r="C1307" s="3" t="s">
        <v>4510</v>
      </c>
      <c r="D1307" s="6">
        <v>10000</v>
      </c>
      <c r="E1307" s="8">
        <v>20569.05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>ROUND((E1307/D1307)*100,0)</f>
        <v>206</v>
      </c>
      <c r="P1307" s="8">
        <f>IFERROR(ROUND(E1307/L1307,2),0)</f>
        <v>331.76</v>
      </c>
      <c r="Q1307" s="10" t="s">
        <v>8308</v>
      </c>
      <c r="R1307" t="s">
        <v>8332</v>
      </c>
      <c r="S1307">
        <f>YEAR(T1307)</f>
        <v>2014</v>
      </c>
      <c r="T1307" s="14">
        <f>(((J1307/60)/60)/24)+DATE(1970,1,1)</f>
        <v>41745.635960648149</v>
      </c>
      <c r="U1307" s="15">
        <f>(((I1307/60)/60)/24)+DATE(1970,1,1)</f>
        <v>41776.145833333336</v>
      </c>
    </row>
    <row r="1308" spans="1:21" ht="29" x14ac:dyDescent="0.35">
      <c r="A1308">
        <v>426</v>
      </c>
      <c r="B1308" s="3" t="s">
        <v>427</v>
      </c>
      <c r="C1308" s="3" t="s">
        <v>4536</v>
      </c>
      <c r="D1308" s="6">
        <v>10000</v>
      </c>
      <c r="E1308" s="8">
        <v>19324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>ROUND((E1308/D1308)*100,0)</f>
        <v>193</v>
      </c>
      <c r="P1308" s="8">
        <f>IFERROR(ROUND(E1308/L1308,2),0)</f>
        <v>2415.5</v>
      </c>
      <c r="Q1308" s="10" t="s">
        <v>8308</v>
      </c>
      <c r="R1308" t="s">
        <v>8335</v>
      </c>
      <c r="S1308">
        <f>YEAR(T1308)</f>
        <v>2016</v>
      </c>
      <c r="T1308" s="14">
        <f>(((J1308/60)/60)/24)+DATE(1970,1,1)</f>
        <v>42400.711967592593</v>
      </c>
      <c r="U1308" s="15">
        <f>(((I1308/60)/60)/24)+DATE(1970,1,1)</f>
        <v>42430.711967592593</v>
      </c>
    </row>
    <row r="1309" spans="1:21" ht="29" x14ac:dyDescent="0.35">
      <c r="A1309">
        <v>443</v>
      </c>
      <c r="B1309" s="3" t="s">
        <v>444</v>
      </c>
      <c r="C1309" s="3" t="s">
        <v>4553</v>
      </c>
      <c r="D1309" s="6">
        <v>10000</v>
      </c>
      <c r="E1309" s="8">
        <v>18066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>ROUND((E1309/D1309)*100,0)</f>
        <v>181</v>
      </c>
      <c r="P1309" s="8">
        <f>IFERROR(ROUND(E1309/L1309,2),0)</f>
        <v>9033</v>
      </c>
      <c r="Q1309" s="10" t="s">
        <v>8308</v>
      </c>
      <c r="R1309" t="s">
        <v>8335</v>
      </c>
      <c r="S1309">
        <f>YEAR(T1309)</f>
        <v>2014</v>
      </c>
      <c r="T1309" s="14">
        <f>(((J1309/60)/60)/24)+DATE(1970,1,1)</f>
        <v>41650.015057870369</v>
      </c>
      <c r="U1309" s="15">
        <f>(((I1309/60)/60)/24)+DATE(1970,1,1)</f>
        <v>41680.015057870369</v>
      </c>
    </row>
    <row r="1310" spans="1:21" ht="29" x14ac:dyDescent="0.35">
      <c r="A1310">
        <v>454</v>
      </c>
      <c r="B1310" s="3" t="s">
        <v>455</v>
      </c>
      <c r="C1310" s="3" t="s">
        <v>4564</v>
      </c>
      <c r="D1310" s="6">
        <v>10000</v>
      </c>
      <c r="E1310" s="8">
        <v>17444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>ROUND((E1310/D1310)*100,0)</f>
        <v>174</v>
      </c>
      <c r="P1310" s="8">
        <f>IFERROR(ROUND(E1310/L1310,2),0)</f>
        <v>3488.8</v>
      </c>
      <c r="Q1310" s="10" t="s">
        <v>8308</v>
      </c>
      <c r="R1310" t="s">
        <v>8335</v>
      </c>
      <c r="S1310">
        <f>YEAR(T1310)</f>
        <v>2014</v>
      </c>
      <c r="T1310" s="14">
        <f>(((J1310/60)/60)/24)+DATE(1970,1,1)</f>
        <v>41938.717256944445</v>
      </c>
      <c r="U1310" s="15">
        <f>(((I1310/60)/60)/24)+DATE(1970,1,1)</f>
        <v>41969.551388888889</v>
      </c>
    </row>
    <row r="1311" spans="1:21" ht="29" x14ac:dyDescent="0.35">
      <c r="A1311">
        <v>458</v>
      </c>
      <c r="B1311" s="3" t="s">
        <v>459</v>
      </c>
      <c r="C1311" s="3" t="s">
        <v>4568</v>
      </c>
      <c r="D1311" s="6">
        <v>10000</v>
      </c>
      <c r="E1311" s="8">
        <v>17350.13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>ROUND((E1311/D1311)*100,0)</f>
        <v>174</v>
      </c>
      <c r="P1311" s="8">
        <f>IFERROR(ROUND(E1311/L1311,2),0)</f>
        <v>354.08</v>
      </c>
      <c r="Q1311" s="10" t="s">
        <v>8308</v>
      </c>
      <c r="R1311" t="s">
        <v>8335</v>
      </c>
      <c r="S1311">
        <f>YEAR(T1311)</f>
        <v>2013</v>
      </c>
      <c r="T1311" s="14">
        <f>(((J1311/60)/60)/24)+DATE(1970,1,1)</f>
        <v>41378.69976851852</v>
      </c>
      <c r="U1311" s="15">
        <f>(((I1311/60)/60)/24)+DATE(1970,1,1)</f>
        <v>41408.69976851852</v>
      </c>
    </row>
    <row r="1312" spans="1:21" ht="29" x14ac:dyDescent="0.35">
      <c r="A1312">
        <v>466</v>
      </c>
      <c r="B1312" s="3" t="s">
        <v>467</v>
      </c>
      <c r="C1312" s="3" t="s">
        <v>4576</v>
      </c>
      <c r="D1312" s="6">
        <v>10000</v>
      </c>
      <c r="E1312" s="8">
        <v>16984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>ROUND((E1312/D1312)*100,0)</f>
        <v>170</v>
      </c>
      <c r="P1312" s="8">
        <f>IFERROR(ROUND(E1312/L1312,2),0)</f>
        <v>3396.8</v>
      </c>
      <c r="Q1312" s="10" t="s">
        <v>8308</v>
      </c>
      <c r="R1312" t="s">
        <v>8335</v>
      </c>
      <c r="S1312">
        <f>YEAR(T1312)</f>
        <v>2012</v>
      </c>
      <c r="T1312" s="14">
        <f>(((J1312/60)/60)/24)+DATE(1970,1,1)</f>
        <v>41129.942870370374</v>
      </c>
      <c r="U1312" s="15">
        <f>(((I1312/60)/60)/24)+DATE(1970,1,1)</f>
        <v>41159.942870370374</v>
      </c>
    </row>
    <row r="1313" spans="1:21" ht="29" x14ac:dyDescent="0.35">
      <c r="A1313">
        <v>478</v>
      </c>
      <c r="B1313" s="3" t="s">
        <v>479</v>
      </c>
      <c r="C1313" s="3" t="s">
        <v>4588</v>
      </c>
      <c r="D1313" s="6">
        <v>10000</v>
      </c>
      <c r="E1313" s="8">
        <v>16210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>ROUND((E1313/D1313)*100,0)</f>
        <v>162</v>
      </c>
      <c r="P1313" s="8">
        <f>IFERROR(ROUND(E1313/L1313,2),0)</f>
        <v>0</v>
      </c>
      <c r="Q1313" s="10" t="s">
        <v>8308</v>
      </c>
      <c r="R1313" t="s">
        <v>8335</v>
      </c>
      <c r="S1313">
        <f>YEAR(T1313)</f>
        <v>2015</v>
      </c>
      <c r="T1313" s="14">
        <f>(((J1313/60)/60)/24)+DATE(1970,1,1)</f>
        <v>42065.910983796297</v>
      </c>
      <c r="U1313" s="15">
        <f>(((I1313/60)/60)/24)+DATE(1970,1,1)</f>
        <v>42095.869317129633</v>
      </c>
    </row>
    <row r="1314" spans="1:21" ht="29" x14ac:dyDescent="0.35">
      <c r="A1314">
        <v>482</v>
      </c>
      <c r="B1314" s="3" t="s">
        <v>483</v>
      </c>
      <c r="C1314" s="3" t="s">
        <v>4592</v>
      </c>
      <c r="D1314" s="6">
        <v>10000</v>
      </c>
      <c r="E1314" s="8">
        <v>16000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>ROUND((E1314/D1314)*100,0)</f>
        <v>160</v>
      </c>
      <c r="P1314" s="8">
        <f>IFERROR(ROUND(E1314/L1314,2),0)</f>
        <v>16000</v>
      </c>
      <c r="Q1314" s="10" t="s">
        <v>8308</v>
      </c>
      <c r="R1314" t="s">
        <v>8335</v>
      </c>
      <c r="S1314">
        <f>YEAR(T1314)</f>
        <v>2016</v>
      </c>
      <c r="T1314" s="14">
        <f>(((J1314/60)/60)/24)+DATE(1970,1,1)</f>
        <v>42447.896875000006</v>
      </c>
      <c r="U1314" s="15">
        <f>(((I1314/60)/60)/24)+DATE(1970,1,1)</f>
        <v>42474.606944444444</v>
      </c>
    </row>
    <row r="1315" spans="1:21" ht="29" x14ac:dyDescent="0.35">
      <c r="A1315">
        <v>491</v>
      </c>
      <c r="B1315" s="3" t="s">
        <v>492</v>
      </c>
      <c r="C1315" s="3" t="s">
        <v>4601</v>
      </c>
      <c r="D1315" s="6">
        <v>10000</v>
      </c>
      <c r="E1315" s="8">
        <v>15723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>ROUND((E1315/D1315)*100,0)</f>
        <v>157</v>
      </c>
      <c r="P1315" s="8">
        <f>IFERROR(ROUND(E1315/L1315,2),0)</f>
        <v>0</v>
      </c>
      <c r="Q1315" s="10" t="s">
        <v>8308</v>
      </c>
      <c r="R1315" t="s">
        <v>8335</v>
      </c>
      <c r="S1315">
        <f>YEAR(T1315)</f>
        <v>2015</v>
      </c>
      <c r="T1315" s="14">
        <f>(((J1315/60)/60)/24)+DATE(1970,1,1)</f>
        <v>42366.982627314821</v>
      </c>
      <c r="U1315" s="15">
        <f>(((I1315/60)/60)/24)+DATE(1970,1,1)</f>
        <v>42396.982627314821</v>
      </c>
    </row>
    <row r="1316" spans="1:21" ht="29" x14ac:dyDescent="0.35">
      <c r="A1316">
        <v>501</v>
      </c>
      <c r="B1316" s="3" t="s">
        <v>502</v>
      </c>
      <c r="C1316" s="3" t="s">
        <v>4611</v>
      </c>
      <c r="D1316" s="6">
        <v>10000</v>
      </c>
      <c r="E1316" s="8">
        <v>15596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>ROUND((E1316/D1316)*100,0)</f>
        <v>156</v>
      </c>
      <c r="P1316" s="8">
        <f>IFERROR(ROUND(E1316/L1316,2),0)</f>
        <v>0</v>
      </c>
      <c r="Q1316" s="10" t="s">
        <v>8308</v>
      </c>
      <c r="R1316" t="s">
        <v>8335</v>
      </c>
      <c r="S1316">
        <f>YEAR(T1316)</f>
        <v>2011</v>
      </c>
      <c r="T1316" s="14">
        <f>(((J1316/60)/60)/24)+DATE(1970,1,1)</f>
        <v>40703.234386574077</v>
      </c>
      <c r="U1316" s="15">
        <f>(((I1316/60)/60)/24)+DATE(1970,1,1)</f>
        <v>40733.234386574077</v>
      </c>
    </row>
    <row r="1317" spans="1:21" ht="29" x14ac:dyDescent="0.35">
      <c r="A1317">
        <v>527</v>
      </c>
      <c r="B1317" s="3" t="s">
        <v>528</v>
      </c>
      <c r="C1317" s="3" t="s">
        <v>4637</v>
      </c>
      <c r="D1317" s="6">
        <v>10000</v>
      </c>
      <c r="E1317" s="8">
        <v>15039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>ROUND((E1317/D1317)*100,0)</f>
        <v>150</v>
      </c>
      <c r="P1317" s="8">
        <f>IFERROR(ROUND(E1317/L1317,2),0)</f>
        <v>95.18</v>
      </c>
      <c r="Q1317" s="10" t="s">
        <v>8339</v>
      </c>
      <c r="R1317" t="s">
        <v>8340</v>
      </c>
      <c r="S1317">
        <f>YEAR(T1317)</f>
        <v>2017</v>
      </c>
      <c r="T1317" s="14">
        <f>(((J1317/60)/60)/24)+DATE(1970,1,1)</f>
        <v>42753.205625000002</v>
      </c>
      <c r="U1317" s="15">
        <f>(((I1317/60)/60)/24)+DATE(1970,1,1)</f>
        <v>42783.670138888891</v>
      </c>
    </row>
    <row r="1318" spans="1:21" ht="29" x14ac:dyDescent="0.35">
      <c r="A1318">
        <v>532</v>
      </c>
      <c r="B1318" s="3" t="s">
        <v>533</v>
      </c>
      <c r="C1318" s="3" t="s">
        <v>4642</v>
      </c>
      <c r="D1318" s="6">
        <v>10000</v>
      </c>
      <c r="E1318" s="8">
        <v>14450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>ROUND((E1318/D1318)*100,0)</f>
        <v>145</v>
      </c>
      <c r="P1318" s="8">
        <f>IFERROR(ROUND(E1318/L1318,2),0)</f>
        <v>83.53</v>
      </c>
      <c r="Q1318" s="10" t="s">
        <v>8339</v>
      </c>
      <c r="R1318" t="s">
        <v>8340</v>
      </c>
      <c r="S1318">
        <f>YEAR(T1318)</f>
        <v>2016</v>
      </c>
      <c r="T1318" s="14">
        <f>(((J1318/60)/60)/24)+DATE(1970,1,1)</f>
        <v>42473.007037037038</v>
      </c>
      <c r="U1318" s="15">
        <f>(((I1318/60)/60)/24)+DATE(1970,1,1)</f>
        <v>42503.007037037038</v>
      </c>
    </row>
    <row r="1319" spans="1:21" ht="29" x14ac:dyDescent="0.35">
      <c r="A1319">
        <v>548</v>
      </c>
      <c r="B1319" s="3" t="s">
        <v>549</v>
      </c>
      <c r="C1319" s="3" t="s">
        <v>4658</v>
      </c>
      <c r="D1319" s="6">
        <v>10000</v>
      </c>
      <c r="E1319" s="8">
        <v>13685.99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>ROUND((E1319/D1319)*100,0)</f>
        <v>137</v>
      </c>
      <c r="P1319" s="8">
        <f>IFERROR(ROUND(E1319/L1319,2),0)</f>
        <v>13685.99</v>
      </c>
      <c r="Q1319" s="10" t="s">
        <v>8316</v>
      </c>
      <c r="R1319" t="s">
        <v>8334</v>
      </c>
      <c r="S1319">
        <f>YEAR(T1319)</f>
        <v>2015</v>
      </c>
      <c r="T1319" s="14">
        <f>(((J1319/60)/60)/24)+DATE(1970,1,1)</f>
        <v>42276.903333333335</v>
      </c>
      <c r="U1319" s="15">
        <f>(((I1319/60)/60)/24)+DATE(1970,1,1)</f>
        <v>42306.903333333335</v>
      </c>
    </row>
    <row r="1320" spans="1:21" ht="29" x14ac:dyDescent="0.35">
      <c r="A1320">
        <v>567</v>
      </c>
      <c r="B1320" s="3" t="s">
        <v>568</v>
      </c>
      <c r="C1320" s="3" t="s">
        <v>4677</v>
      </c>
      <c r="D1320" s="6">
        <v>10000</v>
      </c>
      <c r="E1320" s="8">
        <v>12965.44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>ROUND((E1320/D1320)*100,0)</f>
        <v>130</v>
      </c>
      <c r="P1320" s="8">
        <f>IFERROR(ROUND(E1320/L1320,2),0)</f>
        <v>0</v>
      </c>
      <c r="Q1320" s="10" t="s">
        <v>8316</v>
      </c>
      <c r="R1320" t="s">
        <v>8334</v>
      </c>
      <c r="S1320">
        <f>YEAR(T1320)</f>
        <v>2014</v>
      </c>
      <c r="T1320" s="14">
        <f>(((J1320/60)/60)/24)+DATE(1970,1,1)</f>
        <v>41975.842523148152</v>
      </c>
      <c r="U1320" s="15">
        <f>(((I1320/60)/60)/24)+DATE(1970,1,1)</f>
        <v>42005.842523148152</v>
      </c>
    </row>
    <row r="1321" spans="1:21" ht="29" x14ac:dyDescent="0.35">
      <c r="A1321">
        <v>586</v>
      </c>
      <c r="B1321" s="3" t="s">
        <v>587</v>
      </c>
      <c r="C1321" s="3" t="s">
        <v>4696</v>
      </c>
      <c r="D1321" s="6">
        <v>10000</v>
      </c>
      <c r="E1321" s="8">
        <v>12400.61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>ROUND((E1321/D1321)*100,0)</f>
        <v>124</v>
      </c>
      <c r="P1321" s="8">
        <f>IFERROR(ROUND(E1321/L1321,2),0)</f>
        <v>3100.15</v>
      </c>
      <c r="Q1321" s="10" t="s">
        <v>8316</v>
      </c>
      <c r="R1321" t="s">
        <v>8334</v>
      </c>
      <c r="S1321">
        <f>YEAR(T1321)</f>
        <v>2015</v>
      </c>
      <c r="T1321" s="14">
        <f>(((J1321/60)/60)/24)+DATE(1970,1,1)</f>
        <v>42020.854247685187</v>
      </c>
      <c r="U1321" s="15">
        <f>(((I1321/60)/60)/24)+DATE(1970,1,1)</f>
        <v>42050.854247685187</v>
      </c>
    </row>
    <row r="1322" spans="1:21" ht="29" x14ac:dyDescent="0.35">
      <c r="A1322">
        <v>601</v>
      </c>
      <c r="B1322" s="3" t="s">
        <v>602</v>
      </c>
      <c r="C1322" s="3" t="s">
        <v>4711</v>
      </c>
      <c r="D1322" s="6">
        <v>10000</v>
      </c>
      <c r="E1322" s="8">
        <v>12041.66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>ROUND((E1322/D1322)*100,0)</f>
        <v>120</v>
      </c>
      <c r="P1322" s="8">
        <f>IFERROR(ROUND(E1322/L1322,2),0)</f>
        <v>2006.94</v>
      </c>
      <c r="Q1322" s="10" t="s">
        <v>8316</v>
      </c>
      <c r="R1322" t="s">
        <v>8334</v>
      </c>
      <c r="S1322">
        <f>YEAR(T1322)</f>
        <v>2014</v>
      </c>
      <c r="T1322" s="14">
        <f>(((J1322/60)/60)/24)+DATE(1970,1,1)</f>
        <v>41969.858090277776</v>
      </c>
      <c r="U1322" s="15">
        <f>(((I1322/60)/60)/24)+DATE(1970,1,1)</f>
        <v>41999.858090277776</v>
      </c>
    </row>
    <row r="1323" spans="1:21" x14ac:dyDescent="0.35">
      <c r="A1323">
        <v>612</v>
      </c>
      <c r="B1323" s="3" t="s">
        <v>613</v>
      </c>
      <c r="C1323" s="3" t="s">
        <v>4722</v>
      </c>
      <c r="D1323" s="6">
        <v>10000</v>
      </c>
      <c r="E1323" s="8">
        <v>11880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>ROUND((E1323/D1323)*100,0)</f>
        <v>119</v>
      </c>
      <c r="P1323" s="8">
        <f>IFERROR(ROUND(E1323/L1323,2),0)</f>
        <v>0</v>
      </c>
      <c r="Q1323" s="10" t="s">
        <v>8316</v>
      </c>
      <c r="R1323" t="s">
        <v>8334</v>
      </c>
      <c r="S1323">
        <f>YEAR(T1323)</f>
        <v>2016</v>
      </c>
      <c r="T1323" s="14">
        <f>(((J1323/60)/60)/24)+DATE(1970,1,1)</f>
        <v>42585.031782407401</v>
      </c>
      <c r="U1323" s="15">
        <f>(((I1323/60)/60)/24)+DATE(1970,1,1)</f>
        <v>42615.031782407401</v>
      </c>
    </row>
    <row r="1324" spans="1:21" ht="29" x14ac:dyDescent="0.35">
      <c r="A1324">
        <v>614</v>
      </c>
      <c r="B1324" s="3" t="s">
        <v>615</v>
      </c>
      <c r="C1324" s="3" t="s">
        <v>4724</v>
      </c>
      <c r="D1324" s="6">
        <v>10000</v>
      </c>
      <c r="E1324" s="8">
        <v>11805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>ROUND((E1324/D1324)*100,0)</f>
        <v>118</v>
      </c>
      <c r="P1324" s="8">
        <f>IFERROR(ROUND(E1324/L1324,2),0)</f>
        <v>0</v>
      </c>
      <c r="Q1324" s="10" t="s">
        <v>8316</v>
      </c>
      <c r="R1324" t="s">
        <v>8334</v>
      </c>
      <c r="S1324">
        <f>YEAR(T1324)</f>
        <v>2016</v>
      </c>
      <c r="T1324" s="14">
        <f>(((J1324/60)/60)/24)+DATE(1970,1,1)</f>
        <v>42515.061805555553</v>
      </c>
      <c r="U1324" s="15">
        <f>(((I1324/60)/60)/24)+DATE(1970,1,1)</f>
        <v>42545.061805555553</v>
      </c>
    </row>
    <row r="1325" spans="1:21" ht="29" x14ac:dyDescent="0.35">
      <c r="A1325">
        <v>633</v>
      </c>
      <c r="B1325" s="3" t="s">
        <v>634</v>
      </c>
      <c r="C1325" s="3" t="s">
        <v>4743</v>
      </c>
      <c r="D1325" s="6">
        <v>10000</v>
      </c>
      <c r="E1325" s="8">
        <v>11450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>ROUND((E1325/D1325)*100,0)</f>
        <v>115</v>
      </c>
      <c r="P1325" s="8">
        <f>IFERROR(ROUND(E1325/L1325,2),0)</f>
        <v>458</v>
      </c>
      <c r="Q1325" s="10" t="s">
        <v>8316</v>
      </c>
      <c r="R1325" t="s">
        <v>8334</v>
      </c>
      <c r="S1325">
        <f>YEAR(T1325)</f>
        <v>2016</v>
      </c>
      <c r="T1325" s="14">
        <f>(((J1325/60)/60)/24)+DATE(1970,1,1)</f>
        <v>42507.29932870371</v>
      </c>
      <c r="U1325" s="15">
        <f>(((I1325/60)/60)/24)+DATE(1970,1,1)</f>
        <v>42538.958333333328</v>
      </c>
    </row>
    <row r="1326" spans="1:21" ht="29" x14ac:dyDescent="0.35">
      <c r="A1326">
        <v>661</v>
      </c>
      <c r="B1326" s="3" t="s">
        <v>662</v>
      </c>
      <c r="C1326" s="3" t="s">
        <v>4771</v>
      </c>
      <c r="D1326" s="6">
        <v>10000</v>
      </c>
      <c r="E1326" s="8">
        <v>10814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>ROUND((E1326/D1326)*100,0)</f>
        <v>108</v>
      </c>
      <c r="P1326" s="8">
        <f>IFERROR(ROUND(E1326/L1326,2),0)</f>
        <v>1201.56</v>
      </c>
      <c r="Q1326" s="10" t="s">
        <v>8316</v>
      </c>
      <c r="R1326" t="s">
        <v>8324</v>
      </c>
      <c r="S1326">
        <f>YEAR(T1326)</f>
        <v>2016</v>
      </c>
      <c r="T1326" s="14">
        <f>(((J1326/60)/60)/24)+DATE(1970,1,1)</f>
        <v>42636.645358796297</v>
      </c>
      <c r="U1326" s="15">
        <f>(((I1326/60)/60)/24)+DATE(1970,1,1)</f>
        <v>42666.645358796297</v>
      </c>
    </row>
    <row r="1327" spans="1:21" ht="29" x14ac:dyDescent="0.35">
      <c r="A1327">
        <v>665</v>
      </c>
      <c r="B1327" s="3" t="s">
        <v>666</v>
      </c>
      <c r="C1327" s="3" t="s">
        <v>4775</v>
      </c>
      <c r="D1327" s="6">
        <v>10000</v>
      </c>
      <c r="E1327" s="8">
        <v>10775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>ROUND((E1327/D1327)*100,0)</f>
        <v>108</v>
      </c>
      <c r="P1327" s="8">
        <f>IFERROR(ROUND(E1327/L1327,2),0)</f>
        <v>897.92</v>
      </c>
      <c r="Q1327" s="10" t="s">
        <v>8316</v>
      </c>
      <c r="R1327" t="s">
        <v>8324</v>
      </c>
      <c r="S1327">
        <f>YEAR(T1327)</f>
        <v>2016</v>
      </c>
      <c r="T1327" s="14">
        <f>(((J1327/60)/60)/24)+DATE(1970,1,1)</f>
        <v>42688.711354166662</v>
      </c>
      <c r="U1327" s="15">
        <f>(((I1327/60)/60)/24)+DATE(1970,1,1)</f>
        <v>42748.711354166662</v>
      </c>
    </row>
    <row r="1328" spans="1:21" ht="29" x14ac:dyDescent="0.35">
      <c r="A1328">
        <v>749</v>
      </c>
      <c r="B1328" s="3" t="s">
        <v>750</v>
      </c>
      <c r="C1328" s="3" t="s">
        <v>4859</v>
      </c>
      <c r="D1328" s="6">
        <v>10000</v>
      </c>
      <c r="E1328" s="8">
        <v>9370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>ROUND((E1328/D1328)*100,0)</f>
        <v>94</v>
      </c>
      <c r="P1328" s="8">
        <f>IFERROR(ROUND(E1328/L1328,2),0)</f>
        <v>85.18</v>
      </c>
      <c r="Q1328" s="10" t="s">
        <v>8318</v>
      </c>
      <c r="R1328" t="s">
        <v>8319</v>
      </c>
      <c r="S1328">
        <f>YEAR(T1328)</f>
        <v>2016</v>
      </c>
      <c r="T1328" s="14">
        <f>(((J1328/60)/60)/24)+DATE(1970,1,1)</f>
        <v>42733.94131944445</v>
      </c>
      <c r="U1328" s="15">
        <f>(((I1328/60)/60)/24)+DATE(1970,1,1)</f>
        <v>42763.94131944445</v>
      </c>
    </row>
    <row r="1329" spans="1:21" ht="29" x14ac:dyDescent="0.35">
      <c r="A1329">
        <v>753</v>
      </c>
      <c r="B1329" s="3" t="s">
        <v>754</v>
      </c>
      <c r="C1329" s="3" t="s">
        <v>4863</v>
      </c>
      <c r="D1329" s="6">
        <v>10000</v>
      </c>
      <c r="E1329" s="8">
        <v>9228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>ROUND((E1329/D1329)*100,0)</f>
        <v>92</v>
      </c>
      <c r="P1329" s="8">
        <f>IFERROR(ROUND(E1329/L1329,2),0)</f>
        <v>354.92</v>
      </c>
      <c r="Q1329" s="10" t="s">
        <v>8318</v>
      </c>
      <c r="R1329" t="s">
        <v>8319</v>
      </c>
      <c r="S1329">
        <f>YEAR(T1329)</f>
        <v>2015</v>
      </c>
      <c r="T1329" s="14">
        <f>(((J1329/60)/60)/24)+DATE(1970,1,1)</f>
        <v>42019.590173611112</v>
      </c>
      <c r="U1329" s="15">
        <f>(((I1329/60)/60)/24)+DATE(1970,1,1)</f>
        <v>42049.590173611112</v>
      </c>
    </row>
    <row r="1330" spans="1:21" ht="29" x14ac:dyDescent="0.35">
      <c r="A1330">
        <v>775</v>
      </c>
      <c r="B1330" s="3" t="s">
        <v>776</v>
      </c>
      <c r="C1330" s="3" t="s">
        <v>4885</v>
      </c>
      <c r="D1330" s="6">
        <v>10000</v>
      </c>
      <c r="E1330" s="8">
        <v>8740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>ROUND((E1330/D1330)*100,0)</f>
        <v>87</v>
      </c>
      <c r="P1330" s="8">
        <f>IFERROR(ROUND(E1330/L1330,2),0)</f>
        <v>1748</v>
      </c>
      <c r="Q1330" s="10" t="s">
        <v>8318</v>
      </c>
      <c r="R1330" t="s">
        <v>8342</v>
      </c>
      <c r="S1330">
        <f>YEAR(T1330)</f>
        <v>2011</v>
      </c>
      <c r="T1330" s="14">
        <f>(((J1330/60)/60)/24)+DATE(1970,1,1)</f>
        <v>40863.060127314813</v>
      </c>
      <c r="U1330" s="15">
        <f>(((I1330/60)/60)/24)+DATE(1970,1,1)</f>
        <v>40893.060127314813</v>
      </c>
    </row>
    <row r="1331" spans="1:21" ht="29" x14ac:dyDescent="0.35">
      <c r="A1331">
        <v>790</v>
      </c>
      <c r="B1331" s="3" t="s">
        <v>791</v>
      </c>
      <c r="C1331" s="3" t="s">
        <v>4900</v>
      </c>
      <c r="D1331" s="6">
        <v>10000</v>
      </c>
      <c r="E1331" s="8">
        <v>8567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>ROUND((E1331/D1331)*100,0)</f>
        <v>86</v>
      </c>
      <c r="P1331" s="8">
        <f>IFERROR(ROUND(E1331/L1331,2),0)</f>
        <v>54.92</v>
      </c>
      <c r="Q1331" s="10" t="s">
        <v>8313</v>
      </c>
      <c r="R1331" t="s">
        <v>8315</v>
      </c>
      <c r="S1331">
        <f>YEAR(T1331)</f>
        <v>2013</v>
      </c>
      <c r="T1331" s="14">
        <f>(((J1331/60)/60)/24)+DATE(1970,1,1)</f>
        <v>41276.047905092593</v>
      </c>
      <c r="U1331" s="15">
        <f>(((I1331/60)/60)/24)+DATE(1970,1,1)</f>
        <v>41306.047905092593</v>
      </c>
    </row>
    <row r="1332" spans="1:21" ht="29" x14ac:dyDescent="0.35">
      <c r="A1332">
        <v>796</v>
      </c>
      <c r="B1332" s="3" t="s">
        <v>797</v>
      </c>
      <c r="C1332" s="3" t="s">
        <v>4906</v>
      </c>
      <c r="D1332" s="6">
        <v>10000</v>
      </c>
      <c r="E1332" s="8">
        <v>8471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>ROUND((E1332/D1332)*100,0)</f>
        <v>85</v>
      </c>
      <c r="P1332" s="8">
        <f>IFERROR(ROUND(E1332/L1332,2),0)</f>
        <v>94.12</v>
      </c>
      <c r="Q1332" s="10" t="s">
        <v>8313</v>
      </c>
      <c r="R1332" t="s">
        <v>8315</v>
      </c>
      <c r="S1332">
        <f>YEAR(T1332)</f>
        <v>2013</v>
      </c>
      <c r="T1332" s="14">
        <f>(((J1332/60)/60)/24)+DATE(1970,1,1)</f>
        <v>41502.882928240739</v>
      </c>
      <c r="U1332" s="15">
        <f>(((I1332/60)/60)/24)+DATE(1970,1,1)</f>
        <v>41532.881944444445</v>
      </c>
    </row>
    <row r="1333" spans="1:21" ht="29" x14ac:dyDescent="0.35">
      <c r="A1333">
        <v>840</v>
      </c>
      <c r="B1333" s="3" t="s">
        <v>841</v>
      </c>
      <c r="C1333" s="3" t="s">
        <v>4950</v>
      </c>
      <c r="D1333" s="6">
        <v>10000</v>
      </c>
      <c r="E1333" s="8">
        <v>8053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>ROUND((E1333/D1333)*100,0)</f>
        <v>81</v>
      </c>
      <c r="P1333" s="8">
        <f>IFERROR(ROUND(E1333/L1333,2),0)</f>
        <v>42.38</v>
      </c>
      <c r="Q1333" s="10" t="s">
        <v>8313</v>
      </c>
      <c r="R1333" t="s">
        <v>8314</v>
      </c>
      <c r="S1333">
        <f>YEAR(T1333)</f>
        <v>2016</v>
      </c>
      <c r="T1333" s="14">
        <f>(((J1333/60)/60)/24)+DATE(1970,1,1)</f>
        <v>42607.226701388892</v>
      </c>
      <c r="U1333" s="15">
        <f>(((I1333/60)/60)/24)+DATE(1970,1,1)</f>
        <v>42637.226701388892</v>
      </c>
    </row>
    <row r="1334" spans="1:21" ht="29" x14ac:dyDescent="0.35">
      <c r="A1334">
        <v>980</v>
      </c>
      <c r="B1334" s="3" t="s">
        <v>981</v>
      </c>
      <c r="C1334" s="3" t="s">
        <v>5090</v>
      </c>
      <c r="D1334" s="6">
        <v>10000</v>
      </c>
      <c r="E1334" s="8">
        <v>6155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>ROUND((E1334/D1334)*100,0)</f>
        <v>62</v>
      </c>
      <c r="P1334" s="8">
        <f>IFERROR(ROUND(E1334/L1334,2),0)</f>
        <v>198.55</v>
      </c>
      <c r="Q1334" s="10" t="s">
        <v>8316</v>
      </c>
      <c r="R1334" t="s">
        <v>8324</v>
      </c>
      <c r="S1334">
        <f>YEAR(T1334)</f>
        <v>2014</v>
      </c>
      <c r="T1334" s="14">
        <f>(((J1334/60)/60)/24)+DATE(1970,1,1)</f>
        <v>41928.904189814813</v>
      </c>
      <c r="U1334" s="15">
        <f>(((I1334/60)/60)/24)+DATE(1970,1,1)</f>
        <v>41973.945856481485</v>
      </c>
    </row>
    <row r="1335" spans="1:21" ht="58" x14ac:dyDescent="0.35">
      <c r="A1335">
        <v>984</v>
      </c>
      <c r="B1335" s="3" t="s">
        <v>985</v>
      </c>
      <c r="C1335" s="3" t="s">
        <v>5094</v>
      </c>
      <c r="D1335" s="6">
        <v>10000</v>
      </c>
      <c r="E1335" s="8">
        <v>6120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>ROUND((E1335/D1335)*100,0)</f>
        <v>61</v>
      </c>
      <c r="P1335" s="8">
        <f>IFERROR(ROUND(E1335/L1335,2),0)</f>
        <v>2040</v>
      </c>
      <c r="Q1335" s="10" t="s">
        <v>8316</v>
      </c>
      <c r="R1335" t="s">
        <v>8324</v>
      </c>
      <c r="S1335">
        <f>YEAR(T1335)</f>
        <v>2015</v>
      </c>
      <c r="T1335" s="14">
        <f>(((J1335/60)/60)/24)+DATE(1970,1,1)</f>
        <v>42061.11583333333</v>
      </c>
      <c r="U1335" s="15">
        <f>(((I1335/60)/60)/24)+DATE(1970,1,1)</f>
        <v>42091.074166666673</v>
      </c>
    </row>
    <row r="1336" spans="1:21" x14ac:dyDescent="0.35">
      <c r="A1336">
        <v>989</v>
      </c>
      <c r="B1336" s="3" t="s">
        <v>990</v>
      </c>
      <c r="C1336" s="3" t="s">
        <v>5099</v>
      </c>
      <c r="D1336" s="6">
        <v>10000</v>
      </c>
      <c r="E1336" s="8">
        <v>6100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>ROUND((E1336/D1336)*100,0)</f>
        <v>61</v>
      </c>
      <c r="P1336" s="8">
        <f>IFERROR(ROUND(E1336/L1336,2),0)</f>
        <v>190.63</v>
      </c>
      <c r="Q1336" s="10" t="s">
        <v>8316</v>
      </c>
      <c r="R1336" t="s">
        <v>8324</v>
      </c>
      <c r="S1336">
        <f>YEAR(T1336)</f>
        <v>2016</v>
      </c>
      <c r="T1336" s="14">
        <f>(((J1336/60)/60)/24)+DATE(1970,1,1)</f>
        <v>42611.933969907404</v>
      </c>
      <c r="U1336" s="15">
        <f>(((I1336/60)/60)/24)+DATE(1970,1,1)</f>
        <v>42641.933969907404</v>
      </c>
    </row>
    <row r="1337" spans="1:21" ht="29" x14ac:dyDescent="0.35">
      <c r="A1337">
        <v>995</v>
      </c>
      <c r="B1337" s="3" t="s">
        <v>996</v>
      </c>
      <c r="C1337" s="3" t="s">
        <v>5105</v>
      </c>
      <c r="D1337" s="6">
        <v>10000</v>
      </c>
      <c r="E1337" s="8">
        <v>6061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>ROUND((E1337/D1337)*100,0)</f>
        <v>61</v>
      </c>
      <c r="P1337" s="8">
        <f>IFERROR(ROUND(E1337/L1337,2),0)</f>
        <v>673.44</v>
      </c>
      <c r="Q1337" s="10" t="s">
        <v>8316</v>
      </c>
      <c r="R1337" t="s">
        <v>8324</v>
      </c>
      <c r="S1337">
        <f>YEAR(T1337)</f>
        <v>2014</v>
      </c>
      <c r="T1337" s="14">
        <f>(((J1337/60)/60)/24)+DATE(1970,1,1)</f>
        <v>41947.940740740742</v>
      </c>
      <c r="U1337" s="15">
        <f>(((I1337/60)/60)/24)+DATE(1970,1,1)</f>
        <v>41972.666666666672</v>
      </c>
    </row>
    <row r="1338" spans="1:21" ht="29" x14ac:dyDescent="0.35">
      <c r="A1338">
        <v>1014</v>
      </c>
      <c r="B1338" s="3" t="s">
        <v>1015</v>
      </c>
      <c r="C1338" s="3" t="s">
        <v>5124</v>
      </c>
      <c r="D1338" s="6">
        <v>10000</v>
      </c>
      <c r="E1338" s="8">
        <v>6000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>ROUND((E1338/D1338)*100,0)</f>
        <v>60</v>
      </c>
      <c r="P1338" s="8">
        <f>IFERROR(ROUND(E1338/L1338,2),0)</f>
        <v>375</v>
      </c>
      <c r="Q1338" s="10" t="s">
        <v>8316</v>
      </c>
      <c r="R1338" t="s">
        <v>8324</v>
      </c>
      <c r="S1338">
        <f>YEAR(T1338)</f>
        <v>2014</v>
      </c>
      <c r="T1338" s="14">
        <f>(((J1338/60)/60)/24)+DATE(1970,1,1)</f>
        <v>41955.002488425926</v>
      </c>
      <c r="U1338" s="15">
        <f>(((I1338/60)/60)/24)+DATE(1970,1,1)</f>
        <v>42005.002488425926</v>
      </c>
    </row>
    <row r="1339" spans="1:21" ht="29" x14ac:dyDescent="0.35">
      <c r="A1339">
        <v>1028</v>
      </c>
      <c r="B1339" s="3" t="s">
        <v>1029</v>
      </c>
      <c r="C1339" s="3" t="s">
        <v>5138</v>
      </c>
      <c r="D1339" s="6">
        <v>10000</v>
      </c>
      <c r="E1339" s="8">
        <v>5858.84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>ROUND((E1339/D1339)*100,0)</f>
        <v>59</v>
      </c>
      <c r="P1339" s="8">
        <f>IFERROR(ROUND(E1339/L1339,2),0)</f>
        <v>22.98</v>
      </c>
      <c r="Q1339" s="10" t="s">
        <v>8313</v>
      </c>
      <c r="R1339" t="s">
        <v>8320</v>
      </c>
      <c r="S1339">
        <f>YEAR(T1339)</f>
        <v>2017</v>
      </c>
      <c r="T1339" s="14">
        <f>(((J1339/60)/60)/24)+DATE(1970,1,1)</f>
        <v>42755.627372685187</v>
      </c>
      <c r="U1339" s="15">
        <f>(((I1339/60)/60)/24)+DATE(1970,1,1)</f>
        <v>42800.833333333328</v>
      </c>
    </row>
    <row r="1340" spans="1:21" x14ac:dyDescent="0.35">
      <c r="A1340">
        <v>1029</v>
      </c>
      <c r="B1340" s="3" t="s">
        <v>1030</v>
      </c>
      <c r="C1340" s="3" t="s">
        <v>5139</v>
      </c>
      <c r="D1340" s="6">
        <v>10000</v>
      </c>
      <c r="E1340" s="8">
        <v>5854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>ROUND((E1340/D1340)*100,0)</f>
        <v>59</v>
      </c>
      <c r="P1340" s="8">
        <f>IFERROR(ROUND(E1340/L1340,2),0)</f>
        <v>41.52</v>
      </c>
      <c r="Q1340" s="10" t="s">
        <v>8313</v>
      </c>
      <c r="R1340" t="s">
        <v>8320</v>
      </c>
      <c r="S1340">
        <f>YEAR(T1340)</f>
        <v>2015</v>
      </c>
      <c r="T1340" s="14">
        <f>(((J1340/60)/60)/24)+DATE(1970,1,1)</f>
        <v>42044.711886574078</v>
      </c>
      <c r="U1340" s="15">
        <f>(((I1340/60)/60)/24)+DATE(1970,1,1)</f>
        <v>42098.915972222225</v>
      </c>
    </row>
    <row r="1341" spans="1:21" ht="29" x14ac:dyDescent="0.35">
      <c r="A1341">
        <v>1031</v>
      </c>
      <c r="B1341" s="3" t="s">
        <v>1032</v>
      </c>
      <c r="C1341" s="3" t="s">
        <v>5141</v>
      </c>
      <c r="D1341" s="6">
        <v>10000</v>
      </c>
      <c r="E1341" s="8">
        <v>5831.74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>ROUND((E1341/D1341)*100,0)</f>
        <v>58</v>
      </c>
      <c r="P1341" s="8">
        <f>IFERROR(ROUND(E1341/L1341,2),0)</f>
        <v>58.91</v>
      </c>
      <c r="Q1341" s="10" t="s">
        <v>8313</v>
      </c>
      <c r="R1341" t="s">
        <v>8320</v>
      </c>
      <c r="S1341">
        <f>YEAR(T1341)</f>
        <v>2015</v>
      </c>
      <c r="T1341" s="14">
        <f>(((J1341/60)/60)/24)+DATE(1970,1,1)</f>
        <v>42324.764004629629</v>
      </c>
      <c r="U1341" s="15">
        <f>(((I1341/60)/60)/24)+DATE(1970,1,1)</f>
        <v>42354.764004629629</v>
      </c>
    </row>
    <row r="1342" spans="1:21" ht="29" x14ac:dyDescent="0.35">
      <c r="A1342">
        <v>1045</v>
      </c>
      <c r="B1342" s="3" t="s">
        <v>1046</v>
      </c>
      <c r="C1342" s="3" t="s">
        <v>5155</v>
      </c>
      <c r="D1342" s="6">
        <v>10000</v>
      </c>
      <c r="E1342" s="8">
        <v>5666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>ROUND((E1342/D1342)*100,0)</f>
        <v>57</v>
      </c>
      <c r="P1342" s="8">
        <f>IFERROR(ROUND(E1342/L1342,2),0)</f>
        <v>708.25</v>
      </c>
      <c r="Q1342" s="10" t="s">
        <v>8329</v>
      </c>
      <c r="R1342" t="s">
        <v>8330</v>
      </c>
      <c r="S1342">
        <f>YEAR(T1342)</f>
        <v>2014</v>
      </c>
      <c r="T1342" s="14">
        <f>(((J1342/60)/60)/24)+DATE(1970,1,1)</f>
        <v>41844.874421296299</v>
      </c>
      <c r="U1342" s="15">
        <f>(((I1342/60)/60)/24)+DATE(1970,1,1)</f>
        <v>41874.874421296299</v>
      </c>
    </row>
    <row r="1343" spans="1:21" ht="29" x14ac:dyDescent="0.35">
      <c r="A1343">
        <v>1056</v>
      </c>
      <c r="B1343" s="3" t="s">
        <v>1057</v>
      </c>
      <c r="C1343" s="3" t="s">
        <v>5166</v>
      </c>
      <c r="D1343" s="6">
        <v>10000</v>
      </c>
      <c r="E1343" s="8">
        <v>5604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>ROUND((E1343/D1343)*100,0)</f>
        <v>56</v>
      </c>
      <c r="P1343" s="8">
        <f>IFERROR(ROUND(E1343/L1343,2),0)</f>
        <v>0</v>
      </c>
      <c r="Q1343" s="10" t="s">
        <v>8329</v>
      </c>
      <c r="R1343" t="s">
        <v>8330</v>
      </c>
      <c r="S1343">
        <f>YEAR(T1343)</f>
        <v>2015</v>
      </c>
      <c r="T1343" s="14">
        <f>(((J1343/60)/60)/24)+DATE(1970,1,1)</f>
        <v>42058.719641203701</v>
      </c>
      <c r="U1343" s="15">
        <f>(((I1343/60)/60)/24)+DATE(1970,1,1)</f>
        <v>42118.677974537044</v>
      </c>
    </row>
    <row r="1344" spans="1:21" ht="29" x14ac:dyDescent="0.35">
      <c r="A1344">
        <v>1057</v>
      </c>
      <c r="B1344" s="3" t="s">
        <v>1058</v>
      </c>
      <c r="C1344" s="3" t="s">
        <v>5167</v>
      </c>
      <c r="D1344" s="6">
        <v>10000</v>
      </c>
      <c r="E1344" s="8">
        <v>5600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>ROUND((E1344/D1344)*100,0)</f>
        <v>56</v>
      </c>
      <c r="P1344" s="8">
        <f>IFERROR(ROUND(E1344/L1344,2),0)</f>
        <v>0</v>
      </c>
      <c r="Q1344" s="10" t="s">
        <v>8329</v>
      </c>
      <c r="R1344" t="s">
        <v>8330</v>
      </c>
      <c r="S1344">
        <f>YEAR(T1344)</f>
        <v>2016</v>
      </c>
      <c r="T1344" s="14">
        <f>(((J1344/60)/60)/24)+DATE(1970,1,1)</f>
        <v>42678.871331018512</v>
      </c>
      <c r="U1344" s="15">
        <f>(((I1344/60)/60)/24)+DATE(1970,1,1)</f>
        <v>42708.912997685184</v>
      </c>
    </row>
    <row r="1345" spans="1:21" ht="29" x14ac:dyDescent="0.35">
      <c r="A1345">
        <v>1070</v>
      </c>
      <c r="B1345" s="3" t="s">
        <v>1071</v>
      </c>
      <c r="C1345" s="3" t="s">
        <v>5180</v>
      </c>
      <c r="D1345" s="6">
        <v>10000</v>
      </c>
      <c r="E1345" s="8">
        <v>5510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>ROUND((E1345/D1345)*100,0)</f>
        <v>55</v>
      </c>
      <c r="P1345" s="8">
        <f>IFERROR(ROUND(E1345/L1345,2),0)</f>
        <v>2755</v>
      </c>
      <c r="Q1345" s="10" t="s">
        <v>8311</v>
      </c>
      <c r="R1345" t="s">
        <v>8333</v>
      </c>
      <c r="S1345">
        <f>YEAR(T1345)</f>
        <v>2012</v>
      </c>
      <c r="T1345" s="14">
        <f>(((J1345/60)/60)/24)+DATE(1970,1,1)</f>
        <v>41163.011828703704</v>
      </c>
      <c r="U1345" s="15">
        <f>(((I1345/60)/60)/24)+DATE(1970,1,1)</f>
        <v>41183.011828703704</v>
      </c>
    </row>
    <row r="1346" spans="1:21" ht="29" x14ac:dyDescent="0.35">
      <c r="A1346">
        <v>1082</v>
      </c>
      <c r="B1346" s="3" t="s">
        <v>1083</v>
      </c>
      <c r="C1346" s="3" t="s">
        <v>5192</v>
      </c>
      <c r="D1346" s="6">
        <v>10000</v>
      </c>
      <c r="E1346" s="8">
        <v>5456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>ROUND((E1346/D1346)*100,0)</f>
        <v>55</v>
      </c>
      <c r="P1346" s="8">
        <f>IFERROR(ROUND(E1346/L1346,2),0)</f>
        <v>1818.67</v>
      </c>
      <c r="Q1346" s="10" t="s">
        <v>8311</v>
      </c>
      <c r="R1346" t="s">
        <v>8333</v>
      </c>
      <c r="S1346">
        <f>YEAR(T1346)</f>
        <v>2012</v>
      </c>
      <c r="T1346" s="14">
        <f>(((J1346/60)/60)/24)+DATE(1970,1,1)</f>
        <v>41101.906111111115</v>
      </c>
      <c r="U1346" s="15">
        <f>(((I1346/60)/60)/24)+DATE(1970,1,1)</f>
        <v>41131.906111111115</v>
      </c>
    </row>
    <row r="1347" spans="1:21" ht="29" x14ac:dyDescent="0.35">
      <c r="A1347">
        <v>1107</v>
      </c>
      <c r="B1347" s="3" t="s">
        <v>1108</v>
      </c>
      <c r="C1347" s="3" t="s">
        <v>5217</v>
      </c>
      <c r="D1347" s="6">
        <v>10000</v>
      </c>
      <c r="E1347" s="8">
        <v>5330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>ROUND((E1347/D1347)*100,0)</f>
        <v>53</v>
      </c>
      <c r="P1347" s="8">
        <f>IFERROR(ROUND(E1347/L1347,2),0)</f>
        <v>0</v>
      </c>
      <c r="Q1347" s="10" t="s">
        <v>8311</v>
      </c>
      <c r="R1347" t="s">
        <v>8333</v>
      </c>
      <c r="S1347">
        <f>YEAR(T1347)</f>
        <v>2014</v>
      </c>
      <c r="T1347" s="14">
        <f>(((J1347/60)/60)/24)+DATE(1970,1,1)</f>
        <v>41813.861388888887</v>
      </c>
      <c r="U1347" s="15">
        <f>(((I1347/60)/60)/24)+DATE(1970,1,1)</f>
        <v>41843.861388888887</v>
      </c>
    </row>
    <row r="1348" spans="1:21" ht="29" x14ac:dyDescent="0.35">
      <c r="A1348">
        <v>1109</v>
      </c>
      <c r="B1348" s="3" t="s">
        <v>1110</v>
      </c>
      <c r="C1348" s="3" t="s">
        <v>5219</v>
      </c>
      <c r="D1348" s="6">
        <v>10000</v>
      </c>
      <c r="E1348" s="8">
        <v>5323.01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>ROUND((E1348/D1348)*100,0)</f>
        <v>53</v>
      </c>
      <c r="P1348" s="8">
        <f>IFERROR(ROUND(E1348/L1348,2),0)</f>
        <v>1774.34</v>
      </c>
      <c r="Q1348" s="10" t="s">
        <v>8311</v>
      </c>
      <c r="R1348" t="s">
        <v>8333</v>
      </c>
      <c r="S1348">
        <f>YEAR(T1348)</f>
        <v>2016</v>
      </c>
      <c r="T1348" s="14">
        <f>(((J1348/60)/60)/24)+DATE(1970,1,1)</f>
        <v>42662.752199074079</v>
      </c>
      <c r="U1348" s="15">
        <f>(((I1348/60)/60)/24)+DATE(1970,1,1)</f>
        <v>42692.793865740736</v>
      </c>
    </row>
    <row r="1349" spans="1:21" ht="29" x14ac:dyDescent="0.35">
      <c r="A1349">
        <v>1132</v>
      </c>
      <c r="B1349" s="3" t="s">
        <v>1133</v>
      </c>
      <c r="C1349" s="3" t="s">
        <v>5242</v>
      </c>
      <c r="D1349" s="6">
        <v>10000</v>
      </c>
      <c r="E1349" s="8">
        <v>5222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>ROUND((E1349/D1349)*100,0)</f>
        <v>52</v>
      </c>
      <c r="P1349" s="8">
        <f>IFERROR(ROUND(E1349/L1349,2),0)</f>
        <v>401.69</v>
      </c>
      <c r="Q1349" s="10" t="s">
        <v>8311</v>
      </c>
      <c r="R1349" t="s">
        <v>8336</v>
      </c>
      <c r="S1349">
        <f>YEAR(T1349)</f>
        <v>2016</v>
      </c>
      <c r="T1349" s="14">
        <f>(((J1349/60)/60)/24)+DATE(1970,1,1)</f>
        <v>42706.115405092598</v>
      </c>
      <c r="U1349" s="15">
        <f>(((I1349/60)/60)/24)+DATE(1970,1,1)</f>
        <v>42736.115405092598</v>
      </c>
    </row>
    <row r="1350" spans="1:21" ht="29" x14ac:dyDescent="0.35">
      <c r="A1350">
        <v>1157</v>
      </c>
      <c r="B1350" s="3" t="s">
        <v>1158</v>
      </c>
      <c r="C1350" s="3" t="s">
        <v>5267</v>
      </c>
      <c r="D1350" s="6">
        <v>10000</v>
      </c>
      <c r="E1350" s="8">
        <v>5078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>ROUND((E1350/D1350)*100,0)</f>
        <v>51</v>
      </c>
      <c r="P1350" s="8">
        <f>IFERROR(ROUND(E1350/L1350,2),0)</f>
        <v>1692.67</v>
      </c>
      <c r="Q1350" s="10" t="s">
        <v>8321</v>
      </c>
      <c r="R1350" t="s">
        <v>8322</v>
      </c>
      <c r="S1350">
        <f>YEAR(T1350)</f>
        <v>2014</v>
      </c>
      <c r="T1350" s="14">
        <f>(((J1350/60)/60)/24)+DATE(1970,1,1)</f>
        <v>41918.628240740742</v>
      </c>
      <c r="U1350" s="15">
        <f>(((I1350/60)/60)/24)+DATE(1970,1,1)</f>
        <v>41978.669907407413</v>
      </c>
    </row>
    <row r="1351" spans="1:21" ht="58" x14ac:dyDescent="0.35">
      <c r="A1351">
        <v>1164</v>
      </c>
      <c r="B1351" s="3" t="s">
        <v>1165</v>
      </c>
      <c r="C1351" s="3" t="s">
        <v>5274</v>
      </c>
      <c r="D1351" s="6">
        <v>10000</v>
      </c>
      <c r="E1351" s="8">
        <v>5051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>ROUND((E1351/D1351)*100,0)</f>
        <v>51</v>
      </c>
      <c r="P1351" s="8">
        <f>IFERROR(ROUND(E1351/L1351,2),0)</f>
        <v>0</v>
      </c>
      <c r="Q1351" s="10" t="s">
        <v>8321</v>
      </c>
      <c r="R1351" t="s">
        <v>8322</v>
      </c>
      <c r="S1351">
        <f>YEAR(T1351)</f>
        <v>2016</v>
      </c>
      <c r="T1351" s="14">
        <f>(((J1351/60)/60)/24)+DATE(1970,1,1)</f>
        <v>42509.724328703705</v>
      </c>
      <c r="U1351" s="15">
        <f>(((I1351/60)/60)/24)+DATE(1970,1,1)</f>
        <v>42539.724328703705</v>
      </c>
    </row>
    <row r="1352" spans="1:21" ht="29" x14ac:dyDescent="0.35">
      <c r="A1352">
        <v>1165</v>
      </c>
      <c r="B1352" s="3" t="s">
        <v>1166</v>
      </c>
      <c r="C1352" s="3" t="s">
        <v>5275</v>
      </c>
      <c r="D1352" s="6">
        <v>10000</v>
      </c>
      <c r="E1352" s="8">
        <v>5051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>ROUND((E1352/D1352)*100,0)</f>
        <v>51</v>
      </c>
      <c r="P1352" s="8">
        <f>IFERROR(ROUND(E1352/L1352,2),0)</f>
        <v>202.04</v>
      </c>
      <c r="Q1352" s="10" t="s">
        <v>8321</v>
      </c>
      <c r="R1352" t="s">
        <v>8322</v>
      </c>
      <c r="S1352">
        <f>YEAR(T1352)</f>
        <v>2014</v>
      </c>
      <c r="T1352" s="14">
        <f>(((J1352/60)/60)/24)+DATE(1970,1,1)</f>
        <v>41792.214467592588</v>
      </c>
      <c r="U1352" s="15">
        <f>(((I1352/60)/60)/24)+DATE(1970,1,1)</f>
        <v>41826.214467592588</v>
      </c>
    </row>
    <row r="1353" spans="1:21" ht="29" x14ac:dyDescent="0.35">
      <c r="A1353">
        <v>1169</v>
      </c>
      <c r="B1353" s="3" t="s">
        <v>1170</v>
      </c>
      <c r="C1353" s="3" t="s">
        <v>5279</v>
      </c>
      <c r="D1353" s="6">
        <v>10000</v>
      </c>
      <c r="E1353" s="8">
        <v>5045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>ROUND((E1353/D1353)*100,0)</f>
        <v>50</v>
      </c>
      <c r="P1353" s="8">
        <f>IFERROR(ROUND(E1353/L1353,2),0)</f>
        <v>1681.67</v>
      </c>
      <c r="Q1353" s="10" t="s">
        <v>8321</v>
      </c>
      <c r="R1353" t="s">
        <v>8322</v>
      </c>
      <c r="S1353">
        <f>YEAR(T1353)</f>
        <v>2015</v>
      </c>
      <c r="T1353" s="14">
        <f>(((J1353/60)/60)/24)+DATE(1970,1,1)</f>
        <v>42027.353738425925</v>
      </c>
      <c r="U1353" s="15">
        <f>(((I1353/60)/60)/24)+DATE(1970,1,1)</f>
        <v>42057.353738425925</v>
      </c>
    </row>
    <row r="1354" spans="1:21" ht="43.5" x14ac:dyDescent="0.35">
      <c r="A1354">
        <v>1195</v>
      </c>
      <c r="B1354" s="3" t="s">
        <v>1196</v>
      </c>
      <c r="C1354" s="3" t="s">
        <v>5305</v>
      </c>
      <c r="D1354" s="6">
        <v>10000</v>
      </c>
      <c r="E1354" s="8">
        <v>4856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>ROUND((E1354/D1354)*100,0)</f>
        <v>49</v>
      </c>
      <c r="P1354" s="8">
        <f>IFERROR(ROUND(E1354/L1354,2),0)</f>
        <v>28.56</v>
      </c>
      <c r="Q1354" s="10" t="s">
        <v>8325</v>
      </c>
      <c r="R1354" t="s">
        <v>8331</v>
      </c>
      <c r="S1354">
        <f>YEAR(T1354)</f>
        <v>2015</v>
      </c>
      <c r="T1354" s="14">
        <f>(((J1354/60)/60)/24)+DATE(1970,1,1)</f>
        <v>42298.34783564815</v>
      </c>
      <c r="U1354" s="15">
        <f>(((I1354/60)/60)/24)+DATE(1970,1,1)</f>
        <v>42358.375</v>
      </c>
    </row>
    <row r="1355" spans="1:21" ht="29" x14ac:dyDescent="0.35">
      <c r="A1355">
        <v>1208</v>
      </c>
      <c r="B1355" s="3" t="s">
        <v>1209</v>
      </c>
      <c r="C1355" s="3" t="s">
        <v>5318</v>
      </c>
      <c r="D1355" s="6">
        <v>10000</v>
      </c>
      <c r="E1355" s="8">
        <v>4673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>ROUND((E1355/D1355)*100,0)</f>
        <v>47</v>
      </c>
      <c r="P1355" s="8">
        <f>IFERROR(ROUND(E1355/L1355,2),0)</f>
        <v>62.31</v>
      </c>
      <c r="Q1355" s="10" t="s">
        <v>8325</v>
      </c>
      <c r="R1355" t="s">
        <v>8331</v>
      </c>
      <c r="S1355">
        <f>YEAR(T1355)</f>
        <v>2016</v>
      </c>
      <c r="T1355" s="14">
        <f>(((J1355/60)/60)/24)+DATE(1970,1,1)</f>
        <v>42423.709074074075</v>
      </c>
      <c r="U1355" s="15">
        <f>(((I1355/60)/60)/24)+DATE(1970,1,1)</f>
        <v>42453.667407407411</v>
      </c>
    </row>
    <row r="1356" spans="1:21" ht="29" x14ac:dyDescent="0.35">
      <c r="A1356">
        <v>1270</v>
      </c>
      <c r="B1356" s="3" t="s">
        <v>1271</v>
      </c>
      <c r="C1356" s="3" t="s">
        <v>5380</v>
      </c>
      <c r="D1356" s="6">
        <v>10000</v>
      </c>
      <c r="E1356" s="8">
        <v>4261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>ROUND((E1356/D1356)*100,0)</f>
        <v>43</v>
      </c>
      <c r="P1356" s="8">
        <f>IFERROR(ROUND(E1356/L1356,2),0)</f>
        <v>25.21</v>
      </c>
      <c r="Q1356" s="10" t="s">
        <v>8313</v>
      </c>
      <c r="R1356" t="s">
        <v>8315</v>
      </c>
      <c r="S1356">
        <f>YEAR(T1356)</f>
        <v>2012</v>
      </c>
      <c r="T1356" s="14">
        <f>(((J1356/60)/60)/24)+DATE(1970,1,1)</f>
        <v>40933.856967592597</v>
      </c>
      <c r="U1356" s="15">
        <f>(((I1356/60)/60)/24)+DATE(1970,1,1)</f>
        <v>40993.815300925926</v>
      </c>
    </row>
    <row r="1357" spans="1:21" ht="29" x14ac:dyDescent="0.35">
      <c r="A1357">
        <v>1308</v>
      </c>
      <c r="B1357" s="3" t="s">
        <v>1309</v>
      </c>
      <c r="C1357" s="3" t="s">
        <v>5418</v>
      </c>
      <c r="D1357" s="6">
        <v>10000</v>
      </c>
      <c r="E1357" s="8">
        <v>4055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>ROUND((E1357/D1357)*100,0)</f>
        <v>41</v>
      </c>
      <c r="P1357" s="8">
        <f>IFERROR(ROUND(E1357/L1357,2),0)</f>
        <v>106.71</v>
      </c>
      <c r="Q1357" s="10" t="s">
        <v>8316</v>
      </c>
      <c r="R1357" t="s">
        <v>8324</v>
      </c>
      <c r="S1357">
        <f>YEAR(T1357)</f>
        <v>2016</v>
      </c>
      <c r="T1357" s="14">
        <f>(((J1357/60)/60)/24)+DATE(1970,1,1)</f>
        <v>42611.613564814819</v>
      </c>
      <c r="U1357" s="15">
        <f>(((I1357/60)/60)/24)+DATE(1970,1,1)</f>
        <v>42651.613564814819</v>
      </c>
    </row>
    <row r="1358" spans="1:21" ht="29" x14ac:dyDescent="0.35">
      <c r="A1358">
        <v>1352</v>
      </c>
      <c r="B1358" s="3" t="s">
        <v>1353</v>
      </c>
      <c r="C1358" s="3" t="s">
        <v>5462</v>
      </c>
      <c r="D1358" s="6">
        <v>10000</v>
      </c>
      <c r="E1358" s="8">
        <v>3803.55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>ROUND((E1358/D1358)*100,0)</f>
        <v>38</v>
      </c>
      <c r="P1358" s="8">
        <f>IFERROR(ROUND(E1358/L1358,2),0)</f>
        <v>16.760000000000002</v>
      </c>
      <c r="Q1358" s="10" t="s">
        <v>8318</v>
      </c>
      <c r="R1358" t="s">
        <v>8319</v>
      </c>
      <c r="S1358">
        <f>YEAR(T1358)</f>
        <v>2015</v>
      </c>
      <c r="T1358" s="14">
        <f>(((J1358/60)/60)/24)+DATE(1970,1,1)</f>
        <v>42200.578310185185</v>
      </c>
      <c r="U1358" s="15">
        <f>(((I1358/60)/60)/24)+DATE(1970,1,1)</f>
        <v>42252.165972222225</v>
      </c>
    </row>
    <row r="1359" spans="1:21" x14ac:dyDescent="0.35">
      <c r="A1359">
        <v>1373</v>
      </c>
      <c r="B1359" s="3" t="s">
        <v>1374</v>
      </c>
      <c r="C1359" s="3" t="s">
        <v>5483</v>
      </c>
      <c r="D1359" s="6">
        <v>10000</v>
      </c>
      <c r="E1359" s="8">
        <v>3674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>ROUND((E1359/D1359)*100,0)</f>
        <v>37</v>
      </c>
      <c r="P1359" s="8">
        <f>IFERROR(ROUND(E1359/L1359,2),0)</f>
        <v>70.650000000000006</v>
      </c>
      <c r="Q1359" s="10" t="s">
        <v>8313</v>
      </c>
      <c r="R1359" t="s">
        <v>8315</v>
      </c>
      <c r="S1359">
        <f>YEAR(T1359)</f>
        <v>2016</v>
      </c>
      <c r="T1359" s="14">
        <f>(((J1359/60)/60)/24)+DATE(1970,1,1)</f>
        <v>42704.95177083333</v>
      </c>
      <c r="U1359" s="15">
        <f>(((I1359/60)/60)/24)+DATE(1970,1,1)</f>
        <v>42734.95177083333</v>
      </c>
    </row>
    <row r="1360" spans="1:21" x14ac:dyDescent="0.35">
      <c r="A1360">
        <v>1379</v>
      </c>
      <c r="B1360" s="3" t="s">
        <v>1380</v>
      </c>
      <c r="C1360" s="3" t="s">
        <v>5489</v>
      </c>
      <c r="D1360" s="6">
        <v>10000</v>
      </c>
      <c r="E1360" s="8">
        <v>3638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>ROUND((E1360/D1360)*100,0)</f>
        <v>36</v>
      </c>
      <c r="P1360" s="8">
        <f>IFERROR(ROUND(E1360/L1360,2),0)</f>
        <v>24.09</v>
      </c>
      <c r="Q1360" s="10" t="s">
        <v>8313</v>
      </c>
      <c r="R1360" t="s">
        <v>8315</v>
      </c>
      <c r="S1360">
        <f>YEAR(T1360)</f>
        <v>2015</v>
      </c>
      <c r="T1360" s="14">
        <f>(((J1360/60)/60)/24)+DATE(1970,1,1)</f>
        <v>42130.491620370376</v>
      </c>
      <c r="U1360" s="15">
        <f>(((I1360/60)/60)/24)+DATE(1970,1,1)</f>
        <v>42160.491620370376</v>
      </c>
    </row>
    <row r="1361" spans="1:21" x14ac:dyDescent="0.35">
      <c r="A1361">
        <v>1393</v>
      </c>
      <c r="B1361" s="3" t="s">
        <v>1394</v>
      </c>
      <c r="C1361" s="3" t="s">
        <v>5503</v>
      </c>
      <c r="D1361" s="6">
        <v>10000</v>
      </c>
      <c r="E1361" s="8">
        <v>3531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>ROUND((E1361/D1361)*100,0)</f>
        <v>35</v>
      </c>
      <c r="P1361" s="8">
        <f>IFERROR(ROUND(E1361/L1361,2),0)</f>
        <v>67.900000000000006</v>
      </c>
      <c r="Q1361" s="10" t="s">
        <v>8313</v>
      </c>
      <c r="R1361" t="s">
        <v>8315</v>
      </c>
      <c r="S1361">
        <f>YEAR(T1361)</f>
        <v>2016</v>
      </c>
      <c r="T1361" s="14">
        <f>(((J1361/60)/60)/24)+DATE(1970,1,1)</f>
        <v>42553.681979166664</v>
      </c>
      <c r="U1361" s="15">
        <f>(((I1361/60)/60)/24)+DATE(1970,1,1)</f>
        <v>42583.681979166664</v>
      </c>
    </row>
    <row r="1362" spans="1:21" ht="29" x14ac:dyDescent="0.35">
      <c r="A1362">
        <v>1397</v>
      </c>
      <c r="B1362" s="3" t="s">
        <v>1398</v>
      </c>
      <c r="C1362" s="3" t="s">
        <v>5507</v>
      </c>
      <c r="D1362" s="6">
        <v>10000</v>
      </c>
      <c r="E1362" s="8">
        <v>3514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>ROUND((E1362/D1362)*100,0)</f>
        <v>35</v>
      </c>
      <c r="P1362" s="8">
        <f>IFERROR(ROUND(E1362/L1362,2),0)</f>
        <v>22.24</v>
      </c>
      <c r="Q1362" s="10" t="s">
        <v>8313</v>
      </c>
      <c r="R1362" t="s">
        <v>8315</v>
      </c>
      <c r="S1362">
        <f>YEAR(T1362)</f>
        <v>2016</v>
      </c>
      <c r="T1362" s="14">
        <f>(((J1362/60)/60)/24)+DATE(1970,1,1)</f>
        <v>42640.917939814812</v>
      </c>
      <c r="U1362" s="15">
        <f>(((I1362/60)/60)/24)+DATE(1970,1,1)</f>
        <v>42670.888194444444</v>
      </c>
    </row>
    <row r="1363" spans="1:21" ht="29" x14ac:dyDescent="0.35">
      <c r="A1363">
        <v>1429</v>
      </c>
      <c r="B1363" s="3" t="s">
        <v>1430</v>
      </c>
      <c r="C1363" s="3" t="s">
        <v>5539</v>
      </c>
      <c r="D1363" s="6">
        <v>10000</v>
      </c>
      <c r="E1363" s="8">
        <v>3397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>ROUND((E1363/D1363)*100,0)</f>
        <v>34</v>
      </c>
      <c r="P1363" s="8">
        <f>IFERROR(ROUND(E1363/L1363,2),0)</f>
        <v>0</v>
      </c>
      <c r="Q1363" s="10" t="s">
        <v>8318</v>
      </c>
      <c r="R1363" t="s">
        <v>8338</v>
      </c>
      <c r="S1363">
        <f>YEAR(T1363)</f>
        <v>2015</v>
      </c>
      <c r="T1363" s="14">
        <f>(((J1363/60)/60)/24)+DATE(1970,1,1)</f>
        <v>42074.060671296291</v>
      </c>
      <c r="U1363" s="15">
        <f>(((I1363/60)/60)/24)+DATE(1970,1,1)</f>
        <v>42104.060671296291</v>
      </c>
    </row>
    <row r="1364" spans="1:21" ht="29" x14ac:dyDescent="0.35">
      <c r="A1364">
        <v>1436</v>
      </c>
      <c r="B1364" s="3" t="s">
        <v>1437</v>
      </c>
      <c r="C1364" s="3" t="s">
        <v>5546</v>
      </c>
      <c r="D1364" s="6">
        <v>10000</v>
      </c>
      <c r="E1364" s="8">
        <v>3380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>ROUND((E1364/D1364)*100,0)</f>
        <v>34</v>
      </c>
      <c r="P1364" s="8">
        <f>IFERROR(ROUND(E1364/L1364,2),0)</f>
        <v>1690</v>
      </c>
      <c r="Q1364" s="10" t="s">
        <v>8318</v>
      </c>
      <c r="R1364" t="s">
        <v>8338</v>
      </c>
      <c r="S1364">
        <f>YEAR(T1364)</f>
        <v>2016</v>
      </c>
      <c r="T1364" s="14">
        <f>(((J1364/60)/60)/24)+DATE(1970,1,1)</f>
        <v>42391.35019675926</v>
      </c>
      <c r="U1364" s="15">
        <f>(((I1364/60)/60)/24)+DATE(1970,1,1)</f>
        <v>42421.35019675926</v>
      </c>
    </row>
    <row r="1365" spans="1:21" ht="29" x14ac:dyDescent="0.35">
      <c r="A1365">
        <v>1487</v>
      </c>
      <c r="B1365" s="3" t="s">
        <v>1488</v>
      </c>
      <c r="C1365" s="3" t="s">
        <v>5597</v>
      </c>
      <c r="D1365" s="6">
        <v>10000</v>
      </c>
      <c r="E1365" s="8">
        <v>3195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>ROUND((E1365/D1365)*100,0)</f>
        <v>32</v>
      </c>
      <c r="P1365" s="8">
        <f>IFERROR(ROUND(E1365/L1365,2),0)</f>
        <v>0</v>
      </c>
      <c r="Q1365" s="10" t="s">
        <v>8318</v>
      </c>
      <c r="R1365" t="s">
        <v>8342</v>
      </c>
      <c r="S1365">
        <f>YEAR(T1365)</f>
        <v>2016</v>
      </c>
      <c r="T1365" s="14">
        <f>(((J1365/60)/60)/24)+DATE(1970,1,1)</f>
        <v>42554.917488425926</v>
      </c>
      <c r="U1365" s="15">
        <f>(((I1365/60)/60)/24)+DATE(1970,1,1)</f>
        <v>42584.917488425926</v>
      </c>
    </row>
    <row r="1366" spans="1:21" ht="29" x14ac:dyDescent="0.35">
      <c r="A1366">
        <v>1561</v>
      </c>
      <c r="B1366" s="3" t="s">
        <v>1562</v>
      </c>
      <c r="C1366" s="3" t="s">
        <v>5671</v>
      </c>
      <c r="D1366" s="6">
        <v>10000</v>
      </c>
      <c r="E1366" s="8">
        <v>3000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>ROUND((E1366/D1366)*100,0)</f>
        <v>30</v>
      </c>
      <c r="P1366" s="8">
        <f>IFERROR(ROUND(E1366/L1366,2),0)</f>
        <v>3000</v>
      </c>
      <c r="Q1366" s="10" t="s">
        <v>8318</v>
      </c>
      <c r="R1366" t="s">
        <v>8353</v>
      </c>
      <c r="S1366">
        <f>YEAR(T1366)</f>
        <v>2013</v>
      </c>
      <c r="T1366" s="14">
        <f>(((J1366/60)/60)/24)+DATE(1970,1,1)</f>
        <v>41555.041701388887</v>
      </c>
      <c r="U1366" s="15">
        <f>(((I1366/60)/60)/24)+DATE(1970,1,1)</f>
        <v>41585.083368055559</v>
      </c>
    </row>
    <row r="1367" spans="1:21" ht="29" x14ac:dyDescent="0.35">
      <c r="A1367">
        <v>1564</v>
      </c>
      <c r="B1367" s="3" t="s">
        <v>1565</v>
      </c>
      <c r="C1367" s="3" t="s">
        <v>5674</v>
      </c>
      <c r="D1367" s="6">
        <v>10000</v>
      </c>
      <c r="E1367" s="8">
        <v>3000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>ROUND((E1367/D1367)*100,0)</f>
        <v>30</v>
      </c>
      <c r="P1367" s="8">
        <f>IFERROR(ROUND(E1367/L1367,2),0)</f>
        <v>3000</v>
      </c>
      <c r="Q1367" s="10" t="s">
        <v>8318</v>
      </c>
      <c r="R1367" t="s">
        <v>8353</v>
      </c>
      <c r="S1367">
        <f>YEAR(T1367)</f>
        <v>2015</v>
      </c>
      <c r="T1367" s="14">
        <f>(((J1367/60)/60)/24)+DATE(1970,1,1)</f>
        <v>42121.367002314815</v>
      </c>
      <c r="U1367" s="15">
        <f>(((I1367/60)/60)/24)+DATE(1970,1,1)</f>
        <v>42152.836805555555</v>
      </c>
    </row>
    <row r="1368" spans="1:21" ht="29" x14ac:dyDescent="0.35">
      <c r="A1368">
        <v>1574</v>
      </c>
      <c r="B1368" s="3" t="s">
        <v>1575</v>
      </c>
      <c r="C1368" s="3" t="s">
        <v>5684</v>
      </c>
      <c r="D1368" s="6">
        <v>10000</v>
      </c>
      <c r="E1368" s="8">
        <v>2935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>ROUND((E1368/D1368)*100,0)</f>
        <v>29</v>
      </c>
      <c r="P1368" s="8">
        <f>IFERROR(ROUND(E1368/L1368,2),0)</f>
        <v>489.17</v>
      </c>
      <c r="Q1368" s="10" t="s">
        <v>8318</v>
      </c>
      <c r="R1368" t="s">
        <v>8353</v>
      </c>
      <c r="S1368">
        <f>YEAR(T1368)</f>
        <v>2015</v>
      </c>
      <c r="T1368" s="14">
        <f>(((J1368/60)/60)/24)+DATE(1970,1,1)</f>
        <v>42017.927418981482</v>
      </c>
      <c r="U1368" s="15">
        <f>(((I1368/60)/60)/24)+DATE(1970,1,1)</f>
        <v>42052.927418981482</v>
      </c>
    </row>
    <row r="1369" spans="1:21" ht="29" x14ac:dyDescent="0.35">
      <c r="A1369">
        <v>1575</v>
      </c>
      <c r="B1369" s="3" t="s">
        <v>1576</v>
      </c>
      <c r="C1369" s="3" t="s">
        <v>5685</v>
      </c>
      <c r="D1369" s="6">
        <v>10000</v>
      </c>
      <c r="E1369" s="8">
        <v>2932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>ROUND((E1369/D1369)*100,0)</f>
        <v>29</v>
      </c>
      <c r="P1369" s="8">
        <f>IFERROR(ROUND(E1369/L1369,2),0)</f>
        <v>83.77</v>
      </c>
      <c r="Q1369" s="10" t="s">
        <v>8318</v>
      </c>
      <c r="R1369" t="s">
        <v>8353</v>
      </c>
      <c r="S1369">
        <f>YEAR(T1369)</f>
        <v>2014</v>
      </c>
      <c r="T1369" s="14">
        <f>(((J1369/60)/60)/24)+DATE(1970,1,1)</f>
        <v>41799.524259259262</v>
      </c>
      <c r="U1369" s="15">
        <f>(((I1369/60)/60)/24)+DATE(1970,1,1)</f>
        <v>41829.524259259262</v>
      </c>
    </row>
    <row r="1370" spans="1:21" ht="29" x14ac:dyDescent="0.35">
      <c r="A1370">
        <v>1577</v>
      </c>
      <c r="B1370" s="3" t="s">
        <v>1578</v>
      </c>
      <c r="C1370" s="3" t="s">
        <v>5687</v>
      </c>
      <c r="D1370" s="6">
        <v>10000</v>
      </c>
      <c r="E1370" s="8">
        <v>2930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>ROUND((E1370/D1370)*100,0)</f>
        <v>29</v>
      </c>
      <c r="P1370" s="8">
        <f>IFERROR(ROUND(E1370/L1370,2),0)</f>
        <v>1465</v>
      </c>
      <c r="Q1370" s="10" t="s">
        <v>8318</v>
      </c>
      <c r="R1370" t="s">
        <v>8353</v>
      </c>
      <c r="S1370">
        <f>YEAR(T1370)</f>
        <v>2012</v>
      </c>
      <c r="T1370" s="14">
        <f>(((J1370/60)/60)/24)+DATE(1970,1,1)</f>
        <v>41054.847777777781</v>
      </c>
      <c r="U1370" s="15">
        <f>(((I1370/60)/60)/24)+DATE(1970,1,1)</f>
        <v>41114.847777777781</v>
      </c>
    </row>
    <row r="1371" spans="1:21" ht="29" x14ac:dyDescent="0.35">
      <c r="A1371">
        <v>1607</v>
      </c>
      <c r="B1371" s="3" t="s">
        <v>1608</v>
      </c>
      <c r="C1371" s="3" t="s">
        <v>5717</v>
      </c>
      <c r="D1371" s="6">
        <v>10000</v>
      </c>
      <c r="E1371" s="8">
        <v>2788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>ROUND((E1371/D1371)*100,0)</f>
        <v>28</v>
      </c>
      <c r="P1371" s="8">
        <f>IFERROR(ROUND(E1371/L1371,2),0)</f>
        <v>13.6</v>
      </c>
      <c r="Q1371" s="10" t="s">
        <v>8313</v>
      </c>
      <c r="R1371" t="s">
        <v>8315</v>
      </c>
      <c r="S1371">
        <f>YEAR(T1371)</f>
        <v>2012</v>
      </c>
      <c r="T1371" s="14">
        <f>(((J1371/60)/60)/24)+DATE(1970,1,1)</f>
        <v>41053.80846064815</v>
      </c>
      <c r="U1371" s="15">
        <f>(((I1371/60)/60)/24)+DATE(1970,1,1)</f>
        <v>41074.80846064815</v>
      </c>
    </row>
    <row r="1372" spans="1:21" ht="29" x14ac:dyDescent="0.35">
      <c r="A1372">
        <v>1616</v>
      </c>
      <c r="B1372" s="3" t="s">
        <v>1617</v>
      </c>
      <c r="C1372" s="3" t="s">
        <v>5726</v>
      </c>
      <c r="D1372" s="6">
        <v>10000</v>
      </c>
      <c r="E1372" s="8">
        <v>2726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>ROUND((E1372/D1372)*100,0)</f>
        <v>27</v>
      </c>
      <c r="P1372" s="8">
        <f>IFERROR(ROUND(E1372/L1372,2),0)</f>
        <v>17.36</v>
      </c>
      <c r="Q1372" s="10" t="s">
        <v>8313</v>
      </c>
      <c r="R1372" t="s">
        <v>8315</v>
      </c>
      <c r="S1372">
        <f>YEAR(T1372)</f>
        <v>2012</v>
      </c>
      <c r="T1372" s="14">
        <f>(((J1372/60)/60)/24)+DATE(1970,1,1)</f>
        <v>41194.715520833335</v>
      </c>
      <c r="U1372" s="15">
        <f>(((I1372/60)/60)/24)+DATE(1970,1,1)</f>
        <v>41235.916666666664</v>
      </c>
    </row>
    <row r="1373" spans="1:21" ht="29" x14ac:dyDescent="0.35">
      <c r="A1373">
        <v>1631</v>
      </c>
      <c r="B1373" s="3" t="s">
        <v>1632</v>
      </c>
      <c r="C1373" s="3" t="s">
        <v>5741</v>
      </c>
      <c r="D1373" s="6">
        <v>10000</v>
      </c>
      <c r="E1373" s="8">
        <v>2681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>ROUND((E1373/D1373)*100,0)</f>
        <v>27</v>
      </c>
      <c r="P1373" s="8">
        <f>IFERROR(ROUND(E1373/L1373,2),0)</f>
        <v>20.16</v>
      </c>
      <c r="Q1373" s="10" t="s">
        <v>8313</v>
      </c>
      <c r="R1373" t="s">
        <v>8315</v>
      </c>
      <c r="S1373">
        <f>YEAR(T1373)</f>
        <v>2012</v>
      </c>
      <c r="T1373" s="14">
        <f>(((J1373/60)/60)/24)+DATE(1970,1,1)</f>
        <v>41164.859502314815</v>
      </c>
      <c r="U1373" s="15">
        <f>(((I1373/60)/60)/24)+DATE(1970,1,1)</f>
        <v>41194.859502314815</v>
      </c>
    </row>
    <row r="1374" spans="1:21" ht="29" x14ac:dyDescent="0.35">
      <c r="A1374">
        <v>1633</v>
      </c>
      <c r="B1374" s="3" t="s">
        <v>1634</v>
      </c>
      <c r="C1374" s="3" t="s">
        <v>5743</v>
      </c>
      <c r="D1374" s="6">
        <v>10000</v>
      </c>
      <c r="E1374" s="8">
        <v>2670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>ROUND((E1374/D1374)*100,0)</f>
        <v>27</v>
      </c>
      <c r="P1374" s="8">
        <f>IFERROR(ROUND(E1374/L1374,2),0)</f>
        <v>46.03</v>
      </c>
      <c r="Q1374" s="10" t="s">
        <v>8313</v>
      </c>
      <c r="R1374" t="s">
        <v>8315</v>
      </c>
      <c r="S1374">
        <f>YEAR(T1374)</f>
        <v>2011</v>
      </c>
      <c r="T1374" s="14">
        <f>(((J1374/60)/60)/24)+DATE(1970,1,1)</f>
        <v>40896.883750000001</v>
      </c>
      <c r="U1374" s="15">
        <f>(((I1374/60)/60)/24)+DATE(1970,1,1)</f>
        <v>40924.208333333336</v>
      </c>
    </row>
    <row r="1375" spans="1:21" ht="29" x14ac:dyDescent="0.35">
      <c r="A1375">
        <v>1644</v>
      </c>
      <c r="B1375" s="3" t="s">
        <v>1645</v>
      </c>
      <c r="C1375" s="3" t="s">
        <v>5754</v>
      </c>
      <c r="D1375" s="6">
        <v>10000</v>
      </c>
      <c r="E1375" s="8">
        <v>2620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>ROUND((E1375/D1375)*100,0)</f>
        <v>26</v>
      </c>
      <c r="P1375" s="8">
        <f>IFERROR(ROUND(E1375/L1375,2),0)</f>
        <v>20.47</v>
      </c>
      <c r="Q1375" s="10" t="s">
        <v>8313</v>
      </c>
      <c r="R1375" t="s">
        <v>8337</v>
      </c>
      <c r="S1375">
        <f>YEAR(T1375)</f>
        <v>2012</v>
      </c>
      <c r="T1375" s="14">
        <f>(((J1375/60)/60)/24)+DATE(1970,1,1)</f>
        <v>41175.05972222222</v>
      </c>
      <c r="U1375" s="15">
        <f>(((I1375/60)/60)/24)+DATE(1970,1,1)</f>
        <v>41235.101388888892</v>
      </c>
    </row>
    <row r="1376" spans="1:21" ht="29" x14ac:dyDescent="0.35">
      <c r="A1376">
        <v>1687</v>
      </c>
      <c r="B1376" s="3" t="s">
        <v>1688</v>
      </c>
      <c r="C1376" s="3" t="s">
        <v>5797</v>
      </c>
      <c r="D1376" s="6">
        <v>10000</v>
      </c>
      <c r="E1376" s="8">
        <v>2526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>ROUND((E1376/D1376)*100,0)</f>
        <v>25</v>
      </c>
      <c r="P1376" s="8">
        <f>IFERROR(ROUND(E1376/L1376,2),0)</f>
        <v>64.77</v>
      </c>
      <c r="Q1376" s="10" t="s">
        <v>8313</v>
      </c>
      <c r="R1376" t="s">
        <v>8345</v>
      </c>
      <c r="S1376">
        <f>YEAR(T1376)</f>
        <v>2017</v>
      </c>
      <c r="T1376" s="14">
        <f>(((J1376/60)/60)/24)+DATE(1970,1,1)</f>
        <v>42802.046817129631</v>
      </c>
      <c r="U1376" s="15">
        <f>(((I1376/60)/60)/24)+DATE(1970,1,1)</f>
        <v>42835.84375</v>
      </c>
    </row>
    <row r="1377" spans="1:21" ht="29" x14ac:dyDescent="0.35">
      <c r="A1377">
        <v>1694</v>
      </c>
      <c r="B1377" s="3" t="s">
        <v>1695</v>
      </c>
      <c r="C1377" s="3" t="s">
        <v>5804</v>
      </c>
      <c r="D1377" s="6">
        <v>10000</v>
      </c>
      <c r="E1377" s="8">
        <v>2512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>ROUND((E1377/D1377)*100,0)</f>
        <v>25</v>
      </c>
      <c r="P1377" s="8">
        <f>IFERROR(ROUND(E1377/L1377,2),0)</f>
        <v>2512</v>
      </c>
      <c r="Q1377" s="10" t="s">
        <v>8313</v>
      </c>
      <c r="R1377" t="s">
        <v>8345</v>
      </c>
      <c r="S1377">
        <f>YEAR(T1377)</f>
        <v>2017</v>
      </c>
      <c r="T1377" s="14">
        <f>(((J1377/60)/60)/24)+DATE(1970,1,1)</f>
        <v>42791.669837962967</v>
      </c>
      <c r="U1377" s="15">
        <f>(((I1377/60)/60)/24)+DATE(1970,1,1)</f>
        <v>42821.191666666666</v>
      </c>
    </row>
    <row r="1378" spans="1:21" ht="29" x14ac:dyDescent="0.35">
      <c r="A1378">
        <v>1711</v>
      </c>
      <c r="B1378" s="3" t="s">
        <v>1712</v>
      </c>
      <c r="C1378" s="3" t="s">
        <v>5821</v>
      </c>
      <c r="D1378" s="6">
        <v>10000</v>
      </c>
      <c r="E1378" s="8">
        <v>2500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>ROUND((E1378/D1378)*100,0)</f>
        <v>25</v>
      </c>
      <c r="P1378" s="8">
        <f>IFERROR(ROUND(E1378/L1378,2),0)</f>
        <v>1250</v>
      </c>
      <c r="Q1378" s="10" t="s">
        <v>8313</v>
      </c>
      <c r="R1378" t="s">
        <v>8345</v>
      </c>
      <c r="S1378">
        <f>YEAR(T1378)</f>
        <v>2014</v>
      </c>
      <c r="T1378" s="14">
        <f>(((J1378/60)/60)/24)+DATE(1970,1,1)</f>
        <v>41852.646226851852</v>
      </c>
      <c r="U1378" s="15">
        <f>(((I1378/60)/60)/24)+DATE(1970,1,1)</f>
        <v>41883.646226851852</v>
      </c>
    </row>
    <row r="1379" spans="1:21" ht="29" x14ac:dyDescent="0.35">
      <c r="A1379">
        <v>1723</v>
      </c>
      <c r="B1379" s="3" t="s">
        <v>1724</v>
      </c>
      <c r="C1379" s="3" t="s">
        <v>5833</v>
      </c>
      <c r="D1379" s="6">
        <v>10000</v>
      </c>
      <c r="E1379" s="8">
        <v>2410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>ROUND((E1379/D1379)*100,0)</f>
        <v>24</v>
      </c>
      <c r="P1379" s="8">
        <f>IFERROR(ROUND(E1379/L1379,2),0)</f>
        <v>803.33</v>
      </c>
      <c r="Q1379" s="10" t="s">
        <v>8313</v>
      </c>
      <c r="R1379" t="s">
        <v>8345</v>
      </c>
      <c r="S1379">
        <f>YEAR(T1379)</f>
        <v>2015</v>
      </c>
      <c r="T1379" s="14">
        <f>(((J1379/60)/60)/24)+DATE(1970,1,1)</f>
        <v>42129.82540509259</v>
      </c>
      <c r="U1379" s="15">
        <f>(((I1379/60)/60)/24)+DATE(1970,1,1)</f>
        <v>42186.25</v>
      </c>
    </row>
    <row r="1380" spans="1:21" ht="29" x14ac:dyDescent="0.35">
      <c r="A1380">
        <v>1729</v>
      </c>
      <c r="B1380" s="3" t="s">
        <v>1730</v>
      </c>
      <c r="C1380" s="3" t="s">
        <v>5839</v>
      </c>
      <c r="D1380" s="6">
        <v>10000</v>
      </c>
      <c r="E1380" s="8">
        <v>2399.94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>ROUND((E1380/D1380)*100,0)</f>
        <v>24</v>
      </c>
      <c r="P1380" s="8">
        <f>IFERROR(ROUND(E1380/L1380,2),0)</f>
        <v>0</v>
      </c>
      <c r="Q1380" s="10" t="s">
        <v>8313</v>
      </c>
      <c r="R1380" t="s">
        <v>8345</v>
      </c>
      <c r="S1380">
        <f>YEAR(T1380)</f>
        <v>2016</v>
      </c>
      <c r="T1380" s="14">
        <f>(((J1380/60)/60)/24)+DATE(1970,1,1)</f>
        <v>42471.052152777775</v>
      </c>
      <c r="U1380" s="15">
        <f>(((I1380/60)/60)/24)+DATE(1970,1,1)</f>
        <v>42531.052152777775</v>
      </c>
    </row>
    <row r="1381" spans="1:21" ht="29" x14ac:dyDescent="0.35">
      <c r="A1381">
        <v>1733</v>
      </c>
      <c r="B1381" s="3" t="s">
        <v>1734</v>
      </c>
      <c r="C1381" s="3" t="s">
        <v>5843</v>
      </c>
      <c r="D1381" s="6">
        <v>10000</v>
      </c>
      <c r="E1381" s="8">
        <v>2372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>ROUND((E1381/D1381)*100,0)</f>
        <v>24</v>
      </c>
      <c r="P1381" s="8">
        <f>IFERROR(ROUND(E1381/L1381,2),0)</f>
        <v>0</v>
      </c>
      <c r="Q1381" s="10" t="s">
        <v>8313</v>
      </c>
      <c r="R1381" t="s">
        <v>8345</v>
      </c>
      <c r="S1381">
        <f>YEAR(T1381)</f>
        <v>2016</v>
      </c>
      <c r="T1381" s="14">
        <f>(((J1381/60)/60)/24)+DATE(1970,1,1)</f>
        <v>42614.675625000003</v>
      </c>
      <c r="U1381" s="15">
        <f>(((I1381/60)/60)/24)+DATE(1970,1,1)</f>
        <v>42626.895833333328</v>
      </c>
    </row>
    <row r="1382" spans="1:21" x14ac:dyDescent="0.35">
      <c r="A1382">
        <v>1751</v>
      </c>
      <c r="B1382" s="3" t="s">
        <v>1752</v>
      </c>
      <c r="C1382" s="3" t="s">
        <v>5861</v>
      </c>
      <c r="D1382" s="6">
        <v>10000</v>
      </c>
      <c r="E1382" s="8">
        <v>2325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>ROUND((E1382/D1382)*100,0)</f>
        <v>23</v>
      </c>
      <c r="P1382" s="8">
        <f>IFERROR(ROUND(E1382/L1382,2),0)</f>
        <v>38.11</v>
      </c>
      <c r="Q1382" s="10" t="s">
        <v>8325</v>
      </c>
      <c r="R1382" t="s">
        <v>8331</v>
      </c>
      <c r="S1382">
        <f>YEAR(T1382)</f>
        <v>2015</v>
      </c>
      <c r="T1382" s="14">
        <f>(((J1382/60)/60)/24)+DATE(1970,1,1)</f>
        <v>42052.7815162037</v>
      </c>
      <c r="U1382" s="15">
        <f>(((I1382/60)/60)/24)+DATE(1970,1,1)</f>
        <v>42082.739849537036</v>
      </c>
    </row>
    <row r="1383" spans="1:21" ht="29" x14ac:dyDescent="0.35">
      <c r="A1383">
        <v>1787</v>
      </c>
      <c r="B1383" s="3" t="s">
        <v>1788</v>
      </c>
      <c r="C1383" s="3" t="s">
        <v>5897</v>
      </c>
      <c r="D1383" s="6">
        <v>10000</v>
      </c>
      <c r="E1383" s="8">
        <v>2193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>ROUND((E1383/D1383)*100,0)</f>
        <v>22</v>
      </c>
      <c r="P1383" s="8">
        <f>IFERROR(ROUND(E1383/L1383,2),0)</f>
        <v>91.38</v>
      </c>
      <c r="Q1383" s="10" t="s">
        <v>8325</v>
      </c>
      <c r="R1383" t="s">
        <v>8331</v>
      </c>
      <c r="S1383">
        <f>YEAR(T1383)</f>
        <v>2015</v>
      </c>
      <c r="T1383" s="14">
        <f>(((J1383/60)/60)/24)+DATE(1970,1,1)</f>
        <v>42068.65552083333</v>
      </c>
      <c r="U1383" s="15">
        <f>(((I1383/60)/60)/24)+DATE(1970,1,1)</f>
        <v>42098.613854166666</v>
      </c>
    </row>
    <row r="1384" spans="1:21" ht="29" x14ac:dyDescent="0.35">
      <c r="A1384">
        <v>1797</v>
      </c>
      <c r="B1384" s="3" t="s">
        <v>1798</v>
      </c>
      <c r="C1384" s="3" t="s">
        <v>5907</v>
      </c>
      <c r="D1384" s="6">
        <v>10000</v>
      </c>
      <c r="E1384" s="8">
        <v>2159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>ROUND((E1384/D1384)*100,0)</f>
        <v>22</v>
      </c>
      <c r="P1384" s="8">
        <f>IFERROR(ROUND(E1384/L1384,2),0)</f>
        <v>15.42</v>
      </c>
      <c r="Q1384" s="10" t="s">
        <v>8325</v>
      </c>
      <c r="R1384" t="s">
        <v>8331</v>
      </c>
      <c r="S1384">
        <f>YEAR(T1384)</f>
        <v>2016</v>
      </c>
      <c r="T1384" s="14">
        <f>(((J1384/60)/60)/24)+DATE(1970,1,1)</f>
        <v>42689.56931712963</v>
      </c>
      <c r="U1384" s="15">
        <f>(((I1384/60)/60)/24)+DATE(1970,1,1)</f>
        <v>42719.56931712963</v>
      </c>
    </row>
    <row r="1385" spans="1:21" x14ac:dyDescent="0.35">
      <c r="A1385">
        <v>1834</v>
      </c>
      <c r="B1385" s="3" t="s">
        <v>1835</v>
      </c>
      <c r="C1385" s="3" t="s">
        <v>5944</v>
      </c>
      <c r="D1385" s="6">
        <v>10000</v>
      </c>
      <c r="E1385" s="8">
        <v>2095.2600000000002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>ROUND((E1385/D1385)*100,0)</f>
        <v>21</v>
      </c>
      <c r="P1385" s="8">
        <f>IFERROR(ROUND(E1385/L1385,2),0)</f>
        <v>23.28</v>
      </c>
      <c r="Q1385" s="10" t="s">
        <v>8313</v>
      </c>
      <c r="R1385" t="s">
        <v>8315</v>
      </c>
      <c r="S1385">
        <f>YEAR(T1385)</f>
        <v>2014</v>
      </c>
      <c r="T1385" s="14">
        <f>(((J1385/60)/60)/24)+DATE(1970,1,1)</f>
        <v>41988.964062500003</v>
      </c>
      <c r="U1385" s="15">
        <f>(((I1385/60)/60)/24)+DATE(1970,1,1)</f>
        <v>42028.964062500003</v>
      </c>
    </row>
    <row r="1386" spans="1:21" ht="29" x14ac:dyDescent="0.35">
      <c r="A1386">
        <v>1843</v>
      </c>
      <c r="B1386" s="3" t="s">
        <v>1844</v>
      </c>
      <c r="C1386" s="3" t="s">
        <v>5953</v>
      </c>
      <c r="D1386" s="6">
        <v>10000</v>
      </c>
      <c r="E1386" s="8">
        <v>2075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>ROUND((E1386/D1386)*100,0)</f>
        <v>21</v>
      </c>
      <c r="P1386" s="8">
        <f>IFERROR(ROUND(E1386/L1386,2),0)</f>
        <v>15.49</v>
      </c>
      <c r="Q1386" s="10" t="s">
        <v>8313</v>
      </c>
      <c r="R1386" t="s">
        <v>8315</v>
      </c>
      <c r="S1386">
        <f>YEAR(T1386)</f>
        <v>2011</v>
      </c>
      <c r="T1386" s="14">
        <f>(((J1386/60)/60)/24)+DATE(1970,1,1)</f>
        <v>40564.994837962964</v>
      </c>
      <c r="U1386" s="15">
        <f>(((I1386/60)/60)/24)+DATE(1970,1,1)</f>
        <v>40594.994837962964</v>
      </c>
    </row>
    <row r="1387" spans="1:21" ht="29" x14ac:dyDescent="0.35">
      <c r="A1387">
        <v>1869</v>
      </c>
      <c r="B1387" s="3" t="s">
        <v>1870</v>
      </c>
      <c r="C1387" s="3" t="s">
        <v>5979</v>
      </c>
      <c r="D1387" s="6">
        <v>10000</v>
      </c>
      <c r="E1387" s="8">
        <v>2035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>ROUND((E1387/D1387)*100,0)</f>
        <v>20</v>
      </c>
      <c r="P1387" s="8">
        <f>IFERROR(ROUND(E1387/L1387,2),0)</f>
        <v>0</v>
      </c>
      <c r="Q1387" s="10" t="s">
        <v>8311</v>
      </c>
      <c r="R1387" t="s">
        <v>8336</v>
      </c>
      <c r="S1387">
        <f>YEAR(T1387)</f>
        <v>2016</v>
      </c>
      <c r="T1387" s="14">
        <f>(((J1387/60)/60)/24)+DATE(1970,1,1)</f>
        <v>42709.002881944441</v>
      </c>
      <c r="U1387" s="15">
        <f>(((I1387/60)/60)/24)+DATE(1970,1,1)</f>
        <v>42739.002881944441</v>
      </c>
    </row>
    <row r="1388" spans="1:21" ht="29" x14ac:dyDescent="0.35">
      <c r="A1388">
        <v>1875</v>
      </c>
      <c r="B1388" s="3" t="s">
        <v>1876</v>
      </c>
      <c r="C1388" s="3" t="s">
        <v>5985</v>
      </c>
      <c r="D1388" s="6">
        <v>10000</v>
      </c>
      <c r="E1388" s="8">
        <v>2027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>ROUND((E1388/D1388)*100,0)</f>
        <v>20</v>
      </c>
      <c r="P1388" s="8">
        <f>IFERROR(ROUND(E1388/L1388,2),0)</f>
        <v>675.67</v>
      </c>
      <c r="Q1388" s="10" t="s">
        <v>8311</v>
      </c>
      <c r="R1388" t="s">
        <v>8336</v>
      </c>
      <c r="S1388">
        <f>YEAR(T1388)</f>
        <v>2016</v>
      </c>
      <c r="T1388" s="14">
        <f>(((J1388/60)/60)/24)+DATE(1970,1,1)</f>
        <v>42528.899398148147</v>
      </c>
      <c r="U1388" s="15">
        <f>(((I1388/60)/60)/24)+DATE(1970,1,1)</f>
        <v>42588.899398148147</v>
      </c>
    </row>
    <row r="1389" spans="1:21" ht="43.5" x14ac:dyDescent="0.35">
      <c r="A1389">
        <v>1891</v>
      </c>
      <c r="B1389" s="3" t="s">
        <v>1892</v>
      </c>
      <c r="C1389" s="3" t="s">
        <v>6001</v>
      </c>
      <c r="D1389" s="6">
        <v>10000</v>
      </c>
      <c r="E1389" s="8">
        <v>2015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>ROUND((E1389/D1389)*100,0)</f>
        <v>20</v>
      </c>
      <c r="P1389" s="8">
        <f>IFERROR(ROUND(E1389/L1389,2),0)</f>
        <v>16.79</v>
      </c>
      <c r="Q1389" s="10" t="s">
        <v>8313</v>
      </c>
      <c r="R1389" t="s">
        <v>8343</v>
      </c>
      <c r="S1389">
        <f>YEAR(T1389)</f>
        <v>2010</v>
      </c>
      <c r="T1389" s="14">
        <f>(((J1389/60)/60)/24)+DATE(1970,1,1)</f>
        <v>40335.798078703701</v>
      </c>
      <c r="U1389" s="15">
        <f>(((I1389/60)/60)/24)+DATE(1970,1,1)</f>
        <v>40381.25</v>
      </c>
    </row>
    <row r="1390" spans="1:21" ht="29" x14ac:dyDescent="0.35">
      <c r="A1390">
        <v>1920</v>
      </c>
      <c r="B1390" s="3" t="s">
        <v>1921</v>
      </c>
      <c r="C1390" s="3" t="s">
        <v>6030</v>
      </c>
      <c r="D1390" s="6">
        <v>10000</v>
      </c>
      <c r="E1390" s="8">
        <v>1988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>ROUND((E1390/D1390)*100,0)</f>
        <v>20</v>
      </c>
      <c r="P1390" s="8">
        <f>IFERROR(ROUND(E1390/L1390,2),0)</f>
        <v>18.93</v>
      </c>
      <c r="Q1390" s="10" t="s">
        <v>8316</v>
      </c>
      <c r="R1390" t="s">
        <v>8349</v>
      </c>
      <c r="S1390">
        <f>YEAR(T1390)</f>
        <v>2015</v>
      </c>
      <c r="T1390" s="14">
        <f>(((J1390/60)/60)/24)+DATE(1970,1,1)</f>
        <v>42270.875706018516</v>
      </c>
      <c r="U1390" s="15">
        <f>(((I1390/60)/60)/24)+DATE(1970,1,1)</f>
        <v>42298.958333333328</v>
      </c>
    </row>
    <row r="1391" spans="1:21" ht="29" x14ac:dyDescent="0.35">
      <c r="A1391">
        <v>1939</v>
      </c>
      <c r="B1391" s="3" t="s">
        <v>1940</v>
      </c>
      <c r="C1391" s="3" t="s">
        <v>6049</v>
      </c>
      <c r="D1391" s="6">
        <v>10000</v>
      </c>
      <c r="E1391" s="8">
        <v>1877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>ROUND((E1391/D1391)*100,0)</f>
        <v>19</v>
      </c>
      <c r="P1391" s="8">
        <f>IFERROR(ROUND(E1391/L1391,2),0)</f>
        <v>19.55</v>
      </c>
      <c r="Q1391" s="10" t="s">
        <v>8313</v>
      </c>
      <c r="R1391" t="s">
        <v>8343</v>
      </c>
      <c r="S1391">
        <f>YEAR(T1391)</f>
        <v>2013</v>
      </c>
      <c r="T1391" s="14">
        <f>(((J1391/60)/60)/24)+DATE(1970,1,1)</f>
        <v>41313.985046296293</v>
      </c>
      <c r="U1391" s="15">
        <f>(((I1391/60)/60)/24)+DATE(1970,1,1)</f>
        <v>41343.943379629629</v>
      </c>
    </row>
    <row r="1392" spans="1:21" ht="29" x14ac:dyDescent="0.35">
      <c r="A1392">
        <v>1943</v>
      </c>
      <c r="B1392" s="3" t="s">
        <v>1944</v>
      </c>
      <c r="C1392" s="3" t="s">
        <v>6053</v>
      </c>
      <c r="D1392" s="6">
        <v>10000</v>
      </c>
      <c r="E1392" s="8">
        <v>1873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>ROUND((E1392/D1392)*100,0)</f>
        <v>19</v>
      </c>
      <c r="P1392" s="8">
        <f>IFERROR(ROUND(E1392/L1392,2),0)</f>
        <v>0.76</v>
      </c>
      <c r="Q1392" s="10" t="s">
        <v>8316</v>
      </c>
      <c r="R1392" t="s">
        <v>8317</v>
      </c>
      <c r="S1392">
        <f>YEAR(T1392)</f>
        <v>2016</v>
      </c>
      <c r="T1392" s="14">
        <f>(((J1392/60)/60)/24)+DATE(1970,1,1)</f>
        <v>42548.269861111112</v>
      </c>
      <c r="U1392" s="15">
        <f>(((I1392/60)/60)/24)+DATE(1970,1,1)</f>
        <v>42593.269861111112</v>
      </c>
    </row>
    <row r="1393" spans="1:21" ht="29" x14ac:dyDescent="0.35">
      <c r="A1393">
        <v>1959</v>
      </c>
      <c r="B1393" s="3" t="s">
        <v>1960</v>
      </c>
      <c r="C1393" s="3" t="s">
        <v>6069</v>
      </c>
      <c r="D1393" s="6">
        <v>10000</v>
      </c>
      <c r="E1393" s="8">
        <v>1827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>ROUND((E1393/D1393)*100,0)</f>
        <v>18</v>
      </c>
      <c r="P1393" s="8">
        <f>IFERROR(ROUND(E1393/L1393,2),0)</f>
        <v>4.3099999999999996</v>
      </c>
      <c r="Q1393" s="10" t="s">
        <v>8316</v>
      </c>
      <c r="R1393" t="s">
        <v>8317</v>
      </c>
      <c r="S1393">
        <f>YEAR(T1393)</f>
        <v>2014</v>
      </c>
      <c r="T1393" s="14">
        <f>(((J1393/60)/60)/24)+DATE(1970,1,1)</f>
        <v>41871.845601851855</v>
      </c>
      <c r="U1393" s="15">
        <f>(((I1393/60)/60)/24)+DATE(1970,1,1)</f>
        <v>41913</v>
      </c>
    </row>
    <row r="1394" spans="1:21" ht="29" x14ac:dyDescent="0.35">
      <c r="A1394">
        <v>1961</v>
      </c>
      <c r="B1394" s="3" t="s">
        <v>1962</v>
      </c>
      <c r="C1394" s="3" t="s">
        <v>6071</v>
      </c>
      <c r="D1394" s="6">
        <v>10000</v>
      </c>
      <c r="E1394" s="8">
        <v>1825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>ROUND((E1394/D1394)*100,0)</f>
        <v>18</v>
      </c>
      <c r="P1394" s="8">
        <f>IFERROR(ROUND(E1394/L1394,2),0)</f>
        <v>1.1200000000000001</v>
      </c>
      <c r="Q1394" s="10" t="s">
        <v>8316</v>
      </c>
      <c r="R1394" t="s">
        <v>8317</v>
      </c>
      <c r="S1394">
        <f>YEAR(T1394)</f>
        <v>2012</v>
      </c>
      <c r="T1394" s="14">
        <f>(((J1394/60)/60)/24)+DATE(1970,1,1)</f>
        <v>41148.194641203707</v>
      </c>
      <c r="U1394" s="15">
        <f>(((I1394/60)/60)/24)+DATE(1970,1,1)</f>
        <v>41188.165972222225</v>
      </c>
    </row>
    <row r="1395" spans="1:21" ht="29" x14ac:dyDescent="0.35">
      <c r="A1395">
        <v>1962</v>
      </c>
      <c r="B1395" s="3" t="s">
        <v>1963</v>
      </c>
      <c r="C1395" s="3" t="s">
        <v>6072</v>
      </c>
      <c r="D1395" s="6">
        <v>10000</v>
      </c>
      <c r="E1395" s="8">
        <v>1821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>ROUND((E1395/D1395)*100,0)</f>
        <v>18</v>
      </c>
      <c r="P1395" s="8">
        <f>IFERROR(ROUND(E1395/L1395,2),0)</f>
        <v>5.95</v>
      </c>
      <c r="Q1395" s="10" t="s">
        <v>8316</v>
      </c>
      <c r="R1395" t="s">
        <v>8317</v>
      </c>
      <c r="S1395">
        <f>YEAR(T1395)</f>
        <v>2014</v>
      </c>
      <c r="T1395" s="14">
        <f>(((J1395/60)/60)/24)+DATE(1970,1,1)</f>
        <v>41742.780509259261</v>
      </c>
      <c r="U1395" s="15">
        <f>(((I1395/60)/60)/24)+DATE(1970,1,1)</f>
        <v>41772.780509259261</v>
      </c>
    </row>
    <row r="1396" spans="1:21" ht="29" x14ac:dyDescent="0.35">
      <c r="A1396">
        <v>2007</v>
      </c>
      <c r="B1396" s="3" t="s">
        <v>2008</v>
      </c>
      <c r="C1396" s="3" t="s">
        <v>6117</v>
      </c>
      <c r="D1396" s="6">
        <v>10000</v>
      </c>
      <c r="E1396" s="8">
        <v>1686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>ROUND((E1396/D1396)*100,0)</f>
        <v>17</v>
      </c>
      <c r="P1396" s="8">
        <f>IFERROR(ROUND(E1396/L1396,2),0)</f>
        <v>12.31</v>
      </c>
      <c r="Q1396" s="10" t="s">
        <v>8316</v>
      </c>
      <c r="R1396" t="s">
        <v>8317</v>
      </c>
      <c r="S1396">
        <f>YEAR(T1396)</f>
        <v>2010</v>
      </c>
      <c r="T1396" s="14">
        <f>(((J1396/60)/60)/24)+DATE(1970,1,1)</f>
        <v>40347.837800925925</v>
      </c>
      <c r="U1396" s="15">
        <f>(((I1396/60)/60)/24)+DATE(1970,1,1)</f>
        <v>40414.166666666664</v>
      </c>
    </row>
    <row r="1397" spans="1:21" ht="29" x14ac:dyDescent="0.35">
      <c r="A1397">
        <v>2016</v>
      </c>
      <c r="B1397" s="3" t="s">
        <v>2017</v>
      </c>
      <c r="C1397" s="3" t="s">
        <v>6126</v>
      </c>
      <c r="D1397" s="6">
        <v>10000</v>
      </c>
      <c r="E1397" s="8">
        <v>1660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>ROUND((E1397/D1397)*100,0)</f>
        <v>17</v>
      </c>
      <c r="P1397" s="8">
        <f>IFERROR(ROUND(E1397/L1397,2),0)</f>
        <v>3.47</v>
      </c>
      <c r="Q1397" s="10" t="s">
        <v>8316</v>
      </c>
      <c r="R1397" t="s">
        <v>8317</v>
      </c>
      <c r="S1397">
        <f>YEAR(T1397)</f>
        <v>2013</v>
      </c>
      <c r="T1397" s="14">
        <f>(((J1397/60)/60)/24)+DATE(1970,1,1)</f>
        <v>41312.88077546296</v>
      </c>
      <c r="U1397" s="15">
        <f>(((I1397/60)/60)/24)+DATE(1970,1,1)</f>
        <v>41342.88077546296</v>
      </c>
    </row>
    <row r="1398" spans="1:21" ht="29" x14ac:dyDescent="0.35">
      <c r="A1398">
        <v>2037</v>
      </c>
      <c r="B1398" s="3" t="s">
        <v>2038</v>
      </c>
      <c r="C1398" s="3" t="s">
        <v>6147</v>
      </c>
      <c r="D1398" s="6">
        <v>10000</v>
      </c>
      <c r="E1398" s="8">
        <v>1605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>ROUND((E1398/D1398)*100,0)</f>
        <v>16</v>
      </c>
      <c r="P1398" s="8">
        <f>IFERROR(ROUND(E1398/L1398,2),0)</f>
        <v>3.74</v>
      </c>
      <c r="Q1398" s="10" t="s">
        <v>8316</v>
      </c>
      <c r="R1398" t="s">
        <v>8317</v>
      </c>
      <c r="S1398">
        <f>YEAR(T1398)</f>
        <v>2013</v>
      </c>
      <c r="T1398" s="14">
        <f>(((J1398/60)/60)/24)+DATE(1970,1,1)</f>
        <v>41578.210104166668</v>
      </c>
      <c r="U1398" s="15">
        <f>(((I1398/60)/60)/24)+DATE(1970,1,1)</f>
        <v>41638.251770833333</v>
      </c>
    </row>
    <row r="1399" spans="1:21" ht="29" x14ac:dyDescent="0.35">
      <c r="A1399">
        <v>2042</v>
      </c>
      <c r="B1399" s="3" t="s">
        <v>2043</v>
      </c>
      <c r="C1399" s="3" t="s">
        <v>6152</v>
      </c>
      <c r="D1399" s="6">
        <v>10000</v>
      </c>
      <c r="E1399" s="8">
        <v>1580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>ROUND((E1399/D1399)*100,0)</f>
        <v>16</v>
      </c>
      <c r="P1399" s="8">
        <f>IFERROR(ROUND(E1399/L1399,2),0)</f>
        <v>11.29</v>
      </c>
      <c r="Q1399" s="10" t="s">
        <v>8316</v>
      </c>
      <c r="R1399" t="s">
        <v>8317</v>
      </c>
      <c r="S1399">
        <f>YEAR(T1399)</f>
        <v>2015</v>
      </c>
      <c r="T1399" s="14">
        <f>(((J1399/60)/60)/24)+DATE(1970,1,1)</f>
        <v>42331.708032407405</v>
      </c>
      <c r="U1399" s="15">
        <f>(((I1399/60)/60)/24)+DATE(1970,1,1)</f>
        <v>42391.708032407405</v>
      </c>
    </row>
    <row r="1400" spans="1:21" ht="29" x14ac:dyDescent="0.35">
      <c r="A1400">
        <v>2046</v>
      </c>
      <c r="B1400" s="3" t="s">
        <v>2047</v>
      </c>
      <c r="C1400" s="3" t="s">
        <v>6156</v>
      </c>
      <c r="D1400" s="6">
        <v>10000</v>
      </c>
      <c r="E1400" s="8">
        <v>1575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>ROUND((E1400/D1400)*100,0)</f>
        <v>16</v>
      </c>
      <c r="P1400" s="8">
        <f>IFERROR(ROUND(E1400/L1400,2),0)</f>
        <v>7.26</v>
      </c>
      <c r="Q1400" s="10" t="s">
        <v>8316</v>
      </c>
      <c r="R1400" t="s">
        <v>8317</v>
      </c>
      <c r="S1400">
        <f>YEAR(T1400)</f>
        <v>2013</v>
      </c>
      <c r="T1400" s="14">
        <f>(((J1400/60)/60)/24)+DATE(1970,1,1)</f>
        <v>41387.171805555554</v>
      </c>
      <c r="U1400" s="15">
        <f>(((I1400/60)/60)/24)+DATE(1970,1,1)</f>
        <v>41417.171805555554</v>
      </c>
    </row>
    <row r="1401" spans="1:21" ht="29" x14ac:dyDescent="0.35">
      <c r="A1401">
        <v>2050</v>
      </c>
      <c r="B1401" s="3" t="s">
        <v>2051</v>
      </c>
      <c r="C1401" s="3" t="s">
        <v>6160</v>
      </c>
      <c r="D1401" s="6">
        <v>10000</v>
      </c>
      <c r="E1401" s="8">
        <v>1571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>ROUND((E1401/D1401)*100,0)</f>
        <v>16</v>
      </c>
      <c r="P1401" s="8">
        <f>IFERROR(ROUND(E1401/L1401,2),0)</f>
        <v>9.24</v>
      </c>
      <c r="Q1401" s="10" t="s">
        <v>8316</v>
      </c>
      <c r="R1401" t="s">
        <v>8317</v>
      </c>
      <c r="S1401">
        <f>YEAR(T1401)</f>
        <v>2015</v>
      </c>
      <c r="T1401" s="14">
        <f>(((J1401/60)/60)/24)+DATE(1970,1,1)</f>
        <v>42115.071504629625</v>
      </c>
      <c r="U1401" s="15">
        <f>(((I1401/60)/60)/24)+DATE(1970,1,1)</f>
        <v>42155.071504629625</v>
      </c>
    </row>
    <row r="1402" spans="1:21" ht="29" x14ac:dyDescent="0.35">
      <c r="A1402">
        <v>2079</v>
      </c>
      <c r="B1402" s="3" t="s">
        <v>2080</v>
      </c>
      <c r="C1402" s="3" t="s">
        <v>6189</v>
      </c>
      <c r="D1402" s="6">
        <v>10000</v>
      </c>
      <c r="E1402" s="8">
        <v>1521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>ROUND((E1402/D1402)*100,0)</f>
        <v>15</v>
      </c>
      <c r="P1402" s="8">
        <f>IFERROR(ROUND(E1402/L1402,2),0)</f>
        <v>2.5099999999999998</v>
      </c>
      <c r="Q1402" s="10" t="s">
        <v>8316</v>
      </c>
      <c r="R1402" t="s">
        <v>8317</v>
      </c>
      <c r="S1402">
        <f>YEAR(T1402)</f>
        <v>2015</v>
      </c>
      <c r="T1402" s="14">
        <f>(((J1402/60)/60)/24)+DATE(1970,1,1)</f>
        <v>42150.71056712963</v>
      </c>
      <c r="U1402" s="15">
        <f>(((I1402/60)/60)/24)+DATE(1970,1,1)</f>
        <v>42180.791666666672</v>
      </c>
    </row>
    <row r="1403" spans="1:21" ht="29" x14ac:dyDescent="0.35">
      <c r="A1403">
        <v>2160</v>
      </c>
      <c r="B1403" s="3" t="s">
        <v>2161</v>
      </c>
      <c r="C1403" s="3" t="s">
        <v>6270</v>
      </c>
      <c r="D1403" s="6">
        <v>10000</v>
      </c>
      <c r="E1403" s="8">
        <v>1336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>ROUND((E1403/D1403)*100,0)</f>
        <v>13</v>
      </c>
      <c r="P1403" s="8">
        <f>IFERROR(ROUND(E1403/L1403,2),0)</f>
        <v>83.5</v>
      </c>
      <c r="Q1403" s="10" t="s">
        <v>8311</v>
      </c>
      <c r="R1403" t="s">
        <v>8333</v>
      </c>
      <c r="S1403">
        <f>YEAR(T1403)</f>
        <v>2012</v>
      </c>
      <c r="T1403" s="14">
        <f>(((J1403/60)/60)/24)+DATE(1970,1,1)</f>
        <v>41018.711863425924</v>
      </c>
      <c r="U1403" s="15">
        <f>(((I1403/60)/60)/24)+DATE(1970,1,1)</f>
        <v>41048.711863425924</v>
      </c>
    </row>
    <row r="1404" spans="1:21" ht="29" x14ac:dyDescent="0.35">
      <c r="A1404">
        <v>2184</v>
      </c>
      <c r="B1404" s="3" t="s">
        <v>2185</v>
      </c>
      <c r="C1404" s="3" t="s">
        <v>6294</v>
      </c>
      <c r="D1404" s="6">
        <v>10000</v>
      </c>
      <c r="E1404" s="8">
        <v>1290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>ROUND((E1404/D1404)*100,0)</f>
        <v>13</v>
      </c>
      <c r="P1404" s="8">
        <f>IFERROR(ROUND(E1404/L1404,2),0)</f>
        <v>4.8499999999999996</v>
      </c>
      <c r="Q1404" s="10" t="s">
        <v>8311</v>
      </c>
      <c r="R1404" t="s">
        <v>8312</v>
      </c>
      <c r="S1404">
        <f>YEAR(T1404)</f>
        <v>2016</v>
      </c>
      <c r="T1404" s="14">
        <f>(((J1404/60)/60)/24)+DATE(1970,1,1)</f>
        <v>42380.690289351856</v>
      </c>
      <c r="U1404" s="15">
        <f>(((I1404/60)/60)/24)+DATE(1970,1,1)</f>
        <v>42394.666666666672</v>
      </c>
    </row>
    <row r="1405" spans="1:21" ht="29" x14ac:dyDescent="0.35">
      <c r="A1405">
        <v>2194</v>
      </c>
      <c r="B1405" s="3" t="s">
        <v>2195</v>
      </c>
      <c r="C1405" s="3" t="s">
        <v>6304</v>
      </c>
      <c r="D1405" s="6">
        <v>10000</v>
      </c>
      <c r="E1405" s="8">
        <v>1272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>ROUND((E1405/D1405)*100,0)</f>
        <v>13</v>
      </c>
      <c r="P1405" s="8">
        <f>IFERROR(ROUND(E1405/L1405,2),0)</f>
        <v>1.45</v>
      </c>
      <c r="Q1405" s="10" t="s">
        <v>8311</v>
      </c>
      <c r="R1405" t="s">
        <v>8312</v>
      </c>
      <c r="S1405">
        <f>YEAR(T1405)</f>
        <v>2016</v>
      </c>
      <c r="T1405" s="14">
        <f>(((J1405/60)/60)/24)+DATE(1970,1,1)</f>
        <v>42425.757986111115</v>
      </c>
      <c r="U1405" s="15">
        <f>(((I1405/60)/60)/24)+DATE(1970,1,1)</f>
        <v>42455.716319444444</v>
      </c>
    </row>
    <row r="1406" spans="1:21" ht="29" x14ac:dyDescent="0.35">
      <c r="A1406">
        <v>2224</v>
      </c>
      <c r="B1406" s="3" t="s">
        <v>2225</v>
      </c>
      <c r="C1406" s="3" t="s">
        <v>6334</v>
      </c>
      <c r="D1406" s="6">
        <v>10000</v>
      </c>
      <c r="E1406" s="8">
        <v>1200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>ROUND((E1406/D1406)*100,0)</f>
        <v>12</v>
      </c>
      <c r="P1406" s="8">
        <f>IFERROR(ROUND(E1406/L1406,2),0)</f>
        <v>4.05</v>
      </c>
      <c r="Q1406" s="10" t="s">
        <v>8311</v>
      </c>
      <c r="R1406" t="s">
        <v>8312</v>
      </c>
      <c r="S1406">
        <f>YEAR(T1406)</f>
        <v>2016</v>
      </c>
      <c r="T1406" s="14">
        <f>(((J1406/60)/60)/24)+DATE(1970,1,1)</f>
        <v>42644.667534722219</v>
      </c>
      <c r="U1406" s="15">
        <f>(((I1406/60)/60)/24)+DATE(1970,1,1)</f>
        <v>42672.791666666672</v>
      </c>
    </row>
    <row r="1407" spans="1:21" x14ac:dyDescent="0.35">
      <c r="A1407">
        <v>2242</v>
      </c>
      <c r="B1407" s="3" t="s">
        <v>2243</v>
      </c>
      <c r="C1407" s="3" t="s">
        <v>6352</v>
      </c>
      <c r="D1407" s="6">
        <v>10000</v>
      </c>
      <c r="E1407" s="8">
        <v>1165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>ROUND((E1407/D1407)*100,0)</f>
        <v>12</v>
      </c>
      <c r="P1407" s="8">
        <f>IFERROR(ROUND(E1407/L1407,2),0)</f>
        <v>0.46</v>
      </c>
      <c r="Q1407" s="10" t="s">
        <v>8311</v>
      </c>
      <c r="R1407" t="s">
        <v>8312</v>
      </c>
      <c r="S1407">
        <f>YEAR(T1407)</f>
        <v>2013</v>
      </c>
      <c r="T1407" s="14">
        <f>(((J1407/60)/60)/24)+DATE(1970,1,1)</f>
        <v>41569.575613425928</v>
      </c>
      <c r="U1407" s="15">
        <f>(((I1407/60)/60)/24)+DATE(1970,1,1)</f>
        <v>41605.126388888886</v>
      </c>
    </row>
    <row r="1408" spans="1:21" ht="43.5" x14ac:dyDescent="0.35">
      <c r="A1408">
        <v>2328</v>
      </c>
      <c r="B1408" s="3" t="s">
        <v>2329</v>
      </c>
      <c r="C1408" s="3" t="s">
        <v>6438</v>
      </c>
      <c r="D1408" s="6">
        <v>10000</v>
      </c>
      <c r="E1408" s="8">
        <v>1030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>ROUND((E1408/D1408)*100,0)</f>
        <v>10</v>
      </c>
      <c r="P1408" s="8">
        <f>IFERROR(ROUND(E1408/L1408,2),0)</f>
        <v>1.92</v>
      </c>
      <c r="Q1408" s="10" t="s">
        <v>8321</v>
      </c>
      <c r="R1408" t="s">
        <v>8348</v>
      </c>
      <c r="S1408">
        <f>YEAR(T1408)</f>
        <v>2015</v>
      </c>
      <c r="T1408" s="14">
        <f>(((J1408/60)/60)/24)+DATE(1970,1,1)</f>
        <v>42139.781678240746</v>
      </c>
      <c r="U1408" s="15">
        <f>(((I1408/60)/60)/24)+DATE(1970,1,1)</f>
        <v>42169.781678240746</v>
      </c>
    </row>
    <row r="1409" spans="1:21" ht="29" x14ac:dyDescent="0.35">
      <c r="A1409">
        <v>2343</v>
      </c>
      <c r="B1409" s="3" t="s">
        <v>2344</v>
      </c>
      <c r="C1409" s="3" t="s">
        <v>6453</v>
      </c>
      <c r="D1409" s="6">
        <v>10000</v>
      </c>
      <c r="E1409" s="8">
        <v>1011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>ROUND((E1409/D1409)*100,0)</f>
        <v>10</v>
      </c>
      <c r="P1409" s="8">
        <f>IFERROR(ROUND(E1409/L1409,2),0)</f>
        <v>1011</v>
      </c>
      <c r="Q1409" s="10" t="s">
        <v>8316</v>
      </c>
      <c r="R1409" t="s">
        <v>8334</v>
      </c>
      <c r="S1409">
        <f>YEAR(T1409)</f>
        <v>2015</v>
      </c>
      <c r="T1409" s="14">
        <f>(((J1409/60)/60)/24)+DATE(1970,1,1)</f>
        <v>42327.825289351851</v>
      </c>
      <c r="U1409" s="15">
        <f>(((I1409/60)/60)/24)+DATE(1970,1,1)</f>
        <v>42377.82430555555</v>
      </c>
    </row>
    <row r="1410" spans="1:21" x14ac:dyDescent="0.35">
      <c r="A1410">
        <v>2356</v>
      </c>
      <c r="B1410" s="3" t="s">
        <v>2357</v>
      </c>
      <c r="C1410" s="3" t="s">
        <v>6466</v>
      </c>
      <c r="D1410" s="6">
        <v>10000</v>
      </c>
      <c r="E1410" s="8">
        <v>1001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>ROUND((E1410/D1410)*100,0)</f>
        <v>10</v>
      </c>
      <c r="P1410" s="8">
        <f>IFERROR(ROUND(E1410/L1410,2),0)</f>
        <v>0</v>
      </c>
      <c r="Q1410" s="10" t="s">
        <v>8316</v>
      </c>
      <c r="R1410" t="s">
        <v>8334</v>
      </c>
      <c r="S1410">
        <f>YEAR(T1410)</f>
        <v>2015</v>
      </c>
      <c r="T1410" s="14">
        <f>(((J1410/60)/60)/24)+DATE(1970,1,1)</f>
        <v>42130.78361111111</v>
      </c>
      <c r="U1410" s="15">
        <f>(((I1410/60)/60)/24)+DATE(1970,1,1)</f>
        <v>42160.78361111111</v>
      </c>
    </row>
    <row r="1411" spans="1:21" ht="29" x14ac:dyDescent="0.35">
      <c r="A1411">
        <v>2375</v>
      </c>
      <c r="B1411" s="3" t="s">
        <v>2376</v>
      </c>
      <c r="C1411" s="3" t="s">
        <v>6485</v>
      </c>
      <c r="D1411" s="6">
        <v>10000</v>
      </c>
      <c r="E1411" s="8">
        <v>991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>ROUND((E1411/D1411)*100,0)</f>
        <v>10</v>
      </c>
      <c r="P1411" s="8">
        <f>IFERROR(ROUND(E1411/L1411,2),0)</f>
        <v>0</v>
      </c>
      <c r="Q1411" s="10" t="s">
        <v>8316</v>
      </c>
      <c r="R1411" t="s">
        <v>8334</v>
      </c>
      <c r="S1411">
        <f>YEAR(T1411)</f>
        <v>2016</v>
      </c>
      <c r="T1411" s="14">
        <f>(((J1411/60)/60)/24)+DATE(1970,1,1)</f>
        <v>42592.836076388892</v>
      </c>
      <c r="U1411" s="15">
        <f>(((I1411/60)/60)/24)+DATE(1970,1,1)</f>
        <v>42622.836076388892</v>
      </c>
    </row>
    <row r="1412" spans="1:21" ht="29" x14ac:dyDescent="0.35">
      <c r="A1412">
        <v>2383</v>
      </c>
      <c r="B1412" s="3" t="s">
        <v>2384</v>
      </c>
      <c r="C1412" s="3" t="s">
        <v>6493</v>
      </c>
      <c r="D1412" s="6">
        <v>10000</v>
      </c>
      <c r="E1412" s="8">
        <v>966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>ROUND((E1412/D1412)*100,0)</f>
        <v>10</v>
      </c>
      <c r="P1412" s="8">
        <f>IFERROR(ROUND(E1412/L1412,2),0)</f>
        <v>322</v>
      </c>
      <c r="Q1412" s="10" t="s">
        <v>8316</v>
      </c>
      <c r="R1412" t="s">
        <v>8334</v>
      </c>
      <c r="S1412">
        <f>YEAR(T1412)</f>
        <v>2015</v>
      </c>
      <c r="T1412" s="14">
        <f>(((J1412/60)/60)/24)+DATE(1970,1,1)</f>
        <v>42027.056793981479</v>
      </c>
      <c r="U1412" s="15">
        <f>(((I1412/60)/60)/24)+DATE(1970,1,1)</f>
        <v>42057.056793981479</v>
      </c>
    </row>
    <row r="1413" spans="1:21" ht="29" x14ac:dyDescent="0.35">
      <c r="A1413">
        <v>2433</v>
      </c>
      <c r="B1413" s="3" t="s">
        <v>2434</v>
      </c>
      <c r="C1413" s="3" t="s">
        <v>6543</v>
      </c>
      <c r="D1413" s="6">
        <v>10000</v>
      </c>
      <c r="E1413" s="8">
        <v>850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>ROUND((E1413/D1413)*100,0)</f>
        <v>9</v>
      </c>
      <c r="P1413" s="8">
        <f>IFERROR(ROUND(E1413/L1413,2),0)</f>
        <v>0</v>
      </c>
      <c r="Q1413" s="10" t="s">
        <v>8321</v>
      </c>
      <c r="R1413" t="s">
        <v>8322</v>
      </c>
      <c r="S1413">
        <f>YEAR(T1413)</f>
        <v>2016</v>
      </c>
      <c r="T1413" s="14">
        <f>(((J1413/60)/60)/24)+DATE(1970,1,1)</f>
        <v>42397.89980324074</v>
      </c>
      <c r="U1413" s="15">
        <f>(((I1413/60)/60)/24)+DATE(1970,1,1)</f>
        <v>42427.89980324074</v>
      </c>
    </row>
    <row r="1414" spans="1:21" ht="29" x14ac:dyDescent="0.35">
      <c r="A1414">
        <v>2439</v>
      </c>
      <c r="B1414" s="3" t="s">
        <v>2440</v>
      </c>
      <c r="C1414" s="3" t="s">
        <v>6549</v>
      </c>
      <c r="D1414" s="6">
        <v>10000</v>
      </c>
      <c r="E1414" s="8">
        <v>837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>ROUND((E1414/D1414)*100,0)</f>
        <v>8</v>
      </c>
      <c r="P1414" s="8">
        <f>IFERROR(ROUND(E1414/L1414,2),0)</f>
        <v>0</v>
      </c>
      <c r="Q1414" s="10" t="s">
        <v>8321</v>
      </c>
      <c r="R1414" t="s">
        <v>8322</v>
      </c>
      <c r="S1414">
        <f>YEAR(T1414)</f>
        <v>2015</v>
      </c>
      <c r="T1414" s="14">
        <f>(((J1414/60)/60)/24)+DATE(1970,1,1)</f>
        <v>42265.818622685183</v>
      </c>
      <c r="U1414" s="15">
        <f>(((I1414/60)/60)/24)+DATE(1970,1,1)</f>
        <v>42295.818622685183</v>
      </c>
    </row>
    <row r="1415" spans="1:21" ht="29" x14ac:dyDescent="0.35">
      <c r="A1415">
        <v>2449</v>
      </c>
      <c r="B1415" s="3" t="s">
        <v>2450</v>
      </c>
      <c r="C1415" s="3" t="s">
        <v>6559</v>
      </c>
      <c r="D1415" s="6">
        <v>10000</v>
      </c>
      <c r="E1415" s="8">
        <v>814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>ROUND((E1415/D1415)*100,0)</f>
        <v>8</v>
      </c>
      <c r="P1415" s="8">
        <f>IFERROR(ROUND(E1415/L1415,2),0)</f>
        <v>6.78</v>
      </c>
      <c r="Q1415" s="10" t="s">
        <v>8321</v>
      </c>
      <c r="R1415" t="s">
        <v>8348</v>
      </c>
      <c r="S1415">
        <f>YEAR(T1415)</f>
        <v>2014</v>
      </c>
      <c r="T1415" s="14">
        <f>(((J1415/60)/60)/24)+DATE(1970,1,1)</f>
        <v>41943.142534722225</v>
      </c>
      <c r="U1415" s="15">
        <f>(((I1415/60)/60)/24)+DATE(1970,1,1)</f>
        <v>41973.184201388889</v>
      </c>
    </row>
    <row r="1416" spans="1:21" ht="29" x14ac:dyDescent="0.35">
      <c r="A1416">
        <v>2451</v>
      </c>
      <c r="B1416" s="3" t="s">
        <v>2452</v>
      </c>
      <c r="C1416" s="3" t="s">
        <v>6561</v>
      </c>
      <c r="D1416" s="6">
        <v>10000</v>
      </c>
      <c r="E1416" s="8">
        <v>813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>ROUND((E1416/D1416)*100,0)</f>
        <v>8</v>
      </c>
      <c r="P1416" s="8">
        <f>IFERROR(ROUND(E1416/L1416,2),0)</f>
        <v>4.37</v>
      </c>
      <c r="Q1416" s="10" t="s">
        <v>8321</v>
      </c>
      <c r="R1416" t="s">
        <v>8348</v>
      </c>
      <c r="S1416">
        <f>YEAR(T1416)</f>
        <v>2017</v>
      </c>
      <c r="T1416" s="14">
        <f>(((J1416/60)/60)/24)+DATE(1970,1,1)</f>
        <v>42779.908449074079</v>
      </c>
      <c r="U1416" s="15">
        <f>(((I1416/60)/60)/24)+DATE(1970,1,1)</f>
        <v>42799.908449074079</v>
      </c>
    </row>
    <row r="1417" spans="1:21" ht="29" x14ac:dyDescent="0.35">
      <c r="A1417">
        <v>2503</v>
      </c>
      <c r="B1417" s="3" t="s">
        <v>2503</v>
      </c>
      <c r="C1417" s="3" t="s">
        <v>6613</v>
      </c>
      <c r="D1417" s="6">
        <v>10000</v>
      </c>
      <c r="E1417" s="8">
        <v>726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>ROUND((E1417/D1417)*100,0)</f>
        <v>7</v>
      </c>
      <c r="P1417" s="8">
        <f>IFERROR(ROUND(E1417/L1417,2),0)</f>
        <v>0</v>
      </c>
      <c r="Q1417" s="10" t="s">
        <v>8321</v>
      </c>
      <c r="R1417" t="s">
        <v>8356</v>
      </c>
      <c r="S1417">
        <f>YEAR(T1417)</f>
        <v>2016</v>
      </c>
      <c r="T1417" s="14">
        <f>(((J1417/60)/60)/24)+DATE(1970,1,1)</f>
        <v>42498.899398148147</v>
      </c>
      <c r="U1417" s="15">
        <f>(((I1417/60)/60)/24)+DATE(1970,1,1)</f>
        <v>42528.879166666666</v>
      </c>
    </row>
    <row r="1418" spans="1:21" ht="29" x14ac:dyDescent="0.35">
      <c r="A1418">
        <v>2539</v>
      </c>
      <c r="B1418" s="3" t="s">
        <v>2539</v>
      </c>
      <c r="C1418" s="3" t="s">
        <v>6649</v>
      </c>
      <c r="D1418" s="6">
        <v>10000</v>
      </c>
      <c r="E1418" s="8">
        <v>657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>ROUND((E1418/D1418)*100,0)</f>
        <v>7</v>
      </c>
      <c r="P1418" s="8">
        <f>IFERROR(ROUND(E1418/L1418,2),0)</f>
        <v>11.14</v>
      </c>
      <c r="Q1418" s="10" t="s">
        <v>8313</v>
      </c>
      <c r="R1418" t="s">
        <v>8341</v>
      </c>
      <c r="S1418">
        <f>YEAR(T1418)</f>
        <v>2014</v>
      </c>
      <c r="T1418" s="14">
        <f>(((J1418/60)/60)/24)+DATE(1970,1,1)</f>
        <v>41977.902222222227</v>
      </c>
      <c r="U1418" s="15">
        <f>(((I1418/60)/60)/24)+DATE(1970,1,1)</f>
        <v>42037.902222222227</v>
      </c>
    </row>
    <row r="1419" spans="1:21" ht="43.5" x14ac:dyDescent="0.35">
      <c r="A1419">
        <v>2562</v>
      </c>
      <c r="B1419" s="3" t="s">
        <v>2562</v>
      </c>
      <c r="C1419" s="3" t="s">
        <v>6672</v>
      </c>
      <c r="D1419" s="6">
        <v>10000</v>
      </c>
      <c r="E1419" s="8">
        <v>636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>ROUND((E1419/D1419)*100,0)</f>
        <v>6</v>
      </c>
      <c r="P1419" s="8">
        <f>IFERROR(ROUND(E1419/L1419,2),0)</f>
        <v>212</v>
      </c>
      <c r="Q1419" s="10" t="s">
        <v>8321</v>
      </c>
      <c r="R1419" t="s">
        <v>8322</v>
      </c>
      <c r="S1419">
        <f>YEAR(T1419)</f>
        <v>2016</v>
      </c>
      <c r="T1419" s="14">
        <f>(((J1419/60)/60)/24)+DATE(1970,1,1)</f>
        <v>42594.524756944447</v>
      </c>
      <c r="U1419" s="15">
        <f>(((I1419/60)/60)/24)+DATE(1970,1,1)</f>
        <v>42654.524756944447</v>
      </c>
    </row>
    <row r="1420" spans="1:21" ht="29" x14ac:dyDescent="0.35">
      <c r="A1420">
        <v>2565</v>
      </c>
      <c r="B1420" s="3" t="s">
        <v>2565</v>
      </c>
      <c r="C1420" s="3" t="s">
        <v>6675</v>
      </c>
      <c r="D1420" s="6">
        <v>10000</v>
      </c>
      <c r="E1420" s="8">
        <v>635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>ROUND((E1420/D1420)*100,0)</f>
        <v>6</v>
      </c>
      <c r="P1420" s="8">
        <f>IFERROR(ROUND(E1420/L1420,2),0)</f>
        <v>635</v>
      </c>
      <c r="Q1420" s="10" t="s">
        <v>8321</v>
      </c>
      <c r="R1420" t="s">
        <v>8322</v>
      </c>
      <c r="S1420">
        <f>YEAR(T1420)</f>
        <v>2016</v>
      </c>
      <c r="T1420" s="14">
        <f>(((J1420/60)/60)/24)+DATE(1970,1,1)</f>
        <v>42440.650335648148</v>
      </c>
      <c r="U1420" s="15">
        <f>(((I1420/60)/60)/24)+DATE(1970,1,1)</f>
        <v>42499.868055555555</v>
      </c>
    </row>
    <row r="1421" spans="1:21" ht="29" x14ac:dyDescent="0.35">
      <c r="A1421">
        <v>2568</v>
      </c>
      <c r="B1421" s="3" t="s">
        <v>2568</v>
      </c>
      <c r="C1421" s="3" t="s">
        <v>6678</v>
      </c>
      <c r="D1421" s="6">
        <v>10000</v>
      </c>
      <c r="E1421" s="8">
        <v>632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>ROUND((E1421/D1421)*100,0)</f>
        <v>6</v>
      </c>
      <c r="P1421" s="8">
        <f>IFERROR(ROUND(E1421/L1421,2),0)</f>
        <v>632</v>
      </c>
      <c r="Q1421" s="10" t="s">
        <v>8321</v>
      </c>
      <c r="R1421" t="s">
        <v>8322</v>
      </c>
      <c r="S1421">
        <f>YEAR(T1421)</f>
        <v>2016</v>
      </c>
      <c r="T1421" s="14">
        <f>(((J1421/60)/60)/24)+DATE(1970,1,1)</f>
        <v>42584.666597222225</v>
      </c>
      <c r="U1421" s="15">
        <f>(((I1421/60)/60)/24)+DATE(1970,1,1)</f>
        <v>42614.666597222225</v>
      </c>
    </row>
    <row r="1422" spans="1:21" ht="29" x14ac:dyDescent="0.35">
      <c r="A1422">
        <v>2574</v>
      </c>
      <c r="B1422" s="3" t="s">
        <v>2574</v>
      </c>
      <c r="C1422" s="3" t="s">
        <v>6684</v>
      </c>
      <c r="D1422" s="6">
        <v>10000</v>
      </c>
      <c r="E1422" s="8">
        <v>625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>ROUND((E1422/D1422)*100,0)</f>
        <v>6</v>
      </c>
      <c r="P1422" s="8">
        <f>IFERROR(ROUND(E1422/L1422,2),0)</f>
        <v>0</v>
      </c>
      <c r="Q1422" s="10" t="s">
        <v>8321</v>
      </c>
      <c r="R1422" t="s">
        <v>8322</v>
      </c>
      <c r="S1422">
        <f>YEAR(T1422)</f>
        <v>2016</v>
      </c>
      <c r="T1422" s="14">
        <f>(((J1422/60)/60)/24)+DATE(1970,1,1)</f>
        <v>42487.825752314813</v>
      </c>
      <c r="U1422" s="15">
        <f>(((I1422/60)/60)/24)+DATE(1970,1,1)</f>
        <v>42508.825752314813</v>
      </c>
    </row>
    <row r="1423" spans="1:21" x14ac:dyDescent="0.35">
      <c r="A1423">
        <v>2576</v>
      </c>
      <c r="B1423" s="3" t="s">
        <v>2576</v>
      </c>
      <c r="C1423" s="3" t="s">
        <v>6686</v>
      </c>
      <c r="D1423" s="6">
        <v>10000</v>
      </c>
      <c r="E1423" s="8">
        <v>621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>ROUND((E1423/D1423)*100,0)</f>
        <v>6</v>
      </c>
      <c r="P1423" s="8">
        <f>IFERROR(ROUND(E1423/L1423,2),0)</f>
        <v>0</v>
      </c>
      <c r="Q1423" s="10" t="s">
        <v>8321</v>
      </c>
      <c r="R1423" t="s">
        <v>8322</v>
      </c>
      <c r="S1423">
        <f>YEAR(T1423)</f>
        <v>2015</v>
      </c>
      <c r="T1423" s="14">
        <f>(((J1423/60)/60)/24)+DATE(1970,1,1)</f>
        <v>42060.00980324074</v>
      </c>
      <c r="U1423" s="15">
        <f>(((I1423/60)/60)/24)+DATE(1970,1,1)</f>
        <v>42104.968136574069</v>
      </c>
    </row>
    <row r="1424" spans="1:21" ht="29" x14ac:dyDescent="0.35">
      <c r="A1424">
        <v>2584</v>
      </c>
      <c r="B1424" s="3" t="s">
        <v>2584</v>
      </c>
      <c r="C1424" s="3" t="s">
        <v>6694</v>
      </c>
      <c r="D1424" s="6">
        <v>10000</v>
      </c>
      <c r="E1424" s="8">
        <v>610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>ROUND((E1424/D1424)*100,0)</f>
        <v>6</v>
      </c>
      <c r="P1424" s="8">
        <f>IFERROR(ROUND(E1424/L1424,2),0)</f>
        <v>0</v>
      </c>
      <c r="Q1424" s="10" t="s">
        <v>8321</v>
      </c>
      <c r="R1424" t="s">
        <v>8322</v>
      </c>
      <c r="S1424">
        <f>YEAR(T1424)</f>
        <v>2015</v>
      </c>
      <c r="T1424" s="14">
        <f>(((J1424/60)/60)/24)+DATE(1970,1,1)</f>
        <v>42140.173252314817</v>
      </c>
      <c r="U1424" s="15">
        <f>(((I1424/60)/60)/24)+DATE(1970,1,1)</f>
        <v>42170.173252314817</v>
      </c>
    </row>
    <row r="1425" spans="1:21" ht="29" x14ac:dyDescent="0.35">
      <c r="A1425">
        <v>2593</v>
      </c>
      <c r="B1425" s="3" t="s">
        <v>2593</v>
      </c>
      <c r="C1425" s="3" t="s">
        <v>6703</v>
      </c>
      <c r="D1425" s="6">
        <v>10000</v>
      </c>
      <c r="E1425" s="8">
        <v>605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>ROUND((E1425/D1425)*100,0)</f>
        <v>6</v>
      </c>
      <c r="P1425" s="8">
        <f>IFERROR(ROUND(E1425/L1425,2),0)</f>
        <v>0</v>
      </c>
      <c r="Q1425" s="10" t="s">
        <v>8321</v>
      </c>
      <c r="R1425" t="s">
        <v>8322</v>
      </c>
      <c r="S1425">
        <f>YEAR(T1425)</f>
        <v>2015</v>
      </c>
      <c r="T1425" s="14">
        <f>(((J1425/60)/60)/24)+DATE(1970,1,1)</f>
        <v>42089.84520833334</v>
      </c>
      <c r="U1425" s="15">
        <f>(((I1425/60)/60)/24)+DATE(1970,1,1)</f>
        <v>42119.84520833334</v>
      </c>
    </row>
    <row r="1426" spans="1:21" ht="29" x14ac:dyDescent="0.35">
      <c r="A1426">
        <v>2612</v>
      </c>
      <c r="B1426" s="3" t="s">
        <v>2612</v>
      </c>
      <c r="C1426" s="3" t="s">
        <v>6722</v>
      </c>
      <c r="D1426" s="6">
        <v>10000</v>
      </c>
      <c r="E1426" s="8">
        <v>580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>ROUND((E1426/D1426)*100,0)</f>
        <v>6</v>
      </c>
      <c r="P1426" s="8">
        <f>IFERROR(ROUND(E1426/L1426,2),0)</f>
        <v>1.97</v>
      </c>
      <c r="Q1426" s="10" t="s">
        <v>8316</v>
      </c>
      <c r="R1426" t="s">
        <v>8350</v>
      </c>
      <c r="S1426">
        <f>YEAR(T1426)</f>
        <v>2014</v>
      </c>
      <c r="T1426" s="14">
        <f>(((J1426/60)/60)/24)+DATE(1970,1,1)</f>
        <v>41982.143171296295</v>
      </c>
      <c r="U1426" s="15">
        <f>(((I1426/60)/60)/24)+DATE(1970,1,1)</f>
        <v>42013.143171296295</v>
      </c>
    </row>
    <row r="1427" spans="1:21" ht="29" x14ac:dyDescent="0.35">
      <c r="A1427">
        <v>2666</v>
      </c>
      <c r="B1427" s="3" t="s">
        <v>2666</v>
      </c>
      <c r="C1427" s="3" t="s">
        <v>6776</v>
      </c>
      <c r="D1427" s="6">
        <v>10000</v>
      </c>
      <c r="E1427" s="8">
        <v>506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>ROUND((E1427/D1427)*100,0)</f>
        <v>5</v>
      </c>
      <c r="P1427" s="8">
        <f>IFERROR(ROUND(E1427/L1427,2),0)</f>
        <v>2.46</v>
      </c>
      <c r="Q1427" s="10" t="s">
        <v>8316</v>
      </c>
      <c r="R1427" t="s">
        <v>8355</v>
      </c>
      <c r="S1427">
        <f>YEAR(T1427)</f>
        <v>2015</v>
      </c>
      <c r="T1427" s="14">
        <f>(((J1427/60)/60)/24)+DATE(1970,1,1)</f>
        <v>42235.764340277776</v>
      </c>
      <c r="U1427" s="15">
        <f>(((I1427/60)/60)/24)+DATE(1970,1,1)</f>
        <v>42272.875</v>
      </c>
    </row>
    <row r="1428" spans="1:21" ht="29" x14ac:dyDescent="0.35">
      <c r="A1428">
        <v>2672</v>
      </c>
      <c r="B1428" s="3" t="s">
        <v>2672</v>
      </c>
      <c r="C1428" s="3" t="s">
        <v>6782</v>
      </c>
      <c r="D1428" s="6">
        <v>10000</v>
      </c>
      <c r="E1428" s="8">
        <v>502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>ROUND((E1428/D1428)*100,0)</f>
        <v>5</v>
      </c>
      <c r="P1428" s="8">
        <f>IFERROR(ROUND(E1428/L1428,2),0)</f>
        <v>10.68</v>
      </c>
      <c r="Q1428" s="10" t="s">
        <v>8316</v>
      </c>
      <c r="R1428" t="s">
        <v>8355</v>
      </c>
      <c r="S1428">
        <f>YEAR(T1428)</f>
        <v>2015</v>
      </c>
      <c r="T1428" s="14">
        <f>(((J1428/60)/60)/24)+DATE(1970,1,1)</f>
        <v>42344.884143518517</v>
      </c>
      <c r="U1428" s="15">
        <f>(((I1428/60)/60)/24)+DATE(1970,1,1)</f>
        <v>42366.25</v>
      </c>
    </row>
    <row r="1429" spans="1:21" ht="29" x14ac:dyDescent="0.35">
      <c r="A1429">
        <v>2702</v>
      </c>
      <c r="B1429" s="3" t="s">
        <v>2702</v>
      </c>
      <c r="C1429" s="3" t="s">
        <v>6812</v>
      </c>
      <c r="D1429" s="6">
        <v>10000</v>
      </c>
      <c r="E1429" s="8">
        <v>467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>ROUND((E1429/D1429)*100,0)</f>
        <v>5</v>
      </c>
      <c r="P1429" s="8">
        <f>IFERROR(ROUND(E1429/L1429,2),0)</f>
        <v>17.96</v>
      </c>
      <c r="Q1429" s="10" t="s">
        <v>8339</v>
      </c>
      <c r="R1429" t="s">
        <v>8357</v>
      </c>
      <c r="S1429">
        <f>YEAR(T1429)</f>
        <v>2017</v>
      </c>
      <c r="T1429" s="14">
        <f>(((J1429/60)/60)/24)+DATE(1970,1,1)</f>
        <v>42800.801817129628</v>
      </c>
      <c r="U1429" s="15">
        <f>(((I1429/60)/60)/24)+DATE(1970,1,1)</f>
        <v>42830.760150462964</v>
      </c>
    </row>
    <row r="1430" spans="1:21" ht="43.5" x14ac:dyDescent="0.35">
      <c r="A1430">
        <v>2716</v>
      </c>
      <c r="B1430" s="3" t="s">
        <v>2716</v>
      </c>
      <c r="C1430" s="3" t="s">
        <v>6826</v>
      </c>
      <c r="D1430" s="6">
        <v>10000</v>
      </c>
      <c r="E1430" s="8">
        <v>450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>ROUND((E1430/D1430)*100,0)</f>
        <v>5</v>
      </c>
      <c r="P1430" s="8">
        <f>IFERROR(ROUND(E1430/L1430,2),0)</f>
        <v>2.41</v>
      </c>
      <c r="Q1430" s="10" t="s">
        <v>8339</v>
      </c>
      <c r="R1430" t="s">
        <v>8357</v>
      </c>
      <c r="S1430">
        <f>YEAR(T1430)</f>
        <v>2015</v>
      </c>
      <c r="T1430" s="14">
        <f>(((J1430/60)/60)/24)+DATE(1970,1,1)</f>
        <v>42255.333252314813</v>
      </c>
      <c r="U1430" s="15">
        <f>(((I1430/60)/60)/24)+DATE(1970,1,1)</f>
        <v>42285.333252314813</v>
      </c>
    </row>
    <row r="1431" spans="1:21" ht="29" x14ac:dyDescent="0.35">
      <c r="A1431">
        <v>2727</v>
      </c>
      <c r="B1431" s="3" t="s">
        <v>2727</v>
      </c>
      <c r="C1431" s="3" t="s">
        <v>6837</v>
      </c>
      <c r="D1431" s="6">
        <v>10000</v>
      </c>
      <c r="E1431" s="8">
        <v>430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>ROUND((E1431/D1431)*100,0)</f>
        <v>4</v>
      </c>
      <c r="P1431" s="8">
        <f>IFERROR(ROUND(E1431/L1431,2),0)</f>
        <v>0.61</v>
      </c>
      <c r="Q1431" s="10" t="s">
        <v>8316</v>
      </c>
      <c r="R1431" t="s">
        <v>8317</v>
      </c>
      <c r="S1431">
        <f>YEAR(T1431)</f>
        <v>2015</v>
      </c>
      <c r="T1431" s="14">
        <f>(((J1431/60)/60)/24)+DATE(1970,1,1)</f>
        <v>42198.676655092597</v>
      </c>
      <c r="U1431" s="15">
        <f>(((I1431/60)/60)/24)+DATE(1970,1,1)</f>
        <v>42223.676655092597</v>
      </c>
    </row>
    <row r="1432" spans="1:21" ht="29" x14ac:dyDescent="0.35">
      <c r="A1432">
        <v>2749</v>
      </c>
      <c r="B1432" s="3" t="s">
        <v>2749</v>
      </c>
      <c r="C1432" s="3" t="s">
        <v>6859</v>
      </c>
      <c r="D1432" s="6">
        <v>10000</v>
      </c>
      <c r="E1432" s="8">
        <v>410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>ROUND((E1432/D1432)*100,0)</f>
        <v>4</v>
      </c>
      <c r="P1432" s="8">
        <f>IFERROR(ROUND(E1432/L1432,2),0)</f>
        <v>205</v>
      </c>
      <c r="Q1432" s="10" t="s">
        <v>8318</v>
      </c>
      <c r="R1432" t="s">
        <v>8354</v>
      </c>
      <c r="S1432">
        <f>YEAR(T1432)</f>
        <v>2015</v>
      </c>
      <c r="T1432" s="14">
        <f>(((J1432/60)/60)/24)+DATE(1970,1,1)</f>
        <v>42068.799039351856</v>
      </c>
      <c r="U1432" s="15">
        <f>(((I1432/60)/60)/24)+DATE(1970,1,1)</f>
        <v>42098.757372685184</v>
      </c>
    </row>
    <row r="1433" spans="1:21" ht="29" x14ac:dyDescent="0.35">
      <c r="A1433">
        <v>2754</v>
      </c>
      <c r="B1433" s="3" t="s">
        <v>2754</v>
      </c>
      <c r="C1433" s="3" t="s">
        <v>6864</v>
      </c>
      <c r="D1433" s="6">
        <v>10000</v>
      </c>
      <c r="E1433" s="8">
        <v>405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>ROUND((E1433/D1433)*100,0)</f>
        <v>4</v>
      </c>
      <c r="P1433" s="8">
        <f>IFERROR(ROUND(E1433/L1433,2),0)</f>
        <v>0</v>
      </c>
      <c r="Q1433" s="10" t="s">
        <v>8318</v>
      </c>
      <c r="R1433" t="s">
        <v>8354</v>
      </c>
      <c r="S1433">
        <f>YEAR(T1433)</f>
        <v>2014</v>
      </c>
      <c r="T1433" s="14">
        <f>(((J1433/60)/60)/24)+DATE(1970,1,1)</f>
        <v>41863.636006944449</v>
      </c>
      <c r="U1433" s="15">
        <f>(((I1433/60)/60)/24)+DATE(1970,1,1)</f>
        <v>41893.636006944449</v>
      </c>
    </row>
    <row r="1434" spans="1:21" ht="29" x14ac:dyDescent="0.35">
      <c r="A1434">
        <v>2756</v>
      </c>
      <c r="B1434" s="3" t="s">
        <v>2756</v>
      </c>
      <c r="C1434" s="3" t="s">
        <v>6866</v>
      </c>
      <c r="D1434" s="6">
        <v>10000</v>
      </c>
      <c r="E1434" s="8">
        <v>403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>ROUND((E1434/D1434)*100,0)</f>
        <v>4</v>
      </c>
      <c r="P1434" s="8">
        <f>IFERROR(ROUND(E1434/L1434,2),0)</f>
        <v>12.21</v>
      </c>
      <c r="Q1434" s="10" t="s">
        <v>8318</v>
      </c>
      <c r="R1434" t="s">
        <v>8354</v>
      </c>
      <c r="S1434">
        <f>YEAR(T1434)</f>
        <v>2013</v>
      </c>
      <c r="T1434" s="14">
        <f>(((J1434/60)/60)/24)+DATE(1970,1,1)</f>
        <v>41620.90047453704</v>
      </c>
      <c r="U1434" s="15">
        <f>(((I1434/60)/60)/24)+DATE(1970,1,1)</f>
        <v>41650.90047453704</v>
      </c>
    </row>
    <row r="1435" spans="1:21" ht="43.5" x14ac:dyDescent="0.35">
      <c r="A1435">
        <v>2793</v>
      </c>
      <c r="B1435" s="3" t="s">
        <v>2793</v>
      </c>
      <c r="C1435" s="3" t="s">
        <v>6903</v>
      </c>
      <c r="D1435" s="6">
        <v>10000</v>
      </c>
      <c r="E1435" s="8">
        <v>358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>ROUND((E1435/D1435)*100,0)</f>
        <v>4</v>
      </c>
      <c r="P1435" s="8">
        <f>IFERROR(ROUND(E1435/L1435,2),0)</f>
        <v>4.9000000000000004</v>
      </c>
      <c r="Q1435" s="10" t="s">
        <v>8339</v>
      </c>
      <c r="R1435" t="s">
        <v>8340</v>
      </c>
      <c r="S1435">
        <f>YEAR(T1435)</f>
        <v>2015</v>
      </c>
      <c r="T1435" s="14">
        <f>(((J1435/60)/60)/24)+DATE(1970,1,1)</f>
        <v>42176.419039351851</v>
      </c>
      <c r="U1435" s="15">
        <f>(((I1435/60)/60)/24)+DATE(1970,1,1)</f>
        <v>42206.419039351851</v>
      </c>
    </row>
    <row r="1436" spans="1:21" ht="29" x14ac:dyDescent="0.35">
      <c r="A1436">
        <v>2803</v>
      </c>
      <c r="B1436" s="3" t="s">
        <v>2803</v>
      </c>
      <c r="C1436" s="3" t="s">
        <v>6913</v>
      </c>
      <c r="D1436" s="6">
        <v>10000</v>
      </c>
      <c r="E1436" s="8">
        <v>346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>ROUND((E1436/D1436)*100,0)</f>
        <v>3</v>
      </c>
      <c r="P1436" s="8">
        <f>IFERROR(ROUND(E1436/L1436,2),0)</f>
        <v>2.4500000000000002</v>
      </c>
      <c r="Q1436" s="10" t="s">
        <v>8339</v>
      </c>
      <c r="R1436" t="s">
        <v>8340</v>
      </c>
      <c r="S1436">
        <f>YEAR(T1436)</f>
        <v>2015</v>
      </c>
      <c r="T1436" s="14">
        <f>(((J1436/60)/60)/24)+DATE(1970,1,1)</f>
        <v>42158.065694444449</v>
      </c>
      <c r="U1436" s="15">
        <f>(((I1436/60)/60)/24)+DATE(1970,1,1)</f>
        <v>42201</v>
      </c>
    </row>
    <row r="1437" spans="1:21" ht="29" x14ac:dyDescent="0.35">
      <c r="A1437">
        <v>2811</v>
      </c>
      <c r="B1437" s="3" t="s">
        <v>2811</v>
      </c>
      <c r="C1437" s="3" t="s">
        <v>6921</v>
      </c>
      <c r="D1437" s="6">
        <v>10000</v>
      </c>
      <c r="E1437" s="8">
        <v>335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>ROUND((E1437/D1437)*100,0)</f>
        <v>3</v>
      </c>
      <c r="P1437" s="8">
        <f>IFERROR(ROUND(E1437/L1437,2),0)</f>
        <v>3.1</v>
      </c>
      <c r="Q1437" s="10" t="s">
        <v>8339</v>
      </c>
      <c r="R1437" t="s">
        <v>8340</v>
      </c>
      <c r="S1437">
        <f>YEAR(T1437)</f>
        <v>2015</v>
      </c>
      <c r="T1437" s="14">
        <f>(((J1437/60)/60)/24)+DATE(1970,1,1)</f>
        <v>42028.496562500004</v>
      </c>
      <c r="U1437" s="15">
        <f>(((I1437/60)/60)/24)+DATE(1970,1,1)</f>
        <v>42058.496562500004</v>
      </c>
    </row>
    <row r="1438" spans="1:21" ht="29" x14ac:dyDescent="0.35">
      <c r="A1438">
        <v>2818</v>
      </c>
      <c r="B1438" s="3" t="s">
        <v>2818</v>
      </c>
      <c r="C1438" s="3" t="s">
        <v>6928</v>
      </c>
      <c r="D1438" s="6">
        <v>10000</v>
      </c>
      <c r="E1438" s="8">
        <v>325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>ROUND((E1438/D1438)*100,0)</f>
        <v>3</v>
      </c>
      <c r="P1438" s="8">
        <f>IFERROR(ROUND(E1438/L1438,2),0)</f>
        <v>3.19</v>
      </c>
      <c r="Q1438" s="10" t="s">
        <v>8339</v>
      </c>
      <c r="R1438" t="s">
        <v>8340</v>
      </c>
      <c r="S1438">
        <f>YEAR(T1438)</f>
        <v>2015</v>
      </c>
      <c r="T1438" s="14">
        <f>(((J1438/60)/60)/24)+DATE(1970,1,1)</f>
        <v>42250.598217592589</v>
      </c>
      <c r="U1438" s="15">
        <f>(((I1438/60)/60)/24)+DATE(1970,1,1)</f>
        <v>42270.598217592589</v>
      </c>
    </row>
    <row r="1439" spans="1:21" ht="29" x14ac:dyDescent="0.35">
      <c r="A1439">
        <v>2871</v>
      </c>
      <c r="B1439" s="3" t="s">
        <v>2871</v>
      </c>
      <c r="C1439" s="3" t="s">
        <v>6981</v>
      </c>
      <c r="D1439" s="6">
        <v>10000</v>
      </c>
      <c r="E1439" s="8">
        <v>277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>ROUND((E1439/D1439)*100,0)</f>
        <v>3</v>
      </c>
      <c r="P1439" s="8">
        <f>IFERROR(ROUND(E1439/L1439,2),0)</f>
        <v>21.31</v>
      </c>
      <c r="Q1439" s="10" t="s">
        <v>8339</v>
      </c>
      <c r="R1439" t="s">
        <v>8340</v>
      </c>
      <c r="S1439">
        <f>YEAR(T1439)</f>
        <v>2014</v>
      </c>
      <c r="T1439" s="14">
        <f>(((J1439/60)/60)/24)+DATE(1970,1,1)</f>
        <v>41974.738576388889</v>
      </c>
      <c r="U1439" s="15">
        <f>(((I1439/60)/60)/24)+DATE(1970,1,1)</f>
        <v>41994.738576388889</v>
      </c>
    </row>
    <row r="1440" spans="1:21" ht="29" x14ac:dyDescent="0.35">
      <c r="A1440">
        <v>2883</v>
      </c>
      <c r="B1440" s="3" t="s">
        <v>2883</v>
      </c>
      <c r="C1440" s="3" t="s">
        <v>6993</v>
      </c>
      <c r="D1440" s="6">
        <v>10000</v>
      </c>
      <c r="E1440" s="8">
        <v>266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>ROUND((E1440/D1440)*100,0)</f>
        <v>3</v>
      </c>
      <c r="P1440" s="8">
        <f>IFERROR(ROUND(E1440/L1440,2),0)</f>
        <v>53.2</v>
      </c>
      <c r="Q1440" s="10" t="s">
        <v>8339</v>
      </c>
      <c r="R1440" t="s">
        <v>8340</v>
      </c>
      <c r="S1440">
        <f>YEAR(T1440)</f>
        <v>2016</v>
      </c>
      <c r="T1440" s="14">
        <f>(((J1440/60)/60)/24)+DATE(1970,1,1)</f>
        <v>42370.90320601852</v>
      </c>
      <c r="U1440" s="15">
        <f>(((I1440/60)/60)/24)+DATE(1970,1,1)</f>
        <v>42406.207638888889</v>
      </c>
    </row>
    <row r="1441" spans="1:21" ht="29" x14ac:dyDescent="0.35">
      <c r="A1441">
        <v>2891</v>
      </c>
      <c r="B1441" s="3" t="s">
        <v>2891</v>
      </c>
      <c r="C1441" s="3" t="s">
        <v>7001</v>
      </c>
      <c r="D1441" s="6">
        <v>10000</v>
      </c>
      <c r="E1441" s="8">
        <v>260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>ROUND((E1441/D1441)*100,0)</f>
        <v>3</v>
      </c>
      <c r="P1441" s="8">
        <f>IFERROR(ROUND(E1441/L1441,2),0)</f>
        <v>26</v>
      </c>
      <c r="Q1441" s="10" t="s">
        <v>8339</v>
      </c>
      <c r="R1441" t="s">
        <v>8340</v>
      </c>
      <c r="S1441">
        <f>YEAR(T1441)</f>
        <v>2016</v>
      </c>
      <c r="T1441" s="14">
        <f>(((J1441/60)/60)/24)+DATE(1970,1,1)</f>
        <v>42415.883425925931</v>
      </c>
      <c r="U1441" s="15">
        <f>(((I1441/60)/60)/24)+DATE(1970,1,1)</f>
        <v>42475.84175925926</v>
      </c>
    </row>
    <row r="1442" spans="1:21" ht="29" x14ac:dyDescent="0.35">
      <c r="A1442">
        <v>2899</v>
      </c>
      <c r="B1442" s="3" t="s">
        <v>2899</v>
      </c>
      <c r="C1442" s="3" t="s">
        <v>7009</v>
      </c>
      <c r="D1442" s="6">
        <v>10000</v>
      </c>
      <c r="E1442" s="8">
        <v>251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>ROUND((E1442/D1442)*100,0)</f>
        <v>3</v>
      </c>
      <c r="P1442" s="8">
        <f>IFERROR(ROUND(E1442/L1442,2),0)</f>
        <v>0</v>
      </c>
      <c r="Q1442" s="10" t="s">
        <v>8339</v>
      </c>
      <c r="R1442" t="s">
        <v>8340</v>
      </c>
      <c r="S1442">
        <f>YEAR(T1442)</f>
        <v>2016</v>
      </c>
      <c r="T1442" s="14">
        <f>(((J1442/60)/60)/24)+DATE(1970,1,1)</f>
        <v>42515.078217592592</v>
      </c>
      <c r="U1442" s="15">
        <f>(((I1442/60)/60)/24)+DATE(1970,1,1)</f>
        <v>42575.078217592592</v>
      </c>
    </row>
    <row r="1443" spans="1:21" ht="29" x14ac:dyDescent="0.35">
      <c r="A1443">
        <v>2913</v>
      </c>
      <c r="B1443" s="3" t="s">
        <v>2913</v>
      </c>
      <c r="C1443" s="3" t="s">
        <v>7023</v>
      </c>
      <c r="D1443" s="6">
        <v>10000</v>
      </c>
      <c r="E1443" s="8">
        <v>250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>ROUND((E1443/D1443)*100,0)</f>
        <v>3</v>
      </c>
      <c r="P1443" s="8">
        <f>IFERROR(ROUND(E1443/L1443,2),0)</f>
        <v>125</v>
      </c>
      <c r="Q1443" s="10" t="s">
        <v>8339</v>
      </c>
      <c r="R1443" t="s">
        <v>8340</v>
      </c>
      <c r="S1443">
        <f>YEAR(T1443)</f>
        <v>2014</v>
      </c>
      <c r="T1443" s="14">
        <f>(((J1443/60)/60)/24)+DATE(1970,1,1)</f>
        <v>41828.922905092593</v>
      </c>
      <c r="U1443" s="15">
        <f>(((I1443/60)/60)/24)+DATE(1970,1,1)</f>
        <v>41888.922905092593</v>
      </c>
    </row>
    <row r="1444" spans="1:21" ht="29" x14ac:dyDescent="0.35">
      <c r="A1444">
        <v>2930</v>
      </c>
      <c r="B1444" s="3" t="s">
        <v>2930</v>
      </c>
      <c r="C1444" s="3" t="s">
        <v>7040</v>
      </c>
      <c r="D1444" s="6">
        <v>10000</v>
      </c>
      <c r="E1444" s="8">
        <v>233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>ROUND((E1444/D1444)*100,0)</f>
        <v>2</v>
      </c>
      <c r="P1444" s="8">
        <f>IFERROR(ROUND(E1444/L1444,2),0)</f>
        <v>3.76</v>
      </c>
      <c r="Q1444" s="10" t="s">
        <v>8339</v>
      </c>
      <c r="R1444" t="s">
        <v>8351</v>
      </c>
      <c r="S1444">
        <f>YEAR(T1444)</f>
        <v>2015</v>
      </c>
      <c r="T1444" s="14">
        <f>(((J1444/60)/60)/24)+DATE(1970,1,1)</f>
        <v>42101.584074074075</v>
      </c>
      <c r="U1444" s="15">
        <f>(((I1444/60)/60)/24)+DATE(1970,1,1)</f>
        <v>42131.584074074075</v>
      </c>
    </row>
    <row r="1445" spans="1:21" ht="29" x14ac:dyDescent="0.35">
      <c r="A1445">
        <v>2944</v>
      </c>
      <c r="B1445" s="3" t="s">
        <v>2944</v>
      </c>
      <c r="C1445" s="3" t="s">
        <v>7054</v>
      </c>
      <c r="D1445" s="6">
        <v>10000</v>
      </c>
      <c r="E1445" s="8">
        <v>216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>ROUND((E1445/D1445)*100,0)</f>
        <v>2</v>
      </c>
      <c r="P1445" s="8">
        <f>IFERROR(ROUND(E1445/L1445,2),0)</f>
        <v>216</v>
      </c>
      <c r="Q1445" s="10" t="s">
        <v>8339</v>
      </c>
      <c r="R1445" t="s">
        <v>8357</v>
      </c>
      <c r="S1445">
        <f>YEAR(T1445)</f>
        <v>2015</v>
      </c>
      <c r="T1445" s="14">
        <f>(((J1445/60)/60)/24)+DATE(1970,1,1)</f>
        <v>42132.9143287037</v>
      </c>
      <c r="U1445" s="15">
        <f>(((I1445/60)/60)/24)+DATE(1970,1,1)</f>
        <v>42162.9143287037</v>
      </c>
    </row>
    <row r="1446" spans="1:21" ht="29" x14ac:dyDescent="0.35">
      <c r="A1446">
        <v>2959</v>
      </c>
      <c r="B1446" s="3" t="s">
        <v>2959</v>
      </c>
      <c r="C1446" s="3" t="s">
        <v>7069</v>
      </c>
      <c r="D1446" s="6">
        <v>10000</v>
      </c>
      <c r="E1446" s="8">
        <v>205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>ROUND((E1446/D1446)*100,0)</f>
        <v>2</v>
      </c>
      <c r="P1446" s="8">
        <f>IFERROR(ROUND(E1446/L1446,2),0)</f>
        <v>0</v>
      </c>
      <c r="Q1446" s="10" t="s">
        <v>8339</v>
      </c>
      <c r="R1446" t="s">
        <v>8357</v>
      </c>
      <c r="S1446">
        <f>YEAR(T1446)</f>
        <v>2016</v>
      </c>
      <c r="T1446" s="14">
        <f>(((J1446/60)/60)/24)+DATE(1970,1,1)</f>
        <v>42498.008391203708</v>
      </c>
      <c r="U1446" s="15">
        <f>(((I1446/60)/60)/24)+DATE(1970,1,1)</f>
        <v>42528.008391203708</v>
      </c>
    </row>
    <row r="1447" spans="1:21" ht="29" x14ac:dyDescent="0.35">
      <c r="A1447">
        <v>2963</v>
      </c>
      <c r="B1447" s="3" t="s">
        <v>2963</v>
      </c>
      <c r="C1447" s="3" t="s">
        <v>7073</v>
      </c>
      <c r="D1447" s="6">
        <v>10000</v>
      </c>
      <c r="E1447" s="8">
        <v>203.9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>ROUND((E1447/D1447)*100,0)</f>
        <v>2</v>
      </c>
      <c r="P1447" s="8">
        <f>IFERROR(ROUND(E1447/L1447,2),0)</f>
        <v>2.08</v>
      </c>
      <c r="Q1447" s="10" t="s">
        <v>8339</v>
      </c>
      <c r="R1447" t="s">
        <v>8340</v>
      </c>
      <c r="S1447">
        <f>YEAR(T1447)</f>
        <v>2015</v>
      </c>
      <c r="T1447" s="14">
        <f>(((J1447/60)/60)/24)+DATE(1970,1,1)</f>
        <v>42157.470185185186</v>
      </c>
      <c r="U1447" s="15">
        <f>(((I1447/60)/60)/24)+DATE(1970,1,1)</f>
        <v>42187.470185185186</v>
      </c>
    </row>
    <row r="1448" spans="1:21" ht="29" x14ac:dyDescent="0.35">
      <c r="A1448">
        <v>2966</v>
      </c>
      <c r="B1448" s="3" t="s">
        <v>2966</v>
      </c>
      <c r="C1448" s="3" t="s">
        <v>7076</v>
      </c>
      <c r="D1448" s="6">
        <v>10000</v>
      </c>
      <c r="E1448" s="8">
        <v>201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>ROUND((E1448/D1448)*100,0)</f>
        <v>2</v>
      </c>
      <c r="P1448" s="8">
        <f>IFERROR(ROUND(E1448/L1448,2),0)</f>
        <v>1.57</v>
      </c>
      <c r="Q1448" s="10" t="s">
        <v>8339</v>
      </c>
      <c r="R1448" t="s">
        <v>8340</v>
      </c>
      <c r="S1448">
        <f>YEAR(T1448)</f>
        <v>2015</v>
      </c>
      <c r="T1448" s="14">
        <f>(((J1448/60)/60)/24)+DATE(1970,1,1)</f>
        <v>42233.738564814819</v>
      </c>
      <c r="U1448" s="15">
        <f>(((I1448/60)/60)/24)+DATE(1970,1,1)</f>
        <v>42263.738564814819</v>
      </c>
    </row>
    <row r="1449" spans="1:21" ht="29" x14ac:dyDescent="0.35">
      <c r="A1449">
        <v>2985</v>
      </c>
      <c r="B1449" s="3" t="s">
        <v>2985</v>
      </c>
      <c r="C1449" s="3" t="s">
        <v>7095</v>
      </c>
      <c r="D1449" s="6">
        <v>10000</v>
      </c>
      <c r="E1449" s="8">
        <v>190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>ROUND((E1449/D1449)*100,0)</f>
        <v>2</v>
      </c>
      <c r="P1449" s="8">
        <f>IFERROR(ROUND(E1449/L1449,2),0)</f>
        <v>1.71</v>
      </c>
      <c r="Q1449" s="10" t="s">
        <v>8339</v>
      </c>
      <c r="R1449" t="s">
        <v>8357</v>
      </c>
      <c r="S1449">
        <f>YEAR(T1449)</f>
        <v>2016</v>
      </c>
      <c r="T1449" s="14">
        <f>(((J1449/60)/60)/24)+DATE(1970,1,1)</f>
        <v>42654.973703703698</v>
      </c>
      <c r="U1449" s="15">
        <f>(((I1449/60)/60)/24)+DATE(1970,1,1)</f>
        <v>42674.166666666672</v>
      </c>
    </row>
    <row r="1450" spans="1:21" ht="29" x14ac:dyDescent="0.35">
      <c r="A1450">
        <v>2990</v>
      </c>
      <c r="B1450" s="3" t="s">
        <v>2990</v>
      </c>
      <c r="C1450" s="3" t="s">
        <v>7100</v>
      </c>
      <c r="D1450" s="6">
        <v>10000</v>
      </c>
      <c r="E1450" s="8">
        <v>185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>ROUND((E1450/D1450)*100,0)</f>
        <v>2</v>
      </c>
      <c r="P1450" s="8">
        <f>IFERROR(ROUND(E1450/L1450,2),0)</f>
        <v>6.85</v>
      </c>
      <c r="Q1450" s="10" t="s">
        <v>8339</v>
      </c>
      <c r="R1450" t="s">
        <v>8357</v>
      </c>
      <c r="S1450">
        <f>YEAR(T1450)</f>
        <v>2015</v>
      </c>
      <c r="T1450" s="14">
        <f>(((J1450/60)/60)/24)+DATE(1970,1,1)</f>
        <v>42341.57430555555</v>
      </c>
      <c r="U1450" s="15">
        <f>(((I1450/60)/60)/24)+DATE(1970,1,1)</f>
        <v>42376.57430555555</v>
      </c>
    </row>
    <row r="1451" spans="1:21" ht="29" x14ac:dyDescent="0.35">
      <c r="A1451">
        <v>2997</v>
      </c>
      <c r="B1451" s="3" t="s">
        <v>2997</v>
      </c>
      <c r="C1451" s="3" t="s">
        <v>7107</v>
      </c>
      <c r="D1451" s="6">
        <v>10000</v>
      </c>
      <c r="E1451" s="8">
        <v>178.52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>ROUND((E1451/D1451)*100,0)</f>
        <v>2</v>
      </c>
      <c r="P1451" s="8">
        <f>IFERROR(ROUND(E1451/L1451,2),0)</f>
        <v>1.55</v>
      </c>
      <c r="Q1451" s="10" t="s">
        <v>8339</v>
      </c>
      <c r="R1451" t="s">
        <v>8357</v>
      </c>
      <c r="S1451">
        <f>YEAR(T1451)</f>
        <v>2017</v>
      </c>
      <c r="T1451" s="14">
        <f>(((J1451/60)/60)/24)+DATE(1970,1,1)</f>
        <v>42775.733715277776</v>
      </c>
      <c r="U1451" s="15">
        <f>(((I1451/60)/60)/24)+DATE(1970,1,1)</f>
        <v>42793.207638888889</v>
      </c>
    </row>
    <row r="1452" spans="1:21" ht="29" x14ac:dyDescent="0.35">
      <c r="A1452">
        <v>3013</v>
      </c>
      <c r="B1452" s="3" t="s">
        <v>3013</v>
      </c>
      <c r="C1452" s="3" t="s">
        <v>7123</v>
      </c>
      <c r="D1452" s="6">
        <v>10000</v>
      </c>
      <c r="E1452" s="8">
        <v>160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>ROUND((E1452/D1452)*100,0)</f>
        <v>2</v>
      </c>
      <c r="P1452" s="8">
        <f>IFERROR(ROUND(E1452/L1452,2),0)</f>
        <v>1.5</v>
      </c>
      <c r="Q1452" s="10" t="s">
        <v>8339</v>
      </c>
      <c r="R1452" t="s">
        <v>8357</v>
      </c>
      <c r="S1452">
        <f>YEAR(T1452)</f>
        <v>2015</v>
      </c>
      <c r="T1452" s="14">
        <f>(((J1452/60)/60)/24)+DATE(1970,1,1)</f>
        <v>42146.836215277777</v>
      </c>
      <c r="U1452" s="15">
        <f>(((I1452/60)/60)/24)+DATE(1970,1,1)</f>
        <v>42176.836215277777</v>
      </c>
    </row>
    <row r="1453" spans="1:21" ht="29" x14ac:dyDescent="0.35">
      <c r="A1453">
        <v>3022</v>
      </c>
      <c r="B1453" s="3" t="s">
        <v>3022</v>
      </c>
      <c r="C1453" s="3" t="s">
        <v>7132</v>
      </c>
      <c r="D1453" s="6">
        <v>10000</v>
      </c>
      <c r="E1453" s="8">
        <v>151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>ROUND((E1453/D1453)*100,0)</f>
        <v>2</v>
      </c>
      <c r="P1453" s="8">
        <f>IFERROR(ROUND(E1453/L1453,2),0)</f>
        <v>2.44</v>
      </c>
      <c r="Q1453" s="10" t="s">
        <v>8339</v>
      </c>
      <c r="R1453" t="s">
        <v>8357</v>
      </c>
      <c r="S1453">
        <f>YEAR(T1453)</f>
        <v>2016</v>
      </c>
      <c r="T1453" s="14">
        <f>(((J1453/60)/60)/24)+DATE(1970,1,1)</f>
        <v>42564.95380787037</v>
      </c>
      <c r="U1453" s="15">
        <f>(((I1453/60)/60)/24)+DATE(1970,1,1)</f>
        <v>42609.95380787037</v>
      </c>
    </row>
    <row r="1454" spans="1:21" ht="29" x14ac:dyDescent="0.35">
      <c r="A1454">
        <v>3053</v>
      </c>
      <c r="B1454" s="3" t="s">
        <v>3053</v>
      </c>
      <c r="C1454" s="3" t="s">
        <v>7163</v>
      </c>
      <c r="D1454" s="6">
        <v>10000</v>
      </c>
      <c r="E1454" s="8">
        <v>131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>ROUND((E1454/D1454)*100,0)</f>
        <v>1</v>
      </c>
      <c r="P1454" s="8">
        <f>IFERROR(ROUND(E1454/L1454,2),0)</f>
        <v>43.67</v>
      </c>
      <c r="Q1454" s="10" t="s">
        <v>8339</v>
      </c>
      <c r="R1454" t="s">
        <v>8357</v>
      </c>
      <c r="S1454">
        <f>YEAR(T1454)</f>
        <v>2014</v>
      </c>
      <c r="T1454" s="14">
        <f>(((J1454/60)/60)/24)+DATE(1970,1,1)</f>
        <v>41862.761724537035</v>
      </c>
      <c r="U1454" s="15">
        <f>(((I1454/60)/60)/24)+DATE(1970,1,1)</f>
        <v>41914.165972222225</v>
      </c>
    </row>
    <row r="1455" spans="1:21" ht="29" x14ac:dyDescent="0.35">
      <c r="A1455">
        <v>3062</v>
      </c>
      <c r="B1455" s="3" t="s">
        <v>3062</v>
      </c>
      <c r="C1455" s="3" t="s">
        <v>7172</v>
      </c>
      <c r="D1455" s="6">
        <v>10000</v>
      </c>
      <c r="E1455" s="8">
        <v>128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>ROUND((E1455/D1455)*100,0)</f>
        <v>1</v>
      </c>
      <c r="P1455" s="8">
        <f>IFERROR(ROUND(E1455/L1455,2),0)</f>
        <v>1.91</v>
      </c>
      <c r="Q1455" s="10" t="s">
        <v>8339</v>
      </c>
      <c r="R1455" t="s">
        <v>8357</v>
      </c>
      <c r="S1455">
        <f>YEAR(T1455)</f>
        <v>2015</v>
      </c>
      <c r="T1455" s="14">
        <f>(((J1455/60)/60)/24)+DATE(1970,1,1)</f>
        <v>42248.535787037035</v>
      </c>
      <c r="U1455" s="15">
        <f>(((I1455/60)/60)/24)+DATE(1970,1,1)</f>
        <v>42277.75</v>
      </c>
    </row>
    <row r="1456" spans="1:21" ht="29" x14ac:dyDescent="0.35">
      <c r="A1456">
        <v>3070</v>
      </c>
      <c r="B1456" s="3" t="s">
        <v>3070</v>
      </c>
      <c r="C1456" s="3" t="s">
        <v>7180</v>
      </c>
      <c r="D1456" s="6">
        <v>10000</v>
      </c>
      <c r="E1456" s="8">
        <v>125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>ROUND((E1456/D1456)*100,0)</f>
        <v>1</v>
      </c>
      <c r="P1456" s="8">
        <f>IFERROR(ROUND(E1456/L1456,2),0)</f>
        <v>7.81</v>
      </c>
      <c r="Q1456" s="10" t="s">
        <v>8339</v>
      </c>
      <c r="R1456" t="s">
        <v>8357</v>
      </c>
      <c r="S1456">
        <f>YEAR(T1456)</f>
        <v>2016</v>
      </c>
      <c r="T1456" s="14">
        <f>(((J1456/60)/60)/24)+DATE(1970,1,1)</f>
        <v>42690.733437499999</v>
      </c>
      <c r="U1456" s="15">
        <f>(((I1456/60)/60)/24)+DATE(1970,1,1)</f>
        <v>42711.733437499999</v>
      </c>
    </row>
    <row r="1457" spans="1:21" x14ac:dyDescent="0.35">
      <c r="A1457">
        <v>3076</v>
      </c>
      <c r="B1457" s="3" t="s">
        <v>3076</v>
      </c>
      <c r="C1457" s="3" t="s">
        <v>7186</v>
      </c>
      <c r="D1457" s="6">
        <v>10000</v>
      </c>
      <c r="E1457" s="8">
        <v>123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>ROUND((E1457/D1457)*100,0)</f>
        <v>1</v>
      </c>
      <c r="P1457" s="8">
        <f>IFERROR(ROUND(E1457/L1457,2),0)</f>
        <v>2.46</v>
      </c>
      <c r="Q1457" s="10" t="s">
        <v>8339</v>
      </c>
      <c r="R1457" t="s">
        <v>8357</v>
      </c>
      <c r="S1457">
        <f>YEAR(T1457)</f>
        <v>2015</v>
      </c>
      <c r="T1457" s="14">
        <f>(((J1457/60)/60)/24)+DATE(1970,1,1)</f>
        <v>42226.651886574073</v>
      </c>
      <c r="U1457" s="15">
        <f>(((I1457/60)/60)/24)+DATE(1970,1,1)</f>
        <v>42286.651886574073</v>
      </c>
    </row>
    <row r="1458" spans="1:21" ht="29" x14ac:dyDescent="0.35">
      <c r="A1458">
        <v>3097</v>
      </c>
      <c r="B1458" s="3" t="s">
        <v>3097</v>
      </c>
      <c r="C1458" s="3" t="s">
        <v>7207</v>
      </c>
      <c r="D1458" s="6">
        <v>10000</v>
      </c>
      <c r="E1458" s="8">
        <v>110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>ROUND((E1458/D1458)*100,0)</f>
        <v>1</v>
      </c>
      <c r="P1458" s="8">
        <f>IFERROR(ROUND(E1458/L1458,2),0)</f>
        <v>2.62</v>
      </c>
      <c r="Q1458" s="10" t="s">
        <v>8339</v>
      </c>
      <c r="R1458" t="s">
        <v>8357</v>
      </c>
      <c r="S1458">
        <f>YEAR(T1458)</f>
        <v>2016</v>
      </c>
      <c r="T1458" s="14">
        <f>(((J1458/60)/60)/24)+DATE(1970,1,1)</f>
        <v>42629.503483796296</v>
      </c>
      <c r="U1458" s="15">
        <f>(((I1458/60)/60)/24)+DATE(1970,1,1)</f>
        <v>42650.583333333328</v>
      </c>
    </row>
    <row r="1459" spans="1:21" ht="29" x14ac:dyDescent="0.35">
      <c r="A1459">
        <v>3115</v>
      </c>
      <c r="B1459" s="3" t="s">
        <v>3115</v>
      </c>
      <c r="C1459" s="3" t="s">
        <v>7225</v>
      </c>
      <c r="D1459" s="6">
        <v>10000</v>
      </c>
      <c r="E1459" s="8">
        <v>105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>ROUND((E1459/D1459)*100,0)</f>
        <v>1</v>
      </c>
      <c r="P1459" s="8">
        <f>IFERROR(ROUND(E1459/L1459,2),0)</f>
        <v>105</v>
      </c>
      <c r="Q1459" s="10" t="s">
        <v>8339</v>
      </c>
      <c r="R1459" t="s">
        <v>8357</v>
      </c>
      <c r="S1459">
        <f>YEAR(T1459)</f>
        <v>2016</v>
      </c>
      <c r="T1459" s="14">
        <f>(((J1459/60)/60)/24)+DATE(1970,1,1)</f>
        <v>42496.447071759263</v>
      </c>
      <c r="U1459" s="15">
        <f>(((I1459/60)/60)/24)+DATE(1970,1,1)</f>
        <v>42526.447071759263</v>
      </c>
    </row>
    <row r="1460" spans="1:21" ht="29" x14ac:dyDescent="0.35">
      <c r="A1460">
        <v>3119</v>
      </c>
      <c r="B1460" s="3" t="s">
        <v>3119</v>
      </c>
      <c r="C1460" s="3" t="s">
        <v>7229</v>
      </c>
      <c r="D1460" s="6">
        <v>10000</v>
      </c>
      <c r="E1460" s="8">
        <v>102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>ROUND((E1460/D1460)*100,0)</f>
        <v>1</v>
      </c>
      <c r="P1460" s="8">
        <f>IFERROR(ROUND(E1460/L1460,2),0)</f>
        <v>102</v>
      </c>
      <c r="Q1460" s="10" t="s">
        <v>8339</v>
      </c>
      <c r="R1460" t="s">
        <v>8357</v>
      </c>
      <c r="S1460">
        <f>YEAR(T1460)</f>
        <v>2015</v>
      </c>
      <c r="T1460" s="14">
        <f>(((J1460/60)/60)/24)+DATE(1970,1,1)</f>
        <v>42060.04550925926</v>
      </c>
      <c r="U1460" s="15">
        <f>(((I1460/60)/60)/24)+DATE(1970,1,1)</f>
        <v>42090.003842592589</v>
      </c>
    </row>
    <row r="1461" spans="1:21" ht="29" x14ac:dyDescent="0.35">
      <c r="A1461">
        <v>3130</v>
      </c>
      <c r="B1461" s="3" t="s">
        <v>3130</v>
      </c>
      <c r="C1461" s="3" t="s">
        <v>7240</v>
      </c>
      <c r="D1461" s="6">
        <v>10000</v>
      </c>
      <c r="E1461" s="8">
        <v>100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>ROUND((E1461/D1461)*100,0)</f>
        <v>1</v>
      </c>
      <c r="P1461" s="8">
        <f>IFERROR(ROUND(E1461/L1461,2),0)</f>
        <v>25</v>
      </c>
      <c r="Q1461" s="10" t="s">
        <v>8339</v>
      </c>
      <c r="R1461" t="s">
        <v>8340</v>
      </c>
      <c r="S1461">
        <f>YEAR(T1461)</f>
        <v>2017</v>
      </c>
      <c r="T1461" s="14">
        <f>(((J1461/60)/60)/24)+DATE(1970,1,1)</f>
        <v>42808.640231481477</v>
      </c>
      <c r="U1461" s="15">
        <f>(((I1461/60)/60)/24)+DATE(1970,1,1)</f>
        <v>42839.207638888889</v>
      </c>
    </row>
    <row r="1462" spans="1:21" ht="29" x14ac:dyDescent="0.35">
      <c r="A1462">
        <v>3140</v>
      </c>
      <c r="B1462" s="3" t="s">
        <v>3140</v>
      </c>
      <c r="C1462" s="3" t="s">
        <v>7250</v>
      </c>
      <c r="D1462" s="6">
        <v>10000</v>
      </c>
      <c r="E1462" s="8">
        <v>100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>ROUND((E1462/D1462)*100,0)</f>
        <v>1</v>
      </c>
      <c r="P1462" s="8">
        <f>IFERROR(ROUND(E1462/L1462,2),0)</f>
        <v>25</v>
      </c>
      <c r="Q1462" s="10" t="s">
        <v>8339</v>
      </c>
      <c r="R1462" t="s">
        <v>8340</v>
      </c>
      <c r="S1462">
        <f>YEAR(T1462)</f>
        <v>2017</v>
      </c>
      <c r="T1462" s="14">
        <f>(((J1462/60)/60)/24)+DATE(1970,1,1)</f>
        <v>42802.718784722223</v>
      </c>
      <c r="U1462" s="15">
        <f>(((I1462/60)/60)/24)+DATE(1970,1,1)</f>
        <v>42832.677118055552</v>
      </c>
    </row>
    <row r="1463" spans="1:21" ht="29" x14ac:dyDescent="0.35">
      <c r="A1463">
        <v>3144</v>
      </c>
      <c r="B1463" s="3" t="s">
        <v>3144</v>
      </c>
      <c r="C1463" s="3" t="s">
        <v>7254</v>
      </c>
      <c r="D1463" s="6">
        <v>10000</v>
      </c>
      <c r="E1463" s="8">
        <v>100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>ROUND((E1463/D1463)*100,0)</f>
        <v>1</v>
      </c>
      <c r="P1463" s="8">
        <f>IFERROR(ROUND(E1463/L1463,2),0)</f>
        <v>3.33</v>
      </c>
      <c r="Q1463" s="10" t="s">
        <v>8339</v>
      </c>
      <c r="R1463" t="s">
        <v>8340</v>
      </c>
      <c r="S1463">
        <f>YEAR(T1463)</f>
        <v>2017</v>
      </c>
      <c r="T1463" s="14">
        <f>(((J1463/60)/60)/24)+DATE(1970,1,1)</f>
        <v>42796.538275462968</v>
      </c>
      <c r="U1463" s="15">
        <f>(((I1463/60)/60)/24)+DATE(1970,1,1)</f>
        <v>42813.25</v>
      </c>
    </row>
    <row r="1464" spans="1:21" ht="29" x14ac:dyDescent="0.35">
      <c r="A1464">
        <v>3173</v>
      </c>
      <c r="B1464" s="3" t="s">
        <v>3173</v>
      </c>
      <c r="C1464" s="3" t="s">
        <v>7283</v>
      </c>
      <c r="D1464" s="6">
        <v>10000</v>
      </c>
      <c r="E1464" s="8">
        <v>85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>ROUND((E1464/D1464)*100,0)</f>
        <v>1</v>
      </c>
      <c r="P1464" s="8">
        <f>IFERROR(ROUND(E1464/L1464,2),0)</f>
        <v>1.1499999999999999</v>
      </c>
      <c r="Q1464" s="10" t="s">
        <v>8339</v>
      </c>
      <c r="R1464" t="s">
        <v>8340</v>
      </c>
      <c r="S1464">
        <f>YEAR(T1464)</f>
        <v>2014</v>
      </c>
      <c r="T1464" s="14">
        <f>(((J1464/60)/60)/24)+DATE(1970,1,1)</f>
        <v>41878.878379629627</v>
      </c>
      <c r="U1464" s="15">
        <f>(((I1464/60)/60)/24)+DATE(1970,1,1)</f>
        <v>41908.878379629627</v>
      </c>
    </row>
    <row r="1465" spans="1:21" ht="29" x14ac:dyDescent="0.35">
      <c r="A1465">
        <v>3192</v>
      </c>
      <c r="B1465" s="3" t="s">
        <v>3192</v>
      </c>
      <c r="C1465" s="3" t="s">
        <v>7302</v>
      </c>
      <c r="D1465" s="6">
        <v>10000</v>
      </c>
      <c r="E1465" s="8">
        <v>75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>ROUND((E1465/D1465)*100,0)</f>
        <v>1</v>
      </c>
      <c r="P1465" s="8">
        <f>IFERROR(ROUND(E1465/L1465,2),0)</f>
        <v>9.3800000000000008</v>
      </c>
      <c r="Q1465" s="10" t="s">
        <v>8339</v>
      </c>
      <c r="R1465" t="s">
        <v>8351</v>
      </c>
      <c r="S1465">
        <f>YEAR(T1465)</f>
        <v>2015</v>
      </c>
      <c r="T1465" s="14">
        <f>(((J1465/60)/60)/24)+DATE(1970,1,1)</f>
        <v>42018.94049768518</v>
      </c>
      <c r="U1465" s="15">
        <f>(((I1465/60)/60)/24)+DATE(1970,1,1)</f>
        <v>42063.916666666672</v>
      </c>
    </row>
    <row r="1466" spans="1:21" x14ac:dyDescent="0.35">
      <c r="A1466">
        <v>3197</v>
      </c>
      <c r="B1466" s="3" t="s">
        <v>3197</v>
      </c>
      <c r="C1466" s="3" t="s">
        <v>7307</v>
      </c>
      <c r="D1466" s="6">
        <v>10000</v>
      </c>
      <c r="E1466" s="8">
        <v>75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>ROUND((E1466/D1466)*100,0)</f>
        <v>1</v>
      </c>
      <c r="P1466" s="8">
        <f>IFERROR(ROUND(E1466/L1466,2),0)</f>
        <v>18.75</v>
      </c>
      <c r="Q1466" s="10" t="s">
        <v>8339</v>
      </c>
      <c r="R1466" t="s">
        <v>8351</v>
      </c>
      <c r="S1466">
        <f>YEAR(T1466)</f>
        <v>2015</v>
      </c>
      <c r="T1466" s="14">
        <f>(((J1466/60)/60)/24)+DATE(1970,1,1)</f>
        <v>42009.493263888886</v>
      </c>
      <c r="U1466" s="15">
        <f>(((I1466/60)/60)/24)+DATE(1970,1,1)</f>
        <v>42039.493263888886</v>
      </c>
    </row>
    <row r="1467" spans="1:21" ht="29" x14ac:dyDescent="0.35">
      <c r="A1467">
        <v>3242</v>
      </c>
      <c r="B1467" s="3" t="s">
        <v>3242</v>
      </c>
      <c r="C1467" s="3" t="s">
        <v>7352</v>
      </c>
      <c r="D1467" s="6">
        <v>10000</v>
      </c>
      <c r="E1467" s="8">
        <v>60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>ROUND((E1467/D1467)*100,0)</f>
        <v>1</v>
      </c>
      <c r="P1467" s="8">
        <f>IFERROR(ROUND(E1467/L1467,2),0)</f>
        <v>0.33</v>
      </c>
      <c r="Q1467" s="10" t="s">
        <v>8339</v>
      </c>
      <c r="R1467" t="s">
        <v>8340</v>
      </c>
      <c r="S1467">
        <f>YEAR(T1467)</f>
        <v>2014</v>
      </c>
      <c r="T1467" s="14">
        <f>(((J1467/60)/60)/24)+DATE(1970,1,1)</f>
        <v>41871.755694444444</v>
      </c>
      <c r="U1467" s="15">
        <f>(((I1467/60)/60)/24)+DATE(1970,1,1)</f>
        <v>41901.755694444444</v>
      </c>
    </row>
    <row r="1468" spans="1:21" ht="29" x14ac:dyDescent="0.35">
      <c r="A1468">
        <v>3246</v>
      </c>
      <c r="B1468" s="3" t="s">
        <v>3246</v>
      </c>
      <c r="C1468" s="3" t="s">
        <v>7356</v>
      </c>
      <c r="D1468" s="6">
        <v>10000</v>
      </c>
      <c r="E1468" s="8">
        <v>57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>ROUND((E1468/D1468)*100,0)</f>
        <v>1</v>
      </c>
      <c r="P1468" s="8">
        <f>IFERROR(ROUND(E1468/L1468,2),0)</f>
        <v>0.3</v>
      </c>
      <c r="Q1468" s="10" t="s">
        <v>8339</v>
      </c>
      <c r="R1468" t="s">
        <v>8340</v>
      </c>
      <c r="S1468">
        <f>YEAR(T1468)</f>
        <v>2015</v>
      </c>
      <c r="T1468" s="14">
        <f>(((J1468/60)/60)/24)+DATE(1970,1,1)</f>
        <v>42230.472222222219</v>
      </c>
      <c r="U1468" s="15">
        <f>(((I1468/60)/60)/24)+DATE(1970,1,1)</f>
        <v>42259.165972222225</v>
      </c>
    </row>
    <row r="1469" spans="1:21" ht="29" x14ac:dyDescent="0.35">
      <c r="A1469">
        <v>3256</v>
      </c>
      <c r="B1469" s="3" t="s">
        <v>3256</v>
      </c>
      <c r="C1469" s="3" t="s">
        <v>7366</v>
      </c>
      <c r="D1469" s="6">
        <v>10000</v>
      </c>
      <c r="E1469" s="8">
        <v>55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>ROUND((E1469/D1469)*100,0)</f>
        <v>1</v>
      </c>
      <c r="P1469" s="8">
        <f>IFERROR(ROUND(E1469/L1469,2),0)</f>
        <v>0.31</v>
      </c>
      <c r="Q1469" s="10" t="s">
        <v>8339</v>
      </c>
      <c r="R1469" t="s">
        <v>8340</v>
      </c>
      <c r="S1469">
        <f>YEAR(T1469)</f>
        <v>2015</v>
      </c>
      <c r="T1469" s="14">
        <f>(((J1469/60)/60)/24)+DATE(1970,1,1)</f>
        <v>42144.573807870373</v>
      </c>
      <c r="U1469" s="15">
        <f>(((I1469/60)/60)/24)+DATE(1970,1,1)</f>
        <v>42166.165972222225</v>
      </c>
    </row>
    <row r="1470" spans="1:21" ht="29" x14ac:dyDescent="0.35">
      <c r="A1470">
        <v>3272</v>
      </c>
      <c r="B1470" s="3" t="s">
        <v>3272</v>
      </c>
      <c r="C1470" s="3" t="s">
        <v>7382</v>
      </c>
      <c r="D1470" s="6">
        <v>10000</v>
      </c>
      <c r="E1470" s="8">
        <v>51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>ROUND((E1470/D1470)*100,0)</f>
        <v>1</v>
      </c>
      <c r="P1470" s="8">
        <f>IFERROR(ROUND(E1470/L1470,2),0)</f>
        <v>0.35</v>
      </c>
      <c r="Q1470" s="10" t="s">
        <v>8339</v>
      </c>
      <c r="R1470" t="s">
        <v>8340</v>
      </c>
      <c r="S1470">
        <f>YEAR(T1470)</f>
        <v>2015</v>
      </c>
      <c r="T1470" s="14">
        <f>(((J1470/60)/60)/24)+DATE(1970,1,1)</f>
        <v>42284.500104166669</v>
      </c>
      <c r="U1470" s="15">
        <f>(((I1470/60)/60)/24)+DATE(1970,1,1)</f>
        <v>42314.541770833333</v>
      </c>
    </row>
    <row r="1471" spans="1:21" ht="29" x14ac:dyDescent="0.35">
      <c r="A1471">
        <v>3288</v>
      </c>
      <c r="B1471" s="3" t="s">
        <v>3288</v>
      </c>
      <c r="C1471" s="3" t="s">
        <v>7398</v>
      </c>
      <c r="D1471" s="6">
        <v>10000</v>
      </c>
      <c r="E1471" s="8">
        <v>50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>ROUND((E1471/D1471)*100,0)</f>
        <v>1</v>
      </c>
      <c r="P1471" s="8">
        <f>IFERROR(ROUND(E1471/L1471,2),0)</f>
        <v>0.24</v>
      </c>
      <c r="Q1471" s="10" t="s">
        <v>8339</v>
      </c>
      <c r="R1471" t="s">
        <v>8340</v>
      </c>
      <c r="S1471">
        <f>YEAR(T1471)</f>
        <v>2016</v>
      </c>
      <c r="T1471" s="14">
        <f>(((J1471/60)/60)/24)+DATE(1970,1,1)</f>
        <v>42505.774479166663</v>
      </c>
      <c r="U1471" s="15">
        <f>(((I1471/60)/60)/24)+DATE(1970,1,1)</f>
        <v>42541.958333333328</v>
      </c>
    </row>
    <row r="1472" spans="1:21" ht="29" x14ac:dyDescent="0.35">
      <c r="A1472">
        <v>3298</v>
      </c>
      <c r="B1472" s="3" t="s">
        <v>3298</v>
      </c>
      <c r="C1472" s="3" t="s">
        <v>7408</v>
      </c>
      <c r="D1472" s="6">
        <v>10000</v>
      </c>
      <c r="E1472" s="8">
        <v>50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>ROUND((E1472/D1472)*100,0)</f>
        <v>1</v>
      </c>
      <c r="P1472" s="8">
        <f>IFERROR(ROUND(E1472/L1472,2),0)</f>
        <v>0.69</v>
      </c>
      <c r="Q1472" s="10" t="s">
        <v>8339</v>
      </c>
      <c r="R1472" t="s">
        <v>8340</v>
      </c>
      <c r="S1472">
        <f>YEAR(T1472)</f>
        <v>2015</v>
      </c>
      <c r="T1472" s="14">
        <f>(((J1472/60)/60)/24)+DATE(1970,1,1)</f>
        <v>42239.957962962959</v>
      </c>
      <c r="U1472" s="15">
        <f>(((I1472/60)/60)/24)+DATE(1970,1,1)</f>
        <v>42260</v>
      </c>
    </row>
    <row r="1473" spans="1:21" ht="29" x14ac:dyDescent="0.35">
      <c r="A1473">
        <v>3358</v>
      </c>
      <c r="B1473" s="3" t="s">
        <v>3357</v>
      </c>
      <c r="C1473" s="3" t="s">
        <v>7468</v>
      </c>
      <c r="D1473" s="6">
        <v>10000</v>
      </c>
      <c r="E1473" s="8">
        <v>35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>ROUND((E1473/D1473)*100,0)</f>
        <v>0</v>
      </c>
      <c r="P1473" s="8">
        <f>IFERROR(ROUND(E1473/L1473,2),0)</f>
        <v>0.22</v>
      </c>
      <c r="Q1473" s="10" t="s">
        <v>8339</v>
      </c>
      <c r="R1473" t="s">
        <v>8340</v>
      </c>
      <c r="S1473">
        <f>YEAR(T1473)</f>
        <v>2014</v>
      </c>
      <c r="T1473" s="14">
        <f>(((J1473/60)/60)/24)+DATE(1970,1,1)</f>
        <v>41932.311099537037</v>
      </c>
      <c r="U1473" s="15">
        <f>(((I1473/60)/60)/24)+DATE(1970,1,1)</f>
        <v>41962.352766203709</v>
      </c>
    </row>
    <row r="1474" spans="1:21" ht="29" x14ac:dyDescent="0.35">
      <c r="A1474">
        <v>3389</v>
      </c>
      <c r="B1474" s="3" t="s">
        <v>3388</v>
      </c>
      <c r="C1474" s="3" t="s">
        <v>7499</v>
      </c>
      <c r="D1474" s="6">
        <v>10000</v>
      </c>
      <c r="E1474" s="8">
        <v>29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>ROUND((E1474/D1474)*100,0)</f>
        <v>0</v>
      </c>
      <c r="P1474" s="8">
        <f>IFERROR(ROUND(E1474/L1474,2),0)</f>
        <v>0.47</v>
      </c>
      <c r="Q1474" s="10" t="s">
        <v>8339</v>
      </c>
      <c r="R1474" t="s">
        <v>8340</v>
      </c>
      <c r="S1474">
        <f>YEAR(T1474)</f>
        <v>2016</v>
      </c>
      <c r="T1474" s="14">
        <f>(((J1474/60)/60)/24)+DATE(1970,1,1)</f>
        <v>42494.563449074078</v>
      </c>
      <c r="U1474" s="15">
        <f>(((I1474/60)/60)/24)+DATE(1970,1,1)</f>
        <v>42524.563449074078</v>
      </c>
    </row>
    <row r="1475" spans="1:21" ht="29" x14ac:dyDescent="0.35">
      <c r="A1475">
        <v>3400</v>
      </c>
      <c r="B1475" s="3" t="s">
        <v>3399</v>
      </c>
      <c r="C1475" s="3" t="s">
        <v>7510</v>
      </c>
      <c r="D1475" s="6">
        <v>10000</v>
      </c>
      <c r="E1475" s="8">
        <v>26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>ROUND((E1475/D1475)*100,0)</f>
        <v>0</v>
      </c>
      <c r="P1475" s="8">
        <f>IFERROR(ROUND(E1475/L1475,2),0)</f>
        <v>0.31</v>
      </c>
      <c r="Q1475" s="10" t="s">
        <v>8339</v>
      </c>
      <c r="R1475" t="s">
        <v>8340</v>
      </c>
      <c r="S1475">
        <f>YEAR(T1475)</f>
        <v>2014</v>
      </c>
      <c r="T1475" s="14">
        <f>(((J1475/60)/60)/24)+DATE(1970,1,1)</f>
        <v>41834.953865740739</v>
      </c>
      <c r="U1475" s="15">
        <f>(((I1475/60)/60)/24)+DATE(1970,1,1)</f>
        <v>41879.953865740739</v>
      </c>
    </row>
    <row r="1476" spans="1:21" ht="29" x14ac:dyDescent="0.35">
      <c r="A1476">
        <v>3406</v>
      </c>
      <c r="B1476" s="3" t="s">
        <v>3405</v>
      </c>
      <c r="C1476" s="3" t="s">
        <v>7516</v>
      </c>
      <c r="D1476" s="6">
        <v>10000</v>
      </c>
      <c r="E1476" s="8">
        <v>25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>ROUND((E1476/D1476)*100,0)</f>
        <v>0</v>
      </c>
      <c r="P1476" s="8">
        <f>IFERROR(ROUND(E1476/L1476,2),0)</f>
        <v>0.27</v>
      </c>
      <c r="Q1476" s="10" t="s">
        <v>8339</v>
      </c>
      <c r="R1476" t="s">
        <v>8340</v>
      </c>
      <c r="S1476">
        <f>YEAR(T1476)</f>
        <v>2014</v>
      </c>
      <c r="T1476" s="14">
        <f>(((J1476/60)/60)/24)+DATE(1970,1,1)</f>
        <v>41791.492777777778</v>
      </c>
      <c r="U1476" s="15">
        <f>(((I1476/60)/60)/24)+DATE(1970,1,1)</f>
        <v>41836.492777777778</v>
      </c>
    </row>
    <row r="1477" spans="1:21" ht="29" x14ac:dyDescent="0.35">
      <c r="A1477">
        <v>3421</v>
      </c>
      <c r="B1477" s="3" t="s">
        <v>3420</v>
      </c>
      <c r="C1477" s="3" t="s">
        <v>7531</v>
      </c>
      <c r="D1477" s="6">
        <v>10000</v>
      </c>
      <c r="E1477" s="8">
        <v>25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>ROUND((E1477/D1477)*100,0)</f>
        <v>0</v>
      </c>
      <c r="P1477" s="8">
        <f>IFERROR(ROUND(E1477/L1477,2),0)</f>
        <v>0.26</v>
      </c>
      <c r="Q1477" s="10" t="s">
        <v>8339</v>
      </c>
      <c r="R1477" t="s">
        <v>8340</v>
      </c>
      <c r="S1477">
        <f>YEAR(T1477)</f>
        <v>2015</v>
      </c>
      <c r="T1477" s="14">
        <f>(((J1477/60)/60)/24)+DATE(1970,1,1)</f>
        <v>42037.791238425925</v>
      </c>
      <c r="U1477" s="15">
        <f>(((I1477/60)/60)/24)+DATE(1970,1,1)</f>
        <v>42067.791238425925</v>
      </c>
    </row>
    <row r="1478" spans="1:21" ht="29" x14ac:dyDescent="0.35">
      <c r="A1478">
        <v>3434</v>
      </c>
      <c r="B1478" s="3" t="s">
        <v>3433</v>
      </c>
      <c r="C1478" s="3" t="s">
        <v>7544</v>
      </c>
      <c r="D1478" s="6">
        <v>10000</v>
      </c>
      <c r="E1478" s="8">
        <v>25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>ROUND((E1478/D1478)*100,0)</f>
        <v>0</v>
      </c>
      <c r="P1478" s="8">
        <f>IFERROR(ROUND(E1478/L1478,2),0)</f>
        <v>0.15</v>
      </c>
      <c r="Q1478" s="10" t="s">
        <v>8339</v>
      </c>
      <c r="R1478" t="s">
        <v>8340</v>
      </c>
      <c r="S1478">
        <f>YEAR(T1478)</f>
        <v>2014</v>
      </c>
      <c r="T1478" s="14">
        <f>(((J1478/60)/60)/24)+DATE(1970,1,1)</f>
        <v>41800.380428240744</v>
      </c>
      <c r="U1478" s="15">
        <f>(((I1478/60)/60)/24)+DATE(1970,1,1)</f>
        <v>41830.380428240744</v>
      </c>
    </row>
    <row r="1479" spans="1:21" ht="29" x14ac:dyDescent="0.35">
      <c r="A1479">
        <v>3455</v>
      </c>
      <c r="B1479" s="3" t="s">
        <v>3454</v>
      </c>
      <c r="C1479" s="3" t="s">
        <v>7565</v>
      </c>
      <c r="D1479" s="6">
        <v>10000</v>
      </c>
      <c r="E1479" s="8">
        <v>20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>ROUND((E1479/D1479)*100,0)</f>
        <v>0</v>
      </c>
      <c r="P1479" s="8">
        <f>IFERROR(ROUND(E1479/L1479,2),0)</f>
        <v>0.28999999999999998</v>
      </c>
      <c r="Q1479" s="10" t="s">
        <v>8339</v>
      </c>
      <c r="R1479" t="s">
        <v>8340</v>
      </c>
      <c r="S1479">
        <f>YEAR(T1479)</f>
        <v>2016</v>
      </c>
      <c r="T1479" s="14">
        <f>(((J1479/60)/60)/24)+DATE(1970,1,1)</f>
        <v>42626.7503125</v>
      </c>
      <c r="U1479" s="15">
        <f>(((I1479/60)/60)/24)+DATE(1970,1,1)</f>
        <v>42656.7503125</v>
      </c>
    </row>
    <row r="1480" spans="1:21" ht="29" x14ac:dyDescent="0.35">
      <c r="A1480">
        <v>3463</v>
      </c>
      <c r="B1480" s="3" t="s">
        <v>3462</v>
      </c>
      <c r="C1480" s="3" t="s">
        <v>7573</v>
      </c>
      <c r="D1480" s="6">
        <v>10000</v>
      </c>
      <c r="E1480" s="8">
        <v>19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>ROUND((E1480/D1480)*100,0)</f>
        <v>0</v>
      </c>
      <c r="P1480" s="8">
        <f>IFERROR(ROUND(E1480/L1480,2),0)</f>
        <v>0.17</v>
      </c>
      <c r="Q1480" s="10" t="s">
        <v>8339</v>
      </c>
      <c r="R1480" t="s">
        <v>8340</v>
      </c>
      <c r="S1480">
        <f>YEAR(T1480)</f>
        <v>2016</v>
      </c>
      <c r="T1480" s="14">
        <f>(((J1480/60)/60)/24)+DATE(1970,1,1)</f>
        <v>42612.918807870374</v>
      </c>
      <c r="U1480" s="15">
        <f>(((I1480/60)/60)/24)+DATE(1970,1,1)</f>
        <v>42654.165972222225</v>
      </c>
    </row>
    <row r="1481" spans="1:21" ht="29" x14ac:dyDescent="0.35">
      <c r="A1481">
        <v>3468</v>
      </c>
      <c r="B1481" s="3" t="s">
        <v>3467</v>
      </c>
      <c r="C1481" s="3" t="s">
        <v>7578</v>
      </c>
      <c r="D1481" s="6">
        <v>10000</v>
      </c>
      <c r="E1481" s="8">
        <v>17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>ROUND((E1481/D1481)*100,0)</f>
        <v>0</v>
      </c>
      <c r="P1481" s="8">
        <f>IFERROR(ROUND(E1481/L1481,2),0)</f>
        <v>1</v>
      </c>
      <c r="Q1481" s="10" t="s">
        <v>8339</v>
      </c>
      <c r="R1481" t="s">
        <v>8340</v>
      </c>
      <c r="S1481">
        <f>YEAR(T1481)</f>
        <v>2016</v>
      </c>
      <c r="T1481" s="14">
        <f>(((J1481/60)/60)/24)+DATE(1970,1,1)</f>
        <v>42605.765381944439</v>
      </c>
      <c r="U1481" s="15">
        <f>(((I1481/60)/60)/24)+DATE(1970,1,1)</f>
        <v>42634.125</v>
      </c>
    </row>
    <row r="1482" spans="1:21" ht="29" x14ac:dyDescent="0.35">
      <c r="A1482">
        <v>3481</v>
      </c>
      <c r="B1482" s="3" t="s">
        <v>3480</v>
      </c>
      <c r="C1482" s="3" t="s">
        <v>7591</v>
      </c>
      <c r="D1482" s="6">
        <v>10000</v>
      </c>
      <c r="E1482" s="8">
        <v>15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>ROUND((E1482/D1482)*100,0)</f>
        <v>0</v>
      </c>
      <c r="P1482" s="8">
        <f>IFERROR(ROUND(E1482/L1482,2),0)</f>
        <v>0.16</v>
      </c>
      <c r="Q1482" s="10" t="s">
        <v>8339</v>
      </c>
      <c r="R1482" t="s">
        <v>8340</v>
      </c>
      <c r="S1482">
        <f>YEAR(T1482)</f>
        <v>2014</v>
      </c>
      <c r="T1482" s="14">
        <f>(((J1482/60)/60)/24)+DATE(1970,1,1)</f>
        <v>41989.24754629629</v>
      </c>
      <c r="U1482" s="15">
        <f>(((I1482/60)/60)/24)+DATE(1970,1,1)</f>
        <v>42006.24754629629</v>
      </c>
    </row>
    <row r="1483" spans="1:21" ht="29" x14ac:dyDescent="0.35">
      <c r="A1483">
        <v>3507</v>
      </c>
      <c r="B1483" s="3" t="s">
        <v>3506</v>
      </c>
      <c r="C1483" s="3" t="s">
        <v>7617</v>
      </c>
      <c r="D1483" s="6">
        <v>10000</v>
      </c>
      <c r="E1483" s="8">
        <v>10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>ROUND((E1483/D1483)*100,0)</f>
        <v>0</v>
      </c>
      <c r="P1483" s="8">
        <f>IFERROR(ROUND(E1483/L1483,2),0)</f>
        <v>0.14000000000000001</v>
      </c>
      <c r="Q1483" s="10" t="s">
        <v>8339</v>
      </c>
      <c r="R1483" t="s">
        <v>8340</v>
      </c>
      <c r="S1483">
        <f>YEAR(T1483)</f>
        <v>2016</v>
      </c>
      <c r="T1483" s="14">
        <f>(((J1483/60)/60)/24)+DATE(1970,1,1)</f>
        <v>42491.92288194444</v>
      </c>
      <c r="U1483" s="15">
        <f>(((I1483/60)/60)/24)+DATE(1970,1,1)</f>
        <v>42521.92288194444</v>
      </c>
    </row>
    <row r="1484" spans="1:21" ht="29" x14ac:dyDescent="0.35">
      <c r="A1484">
        <v>3524</v>
      </c>
      <c r="B1484" s="3" t="s">
        <v>3523</v>
      </c>
      <c r="C1484" s="3" t="s">
        <v>7634</v>
      </c>
      <c r="D1484" s="6">
        <v>10000</v>
      </c>
      <c r="E1484" s="8">
        <v>10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>ROUND((E1484/D1484)*100,0)</f>
        <v>0</v>
      </c>
      <c r="P1484" s="8">
        <f>IFERROR(ROUND(E1484/L1484,2),0)</f>
        <v>0.14000000000000001</v>
      </c>
      <c r="Q1484" s="10" t="s">
        <v>8339</v>
      </c>
      <c r="R1484" t="s">
        <v>8340</v>
      </c>
      <c r="S1484">
        <f>YEAR(T1484)</f>
        <v>2014</v>
      </c>
      <c r="T1484" s="14">
        <f>(((J1484/60)/60)/24)+DATE(1970,1,1)</f>
        <v>41880.76357638889</v>
      </c>
      <c r="U1484" s="15">
        <f>(((I1484/60)/60)/24)+DATE(1970,1,1)</f>
        <v>41895.166666666664</v>
      </c>
    </row>
    <row r="1485" spans="1:21" ht="29" x14ac:dyDescent="0.35">
      <c r="A1485">
        <v>3575</v>
      </c>
      <c r="B1485" s="3" t="s">
        <v>3574</v>
      </c>
      <c r="C1485" s="3" t="s">
        <v>7685</v>
      </c>
      <c r="D1485" s="6">
        <v>10000</v>
      </c>
      <c r="E1485" s="8">
        <v>5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>ROUND((E1485/D1485)*100,0)</f>
        <v>0</v>
      </c>
      <c r="P1485" s="8">
        <f>IFERROR(ROUND(E1485/L1485,2),0)</f>
        <v>0.05</v>
      </c>
      <c r="Q1485" s="10" t="s">
        <v>8339</v>
      </c>
      <c r="R1485" t="s">
        <v>8340</v>
      </c>
      <c r="S1485">
        <f>YEAR(T1485)</f>
        <v>2016</v>
      </c>
      <c r="T1485" s="14">
        <f>(((J1485/60)/60)/24)+DATE(1970,1,1)</f>
        <v>42561.783877314811</v>
      </c>
      <c r="U1485" s="15">
        <f>(((I1485/60)/60)/24)+DATE(1970,1,1)</f>
        <v>42593.165972222225</v>
      </c>
    </row>
    <row r="1486" spans="1:21" ht="29" x14ac:dyDescent="0.35">
      <c r="A1486">
        <v>3646</v>
      </c>
      <c r="B1486" s="3" t="s">
        <v>3644</v>
      </c>
      <c r="C1486" s="3" t="s">
        <v>7756</v>
      </c>
      <c r="D1486" s="6">
        <v>10000</v>
      </c>
      <c r="E1486" s="8">
        <v>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>ROUND((E1486/D1486)*100,0)</f>
        <v>0</v>
      </c>
      <c r="P1486" s="8">
        <f>IFERROR(ROUND(E1486/L1486,2),0)</f>
        <v>0.13</v>
      </c>
      <c r="Q1486" s="10" t="s">
        <v>8339</v>
      </c>
      <c r="R1486" t="s">
        <v>8351</v>
      </c>
      <c r="S1486">
        <f>YEAR(T1486)</f>
        <v>2015</v>
      </c>
      <c r="T1486" s="14">
        <f>(((J1486/60)/60)/24)+DATE(1970,1,1)</f>
        <v>42140.421319444446</v>
      </c>
      <c r="U1486" s="15">
        <f>(((I1486/60)/60)/24)+DATE(1970,1,1)</f>
        <v>42171.979166666672</v>
      </c>
    </row>
    <row r="1487" spans="1:21" ht="29" x14ac:dyDescent="0.35">
      <c r="A1487">
        <v>3714</v>
      </c>
      <c r="B1487" s="3" t="s">
        <v>3711</v>
      </c>
      <c r="C1487" s="3" t="s">
        <v>7824</v>
      </c>
      <c r="D1487" s="6">
        <v>10000</v>
      </c>
      <c r="E1487" s="8">
        <v>0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>ROUND((E1487/D1487)*100,0)</f>
        <v>0</v>
      </c>
      <c r="P1487" s="8">
        <f>IFERROR(ROUND(E1487/L1487,2),0)</f>
        <v>0</v>
      </c>
      <c r="Q1487" s="10" t="s">
        <v>8339</v>
      </c>
      <c r="R1487" t="s">
        <v>8340</v>
      </c>
      <c r="S1487">
        <f>YEAR(T1487)</f>
        <v>2015</v>
      </c>
      <c r="T1487" s="14">
        <f>(((J1487/60)/60)/24)+DATE(1970,1,1)</f>
        <v>42118.556331018524</v>
      </c>
      <c r="U1487" s="15">
        <f>(((I1487/60)/60)/24)+DATE(1970,1,1)</f>
        <v>42150.165972222225</v>
      </c>
    </row>
    <row r="1488" spans="1:21" ht="29" x14ac:dyDescent="0.35">
      <c r="A1488">
        <v>3766</v>
      </c>
      <c r="B1488" s="3" t="s">
        <v>3763</v>
      </c>
      <c r="C1488" s="3" t="s">
        <v>7876</v>
      </c>
      <c r="D1488" s="6">
        <v>10000</v>
      </c>
      <c r="E1488" s="8">
        <v>0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>ROUND((E1488/D1488)*100,0)</f>
        <v>0</v>
      </c>
      <c r="P1488" s="8">
        <f>IFERROR(ROUND(E1488/L1488,2),0)</f>
        <v>0</v>
      </c>
      <c r="Q1488" s="10" t="s">
        <v>8339</v>
      </c>
      <c r="R1488" t="s">
        <v>8351</v>
      </c>
      <c r="S1488">
        <f>YEAR(T1488)</f>
        <v>2014</v>
      </c>
      <c r="T1488" s="14">
        <f>(((J1488/60)/60)/24)+DATE(1970,1,1)</f>
        <v>41788.167187500003</v>
      </c>
      <c r="U1488" s="15">
        <f>(((I1488/60)/60)/24)+DATE(1970,1,1)</f>
        <v>41823.167187500003</v>
      </c>
    </row>
    <row r="1489" spans="1:21" ht="29" x14ac:dyDescent="0.35">
      <c r="A1489">
        <v>3799</v>
      </c>
      <c r="B1489" s="3" t="s">
        <v>3796</v>
      </c>
      <c r="C1489" s="3" t="s">
        <v>7909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>ROUND((E1489/D1489)*100,0)</f>
        <v>0</v>
      </c>
      <c r="P1489" s="8">
        <f>IFERROR(ROUND(E1489/L1489,2),0)</f>
        <v>0</v>
      </c>
      <c r="Q1489" s="10" t="s">
        <v>8339</v>
      </c>
      <c r="R1489" t="s">
        <v>8351</v>
      </c>
      <c r="S1489">
        <f>YEAR(T1489)</f>
        <v>2016</v>
      </c>
      <c r="T1489" s="14">
        <f>(((J1489/60)/60)/24)+DATE(1970,1,1)</f>
        <v>42410.93105324074</v>
      </c>
      <c r="U1489" s="15">
        <f>(((I1489/60)/60)/24)+DATE(1970,1,1)</f>
        <v>42440.93105324074</v>
      </c>
    </row>
    <row r="1490" spans="1:21" ht="43.5" x14ac:dyDescent="0.35">
      <c r="A1490">
        <v>3841</v>
      </c>
      <c r="B1490" s="3" t="s">
        <v>3838</v>
      </c>
      <c r="C1490" s="3" t="s">
        <v>7950</v>
      </c>
      <c r="D1490" s="6">
        <v>10000</v>
      </c>
      <c r="E1490" s="8">
        <v>0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>ROUND((E1490/D1490)*100,0)</f>
        <v>0</v>
      </c>
      <c r="P1490" s="8">
        <f>IFERROR(ROUND(E1490/L1490,2),0)</f>
        <v>0</v>
      </c>
      <c r="Q1490" s="10" t="s">
        <v>8339</v>
      </c>
      <c r="R1490" t="s">
        <v>8340</v>
      </c>
      <c r="S1490">
        <f>YEAR(T1490)</f>
        <v>2014</v>
      </c>
      <c r="T1490" s="14">
        <f>(((J1490/60)/60)/24)+DATE(1970,1,1)</f>
        <v>41780.785729166666</v>
      </c>
      <c r="U1490" s="15">
        <f>(((I1490/60)/60)/24)+DATE(1970,1,1)</f>
        <v>41840.785729166666</v>
      </c>
    </row>
    <row r="1491" spans="1:21" ht="29" x14ac:dyDescent="0.35">
      <c r="A1491">
        <v>3852</v>
      </c>
      <c r="B1491" s="3" t="s">
        <v>3849</v>
      </c>
      <c r="C1491" s="3" t="s">
        <v>7961</v>
      </c>
      <c r="D1491" s="6">
        <v>10000</v>
      </c>
      <c r="E1491" s="8">
        <v>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>ROUND((E1491/D1491)*100,0)</f>
        <v>0</v>
      </c>
      <c r="P1491" s="8">
        <f>IFERROR(ROUND(E1491/L1491,2),0)</f>
        <v>0</v>
      </c>
      <c r="Q1491" s="10" t="s">
        <v>8339</v>
      </c>
      <c r="R1491" t="s">
        <v>8340</v>
      </c>
      <c r="S1491">
        <f>YEAR(T1491)</f>
        <v>2015</v>
      </c>
      <c r="T1491" s="14">
        <f>(((J1491/60)/60)/24)+DATE(1970,1,1)</f>
        <v>42065.190694444449</v>
      </c>
      <c r="U1491" s="15">
        <f>(((I1491/60)/60)/24)+DATE(1970,1,1)</f>
        <v>42090.149027777778</v>
      </c>
    </row>
    <row r="1492" spans="1:21" ht="29" x14ac:dyDescent="0.35">
      <c r="A1492">
        <v>3870</v>
      </c>
      <c r="B1492" s="3" t="s">
        <v>3867</v>
      </c>
      <c r="C1492" s="3" t="s">
        <v>7979</v>
      </c>
      <c r="D1492" s="6">
        <v>10000</v>
      </c>
      <c r="E1492" s="8">
        <v>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>ROUND((E1492/D1492)*100,0)</f>
        <v>0</v>
      </c>
      <c r="P1492" s="8">
        <f>IFERROR(ROUND(E1492/L1492,2),0)</f>
        <v>0</v>
      </c>
      <c r="Q1492" s="10" t="s">
        <v>8339</v>
      </c>
      <c r="R1492" t="s">
        <v>8351</v>
      </c>
      <c r="S1492">
        <f>YEAR(T1492)</f>
        <v>2014</v>
      </c>
      <c r="T1492" s="14">
        <f>(((J1492/60)/60)/24)+DATE(1970,1,1)</f>
        <v>41793.17219907407</v>
      </c>
      <c r="U1492" s="15">
        <f>(((I1492/60)/60)/24)+DATE(1970,1,1)</f>
        <v>41823.17219907407</v>
      </c>
    </row>
    <row r="1493" spans="1:21" ht="29" x14ac:dyDescent="0.3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>ROUND((E1493/D1493)*100,0)</f>
        <v>0</v>
      </c>
      <c r="P1493" s="8">
        <f>IFERROR(ROUND(E1493/L1493,2),0)</f>
        <v>0</v>
      </c>
      <c r="Q1493" s="10" t="s">
        <v>8339</v>
      </c>
      <c r="R1493" t="s">
        <v>8351</v>
      </c>
      <c r="S1493">
        <f>YEAR(T1493)</f>
        <v>2015</v>
      </c>
      <c r="T1493" s="14">
        <f>(((J1493/60)/60)/24)+DATE(1970,1,1)</f>
        <v>42065.791574074072</v>
      </c>
      <c r="U1493" s="15">
        <f>(((I1493/60)/60)/24)+DATE(1970,1,1)</f>
        <v>42090.749907407408</v>
      </c>
    </row>
    <row r="1494" spans="1:21" x14ac:dyDescent="0.3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>ROUND((E1494/D1494)*100,0)</f>
        <v>0</v>
      </c>
      <c r="P1494" s="8">
        <f>IFERROR(ROUND(E1494/L1494,2),0)</f>
        <v>0</v>
      </c>
      <c r="Q1494" s="10" t="s">
        <v>8339</v>
      </c>
      <c r="R1494" t="s">
        <v>8351</v>
      </c>
      <c r="S1494">
        <f>YEAR(T1494)</f>
        <v>2014</v>
      </c>
      <c r="T1494" s="14">
        <f>(((J1494/60)/60)/24)+DATE(1970,1,1)</f>
        <v>41954.228032407409</v>
      </c>
      <c r="U1494" s="15">
        <f>(((I1494/60)/60)/24)+DATE(1970,1,1)</f>
        <v>41984.228032407409</v>
      </c>
    </row>
    <row r="1495" spans="1:21" ht="29" x14ac:dyDescent="0.35">
      <c r="A1495">
        <v>3899</v>
      </c>
      <c r="B1495" s="3" t="s">
        <v>3896</v>
      </c>
      <c r="C1495" s="3" t="s">
        <v>8007</v>
      </c>
      <c r="D1495" s="6">
        <v>10000</v>
      </c>
      <c r="E1495" s="8">
        <v>0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>ROUND((E1495/D1495)*100,0)</f>
        <v>0</v>
      </c>
      <c r="P1495" s="8">
        <f>IFERROR(ROUND(E1495/L1495,2),0)</f>
        <v>0</v>
      </c>
      <c r="Q1495" s="10" t="s">
        <v>8339</v>
      </c>
      <c r="R1495" t="s">
        <v>8340</v>
      </c>
      <c r="S1495">
        <f>YEAR(T1495)</f>
        <v>2014</v>
      </c>
      <c r="T1495" s="14">
        <f>(((J1495/60)/60)/24)+DATE(1970,1,1)</f>
        <v>41843.775011574071</v>
      </c>
      <c r="U1495" s="15">
        <f>(((I1495/60)/60)/24)+DATE(1970,1,1)</f>
        <v>41863.775011574071</v>
      </c>
    </row>
    <row r="1496" spans="1:21" x14ac:dyDescent="0.35">
      <c r="A1496">
        <v>3904</v>
      </c>
      <c r="B1496" s="3" t="s">
        <v>3901</v>
      </c>
      <c r="C1496" s="3" t="s">
        <v>8012</v>
      </c>
      <c r="D1496" s="6">
        <v>10000</v>
      </c>
      <c r="E1496" s="8">
        <v>0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>ROUND((E1496/D1496)*100,0)</f>
        <v>0</v>
      </c>
      <c r="P1496" s="8">
        <f>IFERROR(ROUND(E1496/L1496,2),0)</f>
        <v>0</v>
      </c>
      <c r="Q1496" s="10" t="s">
        <v>8339</v>
      </c>
      <c r="R1496" t="s">
        <v>8340</v>
      </c>
      <c r="S1496">
        <f>YEAR(T1496)</f>
        <v>2015</v>
      </c>
      <c r="T1496" s="14">
        <f>(((J1496/60)/60)/24)+DATE(1970,1,1)</f>
        <v>42095.229166666672</v>
      </c>
      <c r="U1496" s="15">
        <f>(((I1496/60)/60)/24)+DATE(1970,1,1)</f>
        <v>42109.211111111115</v>
      </c>
    </row>
    <row r="1497" spans="1:21" ht="29" x14ac:dyDescent="0.35">
      <c r="A1497">
        <v>3913</v>
      </c>
      <c r="B1497" s="3" t="s">
        <v>3910</v>
      </c>
      <c r="C1497" s="3" t="s">
        <v>8021</v>
      </c>
      <c r="D1497" s="6">
        <v>10000</v>
      </c>
      <c r="E1497" s="8">
        <v>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>ROUND((E1497/D1497)*100,0)</f>
        <v>0</v>
      </c>
      <c r="P1497" s="8">
        <f>IFERROR(ROUND(E1497/L1497,2),0)</f>
        <v>0</v>
      </c>
      <c r="Q1497" s="10" t="s">
        <v>8339</v>
      </c>
      <c r="R1497" t="s">
        <v>8340</v>
      </c>
      <c r="S1497">
        <f>YEAR(T1497)</f>
        <v>2015</v>
      </c>
      <c r="T1497" s="14">
        <f>(((J1497/60)/60)/24)+DATE(1970,1,1)</f>
        <v>42308.211215277777</v>
      </c>
      <c r="U1497" s="15">
        <f>(((I1497/60)/60)/24)+DATE(1970,1,1)</f>
        <v>42338.252881944441</v>
      </c>
    </row>
    <row r="1498" spans="1:21" ht="29" x14ac:dyDescent="0.3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>ROUND((E1498/D1498)*100,0)</f>
        <v>0</v>
      </c>
      <c r="P1498" s="8">
        <f>IFERROR(ROUND(E1498/L1498,2),0)</f>
        <v>0</v>
      </c>
      <c r="Q1498" s="10" t="s">
        <v>8339</v>
      </c>
      <c r="R1498" t="s">
        <v>8340</v>
      </c>
      <c r="S1498">
        <f>YEAR(T1498)</f>
        <v>2016</v>
      </c>
      <c r="T1498" s="14">
        <f>(((J1498/60)/60)/24)+DATE(1970,1,1)</f>
        <v>42433.338749999995</v>
      </c>
      <c r="U1498" s="15">
        <f>(((I1498/60)/60)/24)+DATE(1970,1,1)</f>
        <v>42461.25</v>
      </c>
    </row>
    <row r="1499" spans="1:21" ht="29" x14ac:dyDescent="0.35">
      <c r="A1499">
        <v>3949</v>
      </c>
      <c r="B1499" s="3" t="s">
        <v>3946</v>
      </c>
      <c r="C1499" s="3" t="s">
        <v>8057</v>
      </c>
      <c r="D1499" s="6">
        <v>10000</v>
      </c>
      <c r="E1499" s="8">
        <v>0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>ROUND((E1499/D1499)*100,0)</f>
        <v>0</v>
      </c>
      <c r="P1499" s="8">
        <f>IFERROR(ROUND(E1499/L1499,2),0)</f>
        <v>0</v>
      </c>
      <c r="Q1499" s="10" t="s">
        <v>8339</v>
      </c>
      <c r="R1499" t="s">
        <v>8340</v>
      </c>
      <c r="S1499">
        <f>YEAR(T1499)</f>
        <v>2015</v>
      </c>
      <c r="T1499" s="14">
        <f>(((J1499/60)/60)/24)+DATE(1970,1,1)</f>
        <v>42016.120613425926</v>
      </c>
      <c r="U1499" s="15">
        <f>(((I1499/60)/60)/24)+DATE(1970,1,1)</f>
        <v>42046.120613425926</v>
      </c>
    </row>
    <row r="1500" spans="1:21" ht="29" x14ac:dyDescent="0.3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>ROUND((E1500/D1500)*100,0)</f>
        <v>0</v>
      </c>
      <c r="P1500" s="8">
        <f>IFERROR(ROUND(E1500/L1500,2),0)</f>
        <v>0</v>
      </c>
      <c r="Q1500" s="10" t="s">
        <v>8339</v>
      </c>
      <c r="R1500" t="s">
        <v>8340</v>
      </c>
      <c r="S1500">
        <f>YEAR(T1500)</f>
        <v>2015</v>
      </c>
      <c r="T1500" s="14">
        <f>(((J1500/60)/60)/24)+DATE(1970,1,1)</f>
        <v>42296.154131944444</v>
      </c>
      <c r="U1500" s="15">
        <f>(((I1500/60)/60)/24)+DATE(1970,1,1)</f>
        <v>42326.195798611108</v>
      </c>
    </row>
    <row r="1501" spans="1:21" ht="29" x14ac:dyDescent="0.35">
      <c r="A1501">
        <v>3992</v>
      </c>
      <c r="B1501" s="3" t="s">
        <v>3988</v>
      </c>
      <c r="C1501" s="3" t="s">
        <v>8098</v>
      </c>
      <c r="D1501" s="6">
        <v>10000</v>
      </c>
      <c r="E1501" s="8">
        <v>0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>ROUND((E1501/D1501)*100,0)</f>
        <v>0</v>
      </c>
      <c r="P1501" s="8">
        <f>IFERROR(ROUND(E1501/L1501,2),0)</f>
        <v>0</v>
      </c>
      <c r="Q1501" s="10" t="s">
        <v>8339</v>
      </c>
      <c r="R1501" t="s">
        <v>8340</v>
      </c>
      <c r="S1501">
        <f>YEAR(T1501)</f>
        <v>2015</v>
      </c>
      <c r="T1501" s="14">
        <f>(((J1501/60)/60)/24)+DATE(1970,1,1)</f>
        <v>42289.94049768518</v>
      </c>
      <c r="U1501" s="15">
        <f>(((I1501/60)/60)/24)+DATE(1970,1,1)</f>
        <v>42349.982164351852</v>
      </c>
    </row>
    <row r="1502" spans="1:21" ht="29" x14ac:dyDescent="0.35">
      <c r="A1502">
        <v>4017</v>
      </c>
      <c r="B1502" s="3" t="s">
        <v>4013</v>
      </c>
      <c r="C1502" s="3" t="s">
        <v>8122</v>
      </c>
      <c r="D1502" s="6">
        <v>10000</v>
      </c>
      <c r="E1502" s="8">
        <v>0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>ROUND((E1502/D1502)*100,0)</f>
        <v>0</v>
      </c>
      <c r="P1502" s="8">
        <f>IFERROR(ROUND(E1502/L1502,2),0)</f>
        <v>0</v>
      </c>
      <c r="Q1502" s="10" t="s">
        <v>8339</v>
      </c>
      <c r="R1502" t="s">
        <v>8340</v>
      </c>
      <c r="S1502">
        <f>YEAR(T1502)</f>
        <v>2014</v>
      </c>
      <c r="T1502" s="14">
        <f>(((J1502/60)/60)/24)+DATE(1970,1,1)</f>
        <v>41856.672152777777</v>
      </c>
      <c r="U1502" s="15">
        <f>(((I1502/60)/60)/24)+DATE(1970,1,1)</f>
        <v>41886.672152777777</v>
      </c>
    </row>
    <row r="1503" spans="1:21" x14ac:dyDescent="0.35">
      <c r="A1503">
        <v>4035</v>
      </c>
      <c r="B1503" s="3" t="s">
        <v>4031</v>
      </c>
      <c r="C1503" s="3" t="s">
        <v>8140</v>
      </c>
      <c r="D1503" s="6">
        <v>10000</v>
      </c>
      <c r="E1503" s="8">
        <v>0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>ROUND((E1503/D1503)*100,0)</f>
        <v>0</v>
      </c>
      <c r="P1503" s="8">
        <f>IFERROR(ROUND(E1503/L1503,2),0)</f>
        <v>0</v>
      </c>
      <c r="Q1503" s="10" t="s">
        <v>8339</v>
      </c>
      <c r="R1503" t="s">
        <v>8340</v>
      </c>
      <c r="S1503">
        <f>YEAR(T1503)</f>
        <v>2014</v>
      </c>
      <c r="T1503" s="14">
        <f>(((J1503/60)/60)/24)+DATE(1970,1,1)</f>
        <v>41903.882951388885</v>
      </c>
      <c r="U1503" s="15">
        <f>(((I1503/60)/60)/24)+DATE(1970,1,1)</f>
        <v>41933.882951388885</v>
      </c>
    </row>
    <row r="1504" spans="1:21" ht="29" x14ac:dyDescent="0.35">
      <c r="A1504">
        <v>4042</v>
      </c>
      <c r="B1504" s="3" t="s">
        <v>4038</v>
      </c>
      <c r="C1504" s="3" t="s">
        <v>8146</v>
      </c>
      <c r="D1504" s="6">
        <v>10000</v>
      </c>
      <c r="E1504" s="8">
        <v>0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>ROUND((E1504/D1504)*100,0)</f>
        <v>0</v>
      </c>
      <c r="P1504" s="8">
        <f>IFERROR(ROUND(E1504/L1504,2),0)</f>
        <v>0</v>
      </c>
      <c r="Q1504" s="10" t="s">
        <v>8339</v>
      </c>
      <c r="R1504" t="s">
        <v>8340</v>
      </c>
      <c r="S1504">
        <f>YEAR(T1504)</f>
        <v>2014</v>
      </c>
      <c r="T1504" s="14">
        <f>(((J1504/60)/60)/24)+DATE(1970,1,1)</f>
        <v>41995.084074074075</v>
      </c>
      <c r="U1504" s="15">
        <f>(((I1504/60)/60)/24)+DATE(1970,1,1)</f>
        <v>42024.802777777775</v>
      </c>
    </row>
    <row r="1505" spans="1:21" ht="29" x14ac:dyDescent="0.35">
      <c r="A1505">
        <v>4059</v>
      </c>
      <c r="B1505" s="3" t="s">
        <v>4055</v>
      </c>
      <c r="C1505" s="3" t="s">
        <v>8163</v>
      </c>
      <c r="D1505" s="6">
        <v>10000</v>
      </c>
      <c r="E1505" s="8">
        <v>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>ROUND((E1505/D1505)*100,0)</f>
        <v>0</v>
      </c>
      <c r="P1505" s="8">
        <f>IFERROR(ROUND(E1505/L1505,2),0)</f>
        <v>0</v>
      </c>
      <c r="Q1505" s="10" t="s">
        <v>8339</v>
      </c>
      <c r="R1505" t="s">
        <v>8340</v>
      </c>
      <c r="S1505">
        <f>YEAR(T1505)</f>
        <v>2014</v>
      </c>
      <c r="T1505" s="14">
        <f>(((J1505/60)/60)/24)+DATE(1970,1,1)</f>
        <v>41866.640648148146</v>
      </c>
      <c r="U1505" s="15">
        <f>(((I1505/60)/60)/24)+DATE(1970,1,1)</f>
        <v>41898.125</v>
      </c>
    </row>
    <row r="1506" spans="1:21" ht="29" x14ac:dyDescent="0.35">
      <c r="A1506">
        <v>4060</v>
      </c>
      <c r="B1506" s="3" t="s">
        <v>4056</v>
      </c>
      <c r="C1506" s="3" t="s">
        <v>8164</v>
      </c>
      <c r="D1506" s="6">
        <v>10000</v>
      </c>
      <c r="E1506" s="8">
        <v>0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>ROUND((E1506/D1506)*100,0)</f>
        <v>0</v>
      </c>
      <c r="P1506" s="8">
        <f>IFERROR(ROUND(E1506/L1506,2),0)</f>
        <v>0</v>
      </c>
      <c r="Q1506" s="10" t="s">
        <v>8339</v>
      </c>
      <c r="R1506" t="s">
        <v>8340</v>
      </c>
      <c r="S1506">
        <f>YEAR(T1506)</f>
        <v>2014</v>
      </c>
      <c r="T1506" s="14">
        <f>(((J1506/60)/60)/24)+DATE(1970,1,1)</f>
        <v>41779.695092592592</v>
      </c>
      <c r="U1506" s="15">
        <f>(((I1506/60)/60)/24)+DATE(1970,1,1)</f>
        <v>41813.666666666664</v>
      </c>
    </row>
    <row r="1507" spans="1:21" ht="29" x14ac:dyDescent="0.3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>ROUND((E1507/D1507)*100,0)</f>
        <v>0</v>
      </c>
      <c r="P1507" s="8">
        <f>IFERROR(ROUND(E1507/L1507,2),0)</f>
        <v>0</v>
      </c>
      <c r="Q1507" s="10" t="s">
        <v>8339</v>
      </c>
      <c r="R1507" t="s">
        <v>8340</v>
      </c>
      <c r="S1507">
        <f>YEAR(T1507)</f>
        <v>2015</v>
      </c>
      <c r="T1507" s="14">
        <f>(((J1507/60)/60)/24)+DATE(1970,1,1)</f>
        <v>42344.824502314819</v>
      </c>
      <c r="U1507" s="15">
        <f>(((I1507/60)/60)/24)+DATE(1970,1,1)</f>
        <v>42400.996527777781</v>
      </c>
    </row>
    <row r="1508" spans="1:21" ht="29" x14ac:dyDescent="0.35">
      <c r="A1508">
        <v>1002</v>
      </c>
      <c r="B1508" s="3" t="s">
        <v>1003</v>
      </c>
      <c r="C1508" s="3" t="s">
        <v>5112</v>
      </c>
      <c r="D1508" s="6">
        <v>9999</v>
      </c>
      <c r="E1508" s="8">
        <v>6039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>ROUND((E1508/D1508)*100,0)</f>
        <v>60</v>
      </c>
      <c r="P1508" s="8">
        <f>IFERROR(ROUND(E1508/L1508,2),0)</f>
        <v>274.5</v>
      </c>
      <c r="Q1508" s="10" t="s">
        <v>8316</v>
      </c>
      <c r="R1508" t="s">
        <v>8324</v>
      </c>
      <c r="S1508">
        <f>YEAR(T1508)</f>
        <v>2015</v>
      </c>
      <c r="T1508" s="14">
        <f>(((J1508/60)/60)/24)+DATE(1970,1,1)</f>
        <v>42325.684189814812</v>
      </c>
      <c r="U1508" s="15">
        <f>(((I1508/60)/60)/24)+DATE(1970,1,1)</f>
        <v>42355.249305555553</v>
      </c>
    </row>
    <row r="1509" spans="1:21" ht="29" x14ac:dyDescent="0.35">
      <c r="A1509">
        <v>2075</v>
      </c>
      <c r="B1509" s="3" t="s">
        <v>2076</v>
      </c>
      <c r="C1509" s="3" t="s">
        <v>6185</v>
      </c>
      <c r="D1509" s="6">
        <v>9999</v>
      </c>
      <c r="E1509" s="8">
        <v>1529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>ROUND((E1509/D1509)*100,0)</f>
        <v>15</v>
      </c>
      <c r="P1509" s="8">
        <f>IFERROR(ROUND(E1509/L1509,2),0)</f>
        <v>0.19</v>
      </c>
      <c r="Q1509" s="10" t="s">
        <v>8316</v>
      </c>
      <c r="R1509" t="s">
        <v>8317</v>
      </c>
      <c r="S1509">
        <f>YEAR(T1509)</f>
        <v>2013</v>
      </c>
      <c r="T1509" s="14">
        <f>(((J1509/60)/60)/24)+DATE(1970,1,1)</f>
        <v>41450.681574074071</v>
      </c>
      <c r="U1509" s="15">
        <f>(((I1509/60)/60)/24)+DATE(1970,1,1)</f>
        <v>41480.681574074071</v>
      </c>
    </row>
    <row r="1510" spans="1:21" ht="29" x14ac:dyDescent="0.35">
      <c r="A1510">
        <v>2700</v>
      </c>
      <c r="B1510" s="3" t="s">
        <v>2700</v>
      </c>
      <c r="C1510" s="3" t="s">
        <v>6810</v>
      </c>
      <c r="D1510" s="6">
        <v>9999</v>
      </c>
      <c r="E1510" s="8">
        <v>469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>ROUND((E1510/D1510)*100,0)</f>
        <v>5</v>
      </c>
      <c r="P1510" s="8">
        <f>IFERROR(ROUND(E1510/L1510,2),0)</f>
        <v>117.25</v>
      </c>
      <c r="Q1510" s="10" t="s">
        <v>8321</v>
      </c>
      <c r="R1510" t="s">
        <v>8322</v>
      </c>
      <c r="S1510">
        <f>YEAR(T1510)</f>
        <v>2014</v>
      </c>
      <c r="T1510" s="14">
        <f>(((J1510/60)/60)/24)+DATE(1970,1,1)</f>
        <v>41870.87467592593</v>
      </c>
      <c r="U1510" s="15">
        <f>(((I1510/60)/60)/24)+DATE(1970,1,1)</f>
        <v>41900.87467592593</v>
      </c>
    </row>
    <row r="1511" spans="1:21" ht="29" x14ac:dyDescent="0.35">
      <c r="A1511">
        <v>267</v>
      </c>
      <c r="B1511" s="3" t="s">
        <v>268</v>
      </c>
      <c r="C1511" s="3" t="s">
        <v>4377</v>
      </c>
      <c r="D1511" s="6">
        <v>9850</v>
      </c>
      <c r="E1511" s="8">
        <v>30866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>ROUND((E1511/D1511)*100,0)</f>
        <v>313</v>
      </c>
      <c r="P1511" s="8">
        <f>IFERROR(ROUND(E1511/L1511,2),0)</f>
        <v>187.07</v>
      </c>
      <c r="Q1511" s="10" t="s">
        <v>8308</v>
      </c>
      <c r="R1511" t="s">
        <v>8332</v>
      </c>
      <c r="S1511">
        <f>YEAR(T1511)</f>
        <v>2014</v>
      </c>
      <c r="T1511" s="14">
        <f>(((J1511/60)/60)/24)+DATE(1970,1,1)</f>
        <v>41785.452534722222</v>
      </c>
      <c r="U1511" s="15">
        <f>(((I1511/60)/60)/24)+DATE(1970,1,1)</f>
        <v>41815.452534722222</v>
      </c>
    </row>
    <row r="1512" spans="1:21" ht="29" x14ac:dyDescent="0.35">
      <c r="A1512">
        <v>2280</v>
      </c>
      <c r="B1512" s="3" t="s">
        <v>2281</v>
      </c>
      <c r="C1512" s="3" t="s">
        <v>6390</v>
      </c>
      <c r="D1512" s="6">
        <v>9800</v>
      </c>
      <c r="E1512" s="8">
        <v>1100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>ROUND((E1512/D1512)*100,0)</f>
        <v>11</v>
      </c>
      <c r="P1512" s="8">
        <f>IFERROR(ROUND(E1512/L1512,2),0)</f>
        <v>2.29</v>
      </c>
      <c r="Q1512" s="10" t="s">
        <v>8311</v>
      </c>
      <c r="R1512" t="s">
        <v>8312</v>
      </c>
      <c r="S1512">
        <f>YEAR(T1512)</f>
        <v>2015</v>
      </c>
      <c r="T1512" s="14">
        <f>(((J1512/60)/60)/24)+DATE(1970,1,1)</f>
        <v>42234.624895833331</v>
      </c>
      <c r="U1512" s="15">
        <f>(((I1512/60)/60)/24)+DATE(1970,1,1)</f>
        <v>42264.624895833331</v>
      </c>
    </row>
    <row r="1513" spans="1:21" ht="29" x14ac:dyDescent="0.35">
      <c r="A1513">
        <v>3844</v>
      </c>
      <c r="B1513" s="3" t="s">
        <v>3841</v>
      </c>
      <c r="C1513" s="3" t="s">
        <v>7953</v>
      </c>
      <c r="D1513" s="6">
        <v>9800</v>
      </c>
      <c r="E1513" s="8">
        <v>0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>ROUND((E1513/D1513)*100,0)</f>
        <v>0</v>
      </c>
      <c r="P1513" s="8">
        <f>IFERROR(ROUND(E1513/L1513,2),0)</f>
        <v>0</v>
      </c>
      <c r="Q1513" s="10" t="s">
        <v>8339</v>
      </c>
      <c r="R1513" t="s">
        <v>8340</v>
      </c>
      <c r="S1513">
        <f>YEAR(T1513)</f>
        <v>2014</v>
      </c>
      <c r="T1513" s="14">
        <f>(((J1513/60)/60)/24)+DATE(1970,1,1)</f>
        <v>41766.617291666669</v>
      </c>
      <c r="U1513" s="15">
        <f>(((I1513/60)/60)/24)+DATE(1970,1,1)</f>
        <v>41793.290972222225</v>
      </c>
    </row>
    <row r="1514" spans="1:21" ht="29" x14ac:dyDescent="0.35">
      <c r="A1514">
        <v>362</v>
      </c>
      <c r="B1514" s="3" t="s">
        <v>363</v>
      </c>
      <c r="C1514" s="3" t="s">
        <v>4472</v>
      </c>
      <c r="D1514" s="6">
        <v>9665</v>
      </c>
      <c r="E1514" s="8">
        <v>22933.05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>ROUND((E1514/D1514)*100,0)</f>
        <v>237</v>
      </c>
      <c r="P1514" s="8">
        <f>IFERROR(ROUND(E1514/L1514,2),0)</f>
        <v>266.66000000000003</v>
      </c>
      <c r="Q1514" s="10" t="s">
        <v>8308</v>
      </c>
      <c r="R1514" t="s">
        <v>8332</v>
      </c>
      <c r="S1514">
        <f>YEAR(T1514)</f>
        <v>2014</v>
      </c>
      <c r="T1514" s="14">
        <f>(((J1514/60)/60)/24)+DATE(1970,1,1)</f>
        <v>41837.210543981484</v>
      </c>
      <c r="U1514" s="15">
        <f>(((I1514/60)/60)/24)+DATE(1970,1,1)</f>
        <v>41859</v>
      </c>
    </row>
    <row r="1515" spans="1:21" ht="29" x14ac:dyDescent="0.35">
      <c r="A1515">
        <v>2908</v>
      </c>
      <c r="B1515" s="3" t="s">
        <v>2908</v>
      </c>
      <c r="C1515" s="3" t="s">
        <v>7018</v>
      </c>
      <c r="D1515" s="6">
        <v>9600</v>
      </c>
      <c r="E1515" s="8">
        <v>250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>ROUND((E1515/D1515)*100,0)</f>
        <v>3</v>
      </c>
      <c r="P1515" s="8">
        <f>IFERROR(ROUND(E1515/L1515,2),0)</f>
        <v>50</v>
      </c>
      <c r="Q1515" s="10" t="s">
        <v>8339</v>
      </c>
      <c r="R1515" t="s">
        <v>8340</v>
      </c>
      <c r="S1515">
        <f>YEAR(T1515)</f>
        <v>2016</v>
      </c>
      <c r="T1515" s="14">
        <f>(((J1515/60)/60)/24)+DATE(1970,1,1)</f>
        <v>42499.731701388882</v>
      </c>
      <c r="U1515" s="15">
        <f>(((I1515/60)/60)/24)+DATE(1970,1,1)</f>
        <v>42529.731701388882</v>
      </c>
    </row>
    <row r="1516" spans="1:21" x14ac:dyDescent="0.3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>ROUND((E1516/D1516)*100,0)</f>
        <v>0</v>
      </c>
      <c r="P1516" s="8">
        <f>IFERROR(ROUND(E1516/L1516,2),0)</f>
        <v>0</v>
      </c>
      <c r="Q1516" s="10" t="s">
        <v>8339</v>
      </c>
      <c r="R1516" t="s">
        <v>8340</v>
      </c>
      <c r="S1516">
        <f>YEAR(T1516)</f>
        <v>2016</v>
      </c>
      <c r="T1516" s="14">
        <f>(((J1516/60)/60)/24)+DATE(1970,1,1)</f>
        <v>42538.742893518516</v>
      </c>
      <c r="U1516" s="15">
        <f>(((I1516/60)/60)/24)+DATE(1970,1,1)</f>
        <v>42568.742893518516</v>
      </c>
    </row>
    <row r="1517" spans="1:21" x14ac:dyDescent="0.35">
      <c r="A1517">
        <v>932</v>
      </c>
      <c r="B1517" s="3" t="s">
        <v>933</v>
      </c>
      <c r="C1517" s="3" t="s">
        <v>5042</v>
      </c>
      <c r="D1517" s="6">
        <v>9500</v>
      </c>
      <c r="E1517" s="8">
        <v>6691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>ROUND((E1517/D1517)*100,0)</f>
        <v>70</v>
      </c>
      <c r="P1517" s="8">
        <f>IFERROR(ROUND(E1517/L1517,2),0)</f>
        <v>223.03</v>
      </c>
      <c r="Q1517" s="10" t="s">
        <v>8313</v>
      </c>
      <c r="R1517" t="s">
        <v>8344</v>
      </c>
      <c r="S1517">
        <f>YEAR(T1517)</f>
        <v>2013</v>
      </c>
      <c r="T1517" s="14">
        <f>(((J1517/60)/60)/24)+DATE(1970,1,1)</f>
        <v>41310.969270833331</v>
      </c>
      <c r="U1517" s="15">
        <f>(((I1517/60)/60)/24)+DATE(1970,1,1)</f>
        <v>41355.927604166667</v>
      </c>
    </row>
    <row r="1518" spans="1:21" ht="29" x14ac:dyDescent="0.35">
      <c r="A1518">
        <v>1266</v>
      </c>
      <c r="B1518" s="3" t="s">
        <v>1267</v>
      </c>
      <c r="C1518" s="3" t="s">
        <v>5376</v>
      </c>
      <c r="D1518" s="6">
        <v>9500</v>
      </c>
      <c r="E1518" s="8">
        <v>4289.99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>ROUND((E1518/D1518)*100,0)</f>
        <v>45</v>
      </c>
      <c r="P1518" s="8">
        <f>IFERROR(ROUND(E1518/L1518,2),0)</f>
        <v>85.8</v>
      </c>
      <c r="Q1518" s="10" t="s">
        <v>8313</v>
      </c>
      <c r="R1518" t="s">
        <v>8315</v>
      </c>
      <c r="S1518">
        <f>YEAR(T1518)</f>
        <v>2013</v>
      </c>
      <c r="T1518" s="14">
        <f>(((J1518/60)/60)/24)+DATE(1970,1,1)</f>
        <v>41620.87667824074</v>
      </c>
      <c r="U1518" s="15">
        <f>(((I1518/60)/60)/24)+DATE(1970,1,1)</f>
        <v>41650.87667824074</v>
      </c>
    </row>
    <row r="1519" spans="1:21" ht="29" x14ac:dyDescent="0.35">
      <c r="A1519">
        <v>1468</v>
      </c>
      <c r="B1519" s="3" t="s">
        <v>1469</v>
      </c>
      <c r="C1519" s="3" t="s">
        <v>5578</v>
      </c>
      <c r="D1519" s="6">
        <v>9500</v>
      </c>
      <c r="E1519" s="8">
        <v>3258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>ROUND((E1519/D1519)*100,0)</f>
        <v>34</v>
      </c>
      <c r="P1519" s="8">
        <f>IFERROR(ROUND(E1519/L1519,2),0)</f>
        <v>11.12</v>
      </c>
      <c r="Q1519" s="10" t="s">
        <v>8318</v>
      </c>
      <c r="R1519" t="s">
        <v>8346</v>
      </c>
      <c r="S1519">
        <f>YEAR(T1519)</f>
        <v>2011</v>
      </c>
      <c r="T1519" s="14">
        <f>(((J1519/60)/60)/24)+DATE(1970,1,1)</f>
        <v>40646.014456018522</v>
      </c>
      <c r="U1519" s="15">
        <f>(((I1519/60)/60)/24)+DATE(1970,1,1)</f>
        <v>40706.014456018522</v>
      </c>
    </row>
    <row r="1520" spans="1:21" ht="29" x14ac:dyDescent="0.35">
      <c r="A1520">
        <v>2041</v>
      </c>
      <c r="B1520" s="3" t="s">
        <v>2042</v>
      </c>
      <c r="C1520" s="3" t="s">
        <v>6151</v>
      </c>
      <c r="D1520" s="6">
        <v>9500</v>
      </c>
      <c r="E1520" s="8">
        <v>1587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>ROUND((E1520/D1520)*100,0)</f>
        <v>17</v>
      </c>
      <c r="P1520" s="8">
        <f>IFERROR(ROUND(E1520/L1520,2),0)</f>
        <v>13.23</v>
      </c>
      <c r="Q1520" s="10" t="s">
        <v>8316</v>
      </c>
      <c r="R1520" t="s">
        <v>8317</v>
      </c>
      <c r="S1520">
        <f>YEAR(T1520)</f>
        <v>2016</v>
      </c>
      <c r="T1520" s="14">
        <f>(((J1520/60)/60)/24)+DATE(1970,1,1)</f>
        <v>42654.525775462964</v>
      </c>
      <c r="U1520" s="15">
        <f>(((I1520/60)/60)/24)+DATE(1970,1,1)</f>
        <v>42684.567442129628</v>
      </c>
    </row>
    <row r="1521" spans="1:21" ht="29" x14ac:dyDescent="0.35">
      <c r="A1521">
        <v>2828</v>
      </c>
      <c r="B1521" s="3" t="s">
        <v>2828</v>
      </c>
      <c r="C1521" s="3" t="s">
        <v>6938</v>
      </c>
      <c r="D1521" s="6">
        <v>9500</v>
      </c>
      <c r="E1521" s="8">
        <v>310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>ROUND((E1521/D1521)*100,0)</f>
        <v>3</v>
      </c>
      <c r="P1521" s="8">
        <f>IFERROR(ROUND(E1521/L1521,2),0)</f>
        <v>3.2</v>
      </c>
      <c r="Q1521" s="10" t="s">
        <v>8339</v>
      </c>
      <c r="R1521" t="s">
        <v>8340</v>
      </c>
      <c r="S1521">
        <f>YEAR(T1521)</f>
        <v>2015</v>
      </c>
      <c r="T1521" s="14">
        <f>(((J1521/60)/60)/24)+DATE(1970,1,1)</f>
        <v>42254.264687499999</v>
      </c>
      <c r="U1521" s="15">
        <f>(((I1521/60)/60)/24)+DATE(1970,1,1)</f>
        <v>42279.958333333328</v>
      </c>
    </row>
    <row r="1522" spans="1:21" ht="29" x14ac:dyDescent="0.35">
      <c r="A1522">
        <v>2853</v>
      </c>
      <c r="B1522" s="3" t="s">
        <v>2853</v>
      </c>
      <c r="C1522" s="3" t="s">
        <v>6963</v>
      </c>
      <c r="D1522" s="6">
        <v>9500</v>
      </c>
      <c r="E1522" s="8">
        <v>290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>ROUND((E1522/D1522)*100,0)</f>
        <v>3</v>
      </c>
      <c r="P1522" s="8">
        <f>IFERROR(ROUND(E1522/L1522,2),0)</f>
        <v>0</v>
      </c>
      <c r="Q1522" s="10" t="s">
        <v>8339</v>
      </c>
      <c r="R1522" t="s">
        <v>8340</v>
      </c>
      <c r="S1522">
        <f>YEAR(T1522)</f>
        <v>2014</v>
      </c>
      <c r="T1522" s="14">
        <f>(((J1522/60)/60)/24)+DATE(1970,1,1)</f>
        <v>41836.190937499996</v>
      </c>
      <c r="U1522" s="15">
        <f>(((I1522/60)/60)/24)+DATE(1970,1,1)</f>
        <v>41896.190937499996</v>
      </c>
    </row>
    <row r="1523" spans="1:21" ht="29" x14ac:dyDescent="0.35">
      <c r="A1523">
        <v>3209</v>
      </c>
      <c r="B1523" s="3" t="s">
        <v>3209</v>
      </c>
      <c r="C1523" s="3" t="s">
        <v>7319</v>
      </c>
      <c r="D1523" s="6">
        <v>9500</v>
      </c>
      <c r="E1523" s="8">
        <v>70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>ROUND((E1523/D1523)*100,0)</f>
        <v>1</v>
      </c>
      <c r="P1523" s="8">
        <f>IFERROR(ROUND(E1523/L1523,2),0)</f>
        <v>0.31</v>
      </c>
      <c r="Q1523" s="10" t="s">
        <v>8339</v>
      </c>
      <c r="R1523" t="s">
        <v>8340</v>
      </c>
      <c r="S1523">
        <f>YEAR(T1523)</f>
        <v>2014</v>
      </c>
      <c r="T1523" s="14">
        <f>(((J1523/60)/60)/24)+DATE(1970,1,1)</f>
        <v>41778.637245370373</v>
      </c>
      <c r="U1523" s="15">
        <f>(((I1523/60)/60)/24)+DATE(1970,1,1)</f>
        <v>41810.958333333336</v>
      </c>
    </row>
    <row r="1524" spans="1:21" ht="29" x14ac:dyDescent="0.35">
      <c r="A1524">
        <v>3433</v>
      </c>
      <c r="B1524" s="3" t="s">
        <v>3432</v>
      </c>
      <c r="C1524" s="3" t="s">
        <v>7543</v>
      </c>
      <c r="D1524" s="6">
        <v>9500</v>
      </c>
      <c r="E1524" s="8">
        <v>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>ROUND((E1524/D1524)*100,0)</f>
        <v>0</v>
      </c>
      <c r="P1524" s="8">
        <f>IFERROR(ROUND(E1524/L1524,2),0)</f>
        <v>0.35</v>
      </c>
      <c r="Q1524" s="10" t="s">
        <v>8339</v>
      </c>
      <c r="R1524" t="s">
        <v>8340</v>
      </c>
      <c r="S1524">
        <f>YEAR(T1524)</f>
        <v>2014</v>
      </c>
      <c r="T1524" s="14">
        <f>(((J1524/60)/60)/24)+DATE(1970,1,1)</f>
        <v>41776.063136574077</v>
      </c>
      <c r="U1524" s="15">
        <f>(((I1524/60)/60)/24)+DATE(1970,1,1)</f>
        <v>41807.125</v>
      </c>
    </row>
    <row r="1525" spans="1:21" ht="29" x14ac:dyDescent="0.35">
      <c r="A1525">
        <v>4063</v>
      </c>
      <c r="B1525" s="3" t="s">
        <v>4059</v>
      </c>
      <c r="C1525" s="3" t="s">
        <v>8167</v>
      </c>
      <c r="D1525" s="6">
        <v>9500</v>
      </c>
      <c r="E1525" s="8">
        <v>0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>ROUND((E1525/D1525)*100,0)</f>
        <v>0</v>
      </c>
      <c r="P1525" s="8">
        <f>IFERROR(ROUND(E1525/L1525,2),0)</f>
        <v>0</v>
      </c>
      <c r="Q1525" s="10" t="s">
        <v>8339</v>
      </c>
      <c r="R1525" t="s">
        <v>8340</v>
      </c>
      <c r="S1525">
        <f>YEAR(T1525)</f>
        <v>2014</v>
      </c>
      <c r="T1525" s="14">
        <f>(((J1525/60)/60)/24)+DATE(1970,1,1)</f>
        <v>41787.681527777779</v>
      </c>
      <c r="U1525" s="15">
        <f>(((I1525/60)/60)/24)+DATE(1970,1,1)</f>
        <v>41817.681527777779</v>
      </c>
    </row>
    <row r="1526" spans="1:21" ht="29" x14ac:dyDescent="0.35">
      <c r="A1526">
        <v>1144</v>
      </c>
      <c r="B1526" s="3" t="s">
        <v>1145</v>
      </c>
      <c r="C1526" s="3" t="s">
        <v>5254</v>
      </c>
      <c r="D1526" s="6">
        <v>9300</v>
      </c>
      <c r="E1526" s="8">
        <v>5157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>ROUND((E1526/D1526)*100,0)</f>
        <v>55</v>
      </c>
      <c r="P1526" s="8">
        <f>IFERROR(ROUND(E1526/L1526,2),0)</f>
        <v>0</v>
      </c>
      <c r="Q1526" s="10" t="s">
        <v>8321</v>
      </c>
      <c r="R1526" t="s">
        <v>8322</v>
      </c>
      <c r="S1526">
        <f>YEAR(T1526)</f>
        <v>2015</v>
      </c>
      <c r="T1526" s="14">
        <f>(((J1526/60)/60)/24)+DATE(1970,1,1)</f>
        <v>42093.181944444441</v>
      </c>
      <c r="U1526" s="15">
        <f>(((I1526/60)/60)/24)+DATE(1970,1,1)</f>
        <v>42123.181944444441</v>
      </c>
    </row>
    <row r="1527" spans="1:21" ht="29" x14ac:dyDescent="0.35">
      <c r="A1527">
        <v>1895</v>
      </c>
      <c r="B1527" s="3" t="s">
        <v>1896</v>
      </c>
      <c r="C1527" s="3" t="s">
        <v>6005</v>
      </c>
      <c r="D1527" s="6">
        <v>9072</v>
      </c>
      <c r="E1527" s="8">
        <v>2007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>ROUND((E1527/D1527)*100,0)</f>
        <v>22</v>
      </c>
      <c r="P1527" s="8">
        <f>IFERROR(ROUND(E1527/L1527,2),0)</f>
        <v>42.7</v>
      </c>
      <c r="Q1527" s="10" t="s">
        <v>8313</v>
      </c>
      <c r="R1527" t="s">
        <v>8343</v>
      </c>
      <c r="S1527">
        <f>YEAR(T1527)</f>
        <v>2015</v>
      </c>
      <c r="T1527" s="14">
        <f>(((J1527/60)/60)/24)+DATE(1970,1,1)</f>
        <v>42267.746782407412</v>
      </c>
      <c r="U1527" s="15">
        <f>(((I1527/60)/60)/24)+DATE(1970,1,1)</f>
        <v>42297.746782407412</v>
      </c>
    </row>
    <row r="1528" spans="1:21" ht="29" x14ac:dyDescent="0.35">
      <c r="A1528">
        <v>2599</v>
      </c>
      <c r="B1528" s="3" t="s">
        <v>2599</v>
      </c>
      <c r="C1528" s="3" t="s">
        <v>6709</v>
      </c>
      <c r="D1528" s="6">
        <v>9041</v>
      </c>
      <c r="E1528" s="8">
        <v>600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>ROUND((E1528/D1528)*100,0)</f>
        <v>7</v>
      </c>
      <c r="P1528" s="8">
        <f>IFERROR(ROUND(E1528/L1528,2),0)</f>
        <v>120</v>
      </c>
      <c r="Q1528" s="10" t="s">
        <v>8321</v>
      </c>
      <c r="R1528" t="s">
        <v>8322</v>
      </c>
      <c r="S1528">
        <f>YEAR(T1528)</f>
        <v>2014</v>
      </c>
      <c r="T1528" s="14">
        <f>(((J1528/60)/60)/24)+DATE(1970,1,1)</f>
        <v>41809.754016203704</v>
      </c>
      <c r="U1528" s="15">
        <f>(((I1528/60)/60)/24)+DATE(1970,1,1)</f>
        <v>41854.754016203704</v>
      </c>
    </row>
    <row r="1529" spans="1:21" ht="29" x14ac:dyDescent="0.35">
      <c r="A1529">
        <v>7</v>
      </c>
      <c r="B1529" s="3" t="s">
        <v>9</v>
      </c>
      <c r="C1529" s="3" t="s">
        <v>4118</v>
      </c>
      <c r="D1529" s="6">
        <v>9000</v>
      </c>
      <c r="E1529" s="8">
        <v>513422.57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>ROUND((E1529/D1529)*100,0)</f>
        <v>5705</v>
      </c>
      <c r="P1529" s="8">
        <f>IFERROR(ROUND(E1529/L1529,2),0)</f>
        <v>9007.41</v>
      </c>
      <c r="Q1529" s="10" t="s">
        <v>8308</v>
      </c>
      <c r="R1529" t="s">
        <v>8309</v>
      </c>
      <c r="S1529">
        <f>YEAR(T1529)</f>
        <v>2016</v>
      </c>
      <c r="T1529" s="14">
        <f>(((J1529/60)/60)/24)+DATE(1970,1,1)</f>
        <v>42516.047071759262</v>
      </c>
      <c r="U1529" s="15">
        <f>(((I1529/60)/60)/24)+DATE(1970,1,1)</f>
        <v>42556.047071759262</v>
      </c>
    </row>
    <row r="1530" spans="1:21" ht="29" x14ac:dyDescent="0.35">
      <c r="A1530">
        <v>583</v>
      </c>
      <c r="B1530" s="3" t="s">
        <v>584</v>
      </c>
      <c r="C1530" s="3" t="s">
        <v>4693</v>
      </c>
      <c r="D1530" s="6">
        <v>9000</v>
      </c>
      <c r="E1530" s="8">
        <v>12446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>ROUND((E1530/D1530)*100,0)</f>
        <v>138</v>
      </c>
      <c r="P1530" s="8">
        <f>IFERROR(ROUND(E1530/L1530,2),0)</f>
        <v>12446</v>
      </c>
      <c r="Q1530" s="10" t="s">
        <v>8316</v>
      </c>
      <c r="R1530" t="s">
        <v>8334</v>
      </c>
      <c r="S1530">
        <f>YEAR(T1530)</f>
        <v>2015</v>
      </c>
      <c r="T1530" s="14">
        <f>(((J1530/60)/60)/24)+DATE(1970,1,1)</f>
        <v>42052.93850694444</v>
      </c>
      <c r="U1530" s="15">
        <f>(((I1530/60)/60)/24)+DATE(1970,1,1)</f>
        <v>42082.896840277783</v>
      </c>
    </row>
    <row r="1531" spans="1:21" ht="43.5" x14ac:dyDescent="0.35">
      <c r="A1531">
        <v>585</v>
      </c>
      <c r="B1531" s="3" t="s">
        <v>586</v>
      </c>
      <c r="C1531" s="3" t="s">
        <v>4695</v>
      </c>
      <c r="D1531" s="6">
        <v>9000</v>
      </c>
      <c r="E1531" s="8">
        <v>12410.5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>ROUND((E1531/D1531)*100,0)</f>
        <v>138</v>
      </c>
      <c r="P1531" s="8">
        <f>IFERROR(ROUND(E1531/L1531,2),0)</f>
        <v>0</v>
      </c>
      <c r="Q1531" s="10" t="s">
        <v>8316</v>
      </c>
      <c r="R1531" t="s">
        <v>8334</v>
      </c>
      <c r="S1531">
        <f>YEAR(T1531)</f>
        <v>2015</v>
      </c>
      <c r="T1531" s="14">
        <f>(((J1531/60)/60)/24)+DATE(1970,1,1)</f>
        <v>42283.3909375</v>
      </c>
      <c r="U1531" s="15">
        <f>(((I1531/60)/60)/24)+DATE(1970,1,1)</f>
        <v>42339</v>
      </c>
    </row>
    <row r="1532" spans="1:21" ht="29" x14ac:dyDescent="0.35">
      <c r="A1532">
        <v>588</v>
      </c>
      <c r="B1532" s="3" t="s">
        <v>589</v>
      </c>
      <c r="C1532" s="3" t="s">
        <v>4698</v>
      </c>
      <c r="D1532" s="6">
        <v>9000</v>
      </c>
      <c r="E1532" s="8">
        <v>12348.5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>ROUND((E1532/D1532)*100,0)</f>
        <v>137</v>
      </c>
      <c r="P1532" s="8">
        <f>IFERROR(ROUND(E1532/L1532,2),0)</f>
        <v>6174.25</v>
      </c>
      <c r="Q1532" s="10" t="s">
        <v>8316</v>
      </c>
      <c r="R1532" t="s">
        <v>8334</v>
      </c>
      <c r="S1532">
        <f>YEAR(T1532)</f>
        <v>2016</v>
      </c>
      <c r="T1532" s="14">
        <f>(((J1532/60)/60)/24)+DATE(1970,1,1)</f>
        <v>42631.769513888896</v>
      </c>
      <c r="U1532" s="15">
        <f>(((I1532/60)/60)/24)+DATE(1970,1,1)</f>
        <v>42691.811180555553</v>
      </c>
    </row>
    <row r="1533" spans="1:21" ht="29" x14ac:dyDescent="0.35">
      <c r="A1533">
        <v>940</v>
      </c>
      <c r="B1533" s="3" t="s">
        <v>941</v>
      </c>
      <c r="C1533" s="3" t="s">
        <v>5050</v>
      </c>
      <c r="D1533" s="6">
        <v>9000</v>
      </c>
      <c r="E1533" s="8">
        <v>6632.32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>ROUND((E1533/D1533)*100,0)</f>
        <v>74</v>
      </c>
      <c r="P1533" s="8">
        <f>IFERROR(ROUND(E1533/L1533,2),0)</f>
        <v>473.74</v>
      </c>
      <c r="Q1533" s="10" t="s">
        <v>8316</v>
      </c>
      <c r="R1533" t="s">
        <v>8324</v>
      </c>
      <c r="S1533">
        <f>YEAR(T1533)</f>
        <v>2015</v>
      </c>
      <c r="T1533" s="14">
        <f>(((J1533/60)/60)/24)+DATE(1970,1,1)</f>
        <v>42182.008402777778</v>
      </c>
      <c r="U1533" s="15">
        <f>(((I1533/60)/60)/24)+DATE(1970,1,1)</f>
        <v>42227.008402777778</v>
      </c>
    </row>
    <row r="1534" spans="1:21" ht="29" x14ac:dyDescent="0.35">
      <c r="A1534">
        <v>1015</v>
      </c>
      <c r="B1534" s="3" t="s">
        <v>1016</v>
      </c>
      <c r="C1534" s="3" t="s">
        <v>5125</v>
      </c>
      <c r="D1534" s="6">
        <v>9000</v>
      </c>
      <c r="E1534" s="8">
        <v>6000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>ROUND((E1534/D1534)*100,0)</f>
        <v>67</v>
      </c>
      <c r="P1534" s="8">
        <f>IFERROR(ROUND(E1534/L1534,2),0)</f>
        <v>1000</v>
      </c>
      <c r="Q1534" s="10" t="s">
        <v>8316</v>
      </c>
      <c r="R1534" t="s">
        <v>8324</v>
      </c>
      <c r="S1534">
        <f>YEAR(T1534)</f>
        <v>2015</v>
      </c>
      <c r="T1534" s="14">
        <f>(((J1534/60)/60)/24)+DATE(1970,1,1)</f>
        <v>42303.878414351857</v>
      </c>
      <c r="U1534" s="15">
        <f>(((I1534/60)/60)/24)+DATE(1970,1,1)</f>
        <v>42333.920081018514</v>
      </c>
    </row>
    <row r="1535" spans="1:21" x14ac:dyDescent="0.35">
      <c r="A1535">
        <v>1172</v>
      </c>
      <c r="B1535" s="3" t="s">
        <v>1173</v>
      </c>
      <c r="C1535" s="3" t="s">
        <v>5282</v>
      </c>
      <c r="D1535" s="6">
        <v>9000</v>
      </c>
      <c r="E1535" s="8">
        <v>5035.6899999999996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>ROUND((E1535/D1535)*100,0)</f>
        <v>56</v>
      </c>
      <c r="P1535" s="8">
        <f>IFERROR(ROUND(E1535/L1535,2),0)</f>
        <v>0</v>
      </c>
      <c r="Q1535" s="10" t="s">
        <v>8321</v>
      </c>
      <c r="R1535" t="s">
        <v>8322</v>
      </c>
      <c r="S1535">
        <f>YEAR(T1535)</f>
        <v>2014</v>
      </c>
      <c r="T1535" s="14">
        <f>(((J1535/60)/60)/24)+DATE(1970,1,1)</f>
        <v>41841.682314814818</v>
      </c>
      <c r="U1535" s="15">
        <f>(((I1535/60)/60)/24)+DATE(1970,1,1)</f>
        <v>41871.682314814818</v>
      </c>
    </row>
    <row r="1536" spans="1:21" ht="29" x14ac:dyDescent="0.35">
      <c r="A1536">
        <v>1189</v>
      </c>
      <c r="B1536" s="3" t="s">
        <v>1190</v>
      </c>
      <c r="C1536" s="3" t="s">
        <v>5299</v>
      </c>
      <c r="D1536" s="6">
        <v>9000</v>
      </c>
      <c r="E1536" s="8">
        <v>4935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>ROUND((E1536/D1536)*100,0)</f>
        <v>55</v>
      </c>
      <c r="P1536" s="8">
        <f>IFERROR(ROUND(E1536/L1536,2),0)</f>
        <v>57.38</v>
      </c>
      <c r="Q1536" s="10" t="s">
        <v>8325</v>
      </c>
      <c r="R1536" t="s">
        <v>8331</v>
      </c>
      <c r="S1536">
        <f>YEAR(T1536)</f>
        <v>2016</v>
      </c>
      <c r="T1536" s="14">
        <f>(((J1536/60)/60)/24)+DATE(1970,1,1)</f>
        <v>42529.979108796295</v>
      </c>
      <c r="U1536" s="15">
        <f>(((I1536/60)/60)/24)+DATE(1970,1,1)</f>
        <v>42550.979108796295</v>
      </c>
    </row>
    <row r="1537" spans="1:21" ht="29" x14ac:dyDescent="0.35">
      <c r="A1537">
        <v>1218</v>
      </c>
      <c r="B1537" s="3" t="s">
        <v>1219</v>
      </c>
      <c r="C1537" s="3" t="s">
        <v>5328</v>
      </c>
      <c r="D1537" s="6">
        <v>9000</v>
      </c>
      <c r="E1537" s="8">
        <v>4622.01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>ROUND((E1537/D1537)*100,0)</f>
        <v>51</v>
      </c>
      <c r="P1537" s="8">
        <f>IFERROR(ROUND(E1537/L1537,2),0)</f>
        <v>51.93</v>
      </c>
      <c r="Q1537" s="10" t="s">
        <v>8325</v>
      </c>
      <c r="R1537" t="s">
        <v>8331</v>
      </c>
      <c r="S1537">
        <f>YEAR(T1537)</f>
        <v>2015</v>
      </c>
      <c r="T1537" s="14">
        <f>(((J1537/60)/60)/24)+DATE(1970,1,1)</f>
        <v>42278.662037037036</v>
      </c>
      <c r="U1537" s="15">
        <f>(((I1537/60)/60)/24)+DATE(1970,1,1)</f>
        <v>42309.125</v>
      </c>
    </row>
    <row r="1538" spans="1:21" ht="29" x14ac:dyDescent="0.35">
      <c r="A1538">
        <v>1399</v>
      </c>
      <c r="B1538" s="3" t="s">
        <v>1400</v>
      </c>
      <c r="C1538" s="3" t="s">
        <v>5509</v>
      </c>
      <c r="D1538" s="6">
        <v>9000</v>
      </c>
      <c r="E1538" s="8">
        <v>3508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>ROUND((E1538/D1538)*100,0)</f>
        <v>39</v>
      </c>
      <c r="P1538" s="8">
        <f>IFERROR(ROUND(E1538/L1538,2),0)</f>
        <v>19.07</v>
      </c>
      <c r="Q1538" s="10" t="s">
        <v>8313</v>
      </c>
      <c r="R1538" t="s">
        <v>8315</v>
      </c>
      <c r="S1538">
        <f>YEAR(T1538)</f>
        <v>2014</v>
      </c>
      <c r="T1538" s="14">
        <f>(((J1538/60)/60)/24)+DATE(1970,1,1)</f>
        <v>41889.004317129627</v>
      </c>
      <c r="U1538" s="15">
        <f>(((I1538/60)/60)/24)+DATE(1970,1,1)</f>
        <v>41919.004317129627</v>
      </c>
    </row>
    <row r="1539" spans="1:21" ht="29" x14ac:dyDescent="0.35">
      <c r="A1539">
        <v>1519</v>
      </c>
      <c r="B1539" s="3" t="s">
        <v>1520</v>
      </c>
      <c r="C1539" s="3" t="s">
        <v>5629</v>
      </c>
      <c r="D1539" s="6">
        <v>9000</v>
      </c>
      <c r="E1539" s="8">
        <v>3080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>ROUND((E1539/D1539)*100,0)</f>
        <v>34</v>
      </c>
      <c r="P1539" s="8">
        <f>IFERROR(ROUND(E1539/L1539,2),0)</f>
        <v>21.24</v>
      </c>
      <c r="Q1539" s="10" t="s">
        <v>8325</v>
      </c>
      <c r="R1539" t="s">
        <v>8331</v>
      </c>
      <c r="S1539">
        <f>YEAR(T1539)</f>
        <v>2014</v>
      </c>
      <c r="T1539" s="14">
        <f>(((J1539/60)/60)/24)+DATE(1970,1,1)</f>
        <v>41782.741701388892</v>
      </c>
      <c r="U1539" s="15">
        <f>(((I1539/60)/60)/24)+DATE(1970,1,1)</f>
        <v>41810.915972222225</v>
      </c>
    </row>
    <row r="1540" spans="1:21" ht="29" x14ac:dyDescent="0.35">
      <c r="A1540">
        <v>1573</v>
      </c>
      <c r="B1540" s="3" t="s">
        <v>1574</v>
      </c>
      <c r="C1540" s="3" t="s">
        <v>5683</v>
      </c>
      <c r="D1540" s="6">
        <v>9000</v>
      </c>
      <c r="E1540" s="8">
        <v>2945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>ROUND((E1540/D1540)*100,0)</f>
        <v>33</v>
      </c>
      <c r="P1540" s="8">
        <f>IFERROR(ROUND(E1540/L1540,2),0)</f>
        <v>981.67</v>
      </c>
      <c r="Q1540" s="10" t="s">
        <v>8318</v>
      </c>
      <c r="R1540" t="s">
        <v>8353</v>
      </c>
      <c r="S1540">
        <f>YEAR(T1540)</f>
        <v>2017</v>
      </c>
      <c r="T1540" s="14">
        <f>(((J1540/60)/60)/24)+DATE(1970,1,1)</f>
        <v>42786.000023148154</v>
      </c>
      <c r="U1540" s="15">
        <f>(((I1540/60)/60)/24)+DATE(1970,1,1)</f>
        <v>42826.165972222225</v>
      </c>
    </row>
    <row r="1541" spans="1:21" ht="29" x14ac:dyDescent="0.35">
      <c r="A1541">
        <v>1747</v>
      </c>
      <c r="B1541" s="3" t="s">
        <v>1748</v>
      </c>
      <c r="C1541" s="3" t="s">
        <v>5857</v>
      </c>
      <c r="D1541" s="6">
        <v>9000</v>
      </c>
      <c r="E1541" s="8">
        <v>2336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>ROUND((E1541/D1541)*100,0)</f>
        <v>26</v>
      </c>
      <c r="P1541" s="8">
        <f>IFERROR(ROUND(E1541/L1541,2),0)</f>
        <v>14.69</v>
      </c>
      <c r="Q1541" s="10" t="s">
        <v>8325</v>
      </c>
      <c r="R1541" t="s">
        <v>8331</v>
      </c>
      <c r="S1541">
        <f>YEAR(T1541)</f>
        <v>2015</v>
      </c>
      <c r="T1541" s="14">
        <f>(((J1541/60)/60)/24)+DATE(1970,1,1)</f>
        <v>42292.435532407413</v>
      </c>
      <c r="U1541" s="15">
        <f>(((I1541/60)/60)/24)+DATE(1970,1,1)</f>
        <v>42321.625</v>
      </c>
    </row>
    <row r="1542" spans="1:21" ht="29" x14ac:dyDescent="0.35">
      <c r="A1542">
        <v>1794</v>
      </c>
      <c r="B1542" s="3" t="s">
        <v>1795</v>
      </c>
      <c r="C1542" s="3" t="s">
        <v>5904</v>
      </c>
      <c r="D1542" s="6">
        <v>9000</v>
      </c>
      <c r="E1542" s="8">
        <v>2170.9899999999998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>ROUND((E1542/D1542)*100,0)</f>
        <v>24</v>
      </c>
      <c r="P1542" s="8">
        <f>IFERROR(ROUND(E1542/L1542,2),0)</f>
        <v>120.61</v>
      </c>
      <c r="Q1542" s="10" t="s">
        <v>8325</v>
      </c>
      <c r="R1542" t="s">
        <v>8331</v>
      </c>
      <c r="S1542">
        <f>YEAR(T1542)</f>
        <v>2015</v>
      </c>
      <c r="T1542" s="14">
        <f>(((J1542/60)/60)/24)+DATE(1970,1,1)</f>
        <v>42011.551180555558</v>
      </c>
      <c r="U1542" s="15">
        <f>(((I1542/60)/60)/24)+DATE(1970,1,1)</f>
        <v>42046.551180555558</v>
      </c>
    </row>
    <row r="1543" spans="1:21" ht="29" x14ac:dyDescent="0.35">
      <c r="A1543">
        <v>1850</v>
      </c>
      <c r="B1543" s="3" t="s">
        <v>1851</v>
      </c>
      <c r="C1543" s="3" t="s">
        <v>5960</v>
      </c>
      <c r="D1543" s="6">
        <v>9000</v>
      </c>
      <c r="E1543" s="8">
        <v>2063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>ROUND((E1543/D1543)*100,0)</f>
        <v>23</v>
      </c>
      <c r="P1543" s="8">
        <f>IFERROR(ROUND(E1543/L1543,2),0)</f>
        <v>11.53</v>
      </c>
      <c r="Q1543" s="10" t="s">
        <v>8313</v>
      </c>
      <c r="R1543" t="s">
        <v>8315</v>
      </c>
      <c r="S1543">
        <f>YEAR(T1543)</f>
        <v>2014</v>
      </c>
      <c r="T1543" s="14">
        <f>(((J1543/60)/60)/24)+DATE(1970,1,1)</f>
        <v>41800.959490740745</v>
      </c>
      <c r="U1543" s="15">
        <f>(((I1543/60)/60)/24)+DATE(1970,1,1)</f>
        <v>41830.959490740745</v>
      </c>
    </row>
    <row r="1544" spans="1:21" x14ac:dyDescent="0.35">
      <c r="A1544">
        <v>2199</v>
      </c>
      <c r="B1544" s="3" t="s">
        <v>2200</v>
      </c>
      <c r="C1544" s="3" t="s">
        <v>6309</v>
      </c>
      <c r="D1544" s="6">
        <v>9000</v>
      </c>
      <c r="E1544" s="8">
        <v>1259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>ROUND((E1544/D1544)*100,0)</f>
        <v>14</v>
      </c>
      <c r="P1544" s="8">
        <f>IFERROR(ROUND(E1544/L1544,2),0)</f>
        <v>5.0199999999999996</v>
      </c>
      <c r="Q1544" s="10" t="s">
        <v>8311</v>
      </c>
      <c r="R1544" t="s">
        <v>8312</v>
      </c>
      <c r="S1544">
        <f>YEAR(T1544)</f>
        <v>2015</v>
      </c>
      <c r="T1544" s="14">
        <f>(((J1544/60)/60)/24)+DATE(1970,1,1)</f>
        <v>42262.416643518518</v>
      </c>
      <c r="U1544" s="15">
        <f>(((I1544/60)/60)/24)+DATE(1970,1,1)</f>
        <v>42292.416643518518</v>
      </c>
    </row>
    <row r="1545" spans="1:21" ht="29" x14ac:dyDescent="0.35">
      <c r="A1545">
        <v>2252</v>
      </c>
      <c r="B1545" s="3" t="s">
        <v>2253</v>
      </c>
      <c r="C1545" s="3" t="s">
        <v>6362</v>
      </c>
      <c r="D1545" s="6">
        <v>9000</v>
      </c>
      <c r="E1545" s="8">
        <v>1145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>ROUND((E1545/D1545)*100,0)</f>
        <v>13</v>
      </c>
      <c r="P1545" s="8">
        <f>IFERROR(ROUND(E1545/L1545,2),0)</f>
        <v>4.5999999999999996</v>
      </c>
      <c r="Q1545" s="10" t="s">
        <v>8311</v>
      </c>
      <c r="R1545" t="s">
        <v>8312</v>
      </c>
      <c r="S1545">
        <f>YEAR(T1545)</f>
        <v>2016</v>
      </c>
      <c r="T1545" s="14">
        <f>(((J1545/60)/60)/24)+DATE(1970,1,1)</f>
        <v>42573.327986111108</v>
      </c>
      <c r="U1545" s="15">
        <f>(((I1545/60)/60)/24)+DATE(1970,1,1)</f>
        <v>42588.327986111108</v>
      </c>
    </row>
    <row r="1546" spans="1:21" ht="29" x14ac:dyDescent="0.35">
      <c r="A1546">
        <v>2311</v>
      </c>
      <c r="B1546" s="3" t="s">
        <v>2312</v>
      </c>
      <c r="C1546" s="3" t="s">
        <v>6421</v>
      </c>
      <c r="D1546" s="6">
        <v>9000</v>
      </c>
      <c r="E1546" s="8">
        <v>1050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>ROUND((E1546/D1546)*100,0)</f>
        <v>12</v>
      </c>
      <c r="P1546" s="8">
        <f>IFERROR(ROUND(E1546/L1546,2),0)</f>
        <v>10.1</v>
      </c>
      <c r="Q1546" s="10" t="s">
        <v>8313</v>
      </c>
      <c r="R1546" t="s">
        <v>8343</v>
      </c>
      <c r="S1546">
        <f>YEAR(T1546)</f>
        <v>2014</v>
      </c>
      <c r="T1546" s="14">
        <f>(((J1546/60)/60)/24)+DATE(1970,1,1)</f>
        <v>41736.004502314812</v>
      </c>
      <c r="U1546" s="15">
        <f>(((I1546/60)/60)/24)+DATE(1970,1,1)</f>
        <v>41766.004502314812</v>
      </c>
    </row>
    <row r="1547" spans="1:21" ht="29" x14ac:dyDescent="0.35">
      <c r="A1547">
        <v>3082</v>
      </c>
      <c r="B1547" s="3" t="s">
        <v>3082</v>
      </c>
      <c r="C1547" s="3" t="s">
        <v>7192</v>
      </c>
      <c r="D1547" s="6">
        <v>9000</v>
      </c>
      <c r="E1547" s="8">
        <v>120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>ROUND((E1547/D1547)*100,0)</f>
        <v>1</v>
      </c>
      <c r="P1547" s="8">
        <f>IFERROR(ROUND(E1547/L1547,2),0)</f>
        <v>0</v>
      </c>
      <c r="Q1547" s="10" t="s">
        <v>8339</v>
      </c>
      <c r="R1547" t="s">
        <v>8357</v>
      </c>
      <c r="S1547">
        <f>YEAR(T1547)</f>
        <v>2015</v>
      </c>
      <c r="T1547" s="14">
        <f>(((J1547/60)/60)/24)+DATE(1970,1,1)</f>
        <v>42293.922986111109</v>
      </c>
      <c r="U1547" s="15">
        <f>(((I1547/60)/60)/24)+DATE(1970,1,1)</f>
        <v>42323.96465277778</v>
      </c>
    </row>
    <row r="1548" spans="1:21" x14ac:dyDescent="0.35">
      <c r="A1548">
        <v>3360</v>
      </c>
      <c r="B1548" s="3" t="s">
        <v>3359</v>
      </c>
      <c r="C1548" s="3" t="s">
        <v>7470</v>
      </c>
      <c r="D1548" s="6">
        <v>9000</v>
      </c>
      <c r="E1548" s="8">
        <v>35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>ROUND((E1548/D1548)*100,0)</f>
        <v>0</v>
      </c>
      <c r="P1548" s="8">
        <f>IFERROR(ROUND(E1548/L1548,2),0)</f>
        <v>0.49</v>
      </c>
      <c r="Q1548" s="10" t="s">
        <v>8339</v>
      </c>
      <c r="R1548" t="s">
        <v>8340</v>
      </c>
      <c r="S1548">
        <f>YEAR(T1548)</f>
        <v>2016</v>
      </c>
      <c r="T1548" s="14">
        <f>(((J1548/60)/60)/24)+DATE(1970,1,1)</f>
        <v>42697.082673611112</v>
      </c>
      <c r="U1548" s="15">
        <f>(((I1548/60)/60)/24)+DATE(1970,1,1)</f>
        <v>42718.665972222225</v>
      </c>
    </row>
    <row r="1549" spans="1:21" ht="29" x14ac:dyDescent="0.3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>ROUND((E1549/D1549)*100,0)</f>
        <v>0</v>
      </c>
      <c r="P1549" s="8">
        <f>IFERROR(ROUND(E1549/L1549,2),0)</f>
        <v>0</v>
      </c>
      <c r="Q1549" s="10" t="s">
        <v>8339</v>
      </c>
      <c r="R1549" t="s">
        <v>8340</v>
      </c>
      <c r="S1549">
        <f>YEAR(T1549)</f>
        <v>2016</v>
      </c>
      <c r="T1549" s="14">
        <f>(((J1549/60)/60)/24)+DATE(1970,1,1)</f>
        <v>42419.246168981481</v>
      </c>
      <c r="U1549" s="15">
        <f>(((I1549/60)/60)/24)+DATE(1970,1,1)</f>
        <v>42434.246168981481</v>
      </c>
    </row>
    <row r="1550" spans="1:21" ht="29" x14ac:dyDescent="0.35">
      <c r="A1550">
        <v>363</v>
      </c>
      <c r="B1550" s="3" t="s">
        <v>364</v>
      </c>
      <c r="C1550" s="3" t="s">
        <v>4473</v>
      </c>
      <c r="D1550" s="6">
        <v>8925</v>
      </c>
      <c r="E1550" s="8">
        <v>22645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>ROUND((E1550/D1550)*100,0)</f>
        <v>254</v>
      </c>
      <c r="P1550" s="8">
        <f>IFERROR(ROUND(E1550/L1550,2),0)</f>
        <v>870.96</v>
      </c>
      <c r="Q1550" s="10" t="s">
        <v>8308</v>
      </c>
      <c r="R1550" t="s">
        <v>8332</v>
      </c>
      <c r="S1550">
        <f>YEAR(T1550)</f>
        <v>2010</v>
      </c>
      <c r="T1550" s="14">
        <f>(((J1550/60)/60)/24)+DATE(1970,1,1)</f>
        <v>40255.744629629626</v>
      </c>
      <c r="U1550" s="15">
        <f>(((I1550/60)/60)/24)+DATE(1970,1,1)</f>
        <v>40300.806944444441</v>
      </c>
    </row>
    <row r="1551" spans="1:21" ht="29" x14ac:dyDescent="0.35">
      <c r="A1551">
        <v>456</v>
      </c>
      <c r="B1551" s="3" t="s">
        <v>457</v>
      </c>
      <c r="C1551" s="3" t="s">
        <v>4566</v>
      </c>
      <c r="D1551" s="6">
        <v>8888</v>
      </c>
      <c r="E1551" s="8">
        <v>17396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>ROUND((E1551/D1551)*100,0)</f>
        <v>196</v>
      </c>
      <c r="P1551" s="8">
        <f>IFERROR(ROUND(E1551/L1551,2),0)</f>
        <v>5798.67</v>
      </c>
      <c r="Q1551" s="10" t="s">
        <v>8308</v>
      </c>
      <c r="R1551" t="s">
        <v>8335</v>
      </c>
      <c r="S1551">
        <f>YEAR(T1551)</f>
        <v>2013</v>
      </c>
      <c r="T1551" s="14">
        <f>(((J1551/60)/60)/24)+DATE(1970,1,1)</f>
        <v>41547.694456018515</v>
      </c>
      <c r="U1551" s="15">
        <f>(((I1551/60)/60)/24)+DATE(1970,1,1)</f>
        <v>41569.165972222225</v>
      </c>
    </row>
    <row r="1552" spans="1:21" ht="29" x14ac:dyDescent="0.35">
      <c r="A1552">
        <v>1449</v>
      </c>
      <c r="B1552" s="3" t="s">
        <v>1450</v>
      </c>
      <c r="C1552" s="3" t="s">
        <v>5559</v>
      </c>
      <c r="D1552" s="6">
        <v>8888</v>
      </c>
      <c r="E1552" s="8">
        <v>3320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>ROUND((E1552/D1552)*100,0)</f>
        <v>37</v>
      </c>
      <c r="P1552" s="8">
        <f>IFERROR(ROUND(E1552/L1552,2),0)</f>
        <v>0</v>
      </c>
      <c r="Q1552" s="10" t="s">
        <v>8318</v>
      </c>
      <c r="R1552" t="s">
        <v>8338</v>
      </c>
      <c r="S1552">
        <f>YEAR(T1552)</f>
        <v>2015</v>
      </c>
      <c r="T1552" s="14">
        <f>(((J1552/60)/60)/24)+DATE(1970,1,1)</f>
        <v>42086.811400462961</v>
      </c>
      <c r="U1552" s="15">
        <f>(((I1552/60)/60)/24)+DATE(1970,1,1)</f>
        <v>42134.811400462961</v>
      </c>
    </row>
    <row r="1553" spans="1:21" ht="29" x14ac:dyDescent="0.3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>ROUND((E1553/D1553)*100,0)</f>
        <v>0</v>
      </c>
      <c r="P1553" s="8">
        <f>IFERROR(ROUND(E1553/L1553,2),0)</f>
        <v>0</v>
      </c>
      <c r="Q1553" s="10" t="s">
        <v>8339</v>
      </c>
      <c r="R1553" t="s">
        <v>8340</v>
      </c>
      <c r="S1553">
        <f>YEAR(T1553)</f>
        <v>2016</v>
      </c>
      <c r="T1553" s="14">
        <f>(((J1553/60)/60)/24)+DATE(1970,1,1)</f>
        <v>42613.841261574074</v>
      </c>
      <c r="U1553" s="15">
        <f>(((I1553/60)/60)/24)+DATE(1970,1,1)</f>
        <v>42644.166666666672</v>
      </c>
    </row>
    <row r="1554" spans="1:21" ht="29" x14ac:dyDescent="0.35">
      <c r="A1554">
        <v>869</v>
      </c>
      <c r="B1554" s="3" t="s">
        <v>870</v>
      </c>
      <c r="C1554" s="3" t="s">
        <v>4979</v>
      </c>
      <c r="D1554" s="6">
        <v>8800</v>
      </c>
      <c r="E1554" s="8">
        <v>7711.3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>ROUND((E1554/D1554)*100,0)</f>
        <v>88</v>
      </c>
      <c r="P1554" s="8">
        <f>IFERROR(ROUND(E1554/L1554,2),0)</f>
        <v>2570.4299999999998</v>
      </c>
      <c r="Q1554" s="10" t="s">
        <v>8313</v>
      </c>
      <c r="R1554" t="s">
        <v>8344</v>
      </c>
      <c r="S1554">
        <f>YEAR(T1554)</f>
        <v>2013</v>
      </c>
      <c r="T1554" s="14">
        <f>(((J1554/60)/60)/24)+DATE(1970,1,1)</f>
        <v>41342.845567129632</v>
      </c>
      <c r="U1554" s="15">
        <f>(((I1554/60)/60)/24)+DATE(1970,1,1)</f>
        <v>41372.803900462961</v>
      </c>
    </row>
    <row r="1555" spans="1:21" ht="29" x14ac:dyDescent="0.35">
      <c r="A1555">
        <v>1187</v>
      </c>
      <c r="B1555" s="3" t="s">
        <v>1188</v>
      </c>
      <c r="C1555" s="3" t="s">
        <v>5297</v>
      </c>
      <c r="D1555" s="6">
        <v>8750</v>
      </c>
      <c r="E1555" s="8">
        <v>4940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>ROUND((E1555/D1555)*100,0)</f>
        <v>56</v>
      </c>
      <c r="P1555" s="8">
        <f>IFERROR(ROUND(E1555/L1555,2),0)</f>
        <v>70.569999999999993</v>
      </c>
      <c r="Q1555" s="10" t="s">
        <v>8325</v>
      </c>
      <c r="R1555" t="s">
        <v>8331</v>
      </c>
      <c r="S1555">
        <f>YEAR(T1555)</f>
        <v>2015</v>
      </c>
      <c r="T1555" s="14">
        <f>(((J1555/60)/60)/24)+DATE(1970,1,1)</f>
        <v>42109.894942129627</v>
      </c>
      <c r="U1555" s="15">
        <f>(((I1555/60)/60)/24)+DATE(1970,1,1)</f>
        <v>42141.75</v>
      </c>
    </row>
    <row r="1556" spans="1:21" ht="29" x14ac:dyDescent="0.35">
      <c r="A1556">
        <v>1813</v>
      </c>
      <c r="B1556" s="3" t="s">
        <v>1814</v>
      </c>
      <c r="C1556" s="3" t="s">
        <v>5923</v>
      </c>
      <c r="D1556" s="6">
        <v>8750</v>
      </c>
      <c r="E1556" s="8">
        <v>2132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>ROUND((E1556/D1556)*100,0)</f>
        <v>24</v>
      </c>
      <c r="P1556" s="8">
        <f>IFERROR(ROUND(E1556/L1556,2),0)</f>
        <v>0</v>
      </c>
      <c r="Q1556" s="10" t="s">
        <v>8325</v>
      </c>
      <c r="R1556" t="s">
        <v>8331</v>
      </c>
      <c r="S1556">
        <f>YEAR(T1556)</f>
        <v>2014</v>
      </c>
      <c r="T1556" s="14">
        <f>(((J1556/60)/60)/24)+DATE(1970,1,1)</f>
        <v>41829.889027777775</v>
      </c>
      <c r="U1556" s="15">
        <f>(((I1556/60)/60)/24)+DATE(1970,1,1)</f>
        <v>41859.889027777775</v>
      </c>
    </row>
    <row r="1557" spans="1:21" ht="29" x14ac:dyDescent="0.35">
      <c r="A1557">
        <v>1855</v>
      </c>
      <c r="B1557" s="3" t="s">
        <v>1856</v>
      </c>
      <c r="C1557" s="3" t="s">
        <v>5965</v>
      </c>
      <c r="D1557" s="6">
        <v>8750</v>
      </c>
      <c r="E1557" s="8">
        <v>2055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>ROUND((E1557/D1557)*100,0)</f>
        <v>23</v>
      </c>
      <c r="P1557" s="8">
        <f>IFERROR(ROUND(E1557/L1557,2),0)</f>
        <v>10.76</v>
      </c>
      <c r="Q1557" s="10" t="s">
        <v>8313</v>
      </c>
      <c r="R1557" t="s">
        <v>8315</v>
      </c>
      <c r="S1557">
        <f>YEAR(T1557)</f>
        <v>2013</v>
      </c>
      <c r="T1557" s="14">
        <f>(((J1557/60)/60)/24)+DATE(1970,1,1)</f>
        <v>41600.538657407407</v>
      </c>
      <c r="U1557" s="15">
        <f>(((I1557/60)/60)/24)+DATE(1970,1,1)</f>
        <v>41645.538657407407</v>
      </c>
    </row>
    <row r="1558" spans="1:21" ht="29" x14ac:dyDescent="0.35">
      <c r="A1558">
        <v>55</v>
      </c>
      <c r="B1558" s="3" t="s">
        <v>57</v>
      </c>
      <c r="C1558" s="3" t="s">
        <v>4166</v>
      </c>
      <c r="D1558" s="6">
        <v>8600</v>
      </c>
      <c r="E1558" s="8">
        <v>136924.35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>ROUND((E1558/D1558)*100,0)</f>
        <v>1592</v>
      </c>
      <c r="P1558" s="8">
        <f>IFERROR(ROUND(E1558/L1558,2),0)</f>
        <v>1592.14</v>
      </c>
      <c r="Q1558" s="10" t="s">
        <v>8308</v>
      </c>
      <c r="R1558" t="s">
        <v>8309</v>
      </c>
      <c r="S1558">
        <f>YEAR(T1558)</f>
        <v>2016</v>
      </c>
      <c r="T1558" s="14">
        <f>(((J1558/60)/60)/24)+DATE(1970,1,1)</f>
        <v>42496.968935185185</v>
      </c>
      <c r="U1558" s="15">
        <f>(((I1558/60)/60)/24)+DATE(1970,1,1)</f>
        <v>42517.968935185185</v>
      </c>
    </row>
    <row r="1559" spans="1:21" ht="29" x14ac:dyDescent="0.35">
      <c r="A1559">
        <v>0</v>
      </c>
      <c r="B1559" s="3" t="s">
        <v>2</v>
      </c>
      <c r="C1559" s="3" t="s">
        <v>4111</v>
      </c>
      <c r="D1559" s="6">
        <v>8500</v>
      </c>
      <c r="E1559" s="8">
        <v>2344134.67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>ROUND((E1559/D1559)*100,0)</f>
        <v>27578</v>
      </c>
      <c r="P1559" s="8">
        <f>IFERROR(ROUND(E1559/L1559,2),0)</f>
        <v>12879.86</v>
      </c>
      <c r="Q1559" s="10" t="s">
        <v>8308</v>
      </c>
      <c r="R1559" t="s">
        <v>8309</v>
      </c>
      <c r="S1559">
        <f>YEAR(T1559)</f>
        <v>2015</v>
      </c>
      <c r="T1559" s="14">
        <f>(((J1559/60)/60)/24)+DATE(1970,1,1)</f>
        <v>42177.007071759261</v>
      </c>
      <c r="U1559" s="15">
        <f>(((I1559/60)/60)/24)+DATE(1970,1,1)</f>
        <v>42208.125</v>
      </c>
    </row>
    <row r="1560" spans="1:21" ht="29" x14ac:dyDescent="0.35">
      <c r="A1560">
        <v>324</v>
      </c>
      <c r="B1560" s="3" t="s">
        <v>325</v>
      </c>
      <c r="C1560" s="3" t="s">
        <v>4434</v>
      </c>
      <c r="D1560" s="6">
        <v>8500</v>
      </c>
      <c r="E1560" s="8">
        <v>26233.45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>ROUND((E1560/D1560)*100,0)</f>
        <v>309</v>
      </c>
      <c r="P1560" s="8">
        <f>IFERROR(ROUND(E1560/L1560,2),0)</f>
        <v>319.92</v>
      </c>
      <c r="Q1560" s="10" t="s">
        <v>8308</v>
      </c>
      <c r="R1560" t="s">
        <v>8332</v>
      </c>
      <c r="S1560">
        <f>YEAR(T1560)</f>
        <v>2015</v>
      </c>
      <c r="T1560" s="14">
        <f>(((J1560/60)/60)/24)+DATE(1970,1,1)</f>
        <v>42184.626250000001</v>
      </c>
      <c r="U1560" s="15">
        <f>(((I1560/60)/60)/24)+DATE(1970,1,1)</f>
        <v>42217.626250000001</v>
      </c>
    </row>
    <row r="1561" spans="1:21" ht="29" x14ac:dyDescent="0.35">
      <c r="A1561">
        <v>335</v>
      </c>
      <c r="B1561" s="3" t="s">
        <v>336</v>
      </c>
      <c r="C1561" s="3" t="s">
        <v>4445</v>
      </c>
      <c r="D1561" s="6">
        <v>8500</v>
      </c>
      <c r="E1561" s="8">
        <v>25430.66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>ROUND((E1561/D1561)*100,0)</f>
        <v>299</v>
      </c>
      <c r="P1561" s="8">
        <f>IFERROR(ROUND(E1561/L1561,2),0)</f>
        <v>317.88</v>
      </c>
      <c r="Q1561" s="10" t="s">
        <v>8308</v>
      </c>
      <c r="R1561" t="s">
        <v>8332</v>
      </c>
      <c r="S1561">
        <f>YEAR(T1561)</f>
        <v>2015</v>
      </c>
      <c r="T1561" s="14">
        <f>(((J1561/60)/60)/24)+DATE(1970,1,1)</f>
        <v>42101.737442129626</v>
      </c>
      <c r="U1561" s="15">
        <f>(((I1561/60)/60)/24)+DATE(1970,1,1)</f>
        <v>42132.916666666672</v>
      </c>
    </row>
    <row r="1562" spans="1:21" x14ac:dyDescent="0.35">
      <c r="A1562">
        <v>460</v>
      </c>
      <c r="B1562" s="3" t="s">
        <v>461</v>
      </c>
      <c r="C1562" s="3" t="s">
        <v>4570</v>
      </c>
      <c r="D1562" s="6">
        <v>8500</v>
      </c>
      <c r="E1562" s="8">
        <v>17260.37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>ROUND((E1562/D1562)*100,0)</f>
        <v>203</v>
      </c>
      <c r="P1562" s="8">
        <f>IFERROR(ROUND(E1562/L1562,2),0)</f>
        <v>8630.19</v>
      </c>
      <c r="Q1562" s="10" t="s">
        <v>8308</v>
      </c>
      <c r="R1562" t="s">
        <v>8335</v>
      </c>
      <c r="S1562">
        <f>YEAR(T1562)</f>
        <v>2014</v>
      </c>
      <c r="T1562" s="14">
        <f>(((J1562/60)/60)/24)+DATE(1970,1,1)</f>
        <v>41759.542534722219</v>
      </c>
      <c r="U1562" s="15">
        <f>(((I1562/60)/60)/24)+DATE(1970,1,1)</f>
        <v>41791.166666666664</v>
      </c>
    </row>
    <row r="1563" spans="1:21" ht="29" x14ac:dyDescent="0.35">
      <c r="A1563">
        <v>734</v>
      </c>
      <c r="B1563" s="3" t="s">
        <v>735</v>
      </c>
      <c r="C1563" s="3" t="s">
        <v>4844</v>
      </c>
      <c r="D1563" s="6">
        <v>8500</v>
      </c>
      <c r="E1563" s="8">
        <v>9775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>ROUND((E1563/D1563)*100,0)</f>
        <v>115</v>
      </c>
      <c r="P1563" s="8">
        <f>IFERROR(ROUND(E1563/L1563,2),0)</f>
        <v>171.49</v>
      </c>
      <c r="Q1563" s="10" t="s">
        <v>8318</v>
      </c>
      <c r="R1563" t="s">
        <v>8319</v>
      </c>
      <c r="S1563">
        <f>YEAR(T1563)</f>
        <v>2015</v>
      </c>
      <c r="T1563" s="14">
        <f>(((J1563/60)/60)/24)+DATE(1970,1,1)</f>
        <v>42102.164583333331</v>
      </c>
      <c r="U1563" s="15">
        <f>(((I1563/60)/60)/24)+DATE(1970,1,1)</f>
        <v>42133.208333333328</v>
      </c>
    </row>
    <row r="1564" spans="1:21" ht="29" x14ac:dyDescent="0.35">
      <c r="A1564">
        <v>1567</v>
      </c>
      <c r="B1564" s="3" t="s">
        <v>1568</v>
      </c>
      <c r="C1564" s="3" t="s">
        <v>5677</v>
      </c>
      <c r="D1564" s="6">
        <v>8500</v>
      </c>
      <c r="E1564" s="8">
        <v>2990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>ROUND((E1564/D1564)*100,0)</f>
        <v>35</v>
      </c>
      <c r="P1564" s="8">
        <f>IFERROR(ROUND(E1564/L1564,2),0)</f>
        <v>230</v>
      </c>
      <c r="Q1564" s="10" t="s">
        <v>8318</v>
      </c>
      <c r="R1564" t="s">
        <v>8353</v>
      </c>
      <c r="S1564">
        <f>YEAR(T1564)</f>
        <v>2014</v>
      </c>
      <c r="T1564" s="14">
        <f>(((J1564/60)/60)/24)+DATE(1970,1,1)</f>
        <v>41671.936863425923</v>
      </c>
      <c r="U1564" s="15">
        <f>(((I1564/60)/60)/24)+DATE(1970,1,1)</f>
        <v>41687</v>
      </c>
    </row>
    <row r="1565" spans="1:21" ht="29" x14ac:dyDescent="0.35">
      <c r="A1565">
        <v>1754</v>
      </c>
      <c r="B1565" s="3" t="s">
        <v>1755</v>
      </c>
      <c r="C1565" s="3" t="s">
        <v>5864</v>
      </c>
      <c r="D1565" s="6">
        <v>8500</v>
      </c>
      <c r="E1565" s="8">
        <v>2319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>ROUND((E1565/D1565)*100,0)</f>
        <v>27</v>
      </c>
      <c r="P1565" s="8">
        <f>IFERROR(ROUND(E1565/L1565,2),0)</f>
        <v>25.77</v>
      </c>
      <c r="Q1565" s="10" t="s">
        <v>8325</v>
      </c>
      <c r="R1565" t="s">
        <v>8331</v>
      </c>
      <c r="S1565">
        <f>YEAR(T1565)</f>
        <v>2015</v>
      </c>
      <c r="T1565" s="14">
        <f>(((J1565/60)/60)/24)+DATE(1970,1,1)</f>
        <v>42067.876770833333</v>
      </c>
      <c r="U1565" s="15">
        <f>(((I1565/60)/60)/24)+DATE(1970,1,1)</f>
        <v>42097.835104166668</v>
      </c>
    </row>
    <row r="1566" spans="1:21" ht="29" x14ac:dyDescent="0.35">
      <c r="A1566">
        <v>2230</v>
      </c>
      <c r="B1566" s="3" t="s">
        <v>2231</v>
      </c>
      <c r="C1566" s="3" t="s">
        <v>6340</v>
      </c>
      <c r="D1566" s="6">
        <v>8500</v>
      </c>
      <c r="E1566" s="8">
        <v>1197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>ROUND((E1566/D1566)*100,0)</f>
        <v>14</v>
      </c>
      <c r="P1566" s="8">
        <f>IFERROR(ROUND(E1566/L1566,2),0)</f>
        <v>2.4</v>
      </c>
      <c r="Q1566" s="10" t="s">
        <v>8311</v>
      </c>
      <c r="R1566" t="s">
        <v>8312</v>
      </c>
      <c r="S1566">
        <f>YEAR(T1566)</f>
        <v>2014</v>
      </c>
      <c r="T1566" s="14">
        <f>(((J1566/60)/60)/24)+DATE(1970,1,1)</f>
        <v>41724.881099537037</v>
      </c>
      <c r="U1566" s="15">
        <f>(((I1566/60)/60)/24)+DATE(1970,1,1)</f>
        <v>41754.881099537037</v>
      </c>
    </row>
    <row r="1567" spans="1:21" ht="29" x14ac:dyDescent="0.35">
      <c r="A1567">
        <v>2251</v>
      </c>
      <c r="B1567" s="3" t="s">
        <v>2252</v>
      </c>
      <c r="C1567" s="3" t="s">
        <v>6361</v>
      </c>
      <c r="D1567" s="6">
        <v>8500</v>
      </c>
      <c r="E1567" s="8">
        <v>1145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>ROUND((E1567/D1567)*100,0)</f>
        <v>13</v>
      </c>
      <c r="P1567" s="8">
        <f>IFERROR(ROUND(E1567/L1567,2),0)</f>
        <v>2.39</v>
      </c>
      <c r="Q1567" s="10" t="s">
        <v>8311</v>
      </c>
      <c r="R1567" t="s">
        <v>8312</v>
      </c>
      <c r="S1567">
        <f>YEAR(T1567)</f>
        <v>2014</v>
      </c>
      <c r="T1567" s="14">
        <f>(((J1567/60)/60)/24)+DATE(1970,1,1)</f>
        <v>41846.34579861111</v>
      </c>
      <c r="U1567" s="15">
        <f>(((I1567/60)/60)/24)+DATE(1970,1,1)</f>
        <v>41867.34579861111</v>
      </c>
    </row>
    <row r="1568" spans="1:21" ht="29" x14ac:dyDescent="0.35">
      <c r="A1568">
        <v>2277</v>
      </c>
      <c r="B1568" s="3" t="s">
        <v>2278</v>
      </c>
      <c r="C1568" s="3" t="s">
        <v>6387</v>
      </c>
      <c r="D1568" s="6">
        <v>8500</v>
      </c>
      <c r="E1568" s="8">
        <v>1101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>ROUND((E1568/D1568)*100,0)</f>
        <v>13</v>
      </c>
      <c r="P1568" s="8">
        <f>IFERROR(ROUND(E1568/L1568,2),0)</f>
        <v>5.32</v>
      </c>
      <c r="Q1568" s="10" t="s">
        <v>8311</v>
      </c>
      <c r="R1568" t="s">
        <v>8312</v>
      </c>
      <c r="S1568">
        <f>YEAR(T1568)</f>
        <v>2012</v>
      </c>
      <c r="T1568" s="14">
        <f>(((J1568/60)/60)/24)+DATE(1970,1,1)</f>
        <v>40936.678506944445</v>
      </c>
      <c r="U1568" s="15">
        <f>(((I1568/60)/60)/24)+DATE(1970,1,1)</f>
        <v>40966.678506944445</v>
      </c>
    </row>
    <row r="1569" spans="1:21" ht="29" x14ac:dyDescent="0.35">
      <c r="A1569">
        <v>2460</v>
      </c>
      <c r="B1569" s="3" t="s">
        <v>2461</v>
      </c>
      <c r="C1569" s="3" t="s">
        <v>6570</v>
      </c>
      <c r="D1569" s="6">
        <v>8500</v>
      </c>
      <c r="E1569" s="8">
        <v>801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>ROUND((E1569/D1569)*100,0)</f>
        <v>9</v>
      </c>
      <c r="P1569" s="8">
        <f>IFERROR(ROUND(E1569/L1569,2),0)</f>
        <v>11.78</v>
      </c>
      <c r="Q1569" s="10" t="s">
        <v>8321</v>
      </c>
      <c r="R1569" t="s">
        <v>8348</v>
      </c>
      <c r="S1569">
        <f>YEAR(T1569)</f>
        <v>2016</v>
      </c>
      <c r="T1569" s="14">
        <f>(((J1569/60)/60)/24)+DATE(1970,1,1)</f>
        <v>42704.187118055561</v>
      </c>
      <c r="U1569" s="15">
        <f>(((I1569/60)/60)/24)+DATE(1970,1,1)</f>
        <v>42738.178472222222</v>
      </c>
    </row>
    <row r="1570" spans="1:21" ht="29" x14ac:dyDescent="0.35">
      <c r="A1570">
        <v>2580</v>
      </c>
      <c r="B1570" s="3" t="s">
        <v>2580</v>
      </c>
      <c r="C1570" s="3" t="s">
        <v>6690</v>
      </c>
      <c r="D1570" s="6">
        <v>8500</v>
      </c>
      <c r="E1570" s="8">
        <v>620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>ROUND((E1570/D1570)*100,0)</f>
        <v>7</v>
      </c>
      <c r="P1570" s="8">
        <f>IFERROR(ROUND(E1570/L1570,2),0)</f>
        <v>310</v>
      </c>
      <c r="Q1570" s="10" t="s">
        <v>8321</v>
      </c>
      <c r="R1570" t="s">
        <v>8322</v>
      </c>
      <c r="S1570">
        <f>YEAR(T1570)</f>
        <v>2015</v>
      </c>
      <c r="T1570" s="14">
        <f>(((J1570/60)/60)/24)+DATE(1970,1,1)</f>
        <v>42110.326423611114</v>
      </c>
      <c r="U1570" s="15">
        <f>(((I1570/60)/60)/24)+DATE(1970,1,1)</f>
        <v>42140.125</v>
      </c>
    </row>
    <row r="1571" spans="1:21" ht="29" x14ac:dyDescent="0.35">
      <c r="A1571">
        <v>2991</v>
      </c>
      <c r="B1571" s="3" t="s">
        <v>2991</v>
      </c>
      <c r="C1571" s="3" t="s">
        <v>7101</v>
      </c>
      <c r="D1571" s="6">
        <v>8500</v>
      </c>
      <c r="E1571" s="8">
        <v>185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>ROUND((E1571/D1571)*100,0)</f>
        <v>2</v>
      </c>
      <c r="P1571" s="8">
        <f>IFERROR(ROUND(E1571/L1571,2),0)</f>
        <v>1.99</v>
      </c>
      <c r="Q1571" s="10" t="s">
        <v>8339</v>
      </c>
      <c r="R1571" t="s">
        <v>8357</v>
      </c>
      <c r="S1571">
        <f>YEAR(T1571)</f>
        <v>2017</v>
      </c>
      <c r="T1571" s="14">
        <f>(((J1571/60)/60)/24)+DATE(1970,1,1)</f>
        <v>42740.837152777778</v>
      </c>
      <c r="U1571" s="15">
        <f>(((I1571/60)/60)/24)+DATE(1970,1,1)</f>
        <v>42762.837152777778</v>
      </c>
    </row>
    <row r="1572" spans="1:21" ht="29" x14ac:dyDescent="0.35">
      <c r="A1572">
        <v>3016</v>
      </c>
      <c r="B1572" s="3" t="s">
        <v>3016</v>
      </c>
      <c r="C1572" s="3" t="s">
        <v>7126</v>
      </c>
      <c r="D1572" s="6">
        <v>8500</v>
      </c>
      <c r="E1572" s="8">
        <v>153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>ROUND((E1572/D1572)*100,0)</f>
        <v>2</v>
      </c>
      <c r="P1572" s="8">
        <f>IFERROR(ROUND(E1572/L1572,2),0)</f>
        <v>4.25</v>
      </c>
      <c r="Q1572" s="10" t="s">
        <v>8339</v>
      </c>
      <c r="R1572" t="s">
        <v>8357</v>
      </c>
      <c r="S1572">
        <f>YEAR(T1572)</f>
        <v>2014</v>
      </c>
      <c r="T1572" s="14">
        <f>(((J1572/60)/60)/24)+DATE(1970,1,1)</f>
        <v>41778.548055555555</v>
      </c>
      <c r="U1572" s="15">
        <f>(((I1572/60)/60)/24)+DATE(1970,1,1)</f>
        <v>41838.548055555555</v>
      </c>
    </row>
    <row r="1573" spans="1:21" ht="29" x14ac:dyDescent="0.35">
      <c r="A1573">
        <v>3241</v>
      </c>
      <c r="B1573" s="3" t="s">
        <v>3241</v>
      </c>
      <c r="C1573" s="3" t="s">
        <v>7351</v>
      </c>
      <c r="D1573" s="6">
        <v>8500</v>
      </c>
      <c r="E1573" s="8">
        <v>60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>ROUND((E1573/D1573)*100,0)</f>
        <v>1</v>
      </c>
      <c r="P1573" s="8">
        <f>IFERROR(ROUND(E1573/L1573,2),0)</f>
        <v>0.36</v>
      </c>
      <c r="Q1573" s="10" t="s">
        <v>8339</v>
      </c>
      <c r="R1573" t="s">
        <v>8340</v>
      </c>
      <c r="S1573">
        <f>YEAR(T1573)</f>
        <v>2014</v>
      </c>
      <c r="T1573" s="14">
        <f>(((J1573/60)/60)/24)+DATE(1970,1,1)</f>
        <v>41893.324884259258</v>
      </c>
      <c r="U1573" s="15">
        <f>(((I1573/60)/60)/24)+DATE(1970,1,1)</f>
        <v>41926.290972222225</v>
      </c>
    </row>
    <row r="1574" spans="1:21" ht="29" x14ac:dyDescent="0.35">
      <c r="A1574">
        <v>3746</v>
      </c>
      <c r="B1574" s="3" t="s">
        <v>3743</v>
      </c>
      <c r="C1574" s="3" t="s">
        <v>7856</v>
      </c>
      <c r="D1574" s="6">
        <v>8500</v>
      </c>
      <c r="E1574" s="8">
        <v>0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>ROUND((E1574/D1574)*100,0)</f>
        <v>0</v>
      </c>
      <c r="P1574" s="8">
        <f>IFERROR(ROUND(E1574/L1574,2),0)</f>
        <v>0</v>
      </c>
      <c r="Q1574" s="10" t="s">
        <v>8339</v>
      </c>
      <c r="R1574" t="s">
        <v>8340</v>
      </c>
      <c r="S1574">
        <f>YEAR(T1574)</f>
        <v>2016</v>
      </c>
      <c r="T1574" s="14">
        <f>(((J1574/60)/60)/24)+DATE(1970,1,1)</f>
        <v>42621.389340277776</v>
      </c>
      <c r="U1574" s="15">
        <f>(((I1574/60)/60)/24)+DATE(1970,1,1)</f>
        <v>42651.389340277776</v>
      </c>
    </row>
    <row r="1575" spans="1:21" ht="29" x14ac:dyDescent="0.35">
      <c r="A1575">
        <v>46</v>
      </c>
      <c r="B1575" s="3" t="s">
        <v>48</v>
      </c>
      <c r="C1575" s="3" t="s">
        <v>4157</v>
      </c>
      <c r="D1575" s="6">
        <v>8400</v>
      </c>
      <c r="E1575" s="8">
        <v>160920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>ROUND((E1575/D1575)*100,0)</f>
        <v>1916</v>
      </c>
      <c r="P1575" s="8">
        <f>IFERROR(ROUND(E1575/L1575,2),0)</f>
        <v>3576</v>
      </c>
      <c r="Q1575" s="10" t="s">
        <v>8308</v>
      </c>
      <c r="R1575" t="s">
        <v>8309</v>
      </c>
      <c r="S1575">
        <f>YEAR(T1575)</f>
        <v>2015</v>
      </c>
      <c r="T1575" s="14">
        <f>(((J1575/60)/60)/24)+DATE(1970,1,1)</f>
        <v>42323.964976851858</v>
      </c>
      <c r="U1575" s="15">
        <f>(((I1575/60)/60)/24)+DATE(1970,1,1)</f>
        <v>42353.964976851858</v>
      </c>
    </row>
    <row r="1576" spans="1:21" x14ac:dyDescent="0.35">
      <c r="A1576">
        <v>3302</v>
      </c>
      <c r="B1576" s="3" t="s">
        <v>3302</v>
      </c>
      <c r="C1576" s="3" t="s">
        <v>7412</v>
      </c>
      <c r="D1576" s="6">
        <v>8400</v>
      </c>
      <c r="E1576" s="8">
        <v>50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>ROUND((E1576/D1576)*100,0)</f>
        <v>1</v>
      </c>
      <c r="P1576" s="8">
        <f>IFERROR(ROUND(E1576/L1576,2),0)</f>
        <v>1</v>
      </c>
      <c r="Q1576" s="10" t="s">
        <v>8339</v>
      </c>
      <c r="R1576" t="s">
        <v>8340</v>
      </c>
      <c r="S1576">
        <f>YEAR(T1576)</f>
        <v>2016</v>
      </c>
      <c r="T1576" s="14">
        <f>(((J1576/60)/60)/24)+DATE(1970,1,1)</f>
        <v>42681.35157407407</v>
      </c>
      <c r="U1576" s="15">
        <f>(((I1576/60)/60)/24)+DATE(1970,1,1)</f>
        <v>42711.35157407407</v>
      </c>
    </row>
    <row r="1577" spans="1:21" x14ac:dyDescent="0.35">
      <c r="A1577">
        <v>3041</v>
      </c>
      <c r="B1577" s="3" t="s">
        <v>3041</v>
      </c>
      <c r="C1577" s="3" t="s">
        <v>7151</v>
      </c>
      <c r="D1577" s="6">
        <v>8300</v>
      </c>
      <c r="E1577" s="8">
        <v>140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>ROUND((E1577/D1577)*100,0)</f>
        <v>2</v>
      </c>
      <c r="P1577" s="8">
        <f>IFERROR(ROUND(E1577/L1577,2),0)</f>
        <v>1.47</v>
      </c>
      <c r="Q1577" s="10" t="s">
        <v>8339</v>
      </c>
      <c r="R1577" t="s">
        <v>8357</v>
      </c>
      <c r="S1577">
        <f>YEAR(T1577)</f>
        <v>2015</v>
      </c>
      <c r="T1577" s="14">
        <f>(((J1577/60)/60)/24)+DATE(1970,1,1)</f>
        <v>42359.868611111116</v>
      </c>
      <c r="U1577" s="15">
        <f>(((I1577/60)/60)/24)+DATE(1970,1,1)</f>
        <v>42389.868611111116</v>
      </c>
    </row>
    <row r="1578" spans="1:21" ht="29" x14ac:dyDescent="0.35">
      <c r="A1578">
        <v>721</v>
      </c>
      <c r="B1578" s="3" t="s">
        <v>722</v>
      </c>
      <c r="C1578" s="3" t="s">
        <v>4831</v>
      </c>
      <c r="D1578" s="6">
        <v>8200</v>
      </c>
      <c r="E1578" s="8">
        <v>10042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>ROUND((E1578/D1578)*100,0)</f>
        <v>122</v>
      </c>
      <c r="P1578" s="8">
        <f>IFERROR(ROUND(E1578/L1578,2),0)</f>
        <v>84.39</v>
      </c>
      <c r="Q1578" s="10" t="s">
        <v>8318</v>
      </c>
      <c r="R1578" t="s">
        <v>8319</v>
      </c>
      <c r="S1578">
        <f>YEAR(T1578)</f>
        <v>2014</v>
      </c>
      <c r="T1578" s="14">
        <f>(((J1578/60)/60)/24)+DATE(1970,1,1)</f>
        <v>41807.571840277778</v>
      </c>
      <c r="U1578" s="15">
        <f>(((I1578/60)/60)/24)+DATE(1970,1,1)</f>
        <v>41852.571840277778</v>
      </c>
    </row>
    <row r="1579" spans="1:21" ht="29" x14ac:dyDescent="0.35">
      <c r="A1579">
        <v>2229</v>
      </c>
      <c r="B1579" s="3" t="s">
        <v>2230</v>
      </c>
      <c r="C1579" s="3" t="s">
        <v>6339</v>
      </c>
      <c r="D1579" s="6">
        <v>8012</v>
      </c>
      <c r="E1579" s="8">
        <v>1200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>ROUND((E1579/D1579)*100,0)</f>
        <v>15</v>
      </c>
      <c r="P1579" s="8">
        <f>IFERROR(ROUND(E1579/L1579,2),0)</f>
        <v>2.23</v>
      </c>
      <c r="Q1579" s="10" t="s">
        <v>8311</v>
      </c>
      <c r="R1579" t="s">
        <v>8312</v>
      </c>
      <c r="S1579">
        <f>YEAR(T1579)</f>
        <v>2013</v>
      </c>
      <c r="T1579" s="14">
        <f>(((J1579/60)/60)/24)+DATE(1970,1,1)</f>
        <v>41484.664247685185</v>
      </c>
      <c r="U1579" s="15">
        <f>(((I1579/60)/60)/24)+DATE(1970,1,1)</f>
        <v>41520.166666666664</v>
      </c>
    </row>
    <row r="1580" spans="1:21" ht="29" x14ac:dyDescent="0.35">
      <c r="A1580">
        <v>6</v>
      </c>
      <c r="B1580" s="3" t="s">
        <v>8</v>
      </c>
      <c r="C1580" s="3" t="s">
        <v>4117</v>
      </c>
      <c r="D1580" s="6">
        <v>8000</v>
      </c>
      <c r="E1580" s="8">
        <v>590807.11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>ROUND((E1580/D1580)*100,0)</f>
        <v>7385</v>
      </c>
      <c r="P1580" s="8">
        <f>IFERROR(ROUND(E1580/L1580,2),0)</f>
        <v>10186.33</v>
      </c>
      <c r="Q1580" s="10" t="s">
        <v>8308</v>
      </c>
      <c r="R1580" t="s">
        <v>8309</v>
      </c>
      <c r="S1580">
        <f>YEAR(T1580)</f>
        <v>2014</v>
      </c>
      <c r="T1580" s="14">
        <f>(((J1580/60)/60)/24)+DATE(1970,1,1)</f>
        <v>41794.072337962964</v>
      </c>
      <c r="U1580" s="15">
        <f>(((I1580/60)/60)/24)+DATE(1970,1,1)</f>
        <v>41804.072337962964</v>
      </c>
    </row>
    <row r="1581" spans="1:21" x14ac:dyDescent="0.35">
      <c r="A1581">
        <v>56</v>
      </c>
      <c r="B1581" s="3" t="s">
        <v>58</v>
      </c>
      <c r="C1581" s="3" t="s">
        <v>4167</v>
      </c>
      <c r="D1581" s="6">
        <v>8000</v>
      </c>
      <c r="E1581" s="8">
        <v>136009.76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>ROUND((E1581/D1581)*100,0)</f>
        <v>1700</v>
      </c>
      <c r="P1581" s="8">
        <f>IFERROR(ROUND(E1581/L1581,2),0)</f>
        <v>781.67</v>
      </c>
      <c r="Q1581" s="10" t="s">
        <v>8308</v>
      </c>
      <c r="R1581" t="s">
        <v>8309</v>
      </c>
      <c r="S1581">
        <f>YEAR(T1581)</f>
        <v>2015</v>
      </c>
      <c r="T1581" s="14">
        <f>(((J1581/60)/60)/24)+DATE(1970,1,1)</f>
        <v>42149.548888888887</v>
      </c>
      <c r="U1581" s="15">
        <f>(((I1581/60)/60)/24)+DATE(1970,1,1)</f>
        <v>42163.666666666672</v>
      </c>
    </row>
    <row r="1582" spans="1:21" ht="29" x14ac:dyDescent="0.35">
      <c r="A1582">
        <v>127</v>
      </c>
      <c r="B1582" s="3" t="s">
        <v>129</v>
      </c>
      <c r="C1582" s="3" t="s">
        <v>4238</v>
      </c>
      <c r="D1582" s="6">
        <v>8000</v>
      </c>
      <c r="E1582" s="8">
        <v>60450.1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>ROUND((E1582/D1582)*100,0)</f>
        <v>756</v>
      </c>
      <c r="P1582" s="8">
        <f>IFERROR(ROUND(E1582/L1582,2),0)</f>
        <v>15112.53</v>
      </c>
      <c r="Q1582" s="10" t="s">
        <v>8308</v>
      </c>
      <c r="R1582" t="s">
        <v>8327</v>
      </c>
      <c r="S1582">
        <f>YEAR(T1582)</f>
        <v>2015</v>
      </c>
      <c r="T1582" s="14">
        <f>(((J1582/60)/60)/24)+DATE(1970,1,1)</f>
        <v>42067.62431712963</v>
      </c>
      <c r="U1582" s="15">
        <f>(((I1582/60)/60)/24)+DATE(1970,1,1)</f>
        <v>42097.582650462966</v>
      </c>
    </row>
    <row r="1583" spans="1:21" ht="29" x14ac:dyDescent="0.35">
      <c r="A1583">
        <v>168</v>
      </c>
      <c r="B1583" s="3" t="s">
        <v>170</v>
      </c>
      <c r="C1583" s="3" t="s">
        <v>4278</v>
      </c>
      <c r="D1583" s="6">
        <v>8000</v>
      </c>
      <c r="E1583" s="8">
        <v>48434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>ROUND((E1583/D1583)*100,0)</f>
        <v>605</v>
      </c>
      <c r="P1583" s="8">
        <f>IFERROR(ROUND(E1583/L1583,2),0)</f>
        <v>16144.67</v>
      </c>
      <c r="Q1583" s="10" t="s">
        <v>8308</v>
      </c>
      <c r="R1583" t="s">
        <v>8323</v>
      </c>
      <c r="S1583">
        <f>YEAR(T1583)</f>
        <v>2015</v>
      </c>
      <c r="T1583" s="14">
        <f>(((J1583/60)/60)/24)+DATE(1970,1,1)</f>
        <v>42052.83530092593</v>
      </c>
      <c r="U1583" s="15">
        <f>(((I1583/60)/60)/24)+DATE(1970,1,1)</f>
        <v>42082.793634259258</v>
      </c>
    </row>
    <row r="1584" spans="1:21" ht="29" x14ac:dyDescent="0.35">
      <c r="A1584">
        <v>205</v>
      </c>
      <c r="B1584" s="3" t="s">
        <v>207</v>
      </c>
      <c r="C1584" s="3" t="s">
        <v>4315</v>
      </c>
      <c r="D1584" s="6">
        <v>8000</v>
      </c>
      <c r="E1584" s="8">
        <v>40055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>ROUND((E1584/D1584)*100,0)</f>
        <v>501</v>
      </c>
      <c r="P1584" s="8">
        <f>IFERROR(ROUND(E1584/L1584,2),0)</f>
        <v>2356.1799999999998</v>
      </c>
      <c r="Q1584" s="10" t="s">
        <v>8308</v>
      </c>
      <c r="R1584" t="s">
        <v>8323</v>
      </c>
      <c r="S1584">
        <f>YEAR(T1584)</f>
        <v>2015</v>
      </c>
      <c r="T1584" s="14">
        <f>(((J1584/60)/60)/24)+DATE(1970,1,1)</f>
        <v>42248.632199074069</v>
      </c>
      <c r="U1584" s="15">
        <f>(((I1584/60)/60)/24)+DATE(1970,1,1)</f>
        <v>42283.632199074069</v>
      </c>
    </row>
    <row r="1585" spans="1:21" x14ac:dyDescent="0.35">
      <c r="A1585">
        <v>228</v>
      </c>
      <c r="B1585" s="3" t="s">
        <v>230</v>
      </c>
      <c r="C1585" s="3" t="s">
        <v>4338</v>
      </c>
      <c r="D1585" s="6">
        <v>8000</v>
      </c>
      <c r="E1585" s="8">
        <v>35307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>ROUND((E1585/D1585)*100,0)</f>
        <v>441</v>
      </c>
      <c r="P1585" s="8">
        <f>IFERROR(ROUND(E1585/L1585,2),0)</f>
        <v>0</v>
      </c>
      <c r="Q1585" s="10" t="s">
        <v>8308</v>
      </c>
      <c r="R1585" t="s">
        <v>8323</v>
      </c>
      <c r="S1585">
        <f>YEAR(T1585)</f>
        <v>2015</v>
      </c>
      <c r="T1585" s="14">
        <f>(((J1585/60)/60)/24)+DATE(1970,1,1)</f>
        <v>42096.686400462961</v>
      </c>
      <c r="U1585" s="15">
        <f>(((I1585/60)/60)/24)+DATE(1970,1,1)</f>
        <v>42156.686400462961</v>
      </c>
    </row>
    <row r="1586" spans="1:21" ht="29" x14ac:dyDescent="0.35">
      <c r="A1586">
        <v>255</v>
      </c>
      <c r="B1586" s="3" t="s">
        <v>256</v>
      </c>
      <c r="C1586" s="3" t="s">
        <v>4365</v>
      </c>
      <c r="D1586" s="6">
        <v>8000</v>
      </c>
      <c r="E1586" s="8">
        <v>31896.33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>ROUND((E1586/D1586)*100,0)</f>
        <v>399</v>
      </c>
      <c r="P1586" s="8">
        <f>IFERROR(ROUND(E1586/L1586,2),0)</f>
        <v>169.66</v>
      </c>
      <c r="Q1586" s="10" t="s">
        <v>8308</v>
      </c>
      <c r="R1586" t="s">
        <v>8332</v>
      </c>
      <c r="S1586">
        <f>YEAR(T1586)</f>
        <v>2011</v>
      </c>
      <c r="T1586" s="14">
        <f>(((J1586/60)/60)/24)+DATE(1970,1,1)</f>
        <v>40588.526412037041</v>
      </c>
      <c r="U1586" s="15">
        <f>(((I1586/60)/60)/24)+DATE(1970,1,1)</f>
        <v>40618.48474537037</v>
      </c>
    </row>
    <row r="1587" spans="1:21" ht="29" x14ac:dyDescent="0.35">
      <c r="A1587">
        <v>312</v>
      </c>
      <c r="B1587" s="3" t="s">
        <v>313</v>
      </c>
      <c r="C1587" s="3" t="s">
        <v>4422</v>
      </c>
      <c r="D1587" s="6">
        <v>8000</v>
      </c>
      <c r="E1587" s="8">
        <v>26744.11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>ROUND((E1587/D1587)*100,0)</f>
        <v>334</v>
      </c>
      <c r="P1587" s="8">
        <f>IFERROR(ROUND(E1587/L1587,2),0)</f>
        <v>183.18</v>
      </c>
      <c r="Q1587" s="10" t="s">
        <v>8308</v>
      </c>
      <c r="R1587" t="s">
        <v>8332</v>
      </c>
      <c r="S1587">
        <f>YEAR(T1587)</f>
        <v>2013</v>
      </c>
      <c r="T1587" s="14">
        <f>(((J1587/60)/60)/24)+DATE(1970,1,1)</f>
        <v>41348.877685185187</v>
      </c>
      <c r="U1587" s="15">
        <f>(((I1587/60)/60)/24)+DATE(1970,1,1)</f>
        <v>41378.877685185187</v>
      </c>
    </row>
    <row r="1588" spans="1:21" ht="29" x14ac:dyDescent="0.35">
      <c r="A1588">
        <v>419</v>
      </c>
      <c r="B1588" s="3" t="s">
        <v>420</v>
      </c>
      <c r="C1588" s="3" t="s">
        <v>4529</v>
      </c>
      <c r="D1588" s="6">
        <v>8000</v>
      </c>
      <c r="E1588" s="8">
        <v>19824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>ROUND((E1588/D1588)*100,0)</f>
        <v>248</v>
      </c>
      <c r="P1588" s="8">
        <f>IFERROR(ROUND(E1588/L1588,2),0)</f>
        <v>271.56</v>
      </c>
      <c r="Q1588" s="10" t="s">
        <v>8308</v>
      </c>
      <c r="R1588" t="s">
        <v>8332</v>
      </c>
      <c r="S1588">
        <f>YEAR(T1588)</f>
        <v>2013</v>
      </c>
      <c r="T1588" s="14">
        <f>(((J1588/60)/60)/24)+DATE(1970,1,1)</f>
        <v>41394.842442129629</v>
      </c>
      <c r="U1588" s="15">
        <f>(((I1588/60)/60)/24)+DATE(1970,1,1)</f>
        <v>41454.842442129629</v>
      </c>
    </row>
    <row r="1589" spans="1:21" ht="29" x14ac:dyDescent="0.35">
      <c r="A1589">
        <v>512</v>
      </c>
      <c r="B1589" s="3" t="s">
        <v>513</v>
      </c>
      <c r="C1589" s="3" t="s">
        <v>4622</v>
      </c>
      <c r="D1589" s="6">
        <v>8000</v>
      </c>
      <c r="E1589" s="8">
        <v>15327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>ROUND((E1589/D1589)*100,0)</f>
        <v>192</v>
      </c>
      <c r="P1589" s="8">
        <f>IFERROR(ROUND(E1589/L1589,2),0)</f>
        <v>7663.5</v>
      </c>
      <c r="Q1589" s="10" t="s">
        <v>8308</v>
      </c>
      <c r="R1589" t="s">
        <v>8335</v>
      </c>
      <c r="S1589">
        <f>YEAR(T1589)</f>
        <v>2016</v>
      </c>
      <c r="T1589" s="14">
        <f>(((J1589/60)/60)/24)+DATE(1970,1,1)</f>
        <v>42649.742210648154</v>
      </c>
      <c r="U1589" s="15">
        <f>(((I1589/60)/60)/24)+DATE(1970,1,1)</f>
        <v>42694.783877314811</v>
      </c>
    </row>
    <row r="1590" spans="1:21" x14ac:dyDescent="0.35">
      <c r="A1590">
        <v>556</v>
      </c>
      <c r="B1590" s="3" t="s">
        <v>557</v>
      </c>
      <c r="C1590" s="3" t="s">
        <v>4666</v>
      </c>
      <c r="D1590" s="6">
        <v>8000</v>
      </c>
      <c r="E1590" s="8">
        <v>13323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>ROUND((E1590/D1590)*100,0)</f>
        <v>167</v>
      </c>
      <c r="P1590" s="8">
        <f>IFERROR(ROUND(E1590/L1590,2),0)</f>
        <v>13323</v>
      </c>
      <c r="Q1590" s="10" t="s">
        <v>8316</v>
      </c>
      <c r="R1590" t="s">
        <v>8334</v>
      </c>
      <c r="S1590">
        <f>YEAR(T1590)</f>
        <v>2015</v>
      </c>
      <c r="T1590" s="14">
        <f>(((J1590/60)/60)/24)+DATE(1970,1,1)</f>
        <v>42345.860150462962</v>
      </c>
      <c r="U1590" s="15">
        <f>(((I1590/60)/60)/24)+DATE(1970,1,1)</f>
        <v>42375.860150462962</v>
      </c>
    </row>
    <row r="1591" spans="1:21" ht="29" x14ac:dyDescent="0.35">
      <c r="A1591">
        <v>655</v>
      </c>
      <c r="B1591" s="3" t="s">
        <v>656</v>
      </c>
      <c r="C1591" s="3" t="s">
        <v>4765</v>
      </c>
      <c r="D1591" s="6">
        <v>8000</v>
      </c>
      <c r="E1591" s="8">
        <v>11045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>ROUND((E1591/D1591)*100,0)</f>
        <v>138</v>
      </c>
      <c r="P1591" s="8">
        <f>IFERROR(ROUND(E1591/L1591,2),0)</f>
        <v>40.31</v>
      </c>
      <c r="Q1591" s="10" t="s">
        <v>8316</v>
      </c>
      <c r="R1591" t="s">
        <v>8324</v>
      </c>
      <c r="S1591">
        <f>YEAR(T1591)</f>
        <v>2015</v>
      </c>
      <c r="T1591" s="14">
        <f>(((J1591/60)/60)/24)+DATE(1970,1,1)</f>
        <v>42045.957314814819</v>
      </c>
      <c r="U1591" s="15">
        <f>(((I1591/60)/60)/24)+DATE(1970,1,1)</f>
        <v>42075.915648148148</v>
      </c>
    </row>
    <row r="1592" spans="1:21" ht="29" x14ac:dyDescent="0.35">
      <c r="A1592">
        <v>794</v>
      </c>
      <c r="B1592" s="3" t="s">
        <v>795</v>
      </c>
      <c r="C1592" s="3" t="s">
        <v>4904</v>
      </c>
      <c r="D1592" s="6">
        <v>8000</v>
      </c>
      <c r="E1592" s="8">
        <v>8529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>ROUND((E1592/D1592)*100,0)</f>
        <v>107</v>
      </c>
      <c r="P1592" s="8">
        <f>IFERROR(ROUND(E1592/L1592,2),0)</f>
        <v>160.91999999999999</v>
      </c>
      <c r="Q1592" s="10" t="s">
        <v>8313</v>
      </c>
      <c r="R1592" t="s">
        <v>8315</v>
      </c>
      <c r="S1592">
        <f>YEAR(T1592)</f>
        <v>2011</v>
      </c>
      <c r="T1592" s="14">
        <f>(((J1592/60)/60)/24)+DATE(1970,1,1)</f>
        <v>40736.115011574075</v>
      </c>
      <c r="U1592" s="15">
        <f>(((I1592/60)/60)/24)+DATE(1970,1,1)</f>
        <v>40791.712500000001</v>
      </c>
    </row>
    <row r="1593" spans="1:21" x14ac:dyDescent="0.35">
      <c r="A1593">
        <v>806</v>
      </c>
      <c r="B1593" s="3" t="s">
        <v>807</v>
      </c>
      <c r="C1593" s="3" t="s">
        <v>4916</v>
      </c>
      <c r="D1593" s="6">
        <v>8000</v>
      </c>
      <c r="E1593" s="8">
        <v>8306.42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>ROUND((E1593/D1593)*100,0)</f>
        <v>104</v>
      </c>
      <c r="P1593" s="8">
        <f>IFERROR(ROUND(E1593/L1593,2),0)</f>
        <v>116.99</v>
      </c>
      <c r="Q1593" s="10" t="s">
        <v>8313</v>
      </c>
      <c r="R1593" t="s">
        <v>8315</v>
      </c>
      <c r="S1593">
        <f>YEAR(T1593)</f>
        <v>2011</v>
      </c>
      <c r="T1593" s="14">
        <f>(((J1593/60)/60)/24)+DATE(1970,1,1)</f>
        <v>40763.691423611112</v>
      </c>
      <c r="U1593" s="15">
        <f>(((I1593/60)/60)/24)+DATE(1970,1,1)</f>
        <v>40793.691423611112</v>
      </c>
    </row>
    <row r="1594" spans="1:21" ht="29" x14ac:dyDescent="0.35">
      <c r="A1594">
        <v>872</v>
      </c>
      <c r="B1594" s="3" t="s">
        <v>873</v>
      </c>
      <c r="C1594" s="3" t="s">
        <v>4982</v>
      </c>
      <c r="D1594" s="6">
        <v>8000</v>
      </c>
      <c r="E1594" s="8">
        <v>7670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>ROUND((E1594/D1594)*100,0)</f>
        <v>96</v>
      </c>
      <c r="P1594" s="8">
        <f>IFERROR(ROUND(E1594/L1594,2),0)</f>
        <v>3835</v>
      </c>
      <c r="Q1594" s="10" t="s">
        <v>8313</v>
      </c>
      <c r="R1594" t="s">
        <v>8344</v>
      </c>
      <c r="S1594">
        <f>YEAR(T1594)</f>
        <v>2011</v>
      </c>
      <c r="T1594" s="14">
        <f>(((J1594/60)/60)/24)+DATE(1970,1,1)</f>
        <v>40567.825543981482</v>
      </c>
      <c r="U1594" s="15">
        <f>(((I1594/60)/60)/24)+DATE(1970,1,1)</f>
        <v>40612.825543981482</v>
      </c>
    </row>
    <row r="1595" spans="1:21" ht="29" x14ac:dyDescent="0.35">
      <c r="A1595">
        <v>891</v>
      </c>
      <c r="B1595" s="3" t="s">
        <v>892</v>
      </c>
      <c r="C1595" s="3" t="s">
        <v>5001</v>
      </c>
      <c r="D1595" s="6">
        <v>8000</v>
      </c>
      <c r="E1595" s="8">
        <v>7433.48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>ROUND((E1595/D1595)*100,0)</f>
        <v>93</v>
      </c>
      <c r="P1595" s="8">
        <f>IFERROR(ROUND(E1595/L1595,2),0)</f>
        <v>825.94</v>
      </c>
      <c r="Q1595" s="10" t="s">
        <v>8313</v>
      </c>
      <c r="R1595" t="s">
        <v>8343</v>
      </c>
      <c r="S1595">
        <f>YEAR(T1595)</f>
        <v>2014</v>
      </c>
      <c r="T1595" s="14">
        <f>(((J1595/60)/60)/24)+DATE(1970,1,1)</f>
        <v>41842.031597222223</v>
      </c>
      <c r="U1595" s="15">
        <f>(((I1595/60)/60)/24)+DATE(1970,1,1)</f>
        <v>41872.031597222223</v>
      </c>
    </row>
    <row r="1596" spans="1:21" ht="29" x14ac:dyDescent="0.35">
      <c r="A1596">
        <v>895</v>
      </c>
      <c r="B1596" s="3" t="s">
        <v>896</v>
      </c>
      <c r="C1596" s="3" t="s">
        <v>5005</v>
      </c>
      <c r="D1596" s="6">
        <v>8000</v>
      </c>
      <c r="E1596" s="8">
        <v>7383.01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>ROUND((E1596/D1596)*100,0)</f>
        <v>92</v>
      </c>
      <c r="P1596" s="8">
        <f>IFERROR(ROUND(E1596/L1596,2),0)</f>
        <v>1054.72</v>
      </c>
      <c r="Q1596" s="10" t="s">
        <v>8313</v>
      </c>
      <c r="R1596" t="s">
        <v>8343</v>
      </c>
      <c r="S1596">
        <f>YEAR(T1596)</f>
        <v>2010</v>
      </c>
      <c r="T1596" s="14">
        <f>(((J1596/60)/60)/24)+DATE(1970,1,1)</f>
        <v>40431.127650462964</v>
      </c>
      <c r="U1596" s="15">
        <f>(((I1596/60)/60)/24)+DATE(1970,1,1)</f>
        <v>40476.127650462964</v>
      </c>
    </row>
    <row r="1597" spans="1:21" ht="29" x14ac:dyDescent="0.35">
      <c r="A1597">
        <v>896</v>
      </c>
      <c r="B1597" s="3" t="s">
        <v>897</v>
      </c>
      <c r="C1597" s="3" t="s">
        <v>5006</v>
      </c>
      <c r="D1597" s="6">
        <v>8000</v>
      </c>
      <c r="E1597" s="8">
        <v>7365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>ROUND((E1597/D1597)*100,0)</f>
        <v>92</v>
      </c>
      <c r="P1597" s="8">
        <f>IFERROR(ROUND(E1597/L1597,2),0)</f>
        <v>102.29</v>
      </c>
      <c r="Q1597" s="10" t="s">
        <v>8313</v>
      </c>
      <c r="R1597" t="s">
        <v>8343</v>
      </c>
      <c r="S1597">
        <f>YEAR(T1597)</f>
        <v>2015</v>
      </c>
      <c r="T1597" s="14">
        <f>(((J1597/60)/60)/24)+DATE(1970,1,1)</f>
        <v>42218.872986111113</v>
      </c>
      <c r="U1597" s="15">
        <f>(((I1597/60)/60)/24)+DATE(1970,1,1)</f>
        <v>42244.166666666672</v>
      </c>
    </row>
    <row r="1598" spans="1:21" ht="29" x14ac:dyDescent="0.35">
      <c r="A1598">
        <v>968</v>
      </c>
      <c r="B1598" s="3" t="s">
        <v>969</v>
      </c>
      <c r="C1598" s="3" t="s">
        <v>5078</v>
      </c>
      <c r="D1598" s="6">
        <v>8000</v>
      </c>
      <c r="E1598" s="8">
        <v>6300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>ROUND((E1598/D1598)*100,0)</f>
        <v>79</v>
      </c>
      <c r="P1598" s="8">
        <f>IFERROR(ROUND(E1598/L1598,2),0)</f>
        <v>1575</v>
      </c>
      <c r="Q1598" s="10" t="s">
        <v>8316</v>
      </c>
      <c r="R1598" t="s">
        <v>8324</v>
      </c>
      <c r="S1598">
        <f>YEAR(T1598)</f>
        <v>2014</v>
      </c>
      <c r="T1598" s="14">
        <f>(((J1598/60)/60)/24)+DATE(1970,1,1)</f>
        <v>41836.847615740742</v>
      </c>
      <c r="U1598" s="15">
        <f>(((I1598/60)/60)/24)+DATE(1970,1,1)</f>
        <v>41866.847615740742</v>
      </c>
    </row>
    <row r="1599" spans="1:21" ht="29" x14ac:dyDescent="0.35">
      <c r="A1599">
        <v>1102</v>
      </c>
      <c r="B1599" s="3" t="s">
        <v>1103</v>
      </c>
      <c r="C1599" s="3" t="s">
        <v>5212</v>
      </c>
      <c r="D1599" s="6">
        <v>8000</v>
      </c>
      <c r="E1599" s="8">
        <v>5359.21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>ROUND((E1599/D1599)*100,0)</f>
        <v>67</v>
      </c>
      <c r="P1599" s="8">
        <f>IFERROR(ROUND(E1599/L1599,2),0)</f>
        <v>223.3</v>
      </c>
      <c r="Q1599" s="10" t="s">
        <v>8311</v>
      </c>
      <c r="R1599" t="s">
        <v>8333</v>
      </c>
      <c r="S1599">
        <f>YEAR(T1599)</f>
        <v>2013</v>
      </c>
      <c r="T1599" s="14">
        <f>(((J1599/60)/60)/24)+DATE(1970,1,1)</f>
        <v>41577.045428240745</v>
      </c>
      <c r="U1599" s="15">
        <f>(((I1599/60)/60)/24)+DATE(1970,1,1)</f>
        <v>41617.249305555553</v>
      </c>
    </row>
    <row r="1600" spans="1:21" ht="29" x14ac:dyDescent="0.35">
      <c r="A1600">
        <v>1139</v>
      </c>
      <c r="B1600" s="3" t="s">
        <v>1140</v>
      </c>
      <c r="C1600" s="3" t="s">
        <v>5249</v>
      </c>
      <c r="D1600" s="6">
        <v>8000</v>
      </c>
      <c r="E1600" s="8">
        <v>5195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>ROUND((E1600/D1600)*100,0)</f>
        <v>65</v>
      </c>
      <c r="P1600" s="8">
        <f>IFERROR(ROUND(E1600/L1600,2),0)</f>
        <v>5195</v>
      </c>
      <c r="Q1600" s="10" t="s">
        <v>8311</v>
      </c>
      <c r="R1600" t="s">
        <v>8336</v>
      </c>
      <c r="S1600">
        <f>YEAR(T1600)</f>
        <v>2014</v>
      </c>
      <c r="T1600" s="14">
        <f>(((J1600/60)/60)/24)+DATE(1970,1,1)</f>
        <v>41975.347523148142</v>
      </c>
      <c r="U1600" s="15">
        <f>(((I1600/60)/60)/24)+DATE(1970,1,1)</f>
        <v>42005.347523148142</v>
      </c>
    </row>
    <row r="1601" spans="1:21" x14ac:dyDescent="0.35">
      <c r="A1601">
        <v>1153</v>
      </c>
      <c r="B1601" s="3" t="s">
        <v>1154</v>
      </c>
      <c r="C1601" s="3" t="s">
        <v>5263</v>
      </c>
      <c r="D1601" s="6">
        <v>8000</v>
      </c>
      <c r="E1601" s="8">
        <v>5096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>ROUND((E1601/D1601)*100,0)</f>
        <v>64</v>
      </c>
      <c r="P1601" s="8">
        <f>IFERROR(ROUND(E1601/L1601,2),0)</f>
        <v>5096</v>
      </c>
      <c r="Q1601" s="10" t="s">
        <v>8321</v>
      </c>
      <c r="R1601" t="s">
        <v>8322</v>
      </c>
      <c r="S1601">
        <f>YEAR(T1601)</f>
        <v>2015</v>
      </c>
      <c r="T1601" s="14">
        <f>(((J1601/60)/60)/24)+DATE(1970,1,1)</f>
        <v>42143.714178240742</v>
      </c>
      <c r="U1601" s="15">
        <f>(((I1601/60)/60)/24)+DATE(1970,1,1)</f>
        <v>42173.714178240742</v>
      </c>
    </row>
    <row r="1602" spans="1:21" ht="29" x14ac:dyDescent="0.35">
      <c r="A1602">
        <v>1240</v>
      </c>
      <c r="B1602" s="3" t="s">
        <v>1241</v>
      </c>
      <c r="C1602" s="3" t="s">
        <v>5350</v>
      </c>
      <c r="D1602" s="6">
        <v>8000</v>
      </c>
      <c r="E1602" s="8">
        <v>4482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>ROUND((E1602/D1602)*100,0)</f>
        <v>56</v>
      </c>
      <c r="P1602" s="8">
        <f>IFERROR(ROUND(E1602/L1602,2),0)</f>
        <v>560.25</v>
      </c>
      <c r="Q1602" s="10" t="s">
        <v>8313</v>
      </c>
      <c r="R1602" t="s">
        <v>8347</v>
      </c>
      <c r="S1602">
        <f>YEAR(T1602)</f>
        <v>2013</v>
      </c>
      <c r="T1602" s="14">
        <f>(((J1602/60)/60)/24)+DATE(1970,1,1)</f>
        <v>41409.040011574078</v>
      </c>
      <c r="U1602" s="15">
        <f>(((I1602/60)/60)/24)+DATE(1970,1,1)</f>
        <v>41467.910416666666</v>
      </c>
    </row>
    <row r="1603" spans="1:21" ht="29" x14ac:dyDescent="0.35">
      <c r="A1603">
        <v>1382</v>
      </c>
      <c r="B1603" s="3" t="s">
        <v>1383</v>
      </c>
      <c r="C1603" s="3" t="s">
        <v>5492</v>
      </c>
      <c r="D1603" s="6">
        <v>8000</v>
      </c>
      <c r="E1603" s="8">
        <v>3600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>ROUND((E1603/D1603)*100,0)</f>
        <v>45</v>
      </c>
      <c r="P1603" s="8">
        <f>IFERROR(ROUND(E1603/L1603,2),0)</f>
        <v>24.32</v>
      </c>
      <c r="Q1603" s="10" t="s">
        <v>8313</v>
      </c>
      <c r="R1603" t="s">
        <v>8315</v>
      </c>
      <c r="S1603">
        <f>YEAR(T1603)</f>
        <v>2013</v>
      </c>
      <c r="T1603" s="14">
        <f>(((J1603/60)/60)/24)+DATE(1970,1,1)</f>
        <v>41370.800185185188</v>
      </c>
      <c r="U1603" s="15">
        <f>(((I1603/60)/60)/24)+DATE(1970,1,1)</f>
        <v>41400.800185185188</v>
      </c>
    </row>
    <row r="1604" spans="1:21" ht="29" x14ac:dyDescent="0.35">
      <c r="A1604">
        <v>1385</v>
      </c>
      <c r="B1604" s="3" t="s">
        <v>1386</v>
      </c>
      <c r="C1604" s="3" t="s">
        <v>5495</v>
      </c>
      <c r="D1604" s="6">
        <v>8000</v>
      </c>
      <c r="E1604" s="8">
        <v>3575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>ROUND((E1604/D1604)*100,0)</f>
        <v>45</v>
      </c>
      <c r="P1604" s="8">
        <f>IFERROR(ROUND(E1604/L1604,2),0)</f>
        <v>26.68</v>
      </c>
      <c r="Q1604" s="10" t="s">
        <v>8313</v>
      </c>
      <c r="R1604" t="s">
        <v>8315</v>
      </c>
      <c r="S1604">
        <f>YEAR(T1604)</f>
        <v>2016</v>
      </c>
      <c r="T1604" s="14">
        <f>(((J1604/60)/60)/24)+DATE(1970,1,1)</f>
        <v>42433.688900462963</v>
      </c>
      <c r="U1604" s="15">
        <f>(((I1604/60)/60)/24)+DATE(1970,1,1)</f>
        <v>42489.507638888885</v>
      </c>
    </row>
    <row r="1605" spans="1:21" ht="29" x14ac:dyDescent="0.35">
      <c r="A1605">
        <v>1513</v>
      </c>
      <c r="B1605" s="3" t="s">
        <v>1514</v>
      </c>
      <c r="C1605" s="3" t="s">
        <v>5623</v>
      </c>
      <c r="D1605" s="6">
        <v>8000</v>
      </c>
      <c r="E1605" s="8">
        <v>3100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>ROUND((E1605/D1605)*100,0)</f>
        <v>39</v>
      </c>
      <c r="P1605" s="8">
        <f>IFERROR(ROUND(E1605/L1605,2),0)</f>
        <v>14.42</v>
      </c>
      <c r="Q1605" s="10" t="s">
        <v>8325</v>
      </c>
      <c r="R1605" t="s">
        <v>8331</v>
      </c>
      <c r="S1605">
        <f>YEAR(T1605)</f>
        <v>2014</v>
      </c>
      <c r="T1605" s="14">
        <f>(((J1605/60)/60)/24)+DATE(1970,1,1)</f>
        <v>41806.637337962966</v>
      </c>
      <c r="U1605" s="15">
        <f>(((I1605/60)/60)/24)+DATE(1970,1,1)</f>
        <v>41836.637337962966</v>
      </c>
    </row>
    <row r="1606" spans="1:21" ht="29" x14ac:dyDescent="0.35">
      <c r="A1606">
        <v>1606</v>
      </c>
      <c r="B1606" s="3" t="s">
        <v>1607</v>
      </c>
      <c r="C1606" s="3" t="s">
        <v>5716</v>
      </c>
      <c r="D1606" s="6">
        <v>8000</v>
      </c>
      <c r="E1606" s="8">
        <v>2795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>ROUND((E1606/D1606)*100,0)</f>
        <v>35</v>
      </c>
      <c r="P1606" s="8">
        <f>IFERROR(ROUND(E1606/L1606,2),0)</f>
        <v>30.38</v>
      </c>
      <c r="Q1606" s="10" t="s">
        <v>8313</v>
      </c>
      <c r="R1606" t="s">
        <v>8315</v>
      </c>
      <c r="S1606">
        <f>YEAR(T1606)</f>
        <v>2010</v>
      </c>
      <c r="T1606" s="14">
        <f>(((J1606/60)/60)/24)+DATE(1970,1,1)</f>
        <v>40536.111550925925</v>
      </c>
      <c r="U1606" s="15">
        <f>(((I1606/60)/60)/24)+DATE(1970,1,1)</f>
        <v>40626.069884259261</v>
      </c>
    </row>
    <row r="1607" spans="1:21" ht="29" x14ac:dyDescent="0.35">
      <c r="A1607">
        <v>1615</v>
      </c>
      <c r="B1607" s="3" t="s">
        <v>1616</v>
      </c>
      <c r="C1607" s="3" t="s">
        <v>5725</v>
      </c>
      <c r="D1607" s="6">
        <v>8000</v>
      </c>
      <c r="E1607" s="8">
        <v>2729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>ROUND((E1607/D1607)*100,0)</f>
        <v>34</v>
      </c>
      <c r="P1607" s="8">
        <f>IFERROR(ROUND(E1607/L1607,2),0)</f>
        <v>20.07</v>
      </c>
      <c r="Q1607" s="10" t="s">
        <v>8313</v>
      </c>
      <c r="R1607" t="s">
        <v>8315</v>
      </c>
      <c r="S1607">
        <f>YEAR(T1607)</f>
        <v>2011</v>
      </c>
      <c r="T1607" s="14">
        <f>(((J1607/60)/60)/24)+DATE(1970,1,1)</f>
        <v>40845.050879629627</v>
      </c>
      <c r="U1607" s="15">
        <f>(((I1607/60)/60)/24)+DATE(1970,1,1)</f>
        <v>40890.092546296299</v>
      </c>
    </row>
    <row r="1608" spans="1:21" ht="29" x14ac:dyDescent="0.35">
      <c r="A1608">
        <v>1626</v>
      </c>
      <c r="B1608" s="3" t="s">
        <v>1627</v>
      </c>
      <c r="C1608" s="3" t="s">
        <v>5736</v>
      </c>
      <c r="D1608" s="6">
        <v>8000</v>
      </c>
      <c r="E1608" s="8">
        <v>2700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>ROUND((E1608/D1608)*100,0)</f>
        <v>34</v>
      </c>
      <c r="P1608" s="8">
        <f>IFERROR(ROUND(E1608/L1608,2),0)</f>
        <v>25</v>
      </c>
      <c r="Q1608" s="10" t="s">
        <v>8313</v>
      </c>
      <c r="R1608" t="s">
        <v>8315</v>
      </c>
      <c r="S1608">
        <f>YEAR(T1608)</f>
        <v>2013</v>
      </c>
      <c r="T1608" s="14">
        <f>(((J1608/60)/60)/24)+DATE(1970,1,1)</f>
        <v>41579.847997685189</v>
      </c>
      <c r="U1608" s="15">
        <f>(((I1608/60)/60)/24)+DATE(1970,1,1)</f>
        <v>41609.889664351853</v>
      </c>
    </row>
    <row r="1609" spans="1:21" ht="29" x14ac:dyDescent="0.35">
      <c r="A1609">
        <v>1662</v>
      </c>
      <c r="B1609" s="3" t="s">
        <v>1663</v>
      </c>
      <c r="C1609" s="3" t="s">
        <v>5772</v>
      </c>
      <c r="D1609" s="6">
        <v>8000</v>
      </c>
      <c r="E1609" s="8">
        <v>2580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>ROUND((E1609/D1609)*100,0)</f>
        <v>32</v>
      </c>
      <c r="P1609" s="8">
        <f>IFERROR(ROUND(E1609/L1609,2),0)</f>
        <v>41.61</v>
      </c>
      <c r="Q1609" s="10" t="s">
        <v>8313</v>
      </c>
      <c r="R1609" t="s">
        <v>8337</v>
      </c>
      <c r="S1609">
        <f>YEAR(T1609)</f>
        <v>2011</v>
      </c>
      <c r="T1609" s="14">
        <f>(((J1609/60)/60)/24)+DATE(1970,1,1)</f>
        <v>40848.198333333334</v>
      </c>
      <c r="U1609" s="15">
        <f>(((I1609/60)/60)/24)+DATE(1970,1,1)</f>
        <v>40908.239999999998</v>
      </c>
    </row>
    <row r="1610" spans="1:21" ht="29" x14ac:dyDescent="0.35">
      <c r="A1610">
        <v>1668</v>
      </c>
      <c r="B1610" s="3" t="s">
        <v>1669</v>
      </c>
      <c r="C1610" s="3" t="s">
        <v>5778</v>
      </c>
      <c r="D1610" s="6">
        <v>8000</v>
      </c>
      <c r="E1610" s="8">
        <v>2565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>ROUND((E1610/D1610)*100,0)</f>
        <v>32</v>
      </c>
      <c r="P1610" s="8">
        <f>IFERROR(ROUND(E1610/L1610,2),0)</f>
        <v>22.11</v>
      </c>
      <c r="Q1610" s="10" t="s">
        <v>8313</v>
      </c>
      <c r="R1610" t="s">
        <v>8337</v>
      </c>
      <c r="S1610">
        <f>YEAR(T1610)</f>
        <v>2011</v>
      </c>
      <c r="T1610" s="14">
        <f>(((J1610/60)/60)/24)+DATE(1970,1,1)</f>
        <v>40845.14975694444</v>
      </c>
      <c r="U1610" s="15">
        <f>(((I1610/60)/60)/24)+DATE(1970,1,1)</f>
        <v>40875.191423611112</v>
      </c>
    </row>
    <row r="1611" spans="1:21" x14ac:dyDescent="0.35">
      <c r="A1611">
        <v>1684</v>
      </c>
      <c r="B1611" s="3" t="s">
        <v>1685</v>
      </c>
      <c r="C1611" s="3" t="s">
        <v>5794</v>
      </c>
      <c r="D1611" s="6">
        <v>8000</v>
      </c>
      <c r="E1611" s="8">
        <v>2535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>ROUND((E1611/D1611)*100,0)</f>
        <v>32</v>
      </c>
      <c r="P1611" s="8">
        <f>IFERROR(ROUND(E1611/L1611,2),0)</f>
        <v>25.1</v>
      </c>
      <c r="Q1611" s="10" t="s">
        <v>8313</v>
      </c>
      <c r="R1611" t="s">
        <v>8345</v>
      </c>
      <c r="S1611">
        <f>YEAR(T1611)</f>
        <v>2017</v>
      </c>
      <c r="T1611" s="14">
        <f>(((J1611/60)/60)/24)+DATE(1970,1,1)</f>
        <v>42783.815289351856</v>
      </c>
      <c r="U1611" s="15">
        <f>(((I1611/60)/60)/24)+DATE(1970,1,1)</f>
        <v>42811.773622685185</v>
      </c>
    </row>
    <row r="1612" spans="1:21" ht="29" x14ac:dyDescent="0.35">
      <c r="A1612">
        <v>1789</v>
      </c>
      <c r="B1612" s="3" t="s">
        <v>1790</v>
      </c>
      <c r="C1612" s="3" t="s">
        <v>5899</v>
      </c>
      <c r="D1612" s="6">
        <v>8000</v>
      </c>
      <c r="E1612" s="8">
        <v>2191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>ROUND((E1612/D1612)*100,0)</f>
        <v>27</v>
      </c>
      <c r="P1612" s="8">
        <f>IFERROR(ROUND(E1612/L1612,2),0)</f>
        <v>547.75</v>
      </c>
      <c r="Q1612" s="10" t="s">
        <v>8325</v>
      </c>
      <c r="R1612" t="s">
        <v>8331</v>
      </c>
      <c r="S1612">
        <f>YEAR(T1612)</f>
        <v>2014</v>
      </c>
      <c r="T1612" s="14">
        <f>(((J1612/60)/60)/24)+DATE(1970,1,1)</f>
        <v>41956.250034722223</v>
      </c>
      <c r="U1612" s="15">
        <f>(((I1612/60)/60)/24)+DATE(1970,1,1)</f>
        <v>42016.250034722223</v>
      </c>
    </row>
    <row r="1613" spans="1:21" ht="29" x14ac:dyDescent="0.35">
      <c r="A1613">
        <v>1827</v>
      </c>
      <c r="B1613" s="3" t="s">
        <v>1828</v>
      </c>
      <c r="C1613" s="3" t="s">
        <v>5937</v>
      </c>
      <c r="D1613" s="6">
        <v>8000</v>
      </c>
      <c r="E1613" s="8">
        <v>2102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>ROUND((E1613/D1613)*100,0)</f>
        <v>26</v>
      </c>
      <c r="P1613" s="8">
        <f>IFERROR(ROUND(E1613/L1613,2),0)</f>
        <v>21.9</v>
      </c>
      <c r="Q1613" s="10" t="s">
        <v>8313</v>
      </c>
      <c r="R1613" t="s">
        <v>8315</v>
      </c>
      <c r="S1613">
        <f>YEAR(T1613)</f>
        <v>2011</v>
      </c>
      <c r="T1613" s="14">
        <f>(((J1613/60)/60)/24)+DATE(1970,1,1)</f>
        <v>40555.325937499998</v>
      </c>
      <c r="U1613" s="15">
        <f>(((I1613/60)/60)/24)+DATE(1970,1,1)</f>
        <v>40605.325937499998</v>
      </c>
    </row>
    <row r="1614" spans="1:21" ht="29" x14ac:dyDescent="0.35">
      <c r="A1614">
        <v>1873</v>
      </c>
      <c r="B1614" s="3" t="s">
        <v>1874</v>
      </c>
      <c r="C1614" s="3" t="s">
        <v>5983</v>
      </c>
      <c r="D1614" s="6">
        <v>8000</v>
      </c>
      <c r="E1614" s="8">
        <v>2030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>ROUND((E1614/D1614)*100,0)</f>
        <v>25</v>
      </c>
      <c r="P1614" s="8">
        <f>IFERROR(ROUND(E1614/L1614,2),0)</f>
        <v>1015</v>
      </c>
      <c r="Q1614" s="10" t="s">
        <v>8311</v>
      </c>
      <c r="R1614" t="s">
        <v>8336</v>
      </c>
      <c r="S1614">
        <f>YEAR(T1614)</f>
        <v>2015</v>
      </c>
      <c r="T1614" s="14">
        <f>(((J1614/60)/60)/24)+DATE(1970,1,1)</f>
        <v>42164.615856481483</v>
      </c>
      <c r="U1614" s="15">
        <f>(((I1614/60)/60)/24)+DATE(1970,1,1)</f>
        <v>42193.697916666672</v>
      </c>
    </row>
    <row r="1615" spans="1:21" ht="29" x14ac:dyDescent="0.35">
      <c r="A1615">
        <v>1878</v>
      </c>
      <c r="B1615" s="3" t="s">
        <v>1879</v>
      </c>
      <c r="C1615" s="3" t="s">
        <v>5988</v>
      </c>
      <c r="D1615" s="6">
        <v>8000</v>
      </c>
      <c r="E1615" s="8">
        <v>2025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>ROUND((E1615/D1615)*100,0)</f>
        <v>25</v>
      </c>
      <c r="P1615" s="8">
        <f>IFERROR(ROUND(E1615/L1615,2),0)</f>
        <v>0</v>
      </c>
      <c r="Q1615" s="10" t="s">
        <v>8311</v>
      </c>
      <c r="R1615" t="s">
        <v>8336</v>
      </c>
      <c r="S1615">
        <f>YEAR(T1615)</f>
        <v>2014</v>
      </c>
      <c r="T1615" s="14">
        <f>(((J1615/60)/60)/24)+DATE(1970,1,1)</f>
        <v>41773.008738425924</v>
      </c>
      <c r="U1615" s="15">
        <f>(((I1615/60)/60)/24)+DATE(1970,1,1)</f>
        <v>41803.008738425924</v>
      </c>
    </row>
    <row r="1616" spans="1:21" ht="29" x14ac:dyDescent="0.35">
      <c r="A1616">
        <v>2038</v>
      </c>
      <c r="B1616" s="3" t="s">
        <v>2039</v>
      </c>
      <c r="C1616" s="3" t="s">
        <v>6148</v>
      </c>
      <c r="D1616" s="6">
        <v>8000</v>
      </c>
      <c r="E1616" s="8">
        <v>1601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>ROUND((E1616/D1616)*100,0)</f>
        <v>20</v>
      </c>
      <c r="P1616" s="8">
        <f>IFERROR(ROUND(E1616/L1616,2),0)</f>
        <v>7.85</v>
      </c>
      <c r="Q1616" s="10" t="s">
        <v>8316</v>
      </c>
      <c r="R1616" t="s">
        <v>8317</v>
      </c>
      <c r="S1616">
        <f>YEAR(T1616)</f>
        <v>2013</v>
      </c>
      <c r="T1616" s="14">
        <f>(((J1616/60)/60)/24)+DATE(1970,1,1)</f>
        <v>41424.27107638889</v>
      </c>
      <c r="U1616" s="15">
        <f>(((I1616/60)/60)/24)+DATE(1970,1,1)</f>
        <v>41456.75</v>
      </c>
    </row>
    <row r="1617" spans="1:21" ht="29" x14ac:dyDescent="0.35">
      <c r="A1617">
        <v>2051</v>
      </c>
      <c r="B1617" s="3" t="s">
        <v>2052</v>
      </c>
      <c r="C1617" s="3" t="s">
        <v>6161</v>
      </c>
      <c r="D1617" s="6">
        <v>8000</v>
      </c>
      <c r="E1617" s="8">
        <v>1570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>ROUND((E1617/D1617)*100,0)</f>
        <v>20</v>
      </c>
      <c r="P1617" s="8">
        <f>IFERROR(ROUND(E1617/L1617,2),0)</f>
        <v>6.49</v>
      </c>
      <c r="Q1617" s="10" t="s">
        <v>8316</v>
      </c>
      <c r="R1617" t="s">
        <v>8317</v>
      </c>
      <c r="S1617">
        <f>YEAR(T1617)</f>
        <v>2013</v>
      </c>
      <c r="T1617" s="14">
        <f>(((J1617/60)/60)/24)+DATE(1970,1,1)</f>
        <v>41604.022418981483</v>
      </c>
      <c r="U1617" s="15">
        <f>(((I1617/60)/60)/24)+DATE(1970,1,1)</f>
        <v>41634.022418981483</v>
      </c>
    </row>
    <row r="1618" spans="1:21" ht="29" x14ac:dyDescent="0.35">
      <c r="A1618">
        <v>2090</v>
      </c>
      <c r="B1618" s="3" t="s">
        <v>2091</v>
      </c>
      <c r="C1618" s="3" t="s">
        <v>6200</v>
      </c>
      <c r="D1618" s="6">
        <v>8000</v>
      </c>
      <c r="E1618" s="8">
        <v>1506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>ROUND((E1618/D1618)*100,0)</f>
        <v>19</v>
      </c>
      <c r="P1618" s="8">
        <f>IFERROR(ROUND(E1618/L1618,2),0)</f>
        <v>9.41</v>
      </c>
      <c r="Q1618" s="10" t="s">
        <v>8313</v>
      </c>
      <c r="R1618" t="s">
        <v>8343</v>
      </c>
      <c r="S1618">
        <f>YEAR(T1618)</f>
        <v>2013</v>
      </c>
      <c r="T1618" s="14">
        <f>(((J1618/60)/60)/24)+DATE(1970,1,1)</f>
        <v>41299.381423611114</v>
      </c>
      <c r="U1618" s="15">
        <f>(((I1618/60)/60)/24)+DATE(1970,1,1)</f>
        <v>41329.381423611114</v>
      </c>
    </row>
    <row r="1619" spans="1:21" ht="29" x14ac:dyDescent="0.35">
      <c r="A1619">
        <v>2120</v>
      </c>
      <c r="B1619" s="3" t="s">
        <v>2121</v>
      </c>
      <c r="C1619" s="3" t="s">
        <v>6230</v>
      </c>
      <c r="D1619" s="6">
        <v>8000</v>
      </c>
      <c r="E1619" s="8">
        <v>1436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>ROUND((E1619/D1619)*100,0)</f>
        <v>18</v>
      </c>
      <c r="P1619" s="8">
        <f>IFERROR(ROUND(E1619/L1619,2),0)</f>
        <v>20.81</v>
      </c>
      <c r="Q1619" s="10" t="s">
        <v>8313</v>
      </c>
      <c r="R1619" t="s">
        <v>8343</v>
      </c>
      <c r="S1619">
        <f>YEAR(T1619)</f>
        <v>2013</v>
      </c>
      <c r="T1619" s="14">
        <f>(((J1619/60)/60)/24)+DATE(1970,1,1)</f>
        <v>41591.964537037034</v>
      </c>
      <c r="U1619" s="15">
        <f>(((I1619/60)/60)/24)+DATE(1970,1,1)</f>
        <v>41640.964537037034</v>
      </c>
    </row>
    <row r="1620" spans="1:21" ht="29" x14ac:dyDescent="0.35">
      <c r="A1620">
        <v>2253</v>
      </c>
      <c r="B1620" s="3" t="s">
        <v>2254</v>
      </c>
      <c r="C1620" s="3" t="s">
        <v>6363</v>
      </c>
      <c r="D1620" s="6">
        <v>8000</v>
      </c>
      <c r="E1620" s="8">
        <v>1145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>ROUND((E1620/D1620)*100,0)</f>
        <v>14</v>
      </c>
      <c r="P1620" s="8">
        <f>IFERROR(ROUND(E1620/L1620,2),0)</f>
        <v>13.63</v>
      </c>
      <c r="Q1620" s="10" t="s">
        <v>8311</v>
      </c>
      <c r="R1620" t="s">
        <v>8312</v>
      </c>
      <c r="S1620">
        <f>YEAR(T1620)</f>
        <v>2015</v>
      </c>
      <c r="T1620" s="14">
        <f>(((J1620/60)/60)/24)+DATE(1970,1,1)</f>
        <v>42296.631331018521</v>
      </c>
      <c r="U1620" s="15">
        <f>(((I1620/60)/60)/24)+DATE(1970,1,1)</f>
        <v>42326.672997685186</v>
      </c>
    </row>
    <row r="1621" spans="1:21" ht="29" x14ac:dyDescent="0.35">
      <c r="A1621">
        <v>2331</v>
      </c>
      <c r="B1621" s="3" t="s">
        <v>2332</v>
      </c>
      <c r="C1621" s="3" t="s">
        <v>6441</v>
      </c>
      <c r="D1621" s="6">
        <v>8000</v>
      </c>
      <c r="E1621" s="8">
        <v>1026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>ROUND((E1621/D1621)*100,0)</f>
        <v>13</v>
      </c>
      <c r="P1621" s="8">
        <f>IFERROR(ROUND(E1621/L1621,2),0)</f>
        <v>3.63</v>
      </c>
      <c r="Q1621" s="10" t="s">
        <v>8321</v>
      </c>
      <c r="R1621" t="s">
        <v>8348</v>
      </c>
      <c r="S1621">
        <f>YEAR(T1621)</f>
        <v>2014</v>
      </c>
      <c r="T1621" s="14">
        <f>(((J1621/60)/60)/24)+DATE(1970,1,1)</f>
        <v>41839.005671296298</v>
      </c>
      <c r="U1621" s="15">
        <f>(((I1621/60)/60)/24)+DATE(1970,1,1)</f>
        <v>41869.005671296298</v>
      </c>
    </row>
    <row r="1622" spans="1:21" ht="29" x14ac:dyDescent="0.35">
      <c r="A1622">
        <v>2355</v>
      </c>
      <c r="B1622" s="3" t="s">
        <v>2356</v>
      </c>
      <c r="C1622" s="3" t="s">
        <v>6465</v>
      </c>
      <c r="D1622" s="6">
        <v>8000</v>
      </c>
      <c r="E1622" s="8">
        <v>1001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>ROUND((E1622/D1622)*100,0)</f>
        <v>13</v>
      </c>
      <c r="P1622" s="8">
        <f>IFERROR(ROUND(E1622/L1622,2),0)</f>
        <v>500.5</v>
      </c>
      <c r="Q1622" s="10" t="s">
        <v>8316</v>
      </c>
      <c r="R1622" t="s">
        <v>8334</v>
      </c>
      <c r="S1622">
        <f>YEAR(T1622)</f>
        <v>2015</v>
      </c>
      <c r="T1622" s="14">
        <f>(((J1622/60)/60)/24)+DATE(1970,1,1)</f>
        <v>42096.918240740735</v>
      </c>
      <c r="U1622" s="15">
        <f>(((I1622/60)/60)/24)+DATE(1970,1,1)</f>
        <v>42126.918240740735</v>
      </c>
    </row>
    <row r="1623" spans="1:21" ht="29" x14ac:dyDescent="0.35">
      <c r="A1623">
        <v>2412</v>
      </c>
      <c r="B1623" s="3" t="s">
        <v>2413</v>
      </c>
      <c r="C1623" s="3" t="s">
        <v>6522</v>
      </c>
      <c r="D1623" s="6">
        <v>8000</v>
      </c>
      <c r="E1623" s="8">
        <v>885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>ROUND((E1623/D1623)*100,0)</f>
        <v>11</v>
      </c>
      <c r="P1623" s="8">
        <f>IFERROR(ROUND(E1623/L1623,2),0)</f>
        <v>0</v>
      </c>
      <c r="Q1623" s="10" t="s">
        <v>8321</v>
      </c>
      <c r="R1623" t="s">
        <v>8322</v>
      </c>
      <c r="S1623">
        <f>YEAR(T1623)</f>
        <v>2016</v>
      </c>
      <c r="T1623" s="14">
        <f>(((J1623/60)/60)/24)+DATE(1970,1,1)</f>
        <v>42655.736956018518</v>
      </c>
      <c r="U1623" s="15">
        <f>(((I1623/60)/60)/24)+DATE(1970,1,1)</f>
        <v>42700.778622685189</v>
      </c>
    </row>
    <row r="1624" spans="1:21" ht="29" x14ac:dyDescent="0.35">
      <c r="A1624">
        <v>2437</v>
      </c>
      <c r="B1624" s="3" t="s">
        <v>2438</v>
      </c>
      <c r="C1624" s="3" t="s">
        <v>6547</v>
      </c>
      <c r="D1624" s="6">
        <v>8000</v>
      </c>
      <c r="E1624" s="8">
        <v>842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>ROUND((E1624/D1624)*100,0)</f>
        <v>11</v>
      </c>
      <c r="P1624" s="8">
        <f>IFERROR(ROUND(E1624/L1624,2),0)</f>
        <v>0</v>
      </c>
      <c r="Q1624" s="10" t="s">
        <v>8321</v>
      </c>
      <c r="R1624" t="s">
        <v>8322</v>
      </c>
      <c r="S1624">
        <f>YEAR(T1624)</f>
        <v>2015</v>
      </c>
      <c r="T1624" s="14">
        <f>(((J1624/60)/60)/24)+DATE(1970,1,1)</f>
        <v>42031.965138888889</v>
      </c>
      <c r="U1624" s="15">
        <f>(((I1624/60)/60)/24)+DATE(1970,1,1)</f>
        <v>42080.75</v>
      </c>
    </row>
    <row r="1625" spans="1:21" ht="29" x14ac:dyDescent="0.35">
      <c r="A1625">
        <v>2478</v>
      </c>
      <c r="B1625" s="3" t="s">
        <v>2478</v>
      </c>
      <c r="C1625" s="3" t="s">
        <v>6588</v>
      </c>
      <c r="D1625" s="6">
        <v>8000</v>
      </c>
      <c r="E1625" s="8">
        <v>780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>ROUND((E1625/D1625)*100,0)</f>
        <v>10</v>
      </c>
      <c r="P1625" s="8">
        <f>IFERROR(ROUND(E1625/L1625,2),0)</f>
        <v>9.8699999999999992</v>
      </c>
      <c r="Q1625" s="10" t="s">
        <v>8313</v>
      </c>
      <c r="R1625" t="s">
        <v>8343</v>
      </c>
      <c r="S1625">
        <f>YEAR(T1625)</f>
        <v>2012</v>
      </c>
      <c r="T1625" s="14">
        <f>(((J1625/60)/60)/24)+DATE(1970,1,1)</f>
        <v>41257.950381944444</v>
      </c>
      <c r="U1625" s="15">
        <f>(((I1625/60)/60)/24)+DATE(1970,1,1)</f>
        <v>41287.950381944444</v>
      </c>
    </row>
    <row r="1626" spans="1:21" ht="29" x14ac:dyDescent="0.35">
      <c r="A1626">
        <v>2525</v>
      </c>
      <c r="B1626" s="3" t="s">
        <v>2525</v>
      </c>
      <c r="C1626" s="3" t="s">
        <v>6635</v>
      </c>
      <c r="D1626" s="6">
        <v>8000</v>
      </c>
      <c r="E1626" s="8">
        <v>683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>ROUND((E1626/D1626)*100,0)</f>
        <v>9</v>
      </c>
      <c r="P1626" s="8">
        <f>IFERROR(ROUND(E1626/L1626,2),0)</f>
        <v>8.5399999999999991</v>
      </c>
      <c r="Q1626" s="10" t="s">
        <v>8313</v>
      </c>
      <c r="R1626" t="s">
        <v>8341</v>
      </c>
      <c r="S1626">
        <f>YEAR(T1626)</f>
        <v>2012</v>
      </c>
      <c r="T1626" s="14">
        <f>(((J1626/60)/60)/24)+DATE(1970,1,1)</f>
        <v>41058.844571759262</v>
      </c>
      <c r="U1626" s="15">
        <f>(((I1626/60)/60)/24)+DATE(1970,1,1)</f>
        <v>41088.844571759262</v>
      </c>
    </row>
    <row r="1627" spans="1:21" ht="29" x14ac:dyDescent="0.35">
      <c r="A1627">
        <v>2573</v>
      </c>
      <c r="B1627" s="3" t="s">
        <v>2573</v>
      </c>
      <c r="C1627" s="3" t="s">
        <v>6683</v>
      </c>
      <c r="D1627" s="6">
        <v>8000</v>
      </c>
      <c r="E1627" s="8">
        <v>625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>ROUND((E1627/D1627)*100,0)</f>
        <v>8</v>
      </c>
      <c r="P1627" s="8">
        <f>IFERROR(ROUND(E1627/L1627,2),0)</f>
        <v>0</v>
      </c>
      <c r="Q1627" s="10" t="s">
        <v>8321</v>
      </c>
      <c r="R1627" t="s">
        <v>8322</v>
      </c>
      <c r="S1627">
        <f>YEAR(T1627)</f>
        <v>2014</v>
      </c>
      <c r="T1627" s="14">
        <f>(((J1627/60)/60)/24)+DATE(1970,1,1)</f>
        <v>41829.592002314814</v>
      </c>
      <c r="U1627" s="15">
        <f>(((I1627/60)/60)/24)+DATE(1970,1,1)</f>
        <v>41874.592002314814</v>
      </c>
    </row>
    <row r="1628" spans="1:21" ht="29" x14ac:dyDescent="0.35">
      <c r="A1628">
        <v>2607</v>
      </c>
      <c r="B1628" s="3" t="s">
        <v>2607</v>
      </c>
      <c r="C1628" s="3" t="s">
        <v>6717</v>
      </c>
      <c r="D1628" s="6">
        <v>8000</v>
      </c>
      <c r="E1628" s="8">
        <v>587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>ROUND((E1628/D1628)*100,0)</f>
        <v>7</v>
      </c>
      <c r="P1628" s="8">
        <f>IFERROR(ROUND(E1628/L1628,2),0)</f>
        <v>1.47</v>
      </c>
      <c r="Q1628" s="10" t="s">
        <v>8316</v>
      </c>
      <c r="R1628" t="s">
        <v>8350</v>
      </c>
      <c r="S1628">
        <f>YEAR(T1628)</f>
        <v>2015</v>
      </c>
      <c r="T1628" s="14">
        <f>(((J1628/60)/60)/24)+DATE(1970,1,1)</f>
        <v>42184.874675925923</v>
      </c>
      <c r="U1628" s="15">
        <f>(((I1628/60)/60)/24)+DATE(1970,1,1)</f>
        <v>42228.083333333328</v>
      </c>
    </row>
    <row r="1629" spans="1:21" ht="29" x14ac:dyDescent="0.35">
      <c r="A1629">
        <v>2608</v>
      </c>
      <c r="B1629" s="3" t="s">
        <v>2608</v>
      </c>
      <c r="C1629" s="3" t="s">
        <v>6718</v>
      </c>
      <c r="D1629" s="6">
        <v>8000</v>
      </c>
      <c r="E1629" s="8">
        <v>587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>ROUND((E1629/D1629)*100,0)</f>
        <v>7</v>
      </c>
      <c r="P1629" s="8">
        <f>IFERROR(ROUND(E1629/L1629,2),0)</f>
        <v>1.93</v>
      </c>
      <c r="Q1629" s="10" t="s">
        <v>8316</v>
      </c>
      <c r="R1629" t="s">
        <v>8350</v>
      </c>
      <c r="S1629">
        <f>YEAR(T1629)</f>
        <v>2017</v>
      </c>
      <c r="T1629" s="14">
        <f>(((J1629/60)/60)/24)+DATE(1970,1,1)</f>
        <v>42767.801712962959</v>
      </c>
      <c r="U1629" s="15">
        <f>(((I1629/60)/60)/24)+DATE(1970,1,1)</f>
        <v>42809</v>
      </c>
    </row>
    <row r="1630" spans="1:21" ht="29" x14ac:dyDescent="0.35">
      <c r="A1630">
        <v>2624</v>
      </c>
      <c r="B1630" s="3" t="s">
        <v>2624</v>
      </c>
      <c r="C1630" s="3" t="s">
        <v>6734</v>
      </c>
      <c r="D1630" s="6">
        <v>8000</v>
      </c>
      <c r="E1630" s="8">
        <v>560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>ROUND((E1630/D1630)*100,0)</f>
        <v>7</v>
      </c>
      <c r="P1630" s="8">
        <f>IFERROR(ROUND(E1630/L1630,2),0)</f>
        <v>0.16</v>
      </c>
      <c r="Q1630" s="10" t="s">
        <v>8316</v>
      </c>
      <c r="R1630" t="s">
        <v>8350</v>
      </c>
      <c r="S1630">
        <f>YEAR(T1630)</f>
        <v>2012</v>
      </c>
      <c r="T1630" s="14">
        <f>(((J1630/60)/60)/24)+DATE(1970,1,1)</f>
        <v>41144.42155092593</v>
      </c>
      <c r="U1630" s="15">
        <f>(((I1630/60)/60)/24)+DATE(1970,1,1)</f>
        <v>41165.42155092593</v>
      </c>
    </row>
    <row r="1631" spans="1:21" ht="29" x14ac:dyDescent="0.35">
      <c r="A1631">
        <v>2681</v>
      </c>
      <c r="B1631" s="3" t="s">
        <v>2681</v>
      </c>
      <c r="C1631" s="3" t="s">
        <v>6791</v>
      </c>
      <c r="D1631" s="6">
        <v>8000</v>
      </c>
      <c r="E1631" s="8">
        <v>500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>ROUND((E1631/D1631)*100,0)</f>
        <v>6</v>
      </c>
      <c r="P1631" s="8">
        <f>IFERROR(ROUND(E1631/L1631,2),0)</f>
        <v>250</v>
      </c>
      <c r="Q1631" s="10" t="s">
        <v>8321</v>
      </c>
      <c r="R1631" t="s">
        <v>8322</v>
      </c>
      <c r="S1631">
        <f>YEAR(T1631)</f>
        <v>2014</v>
      </c>
      <c r="T1631" s="14">
        <f>(((J1631/60)/60)/24)+DATE(1970,1,1)</f>
        <v>41805.895254629628</v>
      </c>
      <c r="U1631" s="15">
        <f>(((I1631/60)/60)/24)+DATE(1970,1,1)</f>
        <v>41830.895254629628</v>
      </c>
    </row>
    <row r="1632" spans="1:21" ht="29" x14ac:dyDescent="0.35">
      <c r="A1632">
        <v>2698</v>
      </c>
      <c r="B1632" s="3" t="s">
        <v>2698</v>
      </c>
      <c r="C1632" s="3" t="s">
        <v>6808</v>
      </c>
      <c r="D1632" s="6">
        <v>8000</v>
      </c>
      <c r="E1632" s="8">
        <v>478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>ROUND((E1632/D1632)*100,0)</f>
        <v>6</v>
      </c>
      <c r="P1632" s="8">
        <f>IFERROR(ROUND(E1632/L1632,2),0)</f>
        <v>239</v>
      </c>
      <c r="Q1632" s="10" t="s">
        <v>8321</v>
      </c>
      <c r="R1632" t="s">
        <v>8322</v>
      </c>
      <c r="S1632">
        <f>YEAR(T1632)</f>
        <v>2014</v>
      </c>
      <c r="T1632" s="14">
        <f>(((J1632/60)/60)/24)+DATE(1970,1,1)</f>
        <v>41787.898240740738</v>
      </c>
      <c r="U1632" s="15">
        <f>(((I1632/60)/60)/24)+DATE(1970,1,1)</f>
        <v>41817.898240740738</v>
      </c>
    </row>
    <row r="1633" spans="1:21" ht="29" x14ac:dyDescent="0.35">
      <c r="A1633">
        <v>2707</v>
      </c>
      <c r="B1633" s="3" t="s">
        <v>2707</v>
      </c>
      <c r="C1633" s="3" t="s">
        <v>6817</v>
      </c>
      <c r="D1633" s="6">
        <v>8000</v>
      </c>
      <c r="E1633" s="8">
        <v>460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>ROUND((E1633/D1633)*100,0)</f>
        <v>6</v>
      </c>
      <c r="P1633" s="8">
        <f>IFERROR(ROUND(E1633/L1633,2),0)</f>
        <v>1.17</v>
      </c>
      <c r="Q1633" s="10" t="s">
        <v>8339</v>
      </c>
      <c r="R1633" t="s">
        <v>8357</v>
      </c>
      <c r="S1633">
        <f>YEAR(T1633)</f>
        <v>2013</v>
      </c>
      <c r="T1633" s="14">
        <f>(((J1633/60)/60)/24)+DATE(1970,1,1)</f>
        <v>41391.782905092594</v>
      </c>
      <c r="U1633" s="15">
        <f>(((I1633/60)/60)/24)+DATE(1970,1,1)</f>
        <v>41421.290972222225</v>
      </c>
    </row>
    <row r="1634" spans="1:21" ht="43.5" x14ac:dyDescent="0.35">
      <c r="A1634">
        <v>2736</v>
      </c>
      <c r="B1634" s="3" t="s">
        <v>2736</v>
      </c>
      <c r="C1634" s="3" t="s">
        <v>6846</v>
      </c>
      <c r="D1634" s="6">
        <v>8000</v>
      </c>
      <c r="E1634" s="8">
        <v>425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>ROUND((E1634/D1634)*100,0)</f>
        <v>5</v>
      </c>
      <c r="P1634" s="8">
        <f>IFERROR(ROUND(E1634/L1634,2),0)</f>
        <v>7.33</v>
      </c>
      <c r="Q1634" s="10" t="s">
        <v>8316</v>
      </c>
      <c r="R1634" t="s">
        <v>8317</v>
      </c>
      <c r="S1634">
        <f>YEAR(T1634)</f>
        <v>2014</v>
      </c>
      <c r="T1634" s="14">
        <f>(((J1634/60)/60)/24)+DATE(1970,1,1)</f>
        <v>41722.666354166664</v>
      </c>
      <c r="U1634" s="15">
        <f>(((I1634/60)/60)/24)+DATE(1970,1,1)</f>
        <v>41752.666354166664</v>
      </c>
    </row>
    <row r="1635" spans="1:21" x14ac:dyDescent="0.35">
      <c r="A1635">
        <v>2741</v>
      </c>
      <c r="B1635" s="3" t="s">
        <v>2741</v>
      </c>
      <c r="C1635" s="3" t="s">
        <v>6851</v>
      </c>
      <c r="D1635" s="6">
        <v>8000</v>
      </c>
      <c r="E1635" s="8">
        <v>420.99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>ROUND((E1635/D1635)*100,0)</f>
        <v>5</v>
      </c>
      <c r="P1635" s="8">
        <f>IFERROR(ROUND(E1635/L1635,2),0)</f>
        <v>105.25</v>
      </c>
      <c r="Q1635" s="10" t="s">
        <v>8318</v>
      </c>
      <c r="R1635" t="s">
        <v>8354</v>
      </c>
      <c r="S1635">
        <f>YEAR(T1635)</f>
        <v>2014</v>
      </c>
      <c r="T1635" s="14">
        <f>(((J1635/60)/60)/24)+DATE(1970,1,1)</f>
        <v>41911.657430555555</v>
      </c>
      <c r="U1635" s="15">
        <f>(((I1635/60)/60)/24)+DATE(1970,1,1)</f>
        <v>41932.088194444441</v>
      </c>
    </row>
    <row r="1636" spans="1:21" ht="29" x14ac:dyDescent="0.35">
      <c r="A1636">
        <v>2745</v>
      </c>
      <c r="B1636" s="3" t="s">
        <v>2745</v>
      </c>
      <c r="C1636" s="3" t="s">
        <v>6855</v>
      </c>
      <c r="D1636" s="6">
        <v>8000</v>
      </c>
      <c r="E1636" s="8">
        <v>416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>ROUND((E1636/D1636)*100,0)</f>
        <v>5</v>
      </c>
      <c r="P1636" s="8">
        <f>IFERROR(ROUND(E1636/L1636,2),0)</f>
        <v>8.49</v>
      </c>
      <c r="Q1636" s="10" t="s">
        <v>8318</v>
      </c>
      <c r="R1636" t="s">
        <v>8354</v>
      </c>
      <c r="S1636">
        <f>YEAR(T1636)</f>
        <v>2012</v>
      </c>
      <c r="T1636" s="14">
        <f>(((J1636/60)/60)/24)+DATE(1970,1,1)</f>
        <v>41044.988055555557</v>
      </c>
      <c r="U1636" s="15">
        <f>(((I1636/60)/60)/24)+DATE(1970,1,1)</f>
        <v>41104.988055555557</v>
      </c>
    </row>
    <row r="1637" spans="1:21" ht="29" x14ac:dyDescent="0.35">
      <c r="A1637">
        <v>2772</v>
      </c>
      <c r="B1637" s="3" t="s">
        <v>2772</v>
      </c>
      <c r="C1637" s="3" t="s">
        <v>6882</v>
      </c>
      <c r="D1637" s="6">
        <v>8000</v>
      </c>
      <c r="E1637" s="8">
        <v>381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>ROUND((E1637/D1637)*100,0)</f>
        <v>5</v>
      </c>
      <c r="P1637" s="8">
        <f>IFERROR(ROUND(E1637/L1637,2),0)</f>
        <v>0</v>
      </c>
      <c r="Q1637" s="10" t="s">
        <v>8318</v>
      </c>
      <c r="R1637" t="s">
        <v>8354</v>
      </c>
      <c r="S1637">
        <f>YEAR(T1637)</f>
        <v>2013</v>
      </c>
      <c r="T1637" s="14">
        <f>(((J1637/60)/60)/24)+DATE(1970,1,1)</f>
        <v>41537.869143518517</v>
      </c>
      <c r="U1637" s="15">
        <f>(((I1637/60)/60)/24)+DATE(1970,1,1)</f>
        <v>41552.869143518517</v>
      </c>
    </row>
    <row r="1638" spans="1:21" ht="29" x14ac:dyDescent="0.35">
      <c r="A1638">
        <v>2797</v>
      </c>
      <c r="B1638" s="3" t="s">
        <v>2797</v>
      </c>
      <c r="C1638" s="3" t="s">
        <v>6907</v>
      </c>
      <c r="D1638" s="6">
        <v>8000</v>
      </c>
      <c r="E1638" s="8">
        <v>351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>ROUND((E1638/D1638)*100,0)</f>
        <v>4</v>
      </c>
      <c r="P1638" s="8">
        <f>IFERROR(ROUND(E1638/L1638,2),0)</f>
        <v>3.73</v>
      </c>
      <c r="Q1638" s="10" t="s">
        <v>8339</v>
      </c>
      <c r="R1638" t="s">
        <v>8340</v>
      </c>
      <c r="S1638">
        <f>YEAR(T1638)</f>
        <v>2014</v>
      </c>
      <c r="T1638" s="14">
        <f>(((J1638/60)/60)/24)+DATE(1970,1,1)</f>
        <v>41798.94027777778</v>
      </c>
      <c r="U1638" s="15">
        <f>(((I1638/60)/60)/24)+DATE(1970,1,1)</f>
        <v>41828.94027777778</v>
      </c>
    </row>
    <row r="1639" spans="1:21" ht="29" x14ac:dyDescent="0.35">
      <c r="A1639">
        <v>2846</v>
      </c>
      <c r="B1639" s="3" t="s">
        <v>2846</v>
      </c>
      <c r="C1639" s="3" t="s">
        <v>6956</v>
      </c>
      <c r="D1639" s="6">
        <v>8000</v>
      </c>
      <c r="E1639" s="8">
        <v>300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>ROUND((E1639/D1639)*100,0)</f>
        <v>4</v>
      </c>
      <c r="P1639" s="8">
        <f>IFERROR(ROUND(E1639/L1639,2),0)</f>
        <v>0</v>
      </c>
      <c r="Q1639" s="10" t="s">
        <v>8339</v>
      </c>
      <c r="R1639" t="s">
        <v>8340</v>
      </c>
      <c r="S1639">
        <f>YEAR(T1639)</f>
        <v>2015</v>
      </c>
      <c r="T1639" s="14">
        <f>(((J1639/60)/60)/24)+DATE(1970,1,1)</f>
        <v>42108.692060185189</v>
      </c>
      <c r="U1639" s="15">
        <f>(((I1639/60)/60)/24)+DATE(1970,1,1)</f>
        <v>42153.692060185189</v>
      </c>
    </row>
    <row r="1640" spans="1:21" ht="29" x14ac:dyDescent="0.35">
      <c r="A1640">
        <v>2850</v>
      </c>
      <c r="B1640" s="3" t="s">
        <v>2850</v>
      </c>
      <c r="C1640" s="3" t="s">
        <v>6960</v>
      </c>
      <c r="D1640" s="6">
        <v>8000</v>
      </c>
      <c r="E1640" s="8">
        <v>298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>ROUND((E1640/D1640)*100,0)</f>
        <v>4</v>
      </c>
      <c r="P1640" s="8">
        <f>IFERROR(ROUND(E1640/L1640,2),0)</f>
        <v>22.92</v>
      </c>
      <c r="Q1640" s="10" t="s">
        <v>8339</v>
      </c>
      <c r="R1640" t="s">
        <v>8340</v>
      </c>
      <c r="S1640">
        <f>YEAR(T1640)</f>
        <v>2014</v>
      </c>
      <c r="T1640" s="14">
        <f>(((J1640/60)/60)/24)+DATE(1970,1,1)</f>
        <v>41858.007071759261</v>
      </c>
      <c r="U1640" s="15">
        <f>(((I1640/60)/60)/24)+DATE(1970,1,1)</f>
        <v>41888.007071759261</v>
      </c>
    </row>
    <row r="1641" spans="1:21" ht="29" x14ac:dyDescent="0.35">
      <c r="A1641">
        <v>2929</v>
      </c>
      <c r="B1641" s="3" t="s">
        <v>2929</v>
      </c>
      <c r="C1641" s="3" t="s">
        <v>7039</v>
      </c>
      <c r="D1641" s="6">
        <v>8000</v>
      </c>
      <c r="E1641" s="8">
        <v>233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>ROUND((E1641/D1641)*100,0)</f>
        <v>3</v>
      </c>
      <c r="P1641" s="8">
        <f>IFERROR(ROUND(E1641/L1641,2),0)</f>
        <v>7.28</v>
      </c>
      <c r="Q1641" s="10" t="s">
        <v>8339</v>
      </c>
      <c r="R1641" t="s">
        <v>8351</v>
      </c>
      <c r="S1641">
        <f>YEAR(T1641)</f>
        <v>2014</v>
      </c>
      <c r="T1641" s="14">
        <f>(((J1641/60)/60)/24)+DATE(1970,1,1)</f>
        <v>41754.564328703702</v>
      </c>
      <c r="U1641" s="15">
        <f>(((I1641/60)/60)/24)+DATE(1970,1,1)</f>
        <v>41784.564328703702</v>
      </c>
    </row>
    <row r="1642" spans="1:21" ht="29" x14ac:dyDescent="0.35">
      <c r="A1642">
        <v>2939</v>
      </c>
      <c r="B1642" s="3" t="s">
        <v>2939</v>
      </c>
      <c r="C1642" s="3" t="s">
        <v>7049</v>
      </c>
      <c r="D1642" s="6">
        <v>8000</v>
      </c>
      <c r="E1642" s="8">
        <v>223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>ROUND((E1642/D1642)*100,0)</f>
        <v>3</v>
      </c>
      <c r="P1642" s="8">
        <f>IFERROR(ROUND(E1642/L1642,2),0)</f>
        <v>8.92</v>
      </c>
      <c r="Q1642" s="10" t="s">
        <v>8339</v>
      </c>
      <c r="R1642" t="s">
        <v>8351</v>
      </c>
      <c r="S1642">
        <f>YEAR(T1642)</f>
        <v>2014</v>
      </c>
      <c r="T1642" s="14">
        <f>(((J1642/60)/60)/24)+DATE(1970,1,1)</f>
        <v>41845.809166666666</v>
      </c>
      <c r="U1642" s="15">
        <f>(((I1642/60)/60)/24)+DATE(1970,1,1)</f>
        <v>41879.041666666664</v>
      </c>
    </row>
    <row r="1643" spans="1:21" ht="29" x14ac:dyDescent="0.35">
      <c r="A1643">
        <v>2975</v>
      </c>
      <c r="B1643" s="3" t="s">
        <v>2975</v>
      </c>
      <c r="C1643" s="3" t="s">
        <v>7085</v>
      </c>
      <c r="D1643" s="6">
        <v>8000</v>
      </c>
      <c r="E1643" s="8">
        <v>200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>ROUND((E1643/D1643)*100,0)</f>
        <v>3</v>
      </c>
      <c r="P1643" s="8">
        <f>IFERROR(ROUND(E1643/L1643,2),0)</f>
        <v>1.77</v>
      </c>
      <c r="Q1643" s="10" t="s">
        <v>8339</v>
      </c>
      <c r="R1643" t="s">
        <v>8340</v>
      </c>
      <c r="S1643">
        <f>YEAR(T1643)</f>
        <v>2014</v>
      </c>
      <c r="T1643" s="14">
        <f>(((J1643/60)/60)/24)+DATE(1970,1,1)</f>
        <v>41941.683865740742</v>
      </c>
      <c r="U1643" s="15">
        <f>(((I1643/60)/60)/24)+DATE(1970,1,1)</f>
        <v>41970.125</v>
      </c>
    </row>
    <row r="1644" spans="1:21" ht="29" x14ac:dyDescent="0.35">
      <c r="A1644">
        <v>3006</v>
      </c>
      <c r="B1644" s="3" t="s">
        <v>3006</v>
      </c>
      <c r="C1644" s="3" t="s">
        <v>7116</v>
      </c>
      <c r="D1644" s="6">
        <v>8000</v>
      </c>
      <c r="E1644" s="8">
        <v>170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>ROUND((E1644/D1644)*100,0)</f>
        <v>2</v>
      </c>
      <c r="P1644" s="8">
        <f>IFERROR(ROUND(E1644/L1644,2),0)</f>
        <v>1.75</v>
      </c>
      <c r="Q1644" s="10" t="s">
        <v>8339</v>
      </c>
      <c r="R1644" t="s">
        <v>8357</v>
      </c>
      <c r="S1644">
        <f>YEAR(T1644)</f>
        <v>2014</v>
      </c>
      <c r="T1644" s="14">
        <f>(((J1644/60)/60)/24)+DATE(1970,1,1)</f>
        <v>41957.756840277783</v>
      </c>
      <c r="U1644" s="15">
        <f>(((I1644/60)/60)/24)+DATE(1970,1,1)</f>
        <v>41987.756840277783</v>
      </c>
    </row>
    <row r="1645" spans="1:21" ht="29" x14ac:dyDescent="0.35">
      <c r="A1645">
        <v>3067</v>
      </c>
      <c r="B1645" s="3" t="s">
        <v>3067</v>
      </c>
      <c r="C1645" s="3" t="s">
        <v>7177</v>
      </c>
      <c r="D1645" s="6">
        <v>8000</v>
      </c>
      <c r="E1645" s="8">
        <v>125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>ROUND((E1645/D1645)*100,0)</f>
        <v>2</v>
      </c>
      <c r="P1645" s="8">
        <f>IFERROR(ROUND(E1645/L1645,2),0)</f>
        <v>125</v>
      </c>
      <c r="Q1645" s="10" t="s">
        <v>8339</v>
      </c>
      <c r="R1645" t="s">
        <v>8357</v>
      </c>
      <c r="S1645">
        <f>YEAR(T1645)</f>
        <v>2015</v>
      </c>
      <c r="T1645" s="14">
        <f>(((J1645/60)/60)/24)+DATE(1970,1,1)</f>
        <v>42226.938414351855</v>
      </c>
      <c r="U1645" s="15">
        <f>(((I1645/60)/60)/24)+DATE(1970,1,1)</f>
        <v>42256.938414351855</v>
      </c>
    </row>
    <row r="1646" spans="1:21" x14ac:dyDescent="0.35">
      <c r="A1646">
        <v>3169</v>
      </c>
      <c r="B1646" s="3" t="s">
        <v>3169</v>
      </c>
      <c r="C1646" s="3" t="s">
        <v>7279</v>
      </c>
      <c r="D1646" s="6">
        <v>8000</v>
      </c>
      <c r="E1646" s="8">
        <v>85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>ROUND((E1646/D1646)*100,0)</f>
        <v>1</v>
      </c>
      <c r="P1646" s="8">
        <f>IFERROR(ROUND(E1646/L1646,2),0)</f>
        <v>1.04</v>
      </c>
      <c r="Q1646" s="10" t="s">
        <v>8339</v>
      </c>
      <c r="R1646" t="s">
        <v>8340</v>
      </c>
      <c r="S1646">
        <f>YEAR(T1646)</f>
        <v>2013</v>
      </c>
      <c r="T1646" s="14">
        <f>(((J1646/60)/60)/24)+DATE(1970,1,1)</f>
        <v>41591.737974537034</v>
      </c>
      <c r="U1646" s="15">
        <f>(((I1646/60)/60)/24)+DATE(1970,1,1)</f>
        <v>41621.207638888889</v>
      </c>
    </row>
    <row r="1647" spans="1:21" ht="29" x14ac:dyDescent="0.35">
      <c r="A1647">
        <v>3205</v>
      </c>
      <c r="B1647" s="3" t="s">
        <v>3205</v>
      </c>
      <c r="C1647" s="3" t="s">
        <v>7315</v>
      </c>
      <c r="D1647" s="6">
        <v>8000</v>
      </c>
      <c r="E1647" s="8">
        <v>72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>ROUND((E1647/D1647)*100,0)</f>
        <v>1</v>
      </c>
      <c r="P1647" s="8">
        <f>IFERROR(ROUND(E1647/L1647,2),0)</f>
        <v>6</v>
      </c>
      <c r="Q1647" s="10" t="s">
        <v>8339</v>
      </c>
      <c r="R1647" t="s">
        <v>8351</v>
      </c>
      <c r="S1647">
        <f>YEAR(T1647)</f>
        <v>2015</v>
      </c>
      <c r="T1647" s="14">
        <f>(((J1647/60)/60)/24)+DATE(1970,1,1)</f>
        <v>42095.374675925923</v>
      </c>
      <c r="U1647" s="15">
        <f>(((I1647/60)/60)/24)+DATE(1970,1,1)</f>
        <v>42125.374675925923</v>
      </c>
    </row>
    <row r="1648" spans="1:21" ht="29" x14ac:dyDescent="0.35">
      <c r="A1648">
        <v>3243</v>
      </c>
      <c r="B1648" s="3" t="s">
        <v>3243</v>
      </c>
      <c r="C1648" s="3" t="s">
        <v>7353</v>
      </c>
      <c r="D1648" s="6">
        <v>8000</v>
      </c>
      <c r="E1648" s="8">
        <v>60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>ROUND((E1648/D1648)*100,0)</f>
        <v>1</v>
      </c>
      <c r="P1648" s="8">
        <f>IFERROR(ROUND(E1648/L1648,2),0)</f>
        <v>0.85</v>
      </c>
      <c r="Q1648" s="10" t="s">
        <v>8339</v>
      </c>
      <c r="R1648" t="s">
        <v>8340</v>
      </c>
      <c r="S1648">
        <f>YEAR(T1648)</f>
        <v>2015</v>
      </c>
      <c r="T1648" s="14">
        <f>(((J1648/60)/60)/24)+DATE(1970,1,1)</f>
        <v>42262.096782407403</v>
      </c>
      <c r="U1648" s="15">
        <f>(((I1648/60)/60)/24)+DATE(1970,1,1)</f>
        <v>42286</v>
      </c>
    </row>
    <row r="1649" spans="1:21" ht="29" x14ac:dyDescent="0.35">
      <c r="A1649">
        <v>3269</v>
      </c>
      <c r="B1649" s="3" t="s">
        <v>3269</v>
      </c>
      <c r="C1649" s="3" t="s">
        <v>7379</v>
      </c>
      <c r="D1649" s="6">
        <v>8000</v>
      </c>
      <c r="E1649" s="8">
        <v>51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>ROUND((E1649/D1649)*100,0)</f>
        <v>1</v>
      </c>
      <c r="P1649" s="8">
        <f>IFERROR(ROUND(E1649/L1649,2),0)</f>
        <v>0.73</v>
      </c>
      <c r="Q1649" s="10" t="s">
        <v>8339</v>
      </c>
      <c r="R1649" t="s">
        <v>8340</v>
      </c>
      <c r="S1649">
        <f>YEAR(T1649)</f>
        <v>2015</v>
      </c>
      <c r="T1649" s="14">
        <f>(((J1649/60)/60)/24)+DATE(1970,1,1)</f>
        <v>42137.395798611105</v>
      </c>
      <c r="U1649" s="15">
        <f>(((I1649/60)/60)/24)+DATE(1970,1,1)</f>
        <v>42171.458333333328</v>
      </c>
    </row>
    <row r="1650" spans="1:21" ht="29" x14ac:dyDescent="0.35">
      <c r="A1650">
        <v>3326</v>
      </c>
      <c r="B1650" s="3" t="s">
        <v>3326</v>
      </c>
      <c r="C1650" s="3" t="s">
        <v>7436</v>
      </c>
      <c r="D1650" s="6">
        <v>8000</v>
      </c>
      <c r="E1650" s="8">
        <v>42.25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>ROUND((E1650/D1650)*100,0)</f>
        <v>1</v>
      </c>
      <c r="P1650" s="8">
        <f>IFERROR(ROUND(E1650/L1650,2),0)</f>
        <v>0.74</v>
      </c>
      <c r="Q1650" s="10" t="s">
        <v>8339</v>
      </c>
      <c r="R1650" t="s">
        <v>8340</v>
      </c>
      <c r="S1650">
        <f>YEAR(T1650)</f>
        <v>2015</v>
      </c>
      <c r="T1650" s="14">
        <f>(((J1650/60)/60)/24)+DATE(1970,1,1)</f>
        <v>42041.714178240742</v>
      </c>
      <c r="U1650" s="15">
        <f>(((I1650/60)/60)/24)+DATE(1970,1,1)</f>
        <v>42071.67251157407</v>
      </c>
    </row>
    <row r="1651" spans="1:21" ht="29" x14ac:dyDescent="0.35">
      <c r="A1651">
        <v>3339</v>
      </c>
      <c r="B1651" s="3" t="s">
        <v>3339</v>
      </c>
      <c r="C1651" s="3" t="s">
        <v>7449</v>
      </c>
      <c r="D1651" s="6">
        <v>8000</v>
      </c>
      <c r="E1651" s="8">
        <v>40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>ROUND((E1651/D1651)*100,0)</f>
        <v>1</v>
      </c>
      <c r="P1651" s="8">
        <f>IFERROR(ROUND(E1651/L1651,2),0)</f>
        <v>0.85</v>
      </c>
      <c r="Q1651" s="10" t="s">
        <v>8339</v>
      </c>
      <c r="R1651" t="s">
        <v>8340</v>
      </c>
      <c r="S1651">
        <f>YEAR(T1651)</f>
        <v>2016</v>
      </c>
      <c r="T1651" s="14">
        <f>(((J1651/60)/60)/24)+DATE(1970,1,1)</f>
        <v>42549.665717592594</v>
      </c>
      <c r="U1651" s="15">
        <f>(((I1651/60)/60)/24)+DATE(1970,1,1)</f>
        <v>42579.665717592594</v>
      </c>
    </row>
    <row r="1652" spans="1:21" ht="29" x14ac:dyDescent="0.35">
      <c r="A1652">
        <v>3376</v>
      </c>
      <c r="B1652" s="3" t="s">
        <v>3375</v>
      </c>
      <c r="C1652" s="3" t="s">
        <v>7486</v>
      </c>
      <c r="D1652" s="6">
        <v>8000</v>
      </c>
      <c r="E1652" s="8">
        <v>30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>ROUND((E1652/D1652)*100,0)</f>
        <v>0</v>
      </c>
      <c r="P1652" s="8">
        <f>IFERROR(ROUND(E1652/L1652,2),0)</f>
        <v>1.58</v>
      </c>
      <c r="Q1652" s="10" t="s">
        <v>8339</v>
      </c>
      <c r="R1652" t="s">
        <v>8340</v>
      </c>
      <c r="S1652">
        <f>YEAR(T1652)</f>
        <v>2015</v>
      </c>
      <c r="T1652" s="14">
        <f>(((J1652/60)/60)/24)+DATE(1970,1,1)</f>
        <v>42059.701319444444</v>
      </c>
      <c r="U1652" s="15">
        <f>(((I1652/60)/60)/24)+DATE(1970,1,1)</f>
        <v>42119.659652777773</v>
      </c>
    </row>
    <row r="1653" spans="1:21" ht="29" x14ac:dyDescent="0.35">
      <c r="A1653">
        <v>3377</v>
      </c>
      <c r="B1653" s="3" t="s">
        <v>3376</v>
      </c>
      <c r="C1653" s="3" t="s">
        <v>7487</v>
      </c>
      <c r="D1653" s="6">
        <v>8000</v>
      </c>
      <c r="E1653" s="8">
        <v>30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>ROUND((E1653/D1653)*100,0)</f>
        <v>0</v>
      </c>
      <c r="P1653" s="8">
        <f>IFERROR(ROUND(E1653/L1653,2),0)</f>
        <v>0.39</v>
      </c>
      <c r="Q1653" s="10" t="s">
        <v>8339</v>
      </c>
      <c r="R1653" t="s">
        <v>8340</v>
      </c>
      <c r="S1653">
        <f>YEAR(T1653)</f>
        <v>2015</v>
      </c>
      <c r="T1653" s="14">
        <f>(((J1653/60)/60)/24)+DATE(1970,1,1)</f>
        <v>42053.732627314821</v>
      </c>
      <c r="U1653" s="15">
        <f>(((I1653/60)/60)/24)+DATE(1970,1,1)</f>
        <v>42083.705555555556</v>
      </c>
    </row>
    <row r="1654" spans="1:21" ht="29" x14ac:dyDescent="0.35">
      <c r="A1654">
        <v>3662</v>
      </c>
      <c r="B1654" s="3" t="s">
        <v>3659</v>
      </c>
      <c r="C1654" s="3" t="s">
        <v>7772</v>
      </c>
      <c r="D1654" s="6">
        <v>8000</v>
      </c>
      <c r="E1654" s="8">
        <v>1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>ROUND((E1654/D1654)*100,0)</f>
        <v>0</v>
      </c>
      <c r="P1654" s="8">
        <f>IFERROR(ROUND(E1654/L1654,2),0)</f>
        <v>0.03</v>
      </c>
      <c r="Q1654" s="10" t="s">
        <v>8339</v>
      </c>
      <c r="R1654" t="s">
        <v>8340</v>
      </c>
      <c r="S1654">
        <f>YEAR(T1654)</f>
        <v>2015</v>
      </c>
      <c r="T1654" s="14">
        <f>(((J1654/60)/60)/24)+DATE(1970,1,1)</f>
        <v>42064.220069444447</v>
      </c>
      <c r="U1654" s="15">
        <f>(((I1654/60)/60)/24)+DATE(1970,1,1)</f>
        <v>42094.178402777776</v>
      </c>
    </row>
    <row r="1655" spans="1:21" ht="29" x14ac:dyDescent="0.35">
      <c r="A1655">
        <v>3776</v>
      </c>
      <c r="B1655" s="3" t="s">
        <v>3773</v>
      </c>
      <c r="C1655" s="3" t="s">
        <v>7886</v>
      </c>
      <c r="D1655" s="6">
        <v>8000</v>
      </c>
      <c r="E1655" s="8">
        <v>0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>ROUND((E1655/D1655)*100,0)</f>
        <v>0</v>
      </c>
      <c r="P1655" s="8">
        <f>IFERROR(ROUND(E1655/L1655,2),0)</f>
        <v>0</v>
      </c>
      <c r="Q1655" s="10" t="s">
        <v>8339</v>
      </c>
      <c r="R1655" t="s">
        <v>8351</v>
      </c>
      <c r="S1655">
        <f>YEAR(T1655)</f>
        <v>2014</v>
      </c>
      <c r="T1655" s="14">
        <f>(((J1655/60)/60)/24)+DATE(1970,1,1)</f>
        <v>41814.367800925924</v>
      </c>
      <c r="U1655" s="15">
        <f>(((I1655/60)/60)/24)+DATE(1970,1,1)</f>
        <v>41852.041666666664</v>
      </c>
    </row>
    <row r="1656" spans="1:21" ht="29" x14ac:dyDescent="0.3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>ROUND((E1656/D1656)*100,0)</f>
        <v>0</v>
      </c>
      <c r="P1656" s="8">
        <f>IFERROR(ROUND(E1656/L1656,2),0)</f>
        <v>0</v>
      </c>
      <c r="Q1656" s="10" t="s">
        <v>8339</v>
      </c>
      <c r="R1656" t="s">
        <v>8351</v>
      </c>
      <c r="S1656">
        <f>YEAR(T1656)</f>
        <v>2016</v>
      </c>
      <c r="T1656" s="14">
        <f>(((J1656/60)/60)/24)+DATE(1970,1,1)</f>
        <v>42527.00953703704</v>
      </c>
      <c r="U1656" s="15">
        <f>(((I1656/60)/60)/24)+DATE(1970,1,1)</f>
        <v>42582.291666666672</v>
      </c>
    </row>
    <row r="1657" spans="1:21" ht="29" x14ac:dyDescent="0.35">
      <c r="A1657">
        <v>3889</v>
      </c>
      <c r="B1657" s="3" t="s">
        <v>3886</v>
      </c>
      <c r="C1657" s="3" t="s">
        <v>7997</v>
      </c>
      <c r="D1657" s="6">
        <v>8000</v>
      </c>
      <c r="E1657" s="8">
        <v>0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>ROUND((E1657/D1657)*100,0)</f>
        <v>0</v>
      </c>
      <c r="P1657" s="8">
        <f>IFERROR(ROUND(E1657/L1657,2),0)</f>
        <v>0</v>
      </c>
      <c r="Q1657" s="10" t="s">
        <v>8339</v>
      </c>
      <c r="R1657" t="s">
        <v>8340</v>
      </c>
      <c r="S1657">
        <f>YEAR(T1657)</f>
        <v>2014</v>
      </c>
      <c r="T1657" s="14">
        <f>(((J1657/60)/60)/24)+DATE(1970,1,1)</f>
        <v>41977.004976851851</v>
      </c>
      <c r="U1657" s="15">
        <f>(((I1657/60)/60)/24)+DATE(1970,1,1)</f>
        <v>42008.976388888885</v>
      </c>
    </row>
    <row r="1658" spans="1:21" ht="29" x14ac:dyDescent="0.35">
      <c r="A1658">
        <v>3911</v>
      </c>
      <c r="B1658" s="3" t="s">
        <v>3908</v>
      </c>
      <c r="C1658" s="3" t="s">
        <v>8019</v>
      </c>
      <c r="D1658" s="6">
        <v>8000</v>
      </c>
      <c r="E1658" s="8">
        <v>0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>ROUND((E1658/D1658)*100,0)</f>
        <v>0</v>
      </c>
      <c r="P1658" s="8">
        <f>IFERROR(ROUND(E1658/L1658,2),0)</f>
        <v>0</v>
      </c>
      <c r="Q1658" s="10" t="s">
        <v>8339</v>
      </c>
      <c r="R1658" t="s">
        <v>8340</v>
      </c>
      <c r="S1658">
        <f>YEAR(T1658)</f>
        <v>2014</v>
      </c>
      <c r="T1658" s="14">
        <f>(((J1658/60)/60)/24)+DATE(1970,1,1)</f>
        <v>41939.8122337963</v>
      </c>
      <c r="U1658" s="15">
        <f>(((I1658/60)/60)/24)+DATE(1970,1,1)</f>
        <v>41969.853900462964</v>
      </c>
    </row>
    <row r="1659" spans="1:21" ht="29" x14ac:dyDescent="0.3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>ROUND((E1659/D1659)*100,0)</f>
        <v>0</v>
      </c>
      <c r="P1659" s="8">
        <f>IFERROR(ROUND(E1659/L1659,2),0)</f>
        <v>0</v>
      </c>
      <c r="Q1659" s="10" t="s">
        <v>8339</v>
      </c>
      <c r="R1659" t="s">
        <v>8340</v>
      </c>
      <c r="S1659">
        <f>YEAR(T1659)</f>
        <v>2015</v>
      </c>
      <c r="T1659" s="14">
        <f>(((J1659/60)/60)/24)+DATE(1970,1,1)</f>
        <v>42228.151701388888</v>
      </c>
      <c r="U1659" s="15">
        <f>(((I1659/60)/60)/24)+DATE(1970,1,1)</f>
        <v>42253.151701388888</v>
      </c>
    </row>
    <row r="1660" spans="1:21" x14ac:dyDescent="0.35">
      <c r="A1660">
        <v>4000</v>
      </c>
      <c r="B1660" s="3" t="s">
        <v>3996</v>
      </c>
      <c r="C1660" s="3" t="s">
        <v>8106</v>
      </c>
      <c r="D1660" s="6">
        <v>8000</v>
      </c>
      <c r="E1660" s="8">
        <v>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>ROUND((E1660/D1660)*100,0)</f>
        <v>0</v>
      </c>
      <c r="P1660" s="8">
        <f>IFERROR(ROUND(E1660/L1660,2),0)</f>
        <v>0</v>
      </c>
      <c r="Q1660" s="10" t="s">
        <v>8339</v>
      </c>
      <c r="R1660" t="s">
        <v>8340</v>
      </c>
      <c r="S1660">
        <f>YEAR(T1660)</f>
        <v>2016</v>
      </c>
      <c r="T1660" s="14">
        <f>(((J1660/60)/60)/24)+DATE(1970,1,1)</f>
        <v>42437.64534722222</v>
      </c>
      <c r="U1660" s="15">
        <f>(((I1660/60)/60)/24)+DATE(1970,1,1)</f>
        <v>42497.603680555556</v>
      </c>
    </row>
    <row r="1661" spans="1:21" ht="29" x14ac:dyDescent="0.35">
      <c r="A1661">
        <v>4040</v>
      </c>
      <c r="B1661" s="3" t="s">
        <v>4036</v>
      </c>
      <c r="C1661" s="3" t="s">
        <v>8144</v>
      </c>
      <c r="D1661" s="6">
        <v>8000</v>
      </c>
      <c r="E1661" s="8">
        <v>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>ROUND((E1661/D1661)*100,0)</f>
        <v>0</v>
      </c>
      <c r="P1661" s="8">
        <f>IFERROR(ROUND(E1661/L1661,2),0)</f>
        <v>0</v>
      </c>
      <c r="Q1661" s="10" t="s">
        <v>8339</v>
      </c>
      <c r="R1661" t="s">
        <v>8340</v>
      </c>
      <c r="S1661">
        <f>YEAR(T1661)</f>
        <v>2015</v>
      </c>
      <c r="T1661" s="14">
        <f>(((J1661/60)/60)/24)+DATE(1970,1,1)</f>
        <v>42144.231527777782</v>
      </c>
      <c r="U1661" s="15">
        <f>(((I1661/60)/60)/24)+DATE(1970,1,1)</f>
        <v>42203.125</v>
      </c>
    </row>
    <row r="1662" spans="1:21" ht="29" x14ac:dyDescent="0.35">
      <c r="A1662">
        <v>1661</v>
      </c>
      <c r="B1662" s="3" t="s">
        <v>1662</v>
      </c>
      <c r="C1662" s="3" t="s">
        <v>5771</v>
      </c>
      <c r="D1662" s="6">
        <v>7900</v>
      </c>
      <c r="E1662" s="8">
        <v>2585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>ROUND((E1662/D1662)*100,0)</f>
        <v>33</v>
      </c>
      <c r="P1662" s="8">
        <f>IFERROR(ROUND(E1662/L1662,2),0)</f>
        <v>25.59</v>
      </c>
      <c r="Q1662" s="10" t="s">
        <v>8313</v>
      </c>
      <c r="R1662" t="s">
        <v>8337</v>
      </c>
      <c r="S1662">
        <f>YEAR(T1662)</f>
        <v>2015</v>
      </c>
      <c r="T1662" s="14">
        <f>(((J1662/60)/60)/24)+DATE(1970,1,1)</f>
        <v>42343.998043981483</v>
      </c>
      <c r="U1662" s="15">
        <f>(((I1662/60)/60)/24)+DATE(1970,1,1)</f>
        <v>42386.875</v>
      </c>
    </row>
    <row r="1663" spans="1:21" ht="29" x14ac:dyDescent="0.35">
      <c r="A1663">
        <v>2956</v>
      </c>
      <c r="B1663" s="3" t="s">
        <v>2956</v>
      </c>
      <c r="C1663" s="3" t="s">
        <v>7066</v>
      </c>
      <c r="D1663" s="6">
        <v>7900</v>
      </c>
      <c r="E1663" s="8">
        <v>205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>ROUND((E1663/D1663)*100,0)</f>
        <v>3</v>
      </c>
      <c r="P1663" s="8">
        <f>IFERROR(ROUND(E1663/L1663,2),0)</f>
        <v>10.25</v>
      </c>
      <c r="Q1663" s="10" t="s">
        <v>8339</v>
      </c>
      <c r="R1663" t="s">
        <v>8357</v>
      </c>
      <c r="S1663">
        <f>YEAR(T1663)</f>
        <v>2016</v>
      </c>
      <c r="T1663" s="14">
        <f>(((J1663/60)/60)/24)+DATE(1970,1,1)</f>
        <v>42464.958912037036</v>
      </c>
      <c r="U1663" s="15">
        <f>(((I1663/60)/60)/24)+DATE(1970,1,1)</f>
        <v>42494.958912037036</v>
      </c>
    </row>
    <row r="1664" spans="1:21" ht="29" x14ac:dyDescent="0.35">
      <c r="A1664">
        <v>3046</v>
      </c>
      <c r="B1664" s="3" t="s">
        <v>3046</v>
      </c>
      <c r="C1664" s="3" t="s">
        <v>7156</v>
      </c>
      <c r="D1664" s="6">
        <v>7900</v>
      </c>
      <c r="E1664" s="8">
        <v>135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>ROUND((E1664/D1664)*100,0)</f>
        <v>2</v>
      </c>
      <c r="P1664" s="8">
        <f>IFERROR(ROUND(E1664/L1664,2),0)</f>
        <v>2.33</v>
      </c>
      <c r="Q1664" s="10" t="s">
        <v>8339</v>
      </c>
      <c r="R1664" t="s">
        <v>8357</v>
      </c>
      <c r="S1664">
        <f>YEAR(T1664)</f>
        <v>2014</v>
      </c>
      <c r="T1664" s="14">
        <f>(((J1664/60)/60)/24)+DATE(1970,1,1)</f>
        <v>41862.803078703706</v>
      </c>
      <c r="U1664" s="15">
        <f>(((I1664/60)/60)/24)+DATE(1970,1,1)</f>
        <v>41892.202777777777</v>
      </c>
    </row>
    <row r="1665" spans="1:21" ht="29" x14ac:dyDescent="0.35">
      <c r="A1665">
        <v>958</v>
      </c>
      <c r="B1665" s="3" t="s">
        <v>959</v>
      </c>
      <c r="C1665" s="3" t="s">
        <v>5068</v>
      </c>
      <c r="D1665" s="6">
        <v>7777</v>
      </c>
      <c r="E1665" s="8">
        <v>6387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>ROUND((E1665/D1665)*100,0)</f>
        <v>82</v>
      </c>
      <c r="P1665" s="8">
        <f>IFERROR(ROUND(E1665/L1665,2),0)</f>
        <v>375.71</v>
      </c>
      <c r="Q1665" s="10" t="s">
        <v>8316</v>
      </c>
      <c r="R1665" t="s">
        <v>8324</v>
      </c>
      <c r="S1665">
        <f>YEAR(T1665)</f>
        <v>2015</v>
      </c>
      <c r="T1665" s="14">
        <f>(((J1665/60)/60)/24)+DATE(1970,1,1)</f>
        <v>42082.802812499998</v>
      </c>
      <c r="U1665" s="15">
        <f>(((I1665/60)/60)/24)+DATE(1970,1,1)</f>
        <v>42104.207638888889</v>
      </c>
    </row>
    <row r="1666" spans="1:21" x14ac:dyDescent="0.35">
      <c r="A1666">
        <v>2103</v>
      </c>
      <c r="B1666" s="3" t="s">
        <v>2104</v>
      </c>
      <c r="C1666" s="3" t="s">
        <v>6213</v>
      </c>
      <c r="D1666" s="6">
        <v>7777</v>
      </c>
      <c r="E1666" s="8">
        <v>1500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>ROUND((E1666/D1666)*100,0)</f>
        <v>19</v>
      </c>
      <c r="P1666" s="8">
        <f>IFERROR(ROUND(E1666/L1666,2),0)</f>
        <v>13.04</v>
      </c>
      <c r="Q1666" s="10" t="s">
        <v>8313</v>
      </c>
      <c r="R1666" t="s">
        <v>8343</v>
      </c>
      <c r="S1666">
        <f>YEAR(T1666)</f>
        <v>2012</v>
      </c>
      <c r="T1666" s="14">
        <f>(((J1666/60)/60)/24)+DATE(1970,1,1)</f>
        <v>41192.754942129628</v>
      </c>
      <c r="U1666" s="15">
        <f>(((I1666/60)/60)/24)+DATE(1970,1,1)</f>
        <v>41222.7966087963</v>
      </c>
    </row>
    <row r="1667" spans="1:21" ht="29" x14ac:dyDescent="0.35">
      <c r="A1667">
        <v>3363</v>
      </c>
      <c r="B1667" s="3" t="s">
        <v>3362</v>
      </c>
      <c r="C1667" s="3" t="s">
        <v>7473</v>
      </c>
      <c r="D1667" s="6">
        <v>7750</v>
      </c>
      <c r="E1667" s="8">
        <v>35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>ROUND((E1667/D1667)*100,0)</f>
        <v>0</v>
      </c>
      <c r="P1667" s="8">
        <f>IFERROR(ROUND(E1667/L1667,2),0)</f>
        <v>1.35</v>
      </c>
      <c r="Q1667" s="10" t="s">
        <v>8339</v>
      </c>
      <c r="R1667" t="s">
        <v>8340</v>
      </c>
      <c r="S1667">
        <f>YEAR(T1667)</f>
        <v>2014</v>
      </c>
      <c r="T1667" s="14">
        <f>(((J1667/60)/60)/24)+DATE(1970,1,1)</f>
        <v>41851.771354166667</v>
      </c>
      <c r="U1667" s="15">
        <f>(((I1667/60)/60)/24)+DATE(1970,1,1)</f>
        <v>41870.666666666664</v>
      </c>
    </row>
    <row r="1668" spans="1:21" ht="29" x14ac:dyDescent="0.35">
      <c r="A1668">
        <v>1235</v>
      </c>
      <c r="B1668" s="3" t="s">
        <v>1236</v>
      </c>
      <c r="C1668" s="3" t="s">
        <v>5345</v>
      </c>
      <c r="D1668" s="6">
        <v>7534</v>
      </c>
      <c r="E1668" s="8">
        <v>4516.4399999999996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>ROUND((E1668/D1668)*100,0)</f>
        <v>60</v>
      </c>
      <c r="P1668" s="8">
        <f>IFERROR(ROUND(E1668/L1668,2),0)</f>
        <v>752.74</v>
      </c>
      <c r="Q1668" s="10" t="s">
        <v>8313</v>
      </c>
      <c r="R1668" t="s">
        <v>8347</v>
      </c>
      <c r="S1668">
        <f>YEAR(T1668)</f>
        <v>2013</v>
      </c>
      <c r="T1668" s="14">
        <f>(((J1668/60)/60)/24)+DATE(1970,1,1)</f>
        <v>41583.135405092595</v>
      </c>
      <c r="U1668" s="15">
        <f>(((I1668/60)/60)/24)+DATE(1970,1,1)</f>
        <v>41623.135405092595</v>
      </c>
    </row>
    <row r="1669" spans="1:21" ht="29" x14ac:dyDescent="0.35">
      <c r="A1669">
        <v>1027</v>
      </c>
      <c r="B1669" s="3" t="s">
        <v>1028</v>
      </c>
      <c r="C1669" s="3" t="s">
        <v>5137</v>
      </c>
      <c r="D1669" s="6">
        <v>7501</v>
      </c>
      <c r="E1669" s="8">
        <v>5875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>ROUND((E1669/D1669)*100,0)</f>
        <v>78</v>
      </c>
      <c r="P1669" s="8">
        <f>IFERROR(ROUND(E1669/L1669,2),0)</f>
        <v>52.93</v>
      </c>
      <c r="Q1669" s="10" t="s">
        <v>8313</v>
      </c>
      <c r="R1669" t="s">
        <v>8320</v>
      </c>
      <c r="S1669">
        <f>YEAR(T1669)</f>
        <v>2014</v>
      </c>
      <c r="T1669" s="14">
        <f>(((J1669/60)/60)/24)+DATE(1970,1,1)</f>
        <v>41905.034108796295</v>
      </c>
      <c r="U1669" s="15">
        <f>(((I1669/60)/60)/24)+DATE(1970,1,1)</f>
        <v>41935.034108796295</v>
      </c>
    </row>
    <row r="1670" spans="1:21" ht="29" x14ac:dyDescent="0.35">
      <c r="A1670">
        <v>107</v>
      </c>
      <c r="B1670" s="3" t="s">
        <v>109</v>
      </c>
      <c r="C1670" s="3" t="s">
        <v>4218</v>
      </c>
      <c r="D1670" s="6">
        <v>7500</v>
      </c>
      <c r="E1670" s="8">
        <v>76105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>ROUND((E1670/D1670)*100,0)</f>
        <v>1015</v>
      </c>
      <c r="P1670" s="8">
        <f>IFERROR(ROUND(E1670/L1670,2),0)</f>
        <v>1102.97</v>
      </c>
      <c r="Q1670" s="10" t="s">
        <v>8308</v>
      </c>
      <c r="R1670" t="s">
        <v>8310</v>
      </c>
      <c r="S1670">
        <f>YEAR(T1670)</f>
        <v>2011</v>
      </c>
      <c r="T1670" s="14">
        <f>(((J1670/60)/60)/24)+DATE(1970,1,1)</f>
        <v>40635.982488425929</v>
      </c>
      <c r="U1670" s="15">
        <f>(((I1670/60)/60)/24)+DATE(1970,1,1)</f>
        <v>40657.982488425929</v>
      </c>
    </row>
    <row r="1671" spans="1:21" ht="29" x14ac:dyDescent="0.35">
      <c r="A1671">
        <v>144</v>
      </c>
      <c r="B1671" s="3" t="s">
        <v>146</v>
      </c>
      <c r="C1671" s="3" t="s">
        <v>4254</v>
      </c>
      <c r="D1671" s="6">
        <v>7500</v>
      </c>
      <c r="E1671" s="8">
        <v>53771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>ROUND((E1671/D1671)*100,0)</f>
        <v>717</v>
      </c>
      <c r="P1671" s="8">
        <f>IFERROR(ROUND(E1671/L1671,2),0)</f>
        <v>1453.27</v>
      </c>
      <c r="Q1671" s="10" t="s">
        <v>8308</v>
      </c>
      <c r="R1671" t="s">
        <v>8327</v>
      </c>
      <c r="S1671">
        <f>YEAR(T1671)</f>
        <v>2015</v>
      </c>
      <c r="T1671" s="14">
        <f>(((J1671/60)/60)/24)+DATE(1970,1,1)</f>
        <v>42047.762407407412</v>
      </c>
      <c r="U1671" s="15">
        <f>(((I1671/60)/60)/24)+DATE(1970,1,1)</f>
        <v>42107.72074074074</v>
      </c>
    </row>
    <row r="1672" spans="1:21" ht="29" x14ac:dyDescent="0.35">
      <c r="A1672">
        <v>305</v>
      </c>
      <c r="B1672" s="3" t="s">
        <v>306</v>
      </c>
      <c r="C1672" s="3" t="s">
        <v>4415</v>
      </c>
      <c r="D1672" s="6">
        <v>7500</v>
      </c>
      <c r="E1672" s="8">
        <v>27675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>ROUND((E1672/D1672)*100,0)</f>
        <v>369</v>
      </c>
      <c r="P1672" s="8">
        <f>IFERROR(ROUND(E1672/L1672,2),0)</f>
        <v>146.43</v>
      </c>
      <c r="Q1672" s="10" t="s">
        <v>8308</v>
      </c>
      <c r="R1672" t="s">
        <v>8332</v>
      </c>
      <c r="S1672">
        <f>YEAR(T1672)</f>
        <v>2012</v>
      </c>
      <c r="T1672" s="14">
        <f>(((J1672/60)/60)/24)+DATE(1970,1,1)</f>
        <v>40948.630196759259</v>
      </c>
      <c r="U1672" s="15">
        <f>(((I1672/60)/60)/24)+DATE(1970,1,1)</f>
        <v>40978.630196759259</v>
      </c>
    </row>
    <row r="1673" spans="1:21" ht="29" x14ac:dyDescent="0.35">
      <c r="A1673">
        <v>356</v>
      </c>
      <c r="B1673" s="3" t="s">
        <v>357</v>
      </c>
      <c r="C1673" s="3" t="s">
        <v>4466</v>
      </c>
      <c r="D1673" s="6">
        <v>7500</v>
      </c>
      <c r="E1673" s="8">
        <v>23505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>ROUND((E1673/D1673)*100,0)</f>
        <v>313</v>
      </c>
      <c r="P1673" s="8">
        <f>IFERROR(ROUND(E1673/L1673,2),0)</f>
        <v>242.32</v>
      </c>
      <c r="Q1673" s="10" t="s">
        <v>8308</v>
      </c>
      <c r="R1673" t="s">
        <v>8332</v>
      </c>
      <c r="S1673">
        <f>YEAR(T1673)</f>
        <v>2016</v>
      </c>
      <c r="T1673" s="14">
        <f>(((J1673/60)/60)/24)+DATE(1970,1,1)</f>
        <v>42415.803159722222</v>
      </c>
      <c r="U1673" s="15">
        <f>(((I1673/60)/60)/24)+DATE(1970,1,1)</f>
        <v>42445.761493055557</v>
      </c>
    </row>
    <row r="1674" spans="1:21" ht="29" x14ac:dyDescent="0.35">
      <c r="A1674">
        <v>373</v>
      </c>
      <c r="B1674" s="3" t="s">
        <v>374</v>
      </c>
      <c r="C1674" s="3" t="s">
        <v>4483</v>
      </c>
      <c r="D1674" s="6">
        <v>7500</v>
      </c>
      <c r="E1674" s="8">
        <v>21935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>ROUND((E1674/D1674)*100,0)</f>
        <v>292</v>
      </c>
      <c r="P1674" s="8">
        <f>IFERROR(ROUND(E1674/L1674,2),0)</f>
        <v>246.46</v>
      </c>
      <c r="Q1674" s="10" t="s">
        <v>8308</v>
      </c>
      <c r="R1674" t="s">
        <v>8332</v>
      </c>
      <c r="S1674">
        <f>YEAR(T1674)</f>
        <v>2012</v>
      </c>
      <c r="T1674" s="14">
        <f>(((J1674/60)/60)/24)+DATE(1970,1,1)</f>
        <v>41078.91201388889</v>
      </c>
      <c r="U1674" s="15">
        <f>(((I1674/60)/60)/24)+DATE(1970,1,1)</f>
        <v>41108.91201388889</v>
      </c>
    </row>
    <row r="1675" spans="1:21" ht="29" x14ac:dyDescent="0.35">
      <c r="A1675">
        <v>398</v>
      </c>
      <c r="B1675" s="3" t="s">
        <v>399</v>
      </c>
      <c r="C1675" s="3" t="s">
        <v>4508</v>
      </c>
      <c r="D1675" s="6">
        <v>7500</v>
      </c>
      <c r="E1675" s="8">
        <v>20689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>ROUND((E1675/D1675)*100,0)</f>
        <v>276</v>
      </c>
      <c r="P1675" s="8">
        <f>IFERROR(ROUND(E1675/L1675,2),0)</f>
        <v>308.79000000000002</v>
      </c>
      <c r="Q1675" s="10" t="s">
        <v>8308</v>
      </c>
      <c r="R1675" t="s">
        <v>8332</v>
      </c>
      <c r="S1675">
        <f>YEAR(T1675)</f>
        <v>2015</v>
      </c>
      <c r="T1675" s="14">
        <f>(((J1675/60)/60)/24)+DATE(1970,1,1)</f>
        <v>42078.793124999997</v>
      </c>
      <c r="U1675" s="15">
        <f>(((I1675/60)/60)/24)+DATE(1970,1,1)</f>
        <v>42123.793124999997</v>
      </c>
    </row>
    <row r="1676" spans="1:21" ht="29" x14ac:dyDescent="0.35">
      <c r="A1676">
        <v>468</v>
      </c>
      <c r="B1676" s="3" t="s">
        <v>469</v>
      </c>
      <c r="C1676" s="3" t="s">
        <v>4578</v>
      </c>
      <c r="D1676" s="6">
        <v>7500</v>
      </c>
      <c r="E1676" s="8">
        <v>16806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>ROUND((E1676/D1676)*100,0)</f>
        <v>224</v>
      </c>
      <c r="P1676" s="8">
        <f>IFERROR(ROUND(E1676/L1676,2),0)</f>
        <v>0</v>
      </c>
      <c r="Q1676" s="10" t="s">
        <v>8308</v>
      </c>
      <c r="R1676" t="s">
        <v>8335</v>
      </c>
      <c r="S1676">
        <f>YEAR(T1676)</f>
        <v>2012</v>
      </c>
      <c r="T1676" s="14">
        <f>(((J1676/60)/60)/24)+DATE(1970,1,1)</f>
        <v>41041.167627314811</v>
      </c>
      <c r="U1676" s="15">
        <f>(((I1676/60)/60)/24)+DATE(1970,1,1)</f>
        <v>41101.160474537035</v>
      </c>
    </row>
    <row r="1677" spans="1:21" ht="29" x14ac:dyDescent="0.35">
      <c r="A1677">
        <v>547</v>
      </c>
      <c r="B1677" s="3" t="s">
        <v>548</v>
      </c>
      <c r="C1677" s="3" t="s">
        <v>4657</v>
      </c>
      <c r="D1677" s="6">
        <v>7500</v>
      </c>
      <c r="E1677" s="8">
        <v>13692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>ROUND((E1677/D1677)*100,0)</f>
        <v>183</v>
      </c>
      <c r="P1677" s="8">
        <f>IFERROR(ROUND(E1677/L1677,2),0)</f>
        <v>0</v>
      </c>
      <c r="Q1677" s="10" t="s">
        <v>8316</v>
      </c>
      <c r="R1677" t="s">
        <v>8334</v>
      </c>
      <c r="S1677">
        <f>YEAR(T1677)</f>
        <v>2016</v>
      </c>
      <c r="T1677" s="14">
        <f>(((J1677/60)/60)/24)+DATE(1970,1,1)</f>
        <v>42380.696342592593</v>
      </c>
      <c r="U1677" s="15">
        <f>(((I1677/60)/60)/24)+DATE(1970,1,1)</f>
        <v>42410.696342592593</v>
      </c>
    </row>
    <row r="1678" spans="1:21" ht="29" x14ac:dyDescent="0.35">
      <c r="A1678">
        <v>555</v>
      </c>
      <c r="B1678" s="3" t="s">
        <v>556</v>
      </c>
      <c r="C1678" s="3" t="s">
        <v>4665</v>
      </c>
      <c r="D1678" s="6">
        <v>7500</v>
      </c>
      <c r="E1678" s="8">
        <v>13383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>ROUND((E1678/D1678)*100,0)</f>
        <v>178</v>
      </c>
      <c r="P1678" s="8">
        <f>IFERROR(ROUND(E1678/L1678,2),0)</f>
        <v>0</v>
      </c>
      <c r="Q1678" s="10" t="s">
        <v>8316</v>
      </c>
      <c r="R1678" t="s">
        <v>8334</v>
      </c>
      <c r="S1678">
        <f>YEAR(T1678)</f>
        <v>2016</v>
      </c>
      <c r="T1678" s="14">
        <f>(((J1678/60)/60)/24)+DATE(1970,1,1)</f>
        <v>42503.353506944448</v>
      </c>
      <c r="U1678" s="15">
        <f>(((I1678/60)/60)/24)+DATE(1970,1,1)</f>
        <v>42533.353506944448</v>
      </c>
    </row>
    <row r="1679" spans="1:21" x14ac:dyDescent="0.35">
      <c r="A1679">
        <v>589</v>
      </c>
      <c r="B1679" s="3" t="s">
        <v>590</v>
      </c>
      <c r="C1679" s="3" t="s">
        <v>4699</v>
      </c>
      <c r="D1679" s="6">
        <v>7500</v>
      </c>
      <c r="E1679" s="8">
        <v>12325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>ROUND((E1679/D1679)*100,0)</f>
        <v>164</v>
      </c>
      <c r="P1679" s="8">
        <f>IFERROR(ROUND(E1679/L1679,2),0)</f>
        <v>12325</v>
      </c>
      <c r="Q1679" s="10" t="s">
        <v>8316</v>
      </c>
      <c r="R1679" t="s">
        <v>8334</v>
      </c>
      <c r="S1679">
        <f>YEAR(T1679)</f>
        <v>2015</v>
      </c>
      <c r="T1679" s="14">
        <f>(((J1679/60)/60)/24)+DATE(1970,1,1)</f>
        <v>42178.614571759259</v>
      </c>
      <c r="U1679" s="15">
        <f>(((I1679/60)/60)/24)+DATE(1970,1,1)</f>
        <v>42193.614571759259</v>
      </c>
    </row>
    <row r="1680" spans="1:21" ht="29" x14ac:dyDescent="0.35">
      <c r="A1680">
        <v>592</v>
      </c>
      <c r="B1680" s="3" t="s">
        <v>593</v>
      </c>
      <c r="C1680" s="3" t="s">
        <v>4702</v>
      </c>
      <c r="D1680" s="6">
        <v>7500</v>
      </c>
      <c r="E1680" s="8">
        <v>12252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>ROUND((E1680/D1680)*100,0)</f>
        <v>163</v>
      </c>
      <c r="P1680" s="8">
        <f>IFERROR(ROUND(E1680/L1680,2),0)</f>
        <v>12252</v>
      </c>
      <c r="Q1680" s="10" t="s">
        <v>8316</v>
      </c>
      <c r="R1680" t="s">
        <v>8334</v>
      </c>
      <c r="S1680">
        <f>YEAR(T1680)</f>
        <v>2014</v>
      </c>
      <c r="T1680" s="14">
        <f>(((J1680/60)/60)/24)+DATE(1970,1,1)</f>
        <v>41946.232175925928</v>
      </c>
      <c r="U1680" s="15">
        <f>(((I1680/60)/60)/24)+DATE(1970,1,1)</f>
        <v>41976.232175925921</v>
      </c>
    </row>
    <row r="1681" spans="1:21" ht="29" x14ac:dyDescent="0.35">
      <c r="A1681">
        <v>597</v>
      </c>
      <c r="B1681" s="3" t="s">
        <v>598</v>
      </c>
      <c r="C1681" s="3" t="s">
        <v>4707</v>
      </c>
      <c r="D1681" s="6">
        <v>7500</v>
      </c>
      <c r="E1681" s="8">
        <v>12110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>ROUND((E1681/D1681)*100,0)</f>
        <v>161</v>
      </c>
      <c r="P1681" s="8">
        <f>IFERROR(ROUND(E1681/L1681,2),0)</f>
        <v>6055</v>
      </c>
      <c r="Q1681" s="10" t="s">
        <v>8316</v>
      </c>
      <c r="R1681" t="s">
        <v>8334</v>
      </c>
      <c r="S1681">
        <f>YEAR(T1681)</f>
        <v>2016</v>
      </c>
      <c r="T1681" s="14">
        <f>(((J1681/60)/60)/24)+DATE(1970,1,1)</f>
        <v>42545.705266203702</v>
      </c>
      <c r="U1681" s="15">
        <f>(((I1681/60)/60)/24)+DATE(1970,1,1)</f>
        <v>42582.666666666672</v>
      </c>
    </row>
    <row r="1682" spans="1:21" ht="29" x14ac:dyDescent="0.35">
      <c r="A1682">
        <v>728</v>
      </c>
      <c r="B1682" s="3" t="s">
        <v>729</v>
      </c>
      <c r="C1682" s="3" t="s">
        <v>4838</v>
      </c>
      <c r="D1682" s="6">
        <v>7500</v>
      </c>
      <c r="E1682" s="8">
        <v>10013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>ROUND((E1682/D1682)*100,0)</f>
        <v>134</v>
      </c>
      <c r="P1682" s="8">
        <f>IFERROR(ROUND(E1682/L1682,2),0)</f>
        <v>77.02</v>
      </c>
      <c r="Q1682" s="10" t="s">
        <v>8318</v>
      </c>
      <c r="R1682" t="s">
        <v>8319</v>
      </c>
      <c r="S1682">
        <f>YEAR(T1682)</f>
        <v>2011</v>
      </c>
      <c r="T1682" s="14">
        <f>(((J1682/60)/60)/24)+DATE(1970,1,1)</f>
        <v>40731.837465277778</v>
      </c>
      <c r="U1682" s="15">
        <f>(((I1682/60)/60)/24)+DATE(1970,1,1)</f>
        <v>40776.837465277778</v>
      </c>
    </row>
    <row r="1683" spans="1:21" ht="29" x14ac:dyDescent="0.35">
      <c r="A1683">
        <v>791</v>
      </c>
      <c r="B1683" s="3" t="s">
        <v>792</v>
      </c>
      <c r="C1683" s="3" t="s">
        <v>4901</v>
      </c>
      <c r="D1683" s="6">
        <v>7500</v>
      </c>
      <c r="E1683" s="8">
        <v>8538.66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>ROUND((E1683/D1683)*100,0)</f>
        <v>114</v>
      </c>
      <c r="P1683" s="8">
        <f>IFERROR(ROUND(E1683/L1683,2),0)</f>
        <v>66.709999999999994</v>
      </c>
      <c r="Q1683" s="10" t="s">
        <v>8313</v>
      </c>
      <c r="R1683" t="s">
        <v>8315</v>
      </c>
      <c r="S1683">
        <f>YEAR(T1683)</f>
        <v>2013</v>
      </c>
      <c r="T1683" s="14">
        <f>(((J1683/60)/60)/24)+DATE(1970,1,1)</f>
        <v>41557.780624999999</v>
      </c>
      <c r="U1683" s="15">
        <f>(((I1683/60)/60)/24)+DATE(1970,1,1)</f>
        <v>41591.249305555553</v>
      </c>
    </row>
    <row r="1684" spans="1:21" ht="29" x14ac:dyDescent="0.35">
      <c r="A1684">
        <v>942</v>
      </c>
      <c r="B1684" s="3" t="s">
        <v>943</v>
      </c>
      <c r="C1684" s="3" t="s">
        <v>5052</v>
      </c>
      <c r="D1684" s="6">
        <v>7500</v>
      </c>
      <c r="E1684" s="8">
        <v>6610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>ROUND((E1684/D1684)*100,0)</f>
        <v>88</v>
      </c>
      <c r="P1684" s="8">
        <f>IFERROR(ROUND(E1684/L1684,2),0)</f>
        <v>413.13</v>
      </c>
      <c r="Q1684" s="10" t="s">
        <v>8316</v>
      </c>
      <c r="R1684" t="s">
        <v>8324</v>
      </c>
      <c r="S1684">
        <f>YEAR(T1684)</f>
        <v>2016</v>
      </c>
      <c r="T1684" s="14">
        <f>(((J1684/60)/60)/24)+DATE(1970,1,1)</f>
        <v>42382.843287037031</v>
      </c>
      <c r="U1684" s="15">
        <f>(((I1684/60)/60)/24)+DATE(1970,1,1)</f>
        <v>42418.843287037031</v>
      </c>
    </row>
    <row r="1685" spans="1:21" ht="29" x14ac:dyDescent="0.35">
      <c r="A1685">
        <v>1158</v>
      </c>
      <c r="B1685" s="3" t="s">
        <v>1159</v>
      </c>
      <c r="C1685" s="3" t="s">
        <v>5268</v>
      </c>
      <c r="D1685" s="6">
        <v>7500</v>
      </c>
      <c r="E1685" s="8">
        <v>5070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>ROUND((E1685/D1685)*100,0)</f>
        <v>68</v>
      </c>
      <c r="P1685" s="8">
        <f>IFERROR(ROUND(E1685/L1685,2),0)</f>
        <v>1690</v>
      </c>
      <c r="Q1685" s="10" t="s">
        <v>8321</v>
      </c>
      <c r="R1685" t="s">
        <v>8322</v>
      </c>
      <c r="S1685">
        <f>YEAR(T1685)</f>
        <v>2014</v>
      </c>
      <c r="T1685" s="14">
        <f>(((J1685/60)/60)/24)+DATE(1970,1,1)</f>
        <v>41952.09175925926</v>
      </c>
      <c r="U1685" s="15">
        <f>(((I1685/60)/60)/24)+DATE(1970,1,1)</f>
        <v>41982.09175925926</v>
      </c>
    </row>
    <row r="1686" spans="1:21" ht="29" x14ac:dyDescent="0.35">
      <c r="A1686">
        <v>1186</v>
      </c>
      <c r="B1686" s="3" t="s">
        <v>1187</v>
      </c>
      <c r="C1686" s="3" t="s">
        <v>5296</v>
      </c>
      <c r="D1686" s="6">
        <v>7500</v>
      </c>
      <c r="E1686" s="8">
        <v>4952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>ROUND((E1686/D1686)*100,0)</f>
        <v>66</v>
      </c>
      <c r="P1686" s="8">
        <f>IFERROR(ROUND(E1686/L1686,2),0)</f>
        <v>40.26</v>
      </c>
      <c r="Q1686" s="10" t="s">
        <v>8325</v>
      </c>
      <c r="R1686" t="s">
        <v>8331</v>
      </c>
      <c r="S1686">
        <f>YEAR(T1686)</f>
        <v>2015</v>
      </c>
      <c r="T1686" s="14">
        <f>(((J1686/60)/60)/24)+DATE(1970,1,1)</f>
        <v>42123.86336805555</v>
      </c>
      <c r="U1686" s="15">
        <f>(((I1686/60)/60)/24)+DATE(1970,1,1)</f>
        <v>42156.945833333331</v>
      </c>
    </row>
    <row r="1687" spans="1:21" ht="29" x14ac:dyDescent="0.35">
      <c r="A1687">
        <v>1271</v>
      </c>
      <c r="B1687" s="3" t="s">
        <v>1272</v>
      </c>
      <c r="C1687" s="3" t="s">
        <v>5381</v>
      </c>
      <c r="D1687" s="6">
        <v>7500</v>
      </c>
      <c r="E1687" s="8">
        <v>4250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>ROUND((E1687/D1687)*100,0)</f>
        <v>57</v>
      </c>
      <c r="P1687" s="8">
        <f>IFERROR(ROUND(E1687/L1687,2),0)</f>
        <v>137.1</v>
      </c>
      <c r="Q1687" s="10" t="s">
        <v>8313</v>
      </c>
      <c r="R1687" t="s">
        <v>8315</v>
      </c>
      <c r="S1687">
        <f>YEAR(T1687)</f>
        <v>2013</v>
      </c>
      <c r="T1687" s="14">
        <f>(((J1687/60)/60)/24)+DATE(1970,1,1)</f>
        <v>41561.683553240742</v>
      </c>
      <c r="U1687" s="15">
        <f>(((I1687/60)/60)/24)+DATE(1970,1,1)</f>
        <v>41591.725219907406</v>
      </c>
    </row>
    <row r="1688" spans="1:21" ht="29" x14ac:dyDescent="0.35">
      <c r="A1688">
        <v>1365</v>
      </c>
      <c r="B1688" s="3" t="s">
        <v>1366</v>
      </c>
      <c r="C1688" s="3" t="s">
        <v>5475</v>
      </c>
      <c r="D1688" s="6">
        <v>7500</v>
      </c>
      <c r="E1688" s="8">
        <v>3735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>ROUND((E1688/D1688)*100,0)</f>
        <v>50</v>
      </c>
      <c r="P1688" s="8">
        <f>IFERROR(ROUND(E1688/L1688,2),0)</f>
        <v>40.6</v>
      </c>
      <c r="Q1688" s="10" t="s">
        <v>8313</v>
      </c>
      <c r="R1688" t="s">
        <v>8315</v>
      </c>
      <c r="S1688">
        <f>YEAR(T1688)</f>
        <v>2015</v>
      </c>
      <c r="T1688" s="14">
        <f>(((J1688/60)/60)/24)+DATE(1970,1,1)</f>
        <v>42049.733240740738</v>
      </c>
      <c r="U1688" s="15">
        <f>(((I1688/60)/60)/24)+DATE(1970,1,1)</f>
        <v>42079.691574074073</v>
      </c>
    </row>
    <row r="1689" spans="1:21" x14ac:dyDescent="0.35">
      <c r="A1689">
        <v>1366</v>
      </c>
      <c r="B1689" s="3" t="s">
        <v>1367</v>
      </c>
      <c r="C1689" s="3" t="s">
        <v>5476</v>
      </c>
      <c r="D1689" s="6">
        <v>7500</v>
      </c>
      <c r="E1689" s="8">
        <v>3732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>ROUND((E1689/D1689)*100,0)</f>
        <v>50</v>
      </c>
      <c r="P1689" s="8">
        <f>IFERROR(ROUND(E1689/L1689,2),0)</f>
        <v>25.39</v>
      </c>
      <c r="Q1689" s="10" t="s">
        <v>8313</v>
      </c>
      <c r="R1689" t="s">
        <v>8315</v>
      </c>
      <c r="S1689">
        <f>YEAR(T1689)</f>
        <v>2014</v>
      </c>
      <c r="T1689" s="14">
        <f>(((J1689/60)/60)/24)+DATE(1970,1,1)</f>
        <v>41924.996099537035</v>
      </c>
      <c r="U1689" s="15">
        <f>(((I1689/60)/60)/24)+DATE(1970,1,1)</f>
        <v>41970.037766203706</v>
      </c>
    </row>
    <row r="1690" spans="1:21" ht="29" x14ac:dyDescent="0.35">
      <c r="A1690">
        <v>1424</v>
      </c>
      <c r="B1690" s="3" t="s">
        <v>1425</v>
      </c>
      <c r="C1690" s="3" t="s">
        <v>5534</v>
      </c>
      <c r="D1690" s="6">
        <v>7500</v>
      </c>
      <c r="E1690" s="8">
        <v>3407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>ROUND((E1690/D1690)*100,0)</f>
        <v>45</v>
      </c>
      <c r="P1690" s="8">
        <f>IFERROR(ROUND(E1690/L1690,2),0)</f>
        <v>243.36</v>
      </c>
      <c r="Q1690" s="10" t="s">
        <v>8318</v>
      </c>
      <c r="R1690" t="s">
        <v>8338</v>
      </c>
      <c r="S1690">
        <f>YEAR(T1690)</f>
        <v>2016</v>
      </c>
      <c r="T1690" s="14">
        <f>(((J1690/60)/60)/24)+DATE(1970,1,1)</f>
        <v>42676.717615740738</v>
      </c>
      <c r="U1690" s="15">
        <f>(((I1690/60)/60)/24)+DATE(1970,1,1)</f>
        <v>42689.759282407409</v>
      </c>
    </row>
    <row r="1691" spans="1:21" ht="29" x14ac:dyDescent="0.35">
      <c r="A1691">
        <v>1534</v>
      </c>
      <c r="B1691" s="3" t="s">
        <v>1535</v>
      </c>
      <c r="C1691" s="3" t="s">
        <v>5644</v>
      </c>
      <c r="D1691" s="6">
        <v>7500</v>
      </c>
      <c r="E1691" s="8">
        <v>3035.05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>ROUND((E1691/D1691)*100,0)</f>
        <v>40</v>
      </c>
      <c r="P1691" s="8">
        <f>IFERROR(ROUND(E1691/L1691,2),0)</f>
        <v>8.23</v>
      </c>
      <c r="Q1691" s="10" t="s">
        <v>8325</v>
      </c>
      <c r="R1691" t="s">
        <v>8331</v>
      </c>
      <c r="S1691">
        <f>YEAR(T1691)</f>
        <v>2015</v>
      </c>
      <c r="T1691" s="14">
        <f>(((J1691/60)/60)/24)+DATE(1970,1,1)</f>
        <v>42221.67432870371</v>
      </c>
      <c r="U1691" s="15">
        <f>(((I1691/60)/60)/24)+DATE(1970,1,1)</f>
        <v>42251.67432870371</v>
      </c>
    </row>
    <row r="1692" spans="1:21" ht="29" x14ac:dyDescent="0.35">
      <c r="A1692">
        <v>1587</v>
      </c>
      <c r="B1692" s="3" t="s">
        <v>1588</v>
      </c>
      <c r="C1692" s="3" t="s">
        <v>5697</v>
      </c>
      <c r="D1692" s="6">
        <v>7500</v>
      </c>
      <c r="E1692" s="8">
        <v>2871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>ROUND((E1692/D1692)*100,0)</f>
        <v>38</v>
      </c>
      <c r="P1692" s="8">
        <f>IFERROR(ROUND(E1692/L1692,2),0)</f>
        <v>2871</v>
      </c>
      <c r="Q1692" s="10" t="s">
        <v>8325</v>
      </c>
      <c r="R1692" t="s">
        <v>8328</v>
      </c>
      <c r="S1692">
        <f>YEAR(T1692)</f>
        <v>2014</v>
      </c>
      <c r="T1692" s="14">
        <f>(((J1692/60)/60)/24)+DATE(1970,1,1)</f>
        <v>41956.950983796298</v>
      </c>
      <c r="U1692" s="15">
        <f>(((I1692/60)/60)/24)+DATE(1970,1,1)</f>
        <v>41986.950983796298</v>
      </c>
    </row>
    <row r="1693" spans="1:21" ht="29" x14ac:dyDescent="0.35">
      <c r="A1693">
        <v>1625</v>
      </c>
      <c r="B1693" s="3" t="s">
        <v>1626</v>
      </c>
      <c r="C1693" s="3" t="s">
        <v>5735</v>
      </c>
      <c r="D1693" s="6">
        <v>7500</v>
      </c>
      <c r="E1693" s="8">
        <v>2700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>ROUND((E1693/D1693)*100,0)</f>
        <v>36</v>
      </c>
      <c r="P1693" s="8">
        <f>IFERROR(ROUND(E1693/L1693,2),0)</f>
        <v>25.96</v>
      </c>
      <c r="Q1693" s="10" t="s">
        <v>8313</v>
      </c>
      <c r="R1693" t="s">
        <v>8315</v>
      </c>
      <c r="S1693">
        <f>YEAR(T1693)</f>
        <v>2012</v>
      </c>
      <c r="T1693" s="14">
        <f>(((J1693/60)/60)/24)+DATE(1970,1,1)</f>
        <v>41135.699687500004</v>
      </c>
      <c r="U1693" s="15">
        <f>(((I1693/60)/60)/24)+DATE(1970,1,1)</f>
        <v>41163.699687500004</v>
      </c>
    </row>
    <row r="1694" spans="1:21" ht="43.5" x14ac:dyDescent="0.35">
      <c r="A1694">
        <v>1656</v>
      </c>
      <c r="B1694" s="3" t="s">
        <v>1657</v>
      </c>
      <c r="C1694" s="3" t="s">
        <v>5766</v>
      </c>
      <c r="D1694" s="6">
        <v>7500</v>
      </c>
      <c r="E1694" s="8">
        <v>2600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>ROUND((E1694/D1694)*100,0)</f>
        <v>35</v>
      </c>
      <c r="P1694" s="8">
        <f>IFERROR(ROUND(E1694/L1694,2),0)</f>
        <v>54.17</v>
      </c>
      <c r="Q1694" s="10" t="s">
        <v>8313</v>
      </c>
      <c r="R1694" t="s">
        <v>8337</v>
      </c>
      <c r="S1694">
        <f>YEAR(T1694)</f>
        <v>2012</v>
      </c>
      <c r="T1694" s="14">
        <f>(((J1694/60)/60)/24)+DATE(1970,1,1)</f>
        <v>41226.928842592592</v>
      </c>
      <c r="U1694" s="15">
        <f>(((I1694/60)/60)/24)+DATE(1970,1,1)</f>
        <v>41256.928842592592</v>
      </c>
    </row>
    <row r="1695" spans="1:21" ht="29" x14ac:dyDescent="0.35">
      <c r="A1695">
        <v>1936</v>
      </c>
      <c r="B1695" s="3" t="s">
        <v>1937</v>
      </c>
      <c r="C1695" s="3" t="s">
        <v>6046</v>
      </c>
      <c r="D1695" s="6">
        <v>7500</v>
      </c>
      <c r="E1695" s="8">
        <v>1888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>ROUND((E1695/D1695)*100,0)</f>
        <v>25</v>
      </c>
      <c r="P1695" s="8">
        <f>IFERROR(ROUND(E1695/L1695,2),0)</f>
        <v>13.02</v>
      </c>
      <c r="Q1695" s="10" t="s">
        <v>8313</v>
      </c>
      <c r="R1695" t="s">
        <v>8343</v>
      </c>
      <c r="S1695">
        <f>YEAR(T1695)</f>
        <v>2011</v>
      </c>
      <c r="T1695" s="14">
        <f>(((J1695/60)/60)/24)+DATE(1970,1,1)</f>
        <v>40852.889699074076</v>
      </c>
      <c r="U1695" s="15">
        <f>(((I1695/60)/60)/24)+DATE(1970,1,1)</f>
        <v>40883.249305555553</v>
      </c>
    </row>
    <row r="1696" spans="1:21" ht="29" x14ac:dyDescent="0.35">
      <c r="A1696">
        <v>1946</v>
      </c>
      <c r="B1696" s="3" t="s">
        <v>1947</v>
      </c>
      <c r="C1696" s="3" t="s">
        <v>6056</v>
      </c>
      <c r="D1696" s="6">
        <v>7500</v>
      </c>
      <c r="E1696" s="8">
        <v>1867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>ROUND((E1696/D1696)*100,0)</f>
        <v>25</v>
      </c>
      <c r="P1696" s="8">
        <f>IFERROR(ROUND(E1696/L1696,2),0)</f>
        <v>26.67</v>
      </c>
      <c r="Q1696" s="10" t="s">
        <v>8316</v>
      </c>
      <c r="R1696" t="s">
        <v>8317</v>
      </c>
      <c r="S1696">
        <f>YEAR(T1696)</f>
        <v>2014</v>
      </c>
      <c r="T1696" s="14">
        <f>(((J1696/60)/60)/24)+DATE(1970,1,1)</f>
        <v>41689.150011574071</v>
      </c>
      <c r="U1696" s="15">
        <f>(((I1696/60)/60)/24)+DATE(1970,1,1)</f>
        <v>41749.108344907407</v>
      </c>
    </row>
    <row r="1697" spans="1:21" ht="29" x14ac:dyDescent="0.35">
      <c r="A1697">
        <v>1981</v>
      </c>
      <c r="B1697" s="3" t="s">
        <v>1982</v>
      </c>
      <c r="C1697" s="3" t="s">
        <v>6091</v>
      </c>
      <c r="D1697" s="6">
        <v>7500</v>
      </c>
      <c r="E1697" s="8">
        <v>1767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>ROUND((E1697/D1697)*100,0)</f>
        <v>24</v>
      </c>
      <c r="P1697" s="8">
        <f>IFERROR(ROUND(E1697/L1697,2),0)</f>
        <v>147.25</v>
      </c>
      <c r="Q1697" s="10" t="s">
        <v>8325</v>
      </c>
      <c r="R1697" t="s">
        <v>8352</v>
      </c>
      <c r="S1697">
        <f>YEAR(T1697)</f>
        <v>2014</v>
      </c>
      <c r="T1697" s="14">
        <f>(((J1697/60)/60)/24)+DATE(1970,1,1)</f>
        <v>41799.725289351853</v>
      </c>
      <c r="U1697" s="15">
        <f>(((I1697/60)/60)/24)+DATE(1970,1,1)</f>
        <v>41829.725289351853</v>
      </c>
    </row>
    <row r="1698" spans="1:21" ht="29" x14ac:dyDescent="0.35">
      <c r="A1698">
        <v>2221</v>
      </c>
      <c r="B1698" s="3" t="s">
        <v>2222</v>
      </c>
      <c r="C1698" s="3" t="s">
        <v>6331</v>
      </c>
      <c r="D1698" s="6">
        <v>7500</v>
      </c>
      <c r="E1698" s="8">
        <v>1202.17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>ROUND((E1698/D1698)*100,0)</f>
        <v>16</v>
      </c>
      <c r="P1698" s="8">
        <f>IFERROR(ROUND(E1698/L1698,2),0)</f>
        <v>5.51</v>
      </c>
      <c r="Q1698" s="10" t="s">
        <v>8311</v>
      </c>
      <c r="R1698" t="s">
        <v>8312</v>
      </c>
      <c r="S1698">
        <f>YEAR(T1698)</f>
        <v>2016</v>
      </c>
      <c r="T1698" s="14">
        <f>(((J1698/60)/60)/24)+DATE(1970,1,1)</f>
        <v>42452.666770833333</v>
      </c>
      <c r="U1698" s="15">
        <f>(((I1698/60)/60)/24)+DATE(1970,1,1)</f>
        <v>42483</v>
      </c>
    </row>
    <row r="1699" spans="1:21" ht="29" x14ac:dyDescent="0.35">
      <c r="A1699">
        <v>2263</v>
      </c>
      <c r="B1699" s="3" t="s">
        <v>2264</v>
      </c>
      <c r="C1699" s="3" t="s">
        <v>6373</v>
      </c>
      <c r="D1699" s="6">
        <v>7500</v>
      </c>
      <c r="E1699" s="8">
        <v>1126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>ROUND((E1699/D1699)*100,0)</f>
        <v>15</v>
      </c>
      <c r="P1699" s="8">
        <f>IFERROR(ROUND(E1699/L1699,2),0)</f>
        <v>18.77</v>
      </c>
      <c r="Q1699" s="10" t="s">
        <v>8311</v>
      </c>
      <c r="R1699" t="s">
        <v>8312</v>
      </c>
      <c r="S1699">
        <f>YEAR(T1699)</f>
        <v>2015</v>
      </c>
      <c r="T1699" s="14">
        <f>(((J1699/60)/60)/24)+DATE(1970,1,1)</f>
        <v>42014.832326388889</v>
      </c>
      <c r="U1699" s="15">
        <f>(((I1699/60)/60)/24)+DATE(1970,1,1)</f>
        <v>42035.832326388889</v>
      </c>
    </row>
    <row r="1700" spans="1:21" ht="29" x14ac:dyDescent="0.35">
      <c r="A1700">
        <v>2324</v>
      </c>
      <c r="B1700" s="3" t="s">
        <v>2325</v>
      </c>
      <c r="C1700" s="3" t="s">
        <v>6434</v>
      </c>
      <c r="D1700" s="6">
        <v>7500</v>
      </c>
      <c r="E1700" s="8">
        <v>1035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>ROUND((E1700/D1700)*100,0)</f>
        <v>14</v>
      </c>
      <c r="P1700" s="8">
        <f>IFERROR(ROUND(E1700/L1700,2),0)</f>
        <v>16.97</v>
      </c>
      <c r="Q1700" s="10" t="s">
        <v>8321</v>
      </c>
      <c r="R1700" t="s">
        <v>8348</v>
      </c>
      <c r="S1700">
        <f>YEAR(T1700)</f>
        <v>2017</v>
      </c>
      <c r="T1700" s="14">
        <f>(((J1700/60)/60)/24)+DATE(1970,1,1)</f>
        <v>42790.885243055556</v>
      </c>
      <c r="U1700" s="15">
        <f>(((I1700/60)/60)/24)+DATE(1970,1,1)</f>
        <v>42820.843576388885</v>
      </c>
    </row>
    <row r="1701" spans="1:21" ht="29" x14ac:dyDescent="0.35">
      <c r="A1701">
        <v>2359</v>
      </c>
      <c r="B1701" s="3" t="s">
        <v>2360</v>
      </c>
      <c r="C1701" s="3" t="s">
        <v>6469</v>
      </c>
      <c r="D1701" s="6">
        <v>7500</v>
      </c>
      <c r="E1701" s="8">
        <v>1000.99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>ROUND((E1701/D1701)*100,0)</f>
        <v>13</v>
      </c>
      <c r="P1701" s="8">
        <f>IFERROR(ROUND(E1701/L1701,2),0)</f>
        <v>333.66</v>
      </c>
      <c r="Q1701" s="10" t="s">
        <v>8316</v>
      </c>
      <c r="R1701" t="s">
        <v>8334</v>
      </c>
      <c r="S1701">
        <f>YEAR(T1701)</f>
        <v>2015</v>
      </c>
      <c r="T1701" s="14">
        <f>(((J1701/60)/60)/24)+DATE(1970,1,1)</f>
        <v>42159.649583333332</v>
      </c>
      <c r="U1701" s="15">
        <f>(((I1701/60)/60)/24)+DATE(1970,1,1)</f>
        <v>42219.649583333332</v>
      </c>
    </row>
    <row r="1702" spans="1:21" x14ac:dyDescent="0.35">
      <c r="A1702">
        <v>2441</v>
      </c>
      <c r="B1702" s="3" t="s">
        <v>2442</v>
      </c>
      <c r="C1702" s="3" t="s">
        <v>6551</v>
      </c>
      <c r="D1702" s="6">
        <v>7500</v>
      </c>
      <c r="E1702" s="8">
        <v>831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>ROUND((E1702/D1702)*100,0)</f>
        <v>11</v>
      </c>
      <c r="P1702" s="8">
        <f>IFERROR(ROUND(E1702/L1702,2),0)</f>
        <v>7.62</v>
      </c>
      <c r="Q1702" s="10" t="s">
        <v>8321</v>
      </c>
      <c r="R1702" t="s">
        <v>8348</v>
      </c>
      <c r="S1702">
        <f>YEAR(T1702)</f>
        <v>2015</v>
      </c>
      <c r="T1702" s="14">
        <f>(((J1702/60)/60)/24)+DATE(1970,1,1)</f>
        <v>42187.125625000001</v>
      </c>
      <c r="U1702" s="15">
        <f>(((I1702/60)/60)/24)+DATE(1970,1,1)</f>
        <v>42208.207638888889</v>
      </c>
    </row>
    <row r="1703" spans="1:21" ht="29" x14ac:dyDescent="0.35">
      <c r="A1703">
        <v>2461</v>
      </c>
      <c r="B1703" s="3" t="s">
        <v>2462</v>
      </c>
      <c r="C1703" s="3" t="s">
        <v>6571</v>
      </c>
      <c r="D1703" s="6">
        <v>7500</v>
      </c>
      <c r="E1703" s="8">
        <v>800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>ROUND((E1703/D1703)*100,0)</f>
        <v>11</v>
      </c>
      <c r="P1703" s="8">
        <f>IFERROR(ROUND(E1703/L1703,2),0)</f>
        <v>9.3000000000000007</v>
      </c>
      <c r="Q1703" s="10" t="s">
        <v>8313</v>
      </c>
      <c r="R1703" t="s">
        <v>8343</v>
      </c>
      <c r="S1703">
        <f>YEAR(T1703)</f>
        <v>2011</v>
      </c>
      <c r="T1703" s="14">
        <f>(((J1703/60)/60)/24)+DATE(1970,1,1)</f>
        <v>40784.012696759259</v>
      </c>
      <c r="U1703" s="15">
        <f>(((I1703/60)/60)/24)+DATE(1970,1,1)</f>
        <v>40817.125</v>
      </c>
    </row>
    <row r="1704" spans="1:21" ht="29" x14ac:dyDescent="0.35">
      <c r="A1704">
        <v>2472</v>
      </c>
      <c r="B1704" s="3" t="s">
        <v>2473</v>
      </c>
      <c r="C1704" s="3" t="s">
        <v>6582</v>
      </c>
      <c r="D1704" s="6">
        <v>7500</v>
      </c>
      <c r="E1704" s="8">
        <v>791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>ROUND((E1704/D1704)*100,0)</f>
        <v>11</v>
      </c>
      <c r="P1704" s="8">
        <f>IFERROR(ROUND(E1704/L1704,2),0)</f>
        <v>7.61</v>
      </c>
      <c r="Q1704" s="10" t="s">
        <v>8313</v>
      </c>
      <c r="R1704" t="s">
        <v>8343</v>
      </c>
      <c r="S1704">
        <f>YEAR(T1704)</f>
        <v>2010</v>
      </c>
      <c r="T1704" s="14">
        <f>(((J1704/60)/60)/24)+DATE(1970,1,1)</f>
        <v>40354.11550925926</v>
      </c>
      <c r="U1704" s="15">
        <f>(((I1704/60)/60)/24)+DATE(1970,1,1)</f>
        <v>40425.043749999997</v>
      </c>
    </row>
    <row r="1705" spans="1:21" ht="29" x14ac:dyDescent="0.35">
      <c r="A1705">
        <v>2524</v>
      </c>
      <c r="B1705" s="3" t="s">
        <v>2524</v>
      </c>
      <c r="C1705" s="3" t="s">
        <v>6634</v>
      </c>
      <c r="D1705" s="6">
        <v>7500</v>
      </c>
      <c r="E1705" s="8">
        <v>684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>ROUND((E1705/D1705)*100,0)</f>
        <v>9</v>
      </c>
      <c r="P1705" s="8">
        <f>IFERROR(ROUND(E1705/L1705,2),0)</f>
        <v>15.91</v>
      </c>
      <c r="Q1705" s="10" t="s">
        <v>8313</v>
      </c>
      <c r="R1705" t="s">
        <v>8341</v>
      </c>
      <c r="S1705">
        <f>YEAR(T1705)</f>
        <v>2014</v>
      </c>
      <c r="T1705" s="14">
        <f>(((J1705/60)/60)/24)+DATE(1970,1,1)</f>
        <v>41961.807372685187</v>
      </c>
      <c r="U1705" s="15">
        <f>(((I1705/60)/60)/24)+DATE(1970,1,1)</f>
        <v>41994.1875</v>
      </c>
    </row>
    <row r="1706" spans="1:21" ht="29" x14ac:dyDescent="0.35">
      <c r="A1706">
        <v>2533</v>
      </c>
      <c r="B1706" s="3" t="s">
        <v>2533</v>
      </c>
      <c r="C1706" s="3" t="s">
        <v>6643</v>
      </c>
      <c r="D1706" s="6">
        <v>7500</v>
      </c>
      <c r="E1706" s="8">
        <v>670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>ROUND((E1706/D1706)*100,0)</f>
        <v>9</v>
      </c>
      <c r="P1706" s="8">
        <f>IFERROR(ROUND(E1706/L1706,2),0)</f>
        <v>4.93</v>
      </c>
      <c r="Q1706" s="10" t="s">
        <v>8313</v>
      </c>
      <c r="R1706" t="s">
        <v>8341</v>
      </c>
      <c r="S1706">
        <f>YEAR(T1706)</f>
        <v>2013</v>
      </c>
      <c r="T1706" s="14">
        <f>(((J1706/60)/60)/24)+DATE(1970,1,1)</f>
        <v>41304.751284722224</v>
      </c>
      <c r="U1706" s="15">
        <f>(((I1706/60)/60)/24)+DATE(1970,1,1)</f>
        <v>41334.750787037039</v>
      </c>
    </row>
    <row r="1707" spans="1:21" ht="29" x14ac:dyDescent="0.35">
      <c r="A1707">
        <v>2613</v>
      </c>
      <c r="B1707" s="3" t="s">
        <v>2613</v>
      </c>
      <c r="C1707" s="3" t="s">
        <v>6723</v>
      </c>
      <c r="D1707" s="6">
        <v>7500</v>
      </c>
      <c r="E1707" s="8">
        <v>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>ROUND((E1707/D1707)*100,0)</f>
        <v>8</v>
      </c>
      <c r="P1707" s="8">
        <f>IFERROR(ROUND(E1707/L1707,2),0)</f>
        <v>20.57</v>
      </c>
      <c r="Q1707" s="10" t="s">
        <v>8316</v>
      </c>
      <c r="R1707" t="s">
        <v>8350</v>
      </c>
      <c r="S1707">
        <f>YEAR(T1707)</f>
        <v>2012</v>
      </c>
      <c r="T1707" s="14">
        <f>(((J1707/60)/60)/24)+DATE(1970,1,1)</f>
        <v>41143.81821759259</v>
      </c>
      <c r="U1707" s="15">
        <f>(((I1707/60)/60)/24)+DATE(1970,1,1)</f>
        <v>41173.81821759259</v>
      </c>
    </row>
    <row r="1708" spans="1:21" ht="29" x14ac:dyDescent="0.35">
      <c r="A1708">
        <v>2729</v>
      </c>
      <c r="B1708" s="3" t="s">
        <v>2729</v>
      </c>
      <c r="C1708" s="3" t="s">
        <v>6839</v>
      </c>
      <c r="D1708" s="6">
        <v>7500</v>
      </c>
      <c r="E1708" s="8">
        <v>430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>ROUND((E1708/D1708)*100,0)</f>
        <v>6</v>
      </c>
      <c r="P1708" s="8">
        <f>IFERROR(ROUND(E1708/L1708,2),0)</f>
        <v>18.7</v>
      </c>
      <c r="Q1708" s="10" t="s">
        <v>8316</v>
      </c>
      <c r="R1708" t="s">
        <v>8317</v>
      </c>
      <c r="S1708">
        <f>YEAR(T1708)</f>
        <v>2015</v>
      </c>
      <c r="T1708" s="14">
        <f>(((J1708/60)/60)/24)+DATE(1970,1,1)</f>
        <v>42095.240706018521</v>
      </c>
      <c r="U1708" s="15">
        <f>(((I1708/60)/60)/24)+DATE(1970,1,1)</f>
        <v>42125.240706018521</v>
      </c>
    </row>
    <row r="1709" spans="1:21" ht="29" x14ac:dyDescent="0.35">
      <c r="A1709">
        <v>2845</v>
      </c>
      <c r="B1709" s="3" t="s">
        <v>2845</v>
      </c>
      <c r="C1709" s="3" t="s">
        <v>6955</v>
      </c>
      <c r="D1709" s="6">
        <v>7500</v>
      </c>
      <c r="E1709" s="8">
        <v>300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>ROUND((E1709/D1709)*100,0)</f>
        <v>4</v>
      </c>
      <c r="P1709" s="8">
        <f>IFERROR(ROUND(E1709/L1709,2),0)</f>
        <v>7.69</v>
      </c>
      <c r="Q1709" s="10" t="s">
        <v>8339</v>
      </c>
      <c r="R1709" t="s">
        <v>8340</v>
      </c>
      <c r="S1709">
        <f>YEAR(T1709)</f>
        <v>2015</v>
      </c>
      <c r="T1709" s="14">
        <f>(((J1709/60)/60)/24)+DATE(1970,1,1)</f>
        <v>42103.016585648147</v>
      </c>
      <c r="U1709" s="15">
        <f>(((I1709/60)/60)/24)+DATE(1970,1,1)</f>
        <v>42163.016585648147</v>
      </c>
    </row>
    <row r="1710" spans="1:21" ht="29" x14ac:dyDescent="0.35">
      <c r="A1710">
        <v>2898</v>
      </c>
      <c r="B1710" s="3" t="s">
        <v>2898</v>
      </c>
      <c r="C1710" s="3" t="s">
        <v>7008</v>
      </c>
      <c r="D1710" s="6">
        <v>7500</v>
      </c>
      <c r="E1710" s="8">
        <v>252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>ROUND((E1710/D1710)*100,0)</f>
        <v>3</v>
      </c>
      <c r="P1710" s="8">
        <f>IFERROR(ROUND(E1710/L1710,2),0)</f>
        <v>21</v>
      </c>
      <c r="Q1710" s="10" t="s">
        <v>8339</v>
      </c>
      <c r="R1710" t="s">
        <v>8340</v>
      </c>
      <c r="S1710">
        <f>YEAR(T1710)</f>
        <v>2015</v>
      </c>
      <c r="T1710" s="14">
        <f>(((J1710/60)/60)/24)+DATE(1970,1,1)</f>
        <v>42278.664965277778</v>
      </c>
      <c r="U1710" s="15">
        <f>(((I1710/60)/60)/24)+DATE(1970,1,1)</f>
        <v>42308.664965277778</v>
      </c>
    </row>
    <row r="1711" spans="1:21" x14ac:dyDescent="0.35">
      <c r="A1711">
        <v>3586</v>
      </c>
      <c r="B1711" s="3" t="s">
        <v>3585</v>
      </c>
      <c r="C1711" s="3" t="s">
        <v>7696</v>
      </c>
      <c r="D1711" s="6">
        <v>7500</v>
      </c>
      <c r="E1711" s="8">
        <v>5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>ROUND((E1711/D1711)*100,0)</f>
        <v>0</v>
      </c>
      <c r="P1711" s="8">
        <f>IFERROR(ROUND(E1711/L1711,2),0)</f>
        <v>0.09</v>
      </c>
      <c r="Q1711" s="10" t="s">
        <v>8339</v>
      </c>
      <c r="R1711" t="s">
        <v>8340</v>
      </c>
      <c r="S1711">
        <f>YEAR(T1711)</f>
        <v>2016</v>
      </c>
      <c r="T1711" s="14">
        <f>(((J1711/60)/60)/24)+DATE(1970,1,1)</f>
        <v>42576.697569444441</v>
      </c>
      <c r="U1711" s="15">
        <f>(((I1711/60)/60)/24)+DATE(1970,1,1)</f>
        <v>42636.697569444441</v>
      </c>
    </row>
    <row r="1712" spans="1:21" ht="29" x14ac:dyDescent="0.35">
      <c r="A1712">
        <v>3712</v>
      </c>
      <c r="B1712" s="3" t="s">
        <v>3709</v>
      </c>
      <c r="C1712" s="3" t="s">
        <v>7822</v>
      </c>
      <c r="D1712" s="6">
        <v>7500</v>
      </c>
      <c r="E1712" s="8">
        <v>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>ROUND((E1712/D1712)*100,0)</f>
        <v>0</v>
      </c>
      <c r="P1712" s="8">
        <f>IFERROR(ROUND(E1712/L1712,2),0)</f>
        <v>0</v>
      </c>
      <c r="Q1712" s="10" t="s">
        <v>8339</v>
      </c>
      <c r="R1712" t="s">
        <v>8340</v>
      </c>
      <c r="S1712">
        <f>YEAR(T1712)</f>
        <v>2015</v>
      </c>
      <c r="T1712" s="14">
        <f>(((J1712/60)/60)/24)+DATE(1970,1,1)</f>
        <v>42134.172071759262</v>
      </c>
      <c r="U1712" s="15">
        <f>(((I1712/60)/60)/24)+DATE(1970,1,1)</f>
        <v>42155.290972222225</v>
      </c>
    </row>
    <row r="1713" spans="1:21" ht="29" x14ac:dyDescent="0.35">
      <c r="A1713">
        <v>3806</v>
      </c>
      <c r="B1713" s="3" t="s">
        <v>3803</v>
      </c>
      <c r="C1713" s="3" t="s">
        <v>7916</v>
      </c>
      <c r="D1713" s="6">
        <v>7500</v>
      </c>
      <c r="E1713" s="8">
        <v>0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>ROUND((E1713/D1713)*100,0)</f>
        <v>0</v>
      </c>
      <c r="P1713" s="8">
        <f>IFERROR(ROUND(E1713/L1713,2),0)</f>
        <v>0</v>
      </c>
      <c r="Q1713" s="10" t="s">
        <v>8339</v>
      </c>
      <c r="R1713" t="s">
        <v>8351</v>
      </c>
      <c r="S1713">
        <f>YEAR(T1713)</f>
        <v>2014</v>
      </c>
      <c r="T1713" s="14">
        <f>(((J1713/60)/60)/24)+DATE(1970,1,1)</f>
        <v>41799.259039351848</v>
      </c>
      <c r="U1713" s="15">
        <f>(((I1713/60)/60)/24)+DATE(1970,1,1)</f>
        <v>41819.259039351848</v>
      </c>
    </row>
    <row r="1714" spans="1:21" x14ac:dyDescent="0.35">
      <c r="A1714">
        <v>3862</v>
      </c>
      <c r="B1714" s="3" t="s">
        <v>3859</v>
      </c>
      <c r="C1714" s="3" t="s">
        <v>7971</v>
      </c>
      <c r="D1714" s="6">
        <v>7500</v>
      </c>
      <c r="E1714" s="8">
        <v>0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>ROUND((E1714/D1714)*100,0)</f>
        <v>0</v>
      </c>
      <c r="P1714" s="8">
        <f>IFERROR(ROUND(E1714/L1714,2),0)</f>
        <v>0</v>
      </c>
      <c r="Q1714" s="10" t="s">
        <v>8339</v>
      </c>
      <c r="R1714" t="s">
        <v>8340</v>
      </c>
      <c r="S1714">
        <f>YEAR(T1714)</f>
        <v>2016</v>
      </c>
      <c r="T1714" s="14">
        <f>(((J1714/60)/60)/24)+DATE(1970,1,1)</f>
        <v>42611.261064814811</v>
      </c>
      <c r="U1714" s="15">
        <f>(((I1714/60)/60)/24)+DATE(1970,1,1)</f>
        <v>42625.707638888889</v>
      </c>
    </row>
    <row r="1715" spans="1:21" ht="29" x14ac:dyDescent="0.35">
      <c r="A1715">
        <v>3880</v>
      </c>
      <c r="B1715" s="3" t="s">
        <v>3877</v>
      </c>
      <c r="C1715" s="3" t="s">
        <v>7989</v>
      </c>
      <c r="D1715" s="6">
        <v>7500</v>
      </c>
      <c r="E1715" s="8">
        <v>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>ROUND((E1715/D1715)*100,0)</f>
        <v>0</v>
      </c>
      <c r="P1715" s="8">
        <f>IFERROR(ROUND(E1715/L1715,2),0)</f>
        <v>0</v>
      </c>
      <c r="Q1715" s="10" t="s">
        <v>8339</v>
      </c>
      <c r="R1715" t="s">
        <v>8351</v>
      </c>
      <c r="S1715">
        <f>YEAR(T1715)</f>
        <v>2014</v>
      </c>
      <c r="T1715" s="14">
        <f>(((J1715/60)/60)/24)+DATE(1970,1,1)</f>
        <v>41815.815046296295</v>
      </c>
      <c r="U1715" s="15">
        <f>(((I1715/60)/60)/24)+DATE(1970,1,1)</f>
        <v>41850.958333333336</v>
      </c>
    </row>
    <row r="1716" spans="1:21" ht="29" x14ac:dyDescent="0.35">
      <c r="A1716">
        <v>3966</v>
      </c>
      <c r="B1716" s="3" t="s">
        <v>3963</v>
      </c>
      <c r="C1716" s="3" t="s">
        <v>8073</v>
      </c>
      <c r="D1716" s="6">
        <v>7500</v>
      </c>
      <c r="E1716" s="8">
        <v>0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>ROUND((E1716/D1716)*100,0)</f>
        <v>0</v>
      </c>
      <c r="P1716" s="8">
        <f>IFERROR(ROUND(E1716/L1716,2),0)</f>
        <v>0</v>
      </c>
      <c r="Q1716" s="10" t="s">
        <v>8339</v>
      </c>
      <c r="R1716" t="s">
        <v>8340</v>
      </c>
      <c r="S1716">
        <f>YEAR(T1716)</f>
        <v>2014</v>
      </c>
      <c r="T1716" s="14">
        <f>(((J1716/60)/60)/24)+DATE(1970,1,1)</f>
        <v>41801.711550925924</v>
      </c>
      <c r="U1716" s="15">
        <f>(((I1716/60)/60)/24)+DATE(1970,1,1)</f>
        <v>41844.124305555553</v>
      </c>
    </row>
    <row r="1717" spans="1:21" ht="29" x14ac:dyDescent="0.35">
      <c r="A1717">
        <v>3001</v>
      </c>
      <c r="B1717" s="3" t="s">
        <v>3001</v>
      </c>
      <c r="C1717" s="3" t="s">
        <v>7111</v>
      </c>
      <c r="D1717" s="6">
        <v>7214</v>
      </c>
      <c r="E1717" s="8">
        <v>175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>ROUND((E1717/D1717)*100,0)</f>
        <v>2</v>
      </c>
      <c r="P1717" s="8">
        <f>IFERROR(ROUND(E1717/L1717,2),0)</f>
        <v>1</v>
      </c>
      <c r="Q1717" s="10" t="s">
        <v>8339</v>
      </c>
      <c r="R1717" t="s">
        <v>8357</v>
      </c>
      <c r="S1717">
        <f>YEAR(T1717)</f>
        <v>2016</v>
      </c>
      <c r="T1717" s="14">
        <f>(((J1717/60)/60)/24)+DATE(1970,1,1)</f>
        <v>42534.895625000005</v>
      </c>
      <c r="U1717" s="15">
        <f>(((I1717/60)/60)/24)+DATE(1970,1,1)</f>
        <v>42564.895625000005</v>
      </c>
    </row>
    <row r="1718" spans="1:21" ht="29" x14ac:dyDescent="0.35">
      <c r="A1718">
        <v>2015</v>
      </c>
      <c r="B1718" s="3" t="s">
        <v>2016</v>
      </c>
      <c r="C1718" s="3" t="s">
        <v>6125</v>
      </c>
      <c r="D1718" s="6">
        <v>7200</v>
      </c>
      <c r="E1718" s="8">
        <v>1660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>ROUND((E1718/D1718)*100,0)</f>
        <v>23</v>
      </c>
      <c r="P1718" s="8">
        <f>IFERROR(ROUND(E1718/L1718,2),0)</f>
        <v>10.25</v>
      </c>
      <c r="Q1718" s="10" t="s">
        <v>8316</v>
      </c>
      <c r="R1718" t="s">
        <v>8317</v>
      </c>
      <c r="S1718">
        <f>YEAR(T1718)</f>
        <v>2011</v>
      </c>
      <c r="T1718" s="14">
        <f>(((J1718/60)/60)/24)+DATE(1970,1,1)</f>
        <v>40765.876886574071</v>
      </c>
      <c r="U1718" s="15">
        <f>(((I1718/60)/60)/24)+DATE(1970,1,1)</f>
        <v>40795.876886574071</v>
      </c>
    </row>
    <row r="1719" spans="1:21" ht="29" x14ac:dyDescent="0.35">
      <c r="A1719">
        <v>4010</v>
      </c>
      <c r="B1719" s="3" t="s">
        <v>4006</v>
      </c>
      <c r="C1719" s="3" t="s">
        <v>8115</v>
      </c>
      <c r="D1719" s="6">
        <v>7200</v>
      </c>
      <c r="E1719" s="8">
        <v>0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>ROUND((E1719/D1719)*100,0)</f>
        <v>0</v>
      </c>
      <c r="P1719" s="8">
        <f>IFERROR(ROUND(E1719/L1719,2),0)</f>
        <v>0</v>
      </c>
      <c r="Q1719" s="10" t="s">
        <v>8339</v>
      </c>
      <c r="R1719" t="s">
        <v>8340</v>
      </c>
      <c r="S1719">
        <f>YEAR(T1719)</f>
        <v>2014</v>
      </c>
      <c r="T1719" s="14">
        <f>(((J1719/60)/60)/24)+DATE(1970,1,1)</f>
        <v>41921.770439814813</v>
      </c>
      <c r="U1719" s="15">
        <f>(((I1719/60)/60)/24)+DATE(1970,1,1)</f>
        <v>41938.770439814813</v>
      </c>
    </row>
    <row r="1720" spans="1:21" ht="29" x14ac:dyDescent="0.35">
      <c r="A1720">
        <v>518</v>
      </c>
      <c r="B1720" s="3" t="s">
        <v>519</v>
      </c>
      <c r="C1720" s="3" t="s">
        <v>4628</v>
      </c>
      <c r="D1720" s="6">
        <v>7175</v>
      </c>
      <c r="E1720" s="8">
        <v>15265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>ROUND((E1720/D1720)*100,0)</f>
        <v>213</v>
      </c>
      <c r="P1720" s="8">
        <f>IFERROR(ROUND(E1720/L1720,2),0)</f>
        <v>0</v>
      </c>
      <c r="Q1720" s="10" t="s">
        <v>8308</v>
      </c>
      <c r="R1720" t="s">
        <v>8335</v>
      </c>
      <c r="S1720">
        <f>YEAR(T1720)</f>
        <v>2015</v>
      </c>
      <c r="T1720" s="14">
        <f>(((J1720/60)/60)/24)+DATE(1970,1,1)</f>
        <v>42223.616018518514</v>
      </c>
      <c r="U1720" s="15">
        <f>(((I1720/60)/60)/24)+DATE(1970,1,1)</f>
        <v>42253.615277777775</v>
      </c>
    </row>
    <row r="1721" spans="1:21" ht="29" x14ac:dyDescent="0.35">
      <c r="A1721">
        <v>65</v>
      </c>
      <c r="B1721" s="3" t="s">
        <v>67</v>
      </c>
      <c r="C1721" s="3" t="s">
        <v>4176</v>
      </c>
      <c r="D1721" s="6">
        <v>7000</v>
      </c>
      <c r="E1721" s="8">
        <v>115816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>ROUND((E1721/D1721)*100,0)</f>
        <v>1655</v>
      </c>
      <c r="P1721" s="8">
        <f>IFERROR(ROUND(E1721/L1721,2),0)</f>
        <v>2031.86</v>
      </c>
      <c r="Q1721" s="10" t="s">
        <v>8308</v>
      </c>
      <c r="R1721" t="s">
        <v>8310</v>
      </c>
      <c r="S1721">
        <f>YEAR(T1721)</f>
        <v>2014</v>
      </c>
      <c r="T1721" s="14">
        <f>(((J1721/60)/60)/24)+DATE(1970,1,1)</f>
        <v>41835.821226851855</v>
      </c>
      <c r="U1721" s="15">
        <f>(((I1721/60)/60)/24)+DATE(1970,1,1)</f>
        <v>41862.249305555553</v>
      </c>
    </row>
    <row r="1722" spans="1:21" x14ac:dyDescent="0.35">
      <c r="A1722">
        <v>147</v>
      </c>
      <c r="B1722" s="3" t="s">
        <v>149</v>
      </c>
      <c r="C1722" s="3" t="s">
        <v>4257</v>
      </c>
      <c r="D1722" s="6">
        <v>7000</v>
      </c>
      <c r="E1722" s="8">
        <v>53670.6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>ROUND((E1722/D1722)*100,0)</f>
        <v>767</v>
      </c>
      <c r="P1722" s="8">
        <f>IFERROR(ROUND(E1722/L1722,2),0)</f>
        <v>0</v>
      </c>
      <c r="Q1722" s="10" t="s">
        <v>8308</v>
      </c>
      <c r="R1722" t="s">
        <v>8327</v>
      </c>
      <c r="S1722">
        <f>YEAR(T1722)</f>
        <v>2014</v>
      </c>
      <c r="T1722" s="14">
        <f>(((J1722/60)/60)/24)+DATE(1970,1,1)</f>
        <v>41969.767824074079</v>
      </c>
      <c r="U1722" s="15">
        <f>(((I1722/60)/60)/24)+DATE(1970,1,1)</f>
        <v>42012.762499999997</v>
      </c>
    </row>
    <row r="1723" spans="1:21" ht="29" x14ac:dyDescent="0.35">
      <c r="A1723">
        <v>364</v>
      </c>
      <c r="B1723" s="3" t="s">
        <v>365</v>
      </c>
      <c r="C1723" s="3" t="s">
        <v>4474</v>
      </c>
      <c r="D1723" s="6">
        <v>7000</v>
      </c>
      <c r="E1723" s="8">
        <v>22603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>ROUND((E1723/D1723)*100,0)</f>
        <v>323</v>
      </c>
      <c r="P1723" s="8">
        <f>IFERROR(ROUND(E1723/L1723,2),0)</f>
        <v>200.03</v>
      </c>
      <c r="Q1723" s="10" t="s">
        <v>8308</v>
      </c>
      <c r="R1723" t="s">
        <v>8332</v>
      </c>
      <c r="S1723">
        <f>YEAR(T1723)</f>
        <v>2014</v>
      </c>
      <c r="T1723" s="14">
        <f>(((J1723/60)/60)/24)+DATE(1970,1,1)</f>
        <v>41780.859629629631</v>
      </c>
      <c r="U1723" s="15">
        <f>(((I1723/60)/60)/24)+DATE(1970,1,1)</f>
        <v>41811.165972222225</v>
      </c>
    </row>
    <row r="1724" spans="1:21" ht="29" x14ac:dyDescent="0.35">
      <c r="A1724">
        <v>437</v>
      </c>
      <c r="B1724" s="3" t="s">
        <v>438</v>
      </c>
      <c r="C1724" s="3" t="s">
        <v>4547</v>
      </c>
      <c r="D1724" s="6">
        <v>7000</v>
      </c>
      <c r="E1724" s="8">
        <v>18542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>ROUND((E1724/D1724)*100,0)</f>
        <v>265</v>
      </c>
      <c r="P1724" s="8">
        <f>IFERROR(ROUND(E1724/L1724,2),0)</f>
        <v>0</v>
      </c>
      <c r="Q1724" s="10" t="s">
        <v>8308</v>
      </c>
      <c r="R1724" t="s">
        <v>8335</v>
      </c>
      <c r="S1724">
        <f>YEAR(T1724)</f>
        <v>2016</v>
      </c>
      <c r="T1724" s="14">
        <f>(((J1724/60)/60)/24)+DATE(1970,1,1)</f>
        <v>42591.31858796296</v>
      </c>
      <c r="U1724" s="15">
        <f>(((I1724/60)/60)/24)+DATE(1970,1,1)</f>
        <v>42651.31858796296</v>
      </c>
    </row>
    <row r="1725" spans="1:21" ht="29" x14ac:dyDescent="0.35">
      <c r="A1725">
        <v>495</v>
      </c>
      <c r="B1725" s="3" t="s">
        <v>496</v>
      </c>
      <c r="C1725" s="3" t="s">
        <v>4605</v>
      </c>
      <c r="D1725" s="6">
        <v>7000</v>
      </c>
      <c r="E1725" s="8">
        <v>15677.5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>ROUND((E1725/D1725)*100,0)</f>
        <v>224</v>
      </c>
      <c r="P1725" s="8">
        <f>IFERROR(ROUND(E1725/L1725,2),0)</f>
        <v>0</v>
      </c>
      <c r="Q1725" s="10" t="s">
        <v>8308</v>
      </c>
      <c r="R1725" t="s">
        <v>8335</v>
      </c>
      <c r="S1725">
        <f>YEAR(T1725)</f>
        <v>2015</v>
      </c>
      <c r="T1725" s="14">
        <f>(((J1725/60)/60)/24)+DATE(1970,1,1)</f>
        <v>42171.827604166669</v>
      </c>
      <c r="U1725" s="15">
        <f>(((I1725/60)/60)/24)+DATE(1970,1,1)</f>
        <v>42201.827604166669</v>
      </c>
    </row>
    <row r="1726" spans="1:21" ht="29" x14ac:dyDescent="0.35">
      <c r="A1726">
        <v>716</v>
      </c>
      <c r="B1726" s="3" t="s">
        <v>717</v>
      </c>
      <c r="C1726" s="3" t="s">
        <v>4826</v>
      </c>
      <c r="D1726" s="6">
        <v>7000</v>
      </c>
      <c r="E1726" s="8">
        <v>10071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>ROUND((E1726/D1726)*100,0)</f>
        <v>144</v>
      </c>
      <c r="P1726" s="8">
        <f>IFERROR(ROUND(E1726/L1726,2),0)</f>
        <v>629.44000000000005</v>
      </c>
      <c r="Q1726" s="10" t="s">
        <v>8316</v>
      </c>
      <c r="R1726" t="s">
        <v>8324</v>
      </c>
      <c r="S1726">
        <f>YEAR(T1726)</f>
        <v>2014</v>
      </c>
      <c r="T1726" s="14">
        <f>(((J1726/60)/60)/24)+DATE(1970,1,1)</f>
        <v>41940.658645833333</v>
      </c>
      <c r="U1726" s="15">
        <f>(((I1726/60)/60)/24)+DATE(1970,1,1)</f>
        <v>41974</v>
      </c>
    </row>
    <row r="1727" spans="1:21" ht="43.5" x14ac:dyDescent="0.35">
      <c r="A1727">
        <v>724</v>
      </c>
      <c r="B1727" s="3" t="s">
        <v>725</v>
      </c>
      <c r="C1727" s="3" t="s">
        <v>4834</v>
      </c>
      <c r="D1727" s="6">
        <v>7000</v>
      </c>
      <c r="E1727" s="8">
        <v>10027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>ROUND((E1727/D1727)*100,0)</f>
        <v>143</v>
      </c>
      <c r="P1727" s="8">
        <f>IFERROR(ROUND(E1727/L1727,2),0)</f>
        <v>70.12</v>
      </c>
      <c r="Q1727" s="10" t="s">
        <v>8318</v>
      </c>
      <c r="R1727" t="s">
        <v>8319</v>
      </c>
      <c r="S1727">
        <f>YEAR(T1727)</f>
        <v>2011</v>
      </c>
      <c r="T1727" s="14">
        <f>(((J1727/60)/60)/24)+DATE(1970,1,1)</f>
        <v>40694.638460648144</v>
      </c>
      <c r="U1727" s="15">
        <f>(((I1727/60)/60)/24)+DATE(1970,1,1)</f>
        <v>40724.638460648144</v>
      </c>
    </row>
    <row r="1728" spans="1:21" ht="29" x14ac:dyDescent="0.35">
      <c r="A1728">
        <v>747</v>
      </c>
      <c r="B1728" s="3" t="s">
        <v>748</v>
      </c>
      <c r="C1728" s="3" t="s">
        <v>4857</v>
      </c>
      <c r="D1728" s="6">
        <v>7000</v>
      </c>
      <c r="E1728" s="8">
        <v>9395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>ROUND((E1728/D1728)*100,0)</f>
        <v>134</v>
      </c>
      <c r="P1728" s="8">
        <f>IFERROR(ROUND(E1728/L1728,2),0)</f>
        <v>170.82</v>
      </c>
      <c r="Q1728" s="10" t="s">
        <v>8318</v>
      </c>
      <c r="R1728" t="s">
        <v>8319</v>
      </c>
      <c r="S1728">
        <f>YEAR(T1728)</f>
        <v>2014</v>
      </c>
      <c r="T1728" s="14">
        <f>(((J1728/60)/60)/24)+DATE(1970,1,1)</f>
        <v>41988.548831018517</v>
      </c>
      <c r="U1728" s="15">
        <f>(((I1728/60)/60)/24)+DATE(1970,1,1)</f>
        <v>42019.454166666663</v>
      </c>
    </row>
    <row r="1729" spans="1:21" ht="29" x14ac:dyDescent="0.35">
      <c r="A1729">
        <v>765</v>
      </c>
      <c r="B1729" s="3" t="s">
        <v>766</v>
      </c>
      <c r="C1729" s="3" t="s">
        <v>4875</v>
      </c>
      <c r="D1729" s="6">
        <v>7000</v>
      </c>
      <c r="E1729" s="8">
        <v>9015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>ROUND((E1729/D1729)*100,0)</f>
        <v>129</v>
      </c>
      <c r="P1729" s="8">
        <f>IFERROR(ROUND(E1729/L1729,2),0)</f>
        <v>204.89</v>
      </c>
      <c r="Q1729" s="10" t="s">
        <v>8318</v>
      </c>
      <c r="R1729" t="s">
        <v>8342</v>
      </c>
      <c r="S1729">
        <f>YEAR(T1729)</f>
        <v>2014</v>
      </c>
      <c r="T1729" s="14">
        <f>(((J1729/60)/60)/24)+DATE(1970,1,1)</f>
        <v>41901.542638888888</v>
      </c>
      <c r="U1729" s="15">
        <f>(((I1729/60)/60)/24)+DATE(1970,1,1)</f>
        <v>41931.542638888888</v>
      </c>
    </row>
    <row r="1730" spans="1:21" ht="29" x14ac:dyDescent="0.35">
      <c r="A1730">
        <v>776</v>
      </c>
      <c r="B1730" s="3" t="s">
        <v>777</v>
      </c>
      <c r="C1730" s="3" t="s">
        <v>4886</v>
      </c>
      <c r="D1730" s="6">
        <v>7000</v>
      </c>
      <c r="E1730" s="8">
        <v>8739.01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>ROUND((E1730/D1730)*100,0)</f>
        <v>125</v>
      </c>
      <c r="P1730" s="8">
        <f>IFERROR(ROUND(E1730/L1730,2),0)</f>
        <v>153.32</v>
      </c>
      <c r="Q1730" s="10" t="s">
        <v>8318</v>
      </c>
      <c r="R1730" t="s">
        <v>8342</v>
      </c>
      <c r="S1730">
        <f>YEAR(T1730)</f>
        <v>2015</v>
      </c>
      <c r="T1730" s="14">
        <f>(((J1730/60)/60)/24)+DATE(1970,1,1)</f>
        <v>42250.685706018514</v>
      </c>
      <c r="U1730" s="15">
        <f>(((I1730/60)/60)/24)+DATE(1970,1,1)</f>
        <v>42288.208333333328</v>
      </c>
    </row>
    <row r="1731" spans="1:21" ht="29" x14ac:dyDescent="0.35">
      <c r="A1731">
        <v>816</v>
      </c>
      <c r="B1731" s="3" t="s">
        <v>817</v>
      </c>
      <c r="C1731" s="3" t="s">
        <v>4926</v>
      </c>
      <c r="D1731" s="6">
        <v>7000</v>
      </c>
      <c r="E1731" s="8">
        <v>8211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>ROUND((E1731/D1731)*100,0)</f>
        <v>117</v>
      </c>
      <c r="P1731" s="8">
        <f>IFERROR(ROUND(E1731/L1731,2),0)</f>
        <v>40.049999999999997</v>
      </c>
      <c r="Q1731" s="10" t="s">
        <v>8313</v>
      </c>
      <c r="R1731" t="s">
        <v>8315</v>
      </c>
      <c r="S1731">
        <f>YEAR(T1731)</f>
        <v>2013</v>
      </c>
      <c r="T1731" s="14">
        <f>(((J1731/60)/60)/24)+DATE(1970,1,1)</f>
        <v>41341.870868055557</v>
      </c>
      <c r="U1731" s="15">
        <f>(((I1731/60)/60)/24)+DATE(1970,1,1)</f>
        <v>41373.270833333336</v>
      </c>
    </row>
    <row r="1732" spans="1:21" ht="29" x14ac:dyDescent="0.35">
      <c r="A1732">
        <v>926</v>
      </c>
      <c r="B1732" s="3" t="s">
        <v>927</v>
      </c>
      <c r="C1732" s="3" t="s">
        <v>5036</v>
      </c>
      <c r="D1732" s="6">
        <v>7000</v>
      </c>
      <c r="E1732" s="8">
        <v>6842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>ROUND((E1732/D1732)*100,0)</f>
        <v>98</v>
      </c>
      <c r="P1732" s="8">
        <f>IFERROR(ROUND(E1732/L1732,2),0)</f>
        <v>0</v>
      </c>
      <c r="Q1732" s="10" t="s">
        <v>8313</v>
      </c>
      <c r="R1732" t="s">
        <v>8344</v>
      </c>
      <c r="S1732">
        <f>YEAR(T1732)</f>
        <v>2010</v>
      </c>
      <c r="T1732" s="14">
        <f>(((J1732/60)/60)/24)+DATE(1970,1,1)</f>
        <v>40338.02002314815</v>
      </c>
      <c r="U1732" s="15">
        <f>(((I1732/60)/60)/24)+DATE(1970,1,1)</f>
        <v>40367.944444444445</v>
      </c>
    </row>
    <row r="1733" spans="1:21" ht="29" x14ac:dyDescent="0.35">
      <c r="A1733">
        <v>938</v>
      </c>
      <c r="B1733" s="3" t="s">
        <v>939</v>
      </c>
      <c r="C1733" s="3" t="s">
        <v>5048</v>
      </c>
      <c r="D1733" s="6">
        <v>7000</v>
      </c>
      <c r="E1733" s="8">
        <v>6645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>ROUND((E1733/D1733)*100,0)</f>
        <v>95</v>
      </c>
      <c r="P1733" s="8">
        <f>IFERROR(ROUND(E1733/L1733,2),0)</f>
        <v>6645</v>
      </c>
      <c r="Q1733" s="10" t="s">
        <v>8313</v>
      </c>
      <c r="R1733" t="s">
        <v>8344</v>
      </c>
      <c r="S1733">
        <f>YEAR(T1733)</f>
        <v>2012</v>
      </c>
      <c r="T1733" s="14">
        <f>(((J1733/60)/60)/24)+DATE(1970,1,1)</f>
        <v>41124.479722222226</v>
      </c>
      <c r="U1733" s="15">
        <f>(((I1733/60)/60)/24)+DATE(1970,1,1)</f>
        <v>41154.479722222226</v>
      </c>
    </row>
    <row r="1734" spans="1:21" ht="29" x14ac:dyDescent="0.35">
      <c r="A1734">
        <v>1026</v>
      </c>
      <c r="B1734" s="3" t="s">
        <v>1027</v>
      </c>
      <c r="C1734" s="3" t="s">
        <v>5136</v>
      </c>
      <c r="D1734" s="6">
        <v>7000</v>
      </c>
      <c r="E1734" s="8">
        <v>5876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>ROUND((E1734/D1734)*100,0)</f>
        <v>84</v>
      </c>
      <c r="P1734" s="8">
        <f>IFERROR(ROUND(E1734/L1734,2),0)</f>
        <v>48.16</v>
      </c>
      <c r="Q1734" s="10" t="s">
        <v>8313</v>
      </c>
      <c r="R1734" t="s">
        <v>8320</v>
      </c>
      <c r="S1734">
        <f>YEAR(T1734)</f>
        <v>2016</v>
      </c>
      <c r="T1734" s="14">
        <f>(((J1734/60)/60)/24)+DATE(1970,1,1)</f>
        <v>42426.407592592594</v>
      </c>
      <c r="U1734" s="15">
        <f>(((I1734/60)/60)/24)+DATE(1970,1,1)</f>
        <v>42460.365925925929</v>
      </c>
    </row>
    <row r="1735" spans="1:21" ht="29" x14ac:dyDescent="0.35">
      <c r="A1735">
        <v>1044</v>
      </c>
      <c r="B1735" s="3" t="s">
        <v>1045</v>
      </c>
      <c r="C1735" s="3" t="s">
        <v>5154</v>
      </c>
      <c r="D1735" s="6">
        <v>7000</v>
      </c>
      <c r="E1735" s="8">
        <v>5671.11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>ROUND((E1735/D1735)*100,0)</f>
        <v>81</v>
      </c>
      <c r="P1735" s="8">
        <f>IFERROR(ROUND(E1735/L1735,2),0)</f>
        <v>2835.56</v>
      </c>
      <c r="Q1735" s="10" t="s">
        <v>8329</v>
      </c>
      <c r="R1735" t="s">
        <v>8330</v>
      </c>
      <c r="S1735">
        <f>YEAR(T1735)</f>
        <v>2015</v>
      </c>
      <c r="T1735" s="14">
        <f>(((J1735/60)/60)/24)+DATE(1970,1,1)</f>
        <v>42011.925937499997</v>
      </c>
      <c r="U1735" s="15">
        <f>(((I1735/60)/60)/24)+DATE(1970,1,1)</f>
        <v>42068.852083333331</v>
      </c>
    </row>
    <row r="1736" spans="1:21" ht="29" x14ac:dyDescent="0.35">
      <c r="A1736">
        <v>1281</v>
      </c>
      <c r="B1736" s="3" t="s">
        <v>1282</v>
      </c>
      <c r="C1736" s="3" t="s">
        <v>5391</v>
      </c>
      <c r="D1736" s="6">
        <v>7000</v>
      </c>
      <c r="E1736" s="8">
        <v>4181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>ROUND((E1736/D1736)*100,0)</f>
        <v>60</v>
      </c>
      <c r="P1736" s="8">
        <f>IFERROR(ROUND(E1736/L1736,2),0)</f>
        <v>56.5</v>
      </c>
      <c r="Q1736" s="10" t="s">
        <v>8313</v>
      </c>
      <c r="R1736" t="s">
        <v>8315</v>
      </c>
      <c r="S1736">
        <f>YEAR(T1736)</f>
        <v>2013</v>
      </c>
      <c r="T1736" s="14">
        <f>(((J1736/60)/60)/24)+DATE(1970,1,1)</f>
        <v>41463.743472222224</v>
      </c>
      <c r="U1736" s="15">
        <f>(((I1736/60)/60)/24)+DATE(1970,1,1)</f>
        <v>41483.743472222224</v>
      </c>
    </row>
    <row r="1737" spans="1:21" ht="29" x14ac:dyDescent="0.35">
      <c r="A1737">
        <v>1412</v>
      </c>
      <c r="B1737" s="3" t="s">
        <v>1413</v>
      </c>
      <c r="C1737" s="3" t="s">
        <v>5522</v>
      </c>
      <c r="D1737" s="6">
        <v>7000</v>
      </c>
      <c r="E1737" s="8">
        <v>3465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>ROUND((E1737/D1737)*100,0)</f>
        <v>50</v>
      </c>
      <c r="P1737" s="8">
        <f>IFERROR(ROUND(E1737/L1737,2),0)</f>
        <v>266.54000000000002</v>
      </c>
      <c r="Q1737" s="10" t="s">
        <v>8318</v>
      </c>
      <c r="R1737" t="s">
        <v>8338</v>
      </c>
      <c r="S1737">
        <f>YEAR(T1737)</f>
        <v>2014</v>
      </c>
      <c r="T1737" s="14">
        <f>(((J1737/60)/60)/24)+DATE(1970,1,1)</f>
        <v>41947.063645833332</v>
      </c>
      <c r="U1737" s="15">
        <f>(((I1737/60)/60)/24)+DATE(1970,1,1)</f>
        <v>41977.063645833332</v>
      </c>
    </row>
    <row r="1738" spans="1:21" ht="29" x14ac:dyDescent="0.35">
      <c r="A1738">
        <v>1483</v>
      </c>
      <c r="B1738" s="3" t="s">
        <v>1484</v>
      </c>
      <c r="C1738" s="3" t="s">
        <v>5593</v>
      </c>
      <c r="D1738" s="6">
        <v>7000</v>
      </c>
      <c r="E1738" s="8">
        <v>3205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>ROUND((E1738/D1738)*100,0)</f>
        <v>46</v>
      </c>
      <c r="P1738" s="8">
        <f>IFERROR(ROUND(E1738/L1738,2),0)</f>
        <v>1602.5</v>
      </c>
      <c r="Q1738" s="10" t="s">
        <v>8318</v>
      </c>
      <c r="R1738" t="s">
        <v>8342</v>
      </c>
      <c r="S1738">
        <f>YEAR(T1738)</f>
        <v>2016</v>
      </c>
      <c r="T1738" s="14">
        <f>(((J1738/60)/60)/24)+DATE(1970,1,1)</f>
        <v>42548.192997685182</v>
      </c>
      <c r="U1738" s="15">
        <f>(((I1738/60)/60)/24)+DATE(1970,1,1)</f>
        <v>42573.192997685182</v>
      </c>
    </row>
    <row r="1739" spans="1:21" ht="29" x14ac:dyDescent="0.35">
      <c r="A1739">
        <v>1538</v>
      </c>
      <c r="B1739" s="3" t="s">
        <v>1539</v>
      </c>
      <c r="C1739" s="3" t="s">
        <v>5648</v>
      </c>
      <c r="D1739" s="6">
        <v>7000</v>
      </c>
      <c r="E1739" s="8">
        <v>3034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>ROUND((E1739/D1739)*100,0)</f>
        <v>43</v>
      </c>
      <c r="P1739" s="8">
        <f>IFERROR(ROUND(E1739/L1739,2),0)</f>
        <v>65.959999999999994</v>
      </c>
      <c r="Q1739" s="10" t="s">
        <v>8325</v>
      </c>
      <c r="R1739" t="s">
        <v>8331</v>
      </c>
      <c r="S1739">
        <f>YEAR(T1739)</f>
        <v>2014</v>
      </c>
      <c r="T1739" s="14">
        <f>(((J1739/60)/60)/24)+DATE(1970,1,1)</f>
        <v>41981.782060185185</v>
      </c>
      <c r="U1739" s="15">
        <f>(((I1739/60)/60)/24)+DATE(1970,1,1)</f>
        <v>42026.782060185185</v>
      </c>
    </row>
    <row r="1740" spans="1:21" x14ac:dyDescent="0.35">
      <c r="A1740">
        <v>1617</v>
      </c>
      <c r="B1740" s="3" t="s">
        <v>1618</v>
      </c>
      <c r="C1740" s="3" t="s">
        <v>5727</v>
      </c>
      <c r="D1740" s="6">
        <v>7000</v>
      </c>
      <c r="E1740" s="8">
        <v>2725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>ROUND((E1740/D1740)*100,0)</f>
        <v>39</v>
      </c>
      <c r="P1740" s="8">
        <f>IFERROR(ROUND(E1740/L1740,2),0)</f>
        <v>17.25</v>
      </c>
      <c r="Q1740" s="10" t="s">
        <v>8313</v>
      </c>
      <c r="R1740" t="s">
        <v>8315</v>
      </c>
      <c r="S1740">
        <f>YEAR(T1740)</f>
        <v>2013</v>
      </c>
      <c r="T1740" s="14">
        <f>(((J1740/60)/60)/24)+DATE(1970,1,1)</f>
        <v>41546.664212962962</v>
      </c>
      <c r="U1740" s="15">
        <f>(((I1740/60)/60)/24)+DATE(1970,1,1)</f>
        <v>41579.791666666664</v>
      </c>
    </row>
    <row r="1741" spans="1:21" ht="29" x14ac:dyDescent="0.35">
      <c r="A1741">
        <v>1708</v>
      </c>
      <c r="B1741" s="3" t="s">
        <v>1709</v>
      </c>
      <c r="C1741" s="3" t="s">
        <v>5818</v>
      </c>
      <c r="D1741" s="6">
        <v>7000</v>
      </c>
      <c r="E1741" s="8">
        <v>2500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>ROUND((E1741/D1741)*100,0)</f>
        <v>36</v>
      </c>
      <c r="P1741" s="8">
        <f>IFERROR(ROUND(E1741/L1741,2),0)</f>
        <v>0</v>
      </c>
      <c r="Q1741" s="10" t="s">
        <v>8313</v>
      </c>
      <c r="R1741" t="s">
        <v>8345</v>
      </c>
      <c r="S1741">
        <f>YEAR(T1741)</f>
        <v>2016</v>
      </c>
      <c r="T1741" s="14">
        <f>(((J1741/60)/60)/24)+DATE(1970,1,1)</f>
        <v>42451.866967592592</v>
      </c>
      <c r="U1741" s="15">
        <f>(((I1741/60)/60)/24)+DATE(1970,1,1)</f>
        <v>42491.866967592592</v>
      </c>
    </row>
    <row r="1742" spans="1:21" ht="29" x14ac:dyDescent="0.35">
      <c r="A1742">
        <v>1745</v>
      </c>
      <c r="B1742" s="3" t="s">
        <v>1746</v>
      </c>
      <c r="C1742" s="3" t="s">
        <v>5855</v>
      </c>
      <c r="D1742" s="6">
        <v>7000</v>
      </c>
      <c r="E1742" s="8">
        <v>2340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>ROUND((E1742/D1742)*100,0)</f>
        <v>33</v>
      </c>
      <c r="P1742" s="8">
        <f>IFERROR(ROUND(E1742/L1742,2),0)</f>
        <v>26.29</v>
      </c>
      <c r="Q1742" s="10" t="s">
        <v>8325</v>
      </c>
      <c r="R1742" t="s">
        <v>8331</v>
      </c>
      <c r="S1742">
        <f>YEAR(T1742)</f>
        <v>2016</v>
      </c>
      <c r="T1742" s="14">
        <f>(((J1742/60)/60)/24)+DATE(1970,1,1)</f>
        <v>42690.259699074071</v>
      </c>
      <c r="U1742" s="15">
        <f>(((I1742/60)/60)/24)+DATE(1970,1,1)</f>
        <v>42726.083333333328</v>
      </c>
    </row>
    <row r="1743" spans="1:21" ht="29" x14ac:dyDescent="0.35">
      <c r="A1743">
        <v>1958</v>
      </c>
      <c r="B1743" s="3" t="s">
        <v>1959</v>
      </c>
      <c r="C1743" s="3" t="s">
        <v>6068</v>
      </c>
      <c r="D1743" s="6">
        <v>7000</v>
      </c>
      <c r="E1743" s="8">
        <v>1830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>ROUND((E1743/D1743)*100,0)</f>
        <v>26</v>
      </c>
      <c r="P1743" s="8">
        <f>IFERROR(ROUND(E1743/L1743,2),0)</f>
        <v>1.35</v>
      </c>
      <c r="Q1743" s="10" t="s">
        <v>8316</v>
      </c>
      <c r="R1743" t="s">
        <v>8317</v>
      </c>
      <c r="S1743">
        <f>YEAR(T1743)</f>
        <v>2013</v>
      </c>
      <c r="T1743" s="14">
        <f>(((J1743/60)/60)/24)+DATE(1970,1,1)</f>
        <v>41326.987974537034</v>
      </c>
      <c r="U1743" s="15">
        <f>(((I1743/60)/60)/24)+DATE(1970,1,1)</f>
        <v>41356.94630787037</v>
      </c>
    </row>
    <row r="1744" spans="1:21" x14ac:dyDescent="0.35">
      <c r="A1744">
        <v>2113</v>
      </c>
      <c r="B1744" s="3" t="s">
        <v>2114</v>
      </c>
      <c r="C1744" s="3" t="s">
        <v>6223</v>
      </c>
      <c r="D1744" s="6">
        <v>7000</v>
      </c>
      <c r="E1744" s="8">
        <v>1461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>ROUND((E1744/D1744)*100,0)</f>
        <v>21</v>
      </c>
      <c r="P1744" s="8">
        <f>IFERROR(ROUND(E1744/L1744,2),0)</f>
        <v>13.65</v>
      </c>
      <c r="Q1744" s="10" t="s">
        <v>8313</v>
      </c>
      <c r="R1744" t="s">
        <v>8343</v>
      </c>
      <c r="S1744">
        <f>YEAR(T1744)</f>
        <v>2014</v>
      </c>
      <c r="T1744" s="14">
        <f>(((J1744/60)/60)/24)+DATE(1970,1,1)</f>
        <v>41870.86546296296</v>
      </c>
      <c r="U1744" s="15">
        <f>(((I1744/60)/60)/24)+DATE(1970,1,1)</f>
        <v>41905.86546296296</v>
      </c>
    </row>
    <row r="1745" spans="1:21" ht="29" x14ac:dyDescent="0.35">
      <c r="A1745">
        <v>2248</v>
      </c>
      <c r="B1745" s="3" t="s">
        <v>2249</v>
      </c>
      <c r="C1745" s="3" t="s">
        <v>6358</v>
      </c>
      <c r="D1745" s="6">
        <v>7000</v>
      </c>
      <c r="E1745" s="8">
        <v>1148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>ROUND((E1745/D1745)*100,0)</f>
        <v>16</v>
      </c>
      <c r="P1745" s="8">
        <f>IFERROR(ROUND(E1745/L1745,2),0)</f>
        <v>8.9700000000000006</v>
      </c>
      <c r="Q1745" s="10" t="s">
        <v>8311</v>
      </c>
      <c r="R1745" t="s">
        <v>8312</v>
      </c>
      <c r="S1745">
        <f>YEAR(T1745)</f>
        <v>2016</v>
      </c>
      <c r="T1745" s="14">
        <f>(((J1745/60)/60)/24)+DATE(1970,1,1)</f>
        <v>42688.875902777778</v>
      </c>
      <c r="U1745" s="15">
        <f>(((I1745/60)/60)/24)+DATE(1970,1,1)</f>
        <v>42718.875902777778</v>
      </c>
    </row>
    <row r="1746" spans="1:21" ht="29" x14ac:dyDescent="0.35">
      <c r="A1746">
        <v>2296</v>
      </c>
      <c r="B1746" s="3" t="s">
        <v>2297</v>
      </c>
      <c r="C1746" s="3" t="s">
        <v>6406</v>
      </c>
      <c r="D1746" s="6">
        <v>7000</v>
      </c>
      <c r="E1746" s="8">
        <v>1066.8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>ROUND((E1746/D1746)*100,0)</f>
        <v>15</v>
      </c>
      <c r="P1746" s="8">
        <f>IFERROR(ROUND(E1746/L1746,2),0)</f>
        <v>7.36</v>
      </c>
      <c r="Q1746" s="10" t="s">
        <v>8313</v>
      </c>
      <c r="R1746" t="s">
        <v>8315</v>
      </c>
      <c r="S1746">
        <f>YEAR(T1746)</f>
        <v>2012</v>
      </c>
      <c r="T1746" s="14">
        <f>(((J1746/60)/60)/24)+DATE(1970,1,1)</f>
        <v>40927.731782407405</v>
      </c>
      <c r="U1746" s="15">
        <f>(((I1746/60)/60)/24)+DATE(1970,1,1)</f>
        <v>40962.731782407405</v>
      </c>
    </row>
    <row r="1747" spans="1:21" ht="43.5" x14ac:dyDescent="0.35">
      <c r="A1747">
        <v>2505</v>
      </c>
      <c r="B1747" s="3" t="s">
        <v>2505</v>
      </c>
      <c r="C1747" s="3" t="s">
        <v>6615</v>
      </c>
      <c r="D1747" s="6">
        <v>7000</v>
      </c>
      <c r="E1747" s="8">
        <v>722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>ROUND((E1747/D1747)*100,0)</f>
        <v>10</v>
      </c>
      <c r="P1747" s="8">
        <f>IFERROR(ROUND(E1747/L1747,2),0)</f>
        <v>0</v>
      </c>
      <c r="Q1747" s="10" t="s">
        <v>8321</v>
      </c>
      <c r="R1747" t="s">
        <v>8356</v>
      </c>
      <c r="S1747">
        <f>YEAR(T1747)</f>
        <v>2015</v>
      </c>
      <c r="T1747" s="14">
        <f>(((J1747/60)/60)/24)+DATE(1970,1,1)</f>
        <v>42047.05574074074</v>
      </c>
      <c r="U1747" s="15">
        <f>(((I1747/60)/60)/24)+DATE(1970,1,1)</f>
        <v>42077.014074074075</v>
      </c>
    </row>
    <row r="1748" spans="1:21" ht="29" x14ac:dyDescent="0.35">
      <c r="A1748">
        <v>2570</v>
      </c>
      <c r="B1748" s="3" t="s">
        <v>2570</v>
      </c>
      <c r="C1748" s="3" t="s">
        <v>6680</v>
      </c>
      <c r="D1748" s="6">
        <v>7000</v>
      </c>
      <c r="E1748" s="8">
        <v>631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>ROUND((E1748/D1748)*100,0)</f>
        <v>9</v>
      </c>
      <c r="P1748" s="8">
        <f>IFERROR(ROUND(E1748/L1748,2),0)</f>
        <v>315.5</v>
      </c>
      <c r="Q1748" s="10" t="s">
        <v>8321</v>
      </c>
      <c r="R1748" t="s">
        <v>8322</v>
      </c>
      <c r="S1748">
        <f>YEAR(T1748)</f>
        <v>2017</v>
      </c>
      <c r="T1748" s="14">
        <f>(((J1748/60)/60)/24)+DATE(1970,1,1)</f>
        <v>42744.903182870374</v>
      </c>
      <c r="U1748" s="15">
        <f>(((I1748/60)/60)/24)+DATE(1970,1,1)</f>
        <v>42774.903182870374</v>
      </c>
    </row>
    <row r="1749" spans="1:21" ht="29" x14ac:dyDescent="0.35">
      <c r="A1749">
        <v>2768</v>
      </c>
      <c r="B1749" s="3" t="s">
        <v>2768</v>
      </c>
      <c r="C1749" s="3" t="s">
        <v>6878</v>
      </c>
      <c r="D1749" s="6">
        <v>7000</v>
      </c>
      <c r="E1749" s="8">
        <v>396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>ROUND((E1749/D1749)*100,0)</f>
        <v>6</v>
      </c>
      <c r="P1749" s="8">
        <f>IFERROR(ROUND(E1749/L1749,2),0)</f>
        <v>11.65</v>
      </c>
      <c r="Q1749" s="10" t="s">
        <v>8318</v>
      </c>
      <c r="R1749" t="s">
        <v>8354</v>
      </c>
      <c r="S1749">
        <f>YEAR(T1749)</f>
        <v>2012</v>
      </c>
      <c r="T1749" s="14">
        <f>(((J1749/60)/60)/24)+DATE(1970,1,1)</f>
        <v>40967.614849537036</v>
      </c>
      <c r="U1749" s="15">
        <f>(((I1749/60)/60)/24)+DATE(1970,1,1)</f>
        <v>40997.573182870372</v>
      </c>
    </row>
    <row r="1750" spans="1:21" ht="29" x14ac:dyDescent="0.35">
      <c r="A1750">
        <v>3002</v>
      </c>
      <c r="B1750" s="3" t="s">
        <v>3002</v>
      </c>
      <c r="C1750" s="3" t="s">
        <v>7112</v>
      </c>
      <c r="D1750" s="6">
        <v>7000</v>
      </c>
      <c r="E1750" s="8">
        <v>175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>ROUND((E1750/D1750)*100,0)</f>
        <v>3</v>
      </c>
      <c r="P1750" s="8">
        <f>IFERROR(ROUND(E1750/L1750,2),0)</f>
        <v>1.68</v>
      </c>
      <c r="Q1750" s="10" t="s">
        <v>8339</v>
      </c>
      <c r="R1750" t="s">
        <v>8357</v>
      </c>
      <c r="S1750">
        <f>YEAR(T1750)</f>
        <v>2012</v>
      </c>
      <c r="T1750" s="14">
        <f>(((J1750/60)/60)/24)+DATE(1970,1,1)</f>
        <v>41239.83625</v>
      </c>
      <c r="U1750" s="15">
        <f>(((I1750/60)/60)/24)+DATE(1970,1,1)</f>
        <v>41269.83625</v>
      </c>
    </row>
    <row r="1751" spans="1:21" ht="29" x14ac:dyDescent="0.35">
      <c r="A1751">
        <v>3020</v>
      </c>
      <c r="B1751" s="3" t="s">
        <v>3020</v>
      </c>
      <c r="C1751" s="3" t="s">
        <v>7130</v>
      </c>
      <c r="D1751" s="6">
        <v>7000</v>
      </c>
      <c r="E1751" s="8">
        <v>151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>ROUND((E1751/D1751)*100,0)</f>
        <v>2</v>
      </c>
      <c r="P1751" s="8">
        <f>IFERROR(ROUND(E1751/L1751,2),0)</f>
        <v>5.03</v>
      </c>
      <c r="Q1751" s="10" t="s">
        <v>8339</v>
      </c>
      <c r="R1751" t="s">
        <v>8357</v>
      </c>
      <c r="S1751">
        <f>YEAR(T1751)</f>
        <v>2015</v>
      </c>
      <c r="T1751" s="14">
        <f>(((J1751/60)/60)/24)+DATE(1970,1,1)</f>
        <v>42170.846446759257</v>
      </c>
      <c r="U1751" s="15">
        <f>(((I1751/60)/60)/24)+DATE(1970,1,1)</f>
        <v>42230.846446759257</v>
      </c>
    </row>
    <row r="1752" spans="1:21" ht="29" x14ac:dyDescent="0.35">
      <c r="A1752">
        <v>3154</v>
      </c>
      <c r="B1752" s="3" t="s">
        <v>3154</v>
      </c>
      <c r="C1752" s="3" t="s">
        <v>7264</v>
      </c>
      <c r="D1752" s="6">
        <v>7000</v>
      </c>
      <c r="E1752" s="8">
        <v>95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>ROUND((E1752/D1752)*100,0)</f>
        <v>1</v>
      </c>
      <c r="P1752" s="8">
        <f>IFERROR(ROUND(E1752/L1752,2),0)</f>
        <v>0.77</v>
      </c>
      <c r="Q1752" s="10" t="s">
        <v>8339</v>
      </c>
      <c r="R1752" t="s">
        <v>8340</v>
      </c>
      <c r="S1752">
        <f>YEAR(T1752)</f>
        <v>2012</v>
      </c>
      <c r="T1752" s="14">
        <f>(((J1752/60)/60)/24)+DATE(1970,1,1)</f>
        <v>40970.875671296293</v>
      </c>
      <c r="U1752" s="15">
        <f>(((I1752/60)/60)/24)+DATE(1970,1,1)</f>
        <v>41000.834004629629</v>
      </c>
    </row>
    <row r="1753" spans="1:21" ht="29" x14ac:dyDescent="0.35">
      <c r="A1753">
        <v>3171</v>
      </c>
      <c r="B1753" s="3" t="s">
        <v>3171</v>
      </c>
      <c r="C1753" s="3" t="s">
        <v>7281</v>
      </c>
      <c r="D1753" s="6">
        <v>7000</v>
      </c>
      <c r="E1753" s="8">
        <v>85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>ROUND((E1753/D1753)*100,0)</f>
        <v>1</v>
      </c>
      <c r="P1753" s="8">
        <f>IFERROR(ROUND(E1753/L1753,2),0)</f>
        <v>0.73</v>
      </c>
      <c r="Q1753" s="10" t="s">
        <v>8339</v>
      </c>
      <c r="R1753" t="s">
        <v>8340</v>
      </c>
      <c r="S1753">
        <f>YEAR(T1753)</f>
        <v>2016</v>
      </c>
      <c r="T1753" s="14">
        <f>(((J1753/60)/60)/24)+DATE(1970,1,1)</f>
        <v>42466.608310185184</v>
      </c>
      <c r="U1753" s="15">
        <f>(((I1753/60)/60)/24)+DATE(1970,1,1)</f>
        <v>42496.608310185184</v>
      </c>
    </row>
    <row r="1754" spans="1:21" ht="43.5" x14ac:dyDescent="0.35">
      <c r="A1754">
        <v>3182</v>
      </c>
      <c r="B1754" s="3" t="s">
        <v>3182</v>
      </c>
      <c r="C1754" s="3" t="s">
        <v>7292</v>
      </c>
      <c r="D1754" s="6">
        <v>7000</v>
      </c>
      <c r="E1754" s="8">
        <v>80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>ROUND((E1754/D1754)*100,0)</f>
        <v>1</v>
      </c>
      <c r="P1754" s="8">
        <f>IFERROR(ROUND(E1754/L1754,2),0)</f>
        <v>0.53</v>
      </c>
      <c r="Q1754" s="10" t="s">
        <v>8339</v>
      </c>
      <c r="R1754" t="s">
        <v>8340</v>
      </c>
      <c r="S1754">
        <f>YEAR(T1754)</f>
        <v>2011</v>
      </c>
      <c r="T1754" s="14">
        <f>(((J1754/60)/60)/24)+DATE(1970,1,1)</f>
        <v>40883.949317129627</v>
      </c>
      <c r="U1754" s="15">
        <f>(((I1754/60)/60)/24)+DATE(1970,1,1)</f>
        <v>40939.708333333336</v>
      </c>
    </row>
    <row r="1755" spans="1:21" ht="29" x14ac:dyDescent="0.35">
      <c r="A1755">
        <v>3228</v>
      </c>
      <c r="B1755" s="3" t="s">
        <v>3228</v>
      </c>
      <c r="C1755" s="3" t="s">
        <v>7338</v>
      </c>
      <c r="D1755" s="6">
        <v>7000</v>
      </c>
      <c r="E1755" s="8">
        <v>65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>ROUND((E1755/D1755)*100,0)</f>
        <v>1</v>
      </c>
      <c r="P1755" s="8">
        <f>IFERROR(ROUND(E1755/L1755,2),0)</f>
        <v>1.76</v>
      </c>
      <c r="Q1755" s="10" t="s">
        <v>8339</v>
      </c>
      <c r="R1755" t="s">
        <v>8340</v>
      </c>
      <c r="S1755">
        <f>YEAR(T1755)</f>
        <v>2015</v>
      </c>
      <c r="T1755" s="14">
        <f>(((J1755/60)/60)/24)+DATE(1970,1,1)</f>
        <v>42323.70930555556</v>
      </c>
      <c r="U1755" s="15">
        <f>(((I1755/60)/60)/24)+DATE(1970,1,1)</f>
        <v>42355.207638888889</v>
      </c>
    </row>
    <row r="1756" spans="1:21" ht="29" x14ac:dyDescent="0.35">
      <c r="A1756">
        <v>3258</v>
      </c>
      <c r="B1756" s="3" t="s">
        <v>3258</v>
      </c>
      <c r="C1756" s="3" t="s">
        <v>7368</v>
      </c>
      <c r="D1756" s="6">
        <v>7000</v>
      </c>
      <c r="E1756" s="8">
        <v>53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>ROUND((E1756/D1756)*100,0)</f>
        <v>1</v>
      </c>
      <c r="P1756" s="8">
        <f>IFERROR(ROUND(E1756/L1756,2),0)</f>
        <v>0.71</v>
      </c>
      <c r="Q1756" s="10" t="s">
        <v>8339</v>
      </c>
      <c r="R1756" t="s">
        <v>8340</v>
      </c>
      <c r="S1756">
        <f>YEAR(T1756)</f>
        <v>2014</v>
      </c>
      <c r="T1756" s="14">
        <f>(((J1756/60)/60)/24)+DATE(1970,1,1)</f>
        <v>41982.887280092589</v>
      </c>
      <c r="U1756" s="15">
        <f>(((I1756/60)/60)/24)+DATE(1970,1,1)</f>
        <v>42012.887280092589</v>
      </c>
    </row>
    <row r="1757" spans="1:21" ht="29" x14ac:dyDescent="0.35">
      <c r="A1757">
        <v>3765</v>
      </c>
      <c r="B1757" s="3" t="s">
        <v>3762</v>
      </c>
      <c r="C1757" s="3" t="s">
        <v>7875</v>
      </c>
      <c r="D1757" s="6">
        <v>7000</v>
      </c>
      <c r="E1757" s="8">
        <v>0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>ROUND((E1757/D1757)*100,0)</f>
        <v>0</v>
      </c>
      <c r="P1757" s="8">
        <f>IFERROR(ROUND(E1757/L1757,2),0)</f>
        <v>0</v>
      </c>
      <c r="Q1757" s="10" t="s">
        <v>8339</v>
      </c>
      <c r="R1757" t="s">
        <v>8351</v>
      </c>
      <c r="S1757">
        <f>YEAR(T1757)</f>
        <v>2014</v>
      </c>
      <c r="T1757" s="14">
        <f>(((J1757/60)/60)/24)+DATE(1970,1,1)</f>
        <v>41820.776412037041</v>
      </c>
      <c r="U1757" s="15">
        <f>(((I1757/60)/60)/24)+DATE(1970,1,1)</f>
        <v>41850.776412037041</v>
      </c>
    </row>
    <row r="1758" spans="1:21" ht="29" x14ac:dyDescent="0.35">
      <c r="A1758">
        <v>3793</v>
      </c>
      <c r="B1758" s="3" t="s">
        <v>3790</v>
      </c>
      <c r="C1758" s="3" t="s">
        <v>7903</v>
      </c>
      <c r="D1758" s="6">
        <v>7000</v>
      </c>
      <c r="E1758" s="8">
        <v>0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>ROUND((E1758/D1758)*100,0)</f>
        <v>0</v>
      </c>
      <c r="P1758" s="8">
        <f>IFERROR(ROUND(E1758/L1758,2),0)</f>
        <v>0</v>
      </c>
      <c r="Q1758" s="10" t="s">
        <v>8339</v>
      </c>
      <c r="R1758" t="s">
        <v>8351</v>
      </c>
      <c r="S1758">
        <f>YEAR(T1758)</f>
        <v>2014</v>
      </c>
      <c r="T1758" s="14">
        <f>(((J1758/60)/60)/24)+DATE(1970,1,1)</f>
        <v>41968.938993055555</v>
      </c>
      <c r="U1758" s="15">
        <f>(((I1758/60)/60)/24)+DATE(1970,1,1)</f>
        <v>41989.938993055555</v>
      </c>
    </row>
    <row r="1759" spans="1:21" ht="29" x14ac:dyDescent="0.35">
      <c r="A1759">
        <v>3846</v>
      </c>
      <c r="B1759" s="3" t="s">
        <v>3843</v>
      </c>
      <c r="C1759" s="3" t="s">
        <v>7955</v>
      </c>
      <c r="D1759" s="6">
        <v>7000</v>
      </c>
      <c r="E1759" s="8">
        <v>0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>ROUND((E1759/D1759)*100,0)</f>
        <v>0</v>
      </c>
      <c r="P1759" s="8">
        <f>IFERROR(ROUND(E1759/L1759,2),0)</f>
        <v>0</v>
      </c>
      <c r="Q1759" s="10" t="s">
        <v>8339</v>
      </c>
      <c r="R1759" t="s">
        <v>8340</v>
      </c>
      <c r="S1759">
        <f>YEAR(T1759)</f>
        <v>2014</v>
      </c>
      <c r="T1759" s="14">
        <f>(((J1759/60)/60)/24)+DATE(1970,1,1)</f>
        <v>41885.221550925926</v>
      </c>
      <c r="U1759" s="15">
        <f>(((I1759/60)/60)/24)+DATE(1970,1,1)</f>
        <v>41916.290972222225</v>
      </c>
    </row>
    <row r="1760" spans="1:21" ht="29" x14ac:dyDescent="0.35">
      <c r="A1760">
        <v>3933</v>
      </c>
      <c r="B1760" s="3" t="s">
        <v>3930</v>
      </c>
      <c r="C1760" s="3" t="s">
        <v>8041</v>
      </c>
      <c r="D1760" s="6">
        <v>7000</v>
      </c>
      <c r="E1760" s="8">
        <v>0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>ROUND((E1760/D1760)*100,0)</f>
        <v>0</v>
      </c>
      <c r="P1760" s="8">
        <f>IFERROR(ROUND(E1760/L1760,2),0)</f>
        <v>0</v>
      </c>
      <c r="Q1760" s="10" t="s">
        <v>8339</v>
      </c>
      <c r="R1760" t="s">
        <v>8340</v>
      </c>
      <c r="S1760">
        <f>YEAR(T1760)</f>
        <v>2016</v>
      </c>
      <c r="T1760" s="14">
        <f>(((J1760/60)/60)/24)+DATE(1970,1,1)</f>
        <v>42538.968310185184</v>
      </c>
      <c r="U1760" s="15">
        <f>(((I1760/60)/60)/24)+DATE(1970,1,1)</f>
        <v>42568.029861111107</v>
      </c>
    </row>
    <row r="1761" spans="1:21" ht="29" x14ac:dyDescent="0.35">
      <c r="A1761">
        <v>3999</v>
      </c>
      <c r="B1761" s="3" t="s">
        <v>3995</v>
      </c>
      <c r="C1761" s="3" t="s">
        <v>8105</v>
      </c>
      <c r="D1761" s="6">
        <v>7000</v>
      </c>
      <c r="E1761" s="8">
        <v>0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>ROUND((E1761/D1761)*100,0)</f>
        <v>0</v>
      </c>
      <c r="P1761" s="8">
        <f>IFERROR(ROUND(E1761/L1761,2),0)</f>
        <v>0</v>
      </c>
      <c r="Q1761" s="10" t="s">
        <v>8339</v>
      </c>
      <c r="R1761" t="s">
        <v>8340</v>
      </c>
      <c r="S1761">
        <f>YEAR(T1761)</f>
        <v>2014</v>
      </c>
      <c r="T1761" s="14">
        <f>(((J1761/60)/60)/24)+DATE(1970,1,1)</f>
        <v>41842.828680555554</v>
      </c>
      <c r="U1761" s="15">
        <f>(((I1761/60)/60)/24)+DATE(1970,1,1)</f>
        <v>41882.827650462961</v>
      </c>
    </row>
    <row r="1762" spans="1:21" ht="29" x14ac:dyDescent="0.35">
      <c r="A1762">
        <v>4015</v>
      </c>
      <c r="B1762" s="3" t="s">
        <v>4011</v>
      </c>
      <c r="C1762" s="3" t="s">
        <v>8120</v>
      </c>
      <c r="D1762" s="6">
        <v>7000</v>
      </c>
      <c r="E1762" s="8">
        <v>0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>ROUND((E1762/D1762)*100,0)</f>
        <v>0</v>
      </c>
      <c r="P1762" s="8">
        <f>IFERROR(ROUND(E1762/L1762,2),0)</f>
        <v>0</v>
      </c>
      <c r="Q1762" s="10" t="s">
        <v>8339</v>
      </c>
      <c r="R1762" t="s">
        <v>8340</v>
      </c>
      <c r="S1762">
        <f>YEAR(T1762)</f>
        <v>2015</v>
      </c>
      <c r="T1762" s="14">
        <f>(((J1762/60)/60)/24)+DATE(1970,1,1)</f>
        <v>42174.780821759254</v>
      </c>
      <c r="U1762" s="15">
        <f>(((I1762/60)/60)/24)+DATE(1970,1,1)</f>
        <v>42204.780821759254</v>
      </c>
    </row>
    <row r="1763" spans="1:21" ht="29" x14ac:dyDescent="0.3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>ROUND((E1763/D1763)*100,0)</f>
        <v>0</v>
      </c>
      <c r="P1763" s="8">
        <f>IFERROR(ROUND(E1763/L1763,2),0)</f>
        <v>0</v>
      </c>
      <c r="Q1763" s="10" t="s">
        <v>8339</v>
      </c>
      <c r="R1763" t="s">
        <v>8340</v>
      </c>
      <c r="S1763">
        <f>YEAR(T1763)</f>
        <v>2016</v>
      </c>
      <c r="T1763" s="14">
        <f>(((J1763/60)/60)/24)+DATE(1970,1,1)</f>
        <v>42408.999571759254</v>
      </c>
      <c r="U1763" s="15">
        <f>(((I1763/60)/60)/24)+DATE(1970,1,1)</f>
        <v>42453.957905092597</v>
      </c>
    </row>
    <row r="1764" spans="1:21" ht="29" x14ac:dyDescent="0.35">
      <c r="A1764">
        <v>1371</v>
      </c>
      <c r="B1764" s="3" t="s">
        <v>1372</v>
      </c>
      <c r="C1764" s="3" t="s">
        <v>5481</v>
      </c>
      <c r="D1764" s="6">
        <v>6999</v>
      </c>
      <c r="E1764" s="8">
        <v>3685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>ROUND((E1764/D1764)*100,0)</f>
        <v>53</v>
      </c>
      <c r="P1764" s="8">
        <f>IFERROR(ROUND(E1764/L1764,2),0)</f>
        <v>52.64</v>
      </c>
      <c r="Q1764" s="10" t="s">
        <v>8313</v>
      </c>
      <c r="R1764" t="s">
        <v>8315</v>
      </c>
      <c r="S1764">
        <f>YEAR(T1764)</f>
        <v>2015</v>
      </c>
      <c r="T1764" s="14">
        <f>(((J1764/60)/60)/24)+DATE(1970,1,1)</f>
        <v>42101.758587962962</v>
      </c>
      <c r="U1764" s="15">
        <f>(((I1764/60)/60)/24)+DATE(1970,1,1)</f>
        <v>42131.758587962962</v>
      </c>
    </row>
    <row r="1765" spans="1:21" ht="29" x14ac:dyDescent="0.35">
      <c r="A1765">
        <v>1622</v>
      </c>
      <c r="B1765" s="3" t="s">
        <v>1623</v>
      </c>
      <c r="C1765" s="3" t="s">
        <v>5732</v>
      </c>
      <c r="D1765" s="6">
        <v>6900</v>
      </c>
      <c r="E1765" s="8">
        <v>2706.23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>ROUND((E1765/D1765)*100,0)</f>
        <v>39</v>
      </c>
      <c r="P1765" s="8">
        <f>IFERROR(ROUND(E1765/L1765,2),0)</f>
        <v>41.63</v>
      </c>
      <c r="Q1765" s="10" t="s">
        <v>8313</v>
      </c>
      <c r="R1765" t="s">
        <v>8315</v>
      </c>
      <c r="S1765">
        <f>YEAR(T1765)</f>
        <v>2014</v>
      </c>
      <c r="T1765" s="14">
        <f>(((J1765/60)/60)/24)+DATE(1970,1,1)</f>
        <v>41950.29483796296</v>
      </c>
      <c r="U1765" s="15">
        <f>(((I1765/60)/60)/24)+DATE(1970,1,1)</f>
        <v>41990.332638888889</v>
      </c>
    </row>
    <row r="1766" spans="1:21" ht="29" x14ac:dyDescent="0.35">
      <c r="A1766">
        <v>1159</v>
      </c>
      <c r="B1766" s="3" t="s">
        <v>1160</v>
      </c>
      <c r="C1766" s="3" t="s">
        <v>5269</v>
      </c>
      <c r="D1766" s="6">
        <v>6750</v>
      </c>
      <c r="E1766" s="8">
        <v>5070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>ROUND((E1766/D1766)*100,0)</f>
        <v>75</v>
      </c>
      <c r="P1766" s="8">
        <f>IFERROR(ROUND(E1766/L1766,2),0)</f>
        <v>0</v>
      </c>
      <c r="Q1766" s="10" t="s">
        <v>8321</v>
      </c>
      <c r="R1766" t="s">
        <v>8322</v>
      </c>
      <c r="S1766">
        <f>YEAR(T1766)</f>
        <v>2015</v>
      </c>
      <c r="T1766" s="14">
        <f>(((J1766/60)/60)/24)+DATE(1970,1,1)</f>
        <v>42154.726446759261</v>
      </c>
      <c r="U1766" s="15">
        <f>(((I1766/60)/60)/24)+DATE(1970,1,1)</f>
        <v>42185.65625</v>
      </c>
    </row>
    <row r="1767" spans="1:21" ht="29" x14ac:dyDescent="0.35">
      <c r="A1767">
        <v>1254</v>
      </c>
      <c r="B1767" s="3" t="s">
        <v>1255</v>
      </c>
      <c r="C1767" s="3" t="s">
        <v>5364</v>
      </c>
      <c r="D1767" s="6">
        <v>6700</v>
      </c>
      <c r="E1767" s="8">
        <v>4345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>ROUND((E1767/D1767)*100,0)</f>
        <v>65</v>
      </c>
      <c r="P1767" s="8">
        <f>IFERROR(ROUND(E1767/L1767,2),0)</f>
        <v>30.82</v>
      </c>
      <c r="Q1767" s="10" t="s">
        <v>8313</v>
      </c>
      <c r="R1767" t="s">
        <v>8315</v>
      </c>
      <c r="S1767">
        <f>YEAR(T1767)</f>
        <v>2010</v>
      </c>
      <c r="T1767" s="14">
        <f>(((J1767/60)/60)/24)+DATE(1970,1,1)</f>
        <v>40487.621365740742</v>
      </c>
      <c r="U1767" s="15">
        <f>(((I1767/60)/60)/24)+DATE(1970,1,1)</f>
        <v>40544.207638888889</v>
      </c>
    </row>
    <row r="1768" spans="1:21" ht="29" x14ac:dyDescent="0.35">
      <c r="A1768">
        <v>1485</v>
      </c>
      <c r="B1768" s="3" t="s">
        <v>1486</v>
      </c>
      <c r="C1768" s="3" t="s">
        <v>5595</v>
      </c>
      <c r="D1768" s="6">
        <v>6700</v>
      </c>
      <c r="E1768" s="8">
        <v>3200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>ROUND((E1768/D1768)*100,0)</f>
        <v>48</v>
      </c>
      <c r="P1768" s="8">
        <f>IFERROR(ROUND(E1768/L1768,2),0)</f>
        <v>1066.67</v>
      </c>
      <c r="Q1768" s="10" t="s">
        <v>8318</v>
      </c>
      <c r="R1768" t="s">
        <v>8342</v>
      </c>
      <c r="S1768">
        <f>YEAR(T1768)</f>
        <v>2015</v>
      </c>
      <c r="T1768" s="14">
        <f>(((J1768/60)/60)/24)+DATE(1970,1,1)</f>
        <v>42130.795983796299</v>
      </c>
      <c r="U1768" s="15">
        <f>(((I1768/60)/60)/24)+DATE(1970,1,1)</f>
        <v>42175.795983796299</v>
      </c>
    </row>
    <row r="1769" spans="1:21" ht="29" x14ac:dyDescent="0.35">
      <c r="A1769">
        <v>369</v>
      </c>
      <c r="B1769" s="3" t="s">
        <v>370</v>
      </c>
      <c r="C1769" s="3" t="s">
        <v>4479</v>
      </c>
      <c r="D1769" s="6">
        <v>6500</v>
      </c>
      <c r="E1769" s="8">
        <v>22318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>ROUND((E1769/D1769)*100,0)</f>
        <v>343</v>
      </c>
      <c r="P1769" s="8">
        <f>IFERROR(ROUND(E1769/L1769,2),0)</f>
        <v>133.63999999999999</v>
      </c>
      <c r="Q1769" s="10" t="s">
        <v>8308</v>
      </c>
      <c r="R1769" t="s">
        <v>8332</v>
      </c>
      <c r="S1769">
        <f>YEAR(T1769)</f>
        <v>2011</v>
      </c>
      <c r="T1769" s="14">
        <f>(((J1769/60)/60)/24)+DATE(1970,1,1)</f>
        <v>40893.551724537036</v>
      </c>
      <c r="U1769" s="15">
        <f>(((I1769/60)/60)/24)+DATE(1970,1,1)</f>
        <v>40923.551724537036</v>
      </c>
    </row>
    <row r="1770" spans="1:21" ht="29" x14ac:dyDescent="0.35">
      <c r="A1770">
        <v>427</v>
      </c>
      <c r="B1770" s="3" t="s">
        <v>428</v>
      </c>
      <c r="C1770" s="3" t="s">
        <v>4537</v>
      </c>
      <c r="D1770" s="6">
        <v>6500</v>
      </c>
      <c r="E1770" s="8">
        <v>19292.5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>ROUND((E1770/D1770)*100,0)</f>
        <v>297</v>
      </c>
      <c r="P1770" s="8">
        <f>IFERROR(ROUND(E1770/L1770,2),0)</f>
        <v>0</v>
      </c>
      <c r="Q1770" s="10" t="s">
        <v>8308</v>
      </c>
      <c r="R1770" t="s">
        <v>8335</v>
      </c>
      <c r="S1770">
        <f>YEAR(T1770)</f>
        <v>2015</v>
      </c>
      <c r="T1770" s="14">
        <f>(((J1770/60)/60)/24)+DATE(1970,1,1)</f>
        <v>42285.909027777772</v>
      </c>
      <c r="U1770" s="15">
        <f>(((I1770/60)/60)/24)+DATE(1970,1,1)</f>
        <v>42299.790972222225</v>
      </c>
    </row>
    <row r="1771" spans="1:21" ht="29" x14ac:dyDescent="0.35">
      <c r="A1771">
        <v>500</v>
      </c>
      <c r="B1771" s="3" t="s">
        <v>501</v>
      </c>
      <c r="C1771" s="3" t="s">
        <v>4610</v>
      </c>
      <c r="D1771" s="6">
        <v>6500</v>
      </c>
      <c r="E1771" s="8">
        <v>15597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>ROUND((E1771/D1771)*100,0)</f>
        <v>240</v>
      </c>
      <c r="P1771" s="8">
        <f>IFERROR(ROUND(E1771/L1771,2),0)</f>
        <v>3899.25</v>
      </c>
      <c r="Q1771" s="10" t="s">
        <v>8308</v>
      </c>
      <c r="R1771" t="s">
        <v>8335</v>
      </c>
      <c r="S1771">
        <f>YEAR(T1771)</f>
        <v>2010</v>
      </c>
      <c r="T1771" s="14">
        <f>(((J1771/60)/60)/24)+DATE(1970,1,1)</f>
        <v>40247.886006944449</v>
      </c>
      <c r="U1771" s="15">
        <f>(((I1771/60)/60)/24)+DATE(1970,1,1)</f>
        <v>40306.927777777775</v>
      </c>
    </row>
    <row r="1772" spans="1:21" ht="29" x14ac:dyDescent="0.35">
      <c r="A1772">
        <v>503</v>
      </c>
      <c r="B1772" s="3" t="s">
        <v>504</v>
      </c>
      <c r="C1772" s="3" t="s">
        <v>4613</v>
      </c>
      <c r="D1772" s="6">
        <v>6500</v>
      </c>
      <c r="E1772" s="8">
        <v>15565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>ROUND((E1772/D1772)*100,0)</f>
        <v>239</v>
      </c>
      <c r="P1772" s="8">
        <f>IFERROR(ROUND(E1772/L1772,2),0)</f>
        <v>1729.44</v>
      </c>
      <c r="Q1772" s="10" t="s">
        <v>8308</v>
      </c>
      <c r="R1772" t="s">
        <v>8335</v>
      </c>
      <c r="S1772">
        <f>YEAR(T1772)</f>
        <v>2014</v>
      </c>
      <c r="T1772" s="14">
        <f>(((J1772/60)/60)/24)+DATE(1970,1,1)</f>
        <v>41991.526655092588</v>
      </c>
      <c r="U1772" s="15">
        <f>(((I1772/60)/60)/24)+DATE(1970,1,1)</f>
        <v>42021.526655092588</v>
      </c>
    </row>
    <row r="1773" spans="1:21" ht="29" x14ac:dyDescent="0.35">
      <c r="A1773">
        <v>864</v>
      </c>
      <c r="B1773" s="3" t="s">
        <v>865</v>
      </c>
      <c r="C1773" s="3" t="s">
        <v>4974</v>
      </c>
      <c r="D1773" s="6">
        <v>6500</v>
      </c>
      <c r="E1773" s="8">
        <v>7790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>ROUND((E1773/D1773)*100,0)</f>
        <v>120</v>
      </c>
      <c r="P1773" s="8">
        <f>IFERROR(ROUND(E1773/L1773,2),0)</f>
        <v>98.61</v>
      </c>
      <c r="Q1773" s="10" t="s">
        <v>8313</v>
      </c>
      <c r="R1773" t="s">
        <v>8344</v>
      </c>
      <c r="S1773">
        <f>YEAR(T1773)</f>
        <v>2013</v>
      </c>
      <c r="T1773" s="14">
        <f>(((J1773/60)/60)/24)+DATE(1970,1,1)</f>
        <v>41541.106921296298</v>
      </c>
      <c r="U1773" s="15">
        <f>(((I1773/60)/60)/24)+DATE(1970,1,1)</f>
        <v>41563.415972222225</v>
      </c>
    </row>
    <row r="1774" spans="1:21" ht="29" x14ac:dyDescent="0.35">
      <c r="A1774">
        <v>901</v>
      </c>
      <c r="B1774" s="3" t="s">
        <v>902</v>
      </c>
      <c r="C1774" s="3" t="s">
        <v>5011</v>
      </c>
      <c r="D1774" s="6">
        <v>6500</v>
      </c>
      <c r="E1774" s="8">
        <v>7304.04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>ROUND((E1774/D1774)*100,0)</f>
        <v>112</v>
      </c>
      <c r="P1774" s="8">
        <f>IFERROR(ROUND(E1774/L1774,2),0)</f>
        <v>0</v>
      </c>
      <c r="Q1774" s="10" t="s">
        <v>8313</v>
      </c>
      <c r="R1774" t="s">
        <v>8344</v>
      </c>
      <c r="S1774">
        <f>YEAR(T1774)</f>
        <v>2010</v>
      </c>
      <c r="T1774" s="14">
        <f>(((J1774/60)/60)/24)+DATE(1970,1,1)</f>
        <v>40291.81150462963</v>
      </c>
      <c r="U1774" s="15">
        <f>(((I1774/60)/60)/24)+DATE(1970,1,1)</f>
        <v>40337.799305555556</v>
      </c>
    </row>
    <row r="1775" spans="1:21" ht="29" x14ac:dyDescent="0.35">
      <c r="A1775">
        <v>905</v>
      </c>
      <c r="B1775" s="3" t="s">
        <v>906</v>
      </c>
      <c r="C1775" s="3" t="s">
        <v>5015</v>
      </c>
      <c r="D1775" s="6">
        <v>6500</v>
      </c>
      <c r="E1775" s="8">
        <v>7206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>ROUND((E1775/D1775)*100,0)</f>
        <v>111</v>
      </c>
      <c r="P1775" s="8">
        <f>IFERROR(ROUND(E1775/L1775,2),0)</f>
        <v>1201</v>
      </c>
      <c r="Q1775" s="10" t="s">
        <v>8313</v>
      </c>
      <c r="R1775" t="s">
        <v>8344</v>
      </c>
      <c r="S1775">
        <f>YEAR(T1775)</f>
        <v>2010</v>
      </c>
      <c r="T1775" s="14">
        <f>(((J1775/60)/60)/24)+DATE(1970,1,1)</f>
        <v>40507.239884259259</v>
      </c>
      <c r="U1775" s="15">
        <f>(((I1775/60)/60)/24)+DATE(1970,1,1)</f>
        <v>40567.239884259259</v>
      </c>
    </row>
    <row r="1776" spans="1:21" ht="29" x14ac:dyDescent="0.35">
      <c r="A1776">
        <v>915</v>
      </c>
      <c r="B1776" s="3" t="s">
        <v>916</v>
      </c>
      <c r="C1776" s="3" t="s">
        <v>5025</v>
      </c>
      <c r="D1776" s="6">
        <v>6500</v>
      </c>
      <c r="E1776" s="8">
        <v>7040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>ROUND((E1776/D1776)*100,0)</f>
        <v>108</v>
      </c>
      <c r="P1776" s="8">
        <f>IFERROR(ROUND(E1776/L1776,2),0)</f>
        <v>782.22</v>
      </c>
      <c r="Q1776" s="10" t="s">
        <v>8313</v>
      </c>
      <c r="R1776" t="s">
        <v>8344</v>
      </c>
      <c r="S1776">
        <f>YEAR(T1776)</f>
        <v>2012</v>
      </c>
      <c r="T1776" s="14">
        <f>(((J1776/60)/60)/24)+DATE(1970,1,1)</f>
        <v>40937.679560185185</v>
      </c>
      <c r="U1776" s="15">
        <f>(((I1776/60)/60)/24)+DATE(1970,1,1)</f>
        <v>40969.207638888889</v>
      </c>
    </row>
    <row r="1777" spans="1:21" ht="29" x14ac:dyDescent="0.35">
      <c r="A1777">
        <v>1156</v>
      </c>
      <c r="B1777" s="3" t="s">
        <v>1157</v>
      </c>
      <c r="C1777" s="3" t="s">
        <v>5266</v>
      </c>
      <c r="D1777" s="6">
        <v>6500</v>
      </c>
      <c r="E1777" s="8">
        <v>5080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>ROUND((E1777/D1777)*100,0)</f>
        <v>78</v>
      </c>
      <c r="P1777" s="8">
        <f>IFERROR(ROUND(E1777/L1777,2),0)</f>
        <v>0</v>
      </c>
      <c r="Q1777" s="10" t="s">
        <v>8321</v>
      </c>
      <c r="R1777" t="s">
        <v>8322</v>
      </c>
      <c r="S1777">
        <f>YEAR(T1777)</f>
        <v>2015</v>
      </c>
      <c r="T1777" s="14">
        <f>(((J1777/60)/60)/24)+DATE(1970,1,1)</f>
        <v>42029.07131944444</v>
      </c>
      <c r="U1777" s="15">
        <f>(((I1777/60)/60)/24)+DATE(1970,1,1)</f>
        <v>42059.07131944444</v>
      </c>
    </row>
    <row r="1778" spans="1:21" ht="29" x14ac:dyDescent="0.35">
      <c r="A1778">
        <v>1213</v>
      </c>
      <c r="B1778" s="3" t="s">
        <v>1214</v>
      </c>
      <c r="C1778" s="3" t="s">
        <v>5323</v>
      </c>
      <c r="D1778" s="6">
        <v>6500</v>
      </c>
      <c r="E1778" s="8">
        <v>4648.33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>ROUND((E1778/D1778)*100,0)</f>
        <v>72</v>
      </c>
      <c r="P1778" s="8">
        <f>IFERROR(ROUND(E1778/L1778,2),0)</f>
        <v>43.04</v>
      </c>
      <c r="Q1778" s="10" t="s">
        <v>8325</v>
      </c>
      <c r="R1778" t="s">
        <v>8331</v>
      </c>
      <c r="S1778">
        <f>YEAR(T1778)</f>
        <v>2016</v>
      </c>
      <c r="T1778" s="14">
        <f>(((J1778/60)/60)/24)+DATE(1970,1,1)</f>
        <v>42731.755787037036</v>
      </c>
      <c r="U1778" s="15">
        <f>(((I1778/60)/60)/24)+DATE(1970,1,1)</f>
        <v>42766.755787037036</v>
      </c>
    </row>
    <row r="1779" spans="1:21" ht="29" x14ac:dyDescent="0.35">
      <c r="A1779">
        <v>1262</v>
      </c>
      <c r="B1779" s="3" t="s">
        <v>1263</v>
      </c>
      <c r="C1779" s="3" t="s">
        <v>5372</v>
      </c>
      <c r="D1779" s="6">
        <v>6500</v>
      </c>
      <c r="E1779" s="8">
        <v>4308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>ROUND((E1779/D1779)*100,0)</f>
        <v>66</v>
      </c>
      <c r="P1779" s="8">
        <f>IFERROR(ROUND(E1779/L1779,2),0)</f>
        <v>41.03</v>
      </c>
      <c r="Q1779" s="10" t="s">
        <v>8313</v>
      </c>
      <c r="R1779" t="s">
        <v>8315</v>
      </c>
      <c r="S1779">
        <f>YEAR(T1779)</f>
        <v>2014</v>
      </c>
      <c r="T1779" s="14">
        <f>(((J1779/60)/60)/24)+DATE(1970,1,1)</f>
        <v>41656.762638888889</v>
      </c>
      <c r="U1779" s="15">
        <f>(((I1779/60)/60)/24)+DATE(1970,1,1)</f>
        <v>41686.762638888889</v>
      </c>
    </row>
    <row r="1780" spans="1:21" ht="29" x14ac:dyDescent="0.35">
      <c r="A1780">
        <v>1278</v>
      </c>
      <c r="B1780" s="3" t="s">
        <v>1279</v>
      </c>
      <c r="C1780" s="3" t="s">
        <v>5388</v>
      </c>
      <c r="D1780" s="6">
        <v>6500</v>
      </c>
      <c r="E1780" s="8">
        <v>4205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>ROUND((E1780/D1780)*100,0)</f>
        <v>65</v>
      </c>
      <c r="P1780" s="8">
        <f>IFERROR(ROUND(E1780/L1780,2),0)</f>
        <v>22.13</v>
      </c>
      <c r="Q1780" s="10" t="s">
        <v>8313</v>
      </c>
      <c r="R1780" t="s">
        <v>8315</v>
      </c>
      <c r="S1780">
        <f>YEAR(T1780)</f>
        <v>2014</v>
      </c>
      <c r="T1780" s="14">
        <f>(((J1780/60)/60)/24)+DATE(1970,1,1)</f>
        <v>41786.555162037039</v>
      </c>
      <c r="U1780" s="15">
        <f>(((I1780/60)/60)/24)+DATE(1970,1,1)</f>
        <v>41815.083333333336</v>
      </c>
    </row>
    <row r="1781" spans="1:21" ht="29" x14ac:dyDescent="0.35">
      <c r="A1781">
        <v>1504</v>
      </c>
      <c r="B1781" s="3" t="s">
        <v>1505</v>
      </c>
      <c r="C1781" s="3" t="s">
        <v>5614</v>
      </c>
      <c r="D1781" s="6">
        <v>6500</v>
      </c>
      <c r="E1781" s="8">
        <v>3132.63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>ROUND((E1781/D1781)*100,0)</f>
        <v>48</v>
      </c>
      <c r="P1781" s="8">
        <f>IFERROR(ROUND(E1781/L1781,2),0)</f>
        <v>11.65</v>
      </c>
      <c r="Q1781" s="10" t="s">
        <v>8325</v>
      </c>
      <c r="R1781" t="s">
        <v>8331</v>
      </c>
      <c r="S1781">
        <f>YEAR(T1781)</f>
        <v>2014</v>
      </c>
      <c r="T1781" s="14">
        <f>(((J1781/60)/60)/24)+DATE(1970,1,1)</f>
        <v>41772.657685185186</v>
      </c>
      <c r="U1781" s="15">
        <f>(((I1781/60)/60)/24)+DATE(1970,1,1)</f>
        <v>41800.356249999997</v>
      </c>
    </row>
    <row r="1782" spans="1:21" x14ac:dyDescent="0.35">
      <c r="A1782">
        <v>1726</v>
      </c>
      <c r="B1782" s="3" t="s">
        <v>1727</v>
      </c>
      <c r="C1782" s="3" t="s">
        <v>5836</v>
      </c>
      <c r="D1782" s="6">
        <v>6500</v>
      </c>
      <c r="E1782" s="8">
        <v>2405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>ROUND((E1782/D1782)*100,0)</f>
        <v>37</v>
      </c>
      <c r="P1782" s="8">
        <f>IFERROR(ROUND(E1782/L1782,2),0)</f>
        <v>150.31</v>
      </c>
      <c r="Q1782" s="10" t="s">
        <v>8313</v>
      </c>
      <c r="R1782" t="s">
        <v>8345</v>
      </c>
      <c r="S1782">
        <f>YEAR(T1782)</f>
        <v>2014</v>
      </c>
      <c r="T1782" s="14">
        <f>(((J1782/60)/60)/24)+DATE(1970,1,1)</f>
        <v>41788.919722222221</v>
      </c>
      <c r="U1782" s="15">
        <f>(((I1782/60)/60)/24)+DATE(1970,1,1)</f>
        <v>41817.919722222221</v>
      </c>
    </row>
    <row r="1783" spans="1:21" ht="29" x14ac:dyDescent="0.35">
      <c r="A1783">
        <v>1812</v>
      </c>
      <c r="B1783" s="3" t="s">
        <v>1813</v>
      </c>
      <c r="C1783" s="3" t="s">
        <v>5922</v>
      </c>
      <c r="D1783" s="6">
        <v>6500</v>
      </c>
      <c r="E1783" s="8">
        <v>2140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>ROUND((E1783/D1783)*100,0)</f>
        <v>33</v>
      </c>
      <c r="P1783" s="8">
        <f>IFERROR(ROUND(E1783/L1783,2),0)</f>
        <v>93.04</v>
      </c>
      <c r="Q1783" s="10" t="s">
        <v>8325</v>
      </c>
      <c r="R1783" t="s">
        <v>8331</v>
      </c>
      <c r="S1783">
        <f>YEAR(T1783)</f>
        <v>2016</v>
      </c>
      <c r="T1783" s="14">
        <f>(((J1783/60)/60)/24)+DATE(1970,1,1)</f>
        <v>42524.318703703699</v>
      </c>
      <c r="U1783" s="15">
        <f>(((I1783/60)/60)/24)+DATE(1970,1,1)</f>
        <v>42554.318703703699</v>
      </c>
    </row>
    <row r="1784" spans="1:21" ht="29" x14ac:dyDescent="0.35">
      <c r="A1784">
        <v>1864</v>
      </c>
      <c r="B1784" s="3" t="s">
        <v>1865</v>
      </c>
      <c r="C1784" s="3" t="s">
        <v>5974</v>
      </c>
      <c r="D1784" s="6">
        <v>6500</v>
      </c>
      <c r="E1784" s="8">
        <v>2047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>ROUND((E1784/D1784)*100,0)</f>
        <v>31</v>
      </c>
      <c r="P1784" s="8">
        <f>IFERROR(ROUND(E1784/L1784,2),0)</f>
        <v>42.65</v>
      </c>
      <c r="Q1784" s="10" t="s">
        <v>8311</v>
      </c>
      <c r="R1784" t="s">
        <v>8336</v>
      </c>
      <c r="S1784">
        <f>YEAR(T1784)</f>
        <v>2014</v>
      </c>
      <c r="T1784" s="14">
        <f>(((J1784/60)/60)/24)+DATE(1970,1,1)</f>
        <v>41733.716435185182</v>
      </c>
      <c r="U1784" s="15">
        <f>(((I1784/60)/60)/24)+DATE(1970,1,1)</f>
        <v>41763.716435185182</v>
      </c>
    </row>
    <row r="1785" spans="1:21" ht="29" x14ac:dyDescent="0.35">
      <c r="A1785">
        <v>1871</v>
      </c>
      <c r="B1785" s="3" t="s">
        <v>1872</v>
      </c>
      <c r="C1785" s="3" t="s">
        <v>5981</v>
      </c>
      <c r="D1785" s="6">
        <v>6500</v>
      </c>
      <c r="E1785" s="8">
        <v>2031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>ROUND((E1785/D1785)*100,0)</f>
        <v>31</v>
      </c>
      <c r="P1785" s="8">
        <f>IFERROR(ROUND(E1785/L1785,2),0)</f>
        <v>21.38</v>
      </c>
      <c r="Q1785" s="10" t="s">
        <v>8311</v>
      </c>
      <c r="R1785" t="s">
        <v>8336</v>
      </c>
      <c r="S1785">
        <f>YEAR(T1785)</f>
        <v>2014</v>
      </c>
      <c r="T1785" s="14">
        <f>(((J1785/60)/60)/24)+DATE(1970,1,1)</f>
        <v>41923.783576388887</v>
      </c>
      <c r="U1785" s="15">
        <f>(((I1785/60)/60)/24)+DATE(1970,1,1)</f>
        <v>41963.825243055559</v>
      </c>
    </row>
    <row r="1786" spans="1:21" ht="29" x14ac:dyDescent="0.35">
      <c r="A1786">
        <v>1997</v>
      </c>
      <c r="B1786" s="3" t="s">
        <v>1998</v>
      </c>
      <c r="C1786" s="3" t="s">
        <v>6107</v>
      </c>
      <c r="D1786" s="6">
        <v>6500</v>
      </c>
      <c r="E1786" s="8">
        <v>1705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>ROUND((E1786/D1786)*100,0)</f>
        <v>26</v>
      </c>
      <c r="P1786" s="8">
        <f>IFERROR(ROUND(E1786/L1786,2),0)</f>
        <v>0</v>
      </c>
      <c r="Q1786" s="10" t="s">
        <v>8325</v>
      </c>
      <c r="R1786" t="s">
        <v>8352</v>
      </c>
      <c r="S1786">
        <f>YEAR(T1786)</f>
        <v>2014</v>
      </c>
      <c r="T1786" s="14">
        <f>(((J1786/60)/60)/24)+DATE(1970,1,1)</f>
        <v>41847.930694444447</v>
      </c>
      <c r="U1786" s="15">
        <f>(((I1786/60)/60)/24)+DATE(1970,1,1)</f>
        <v>41877.930694444447</v>
      </c>
    </row>
    <row r="1787" spans="1:21" ht="29" x14ac:dyDescent="0.35">
      <c r="A1787">
        <v>2530</v>
      </c>
      <c r="B1787" s="3" t="s">
        <v>2530</v>
      </c>
      <c r="C1787" s="3" t="s">
        <v>6640</v>
      </c>
      <c r="D1787" s="6">
        <v>6500</v>
      </c>
      <c r="E1787" s="8">
        <v>676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>ROUND((E1787/D1787)*100,0)</f>
        <v>10</v>
      </c>
      <c r="P1787" s="8">
        <f>IFERROR(ROUND(E1787/L1787,2),0)</f>
        <v>14.08</v>
      </c>
      <c r="Q1787" s="10" t="s">
        <v>8313</v>
      </c>
      <c r="R1787" t="s">
        <v>8341</v>
      </c>
      <c r="S1787">
        <f>YEAR(T1787)</f>
        <v>2015</v>
      </c>
      <c r="T1787" s="14">
        <f>(((J1787/60)/60)/24)+DATE(1970,1,1)</f>
        <v>42081.864641203705</v>
      </c>
      <c r="U1787" s="15">
        <f>(((I1787/60)/60)/24)+DATE(1970,1,1)</f>
        <v>42114.201388888891</v>
      </c>
    </row>
    <row r="1788" spans="1:21" ht="29" x14ac:dyDescent="0.35">
      <c r="A1788">
        <v>2550</v>
      </c>
      <c r="B1788" s="3" t="s">
        <v>2550</v>
      </c>
      <c r="C1788" s="3" t="s">
        <v>6660</v>
      </c>
      <c r="D1788" s="6">
        <v>6500</v>
      </c>
      <c r="E1788" s="8">
        <v>645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>ROUND((E1788/D1788)*100,0)</f>
        <v>10</v>
      </c>
      <c r="P1788" s="8">
        <f>IFERROR(ROUND(E1788/L1788,2),0)</f>
        <v>4.3</v>
      </c>
      <c r="Q1788" s="10" t="s">
        <v>8313</v>
      </c>
      <c r="R1788" t="s">
        <v>8341</v>
      </c>
      <c r="S1788">
        <f>YEAR(T1788)</f>
        <v>2015</v>
      </c>
      <c r="T1788" s="14">
        <f>(((J1788/60)/60)/24)+DATE(1970,1,1)</f>
        <v>42228.634328703702</v>
      </c>
      <c r="U1788" s="15">
        <f>(((I1788/60)/60)/24)+DATE(1970,1,1)</f>
        <v>42285.165972222225</v>
      </c>
    </row>
    <row r="1789" spans="1:21" ht="29" x14ac:dyDescent="0.35">
      <c r="A1789">
        <v>2569</v>
      </c>
      <c r="B1789" s="3" t="s">
        <v>2569</v>
      </c>
      <c r="C1789" s="3" t="s">
        <v>6679</v>
      </c>
      <c r="D1789" s="6">
        <v>6500</v>
      </c>
      <c r="E1789" s="8">
        <v>631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>ROUND((E1789/D1789)*100,0)</f>
        <v>10</v>
      </c>
      <c r="P1789" s="8">
        <f>IFERROR(ROUND(E1789/L1789,2),0)</f>
        <v>315.5</v>
      </c>
      <c r="Q1789" s="10" t="s">
        <v>8321</v>
      </c>
      <c r="R1789" t="s">
        <v>8322</v>
      </c>
      <c r="S1789">
        <f>YEAR(T1789)</f>
        <v>2015</v>
      </c>
      <c r="T1789" s="14">
        <f>(((J1789/60)/60)/24)+DATE(1970,1,1)</f>
        <v>42234.105462962965</v>
      </c>
      <c r="U1789" s="15">
        <f>(((I1789/60)/60)/24)+DATE(1970,1,1)</f>
        <v>42264.105462962965</v>
      </c>
    </row>
    <row r="1790" spans="1:21" x14ac:dyDescent="0.35">
      <c r="A1790">
        <v>3310</v>
      </c>
      <c r="B1790" s="3" t="s">
        <v>3310</v>
      </c>
      <c r="C1790" s="3" t="s">
        <v>7420</v>
      </c>
      <c r="D1790" s="6">
        <v>6500</v>
      </c>
      <c r="E1790" s="8">
        <v>45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>ROUND((E1790/D1790)*100,0)</f>
        <v>1</v>
      </c>
      <c r="P1790" s="8">
        <f>IFERROR(ROUND(E1790/L1790,2),0)</f>
        <v>1.45</v>
      </c>
      <c r="Q1790" s="10" t="s">
        <v>8339</v>
      </c>
      <c r="R1790" t="s">
        <v>8340</v>
      </c>
      <c r="S1790">
        <f>YEAR(T1790)</f>
        <v>2015</v>
      </c>
      <c r="T1790" s="14">
        <f>(((J1790/60)/60)/24)+DATE(1970,1,1)</f>
        <v>42253.928530092591</v>
      </c>
      <c r="U1790" s="15">
        <f>(((I1790/60)/60)/24)+DATE(1970,1,1)</f>
        <v>42283.928530092591</v>
      </c>
    </row>
    <row r="1791" spans="1:21" ht="29" x14ac:dyDescent="0.35">
      <c r="A1791">
        <v>2303</v>
      </c>
      <c r="B1791" s="3" t="s">
        <v>2304</v>
      </c>
      <c r="C1791" s="3" t="s">
        <v>6413</v>
      </c>
      <c r="D1791" s="6">
        <v>6450</v>
      </c>
      <c r="E1791" s="8">
        <v>1060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>ROUND((E1791/D1791)*100,0)</f>
        <v>16</v>
      </c>
      <c r="P1791" s="8">
        <f>IFERROR(ROUND(E1791/L1791,2),0)</f>
        <v>10.29</v>
      </c>
      <c r="Q1791" s="10" t="s">
        <v>8313</v>
      </c>
      <c r="R1791" t="s">
        <v>8343</v>
      </c>
      <c r="S1791">
        <f>YEAR(T1791)</f>
        <v>2011</v>
      </c>
      <c r="T1791" s="14">
        <f>(((J1791/60)/60)/24)+DATE(1970,1,1)</f>
        <v>40850.111064814817</v>
      </c>
      <c r="U1791" s="15">
        <f>(((I1791/60)/60)/24)+DATE(1970,1,1)</f>
        <v>40890.152731481481</v>
      </c>
    </row>
    <row r="1792" spans="1:21" ht="29" x14ac:dyDescent="0.35">
      <c r="A1792">
        <v>1897</v>
      </c>
      <c r="B1792" s="3" t="s">
        <v>1898</v>
      </c>
      <c r="C1792" s="3" t="s">
        <v>6007</v>
      </c>
      <c r="D1792" s="6">
        <v>6350</v>
      </c>
      <c r="E1792" s="8">
        <v>2005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>ROUND((E1792/D1792)*100,0)</f>
        <v>32</v>
      </c>
      <c r="P1792" s="8">
        <f>IFERROR(ROUND(E1792/L1792,2),0)</f>
        <v>10.96</v>
      </c>
      <c r="Q1792" s="10" t="s">
        <v>8313</v>
      </c>
      <c r="R1792" t="s">
        <v>8343</v>
      </c>
      <c r="S1792">
        <f>YEAR(T1792)</f>
        <v>2014</v>
      </c>
      <c r="T1792" s="14">
        <f>(((J1792/60)/60)/24)+DATE(1970,1,1)</f>
        <v>41680.583402777782</v>
      </c>
      <c r="U1792" s="15">
        <f>(((I1792/60)/60)/24)+DATE(1970,1,1)</f>
        <v>41702.875</v>
      </c>
    </row>
    <row r="1793" spans="1:21" ht="29" x14ac:dyDescent="0.35">
      <c r="A1793">
        <v>212</v>
      </c>
      <c r="B1793" s="3" t="s">
        <v>214</v>
      </c>
      <c r="C1793" s="3" t="s">
        <v>4322</v>
      </c>
      <c r="D1793" s="6">
        <v>6300</v>
      </c>
      <c r="E1793" s="8">
        <v>39304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>ROUND((E1793/D1793)*100,0)</f>
        <v>624</v>
      </c>
      <c r="P1793" s="8">
        <f>IFERROR(ROUND(E1793/L1793,2),0)</f>
        <v>39304</v>
      </c>
      <c r="Q1793" s="10" t="s">
        <v>8308</v>
      </c>
      <c r="R1793" t="s">
        <v>8323</v>
      </c>
      <c r="S1793">
        <f>YEAR(T1793)</f>
        <v>2016</v>
      </c>
      <c r="T1793" s="14">
        <f>(((J1793/60)/60)/24)+DATE(1970,1,1)</f>
        <v>42416.881018518514</v>
      </c>
      <c r="U1793" s="15">
        <f>(((I1793/60)/60)/24)+DATE(1970,1,1)</f>
        <v>42476.839351851857</v>
      </c>
    </row>
    <row r="1794" spans="1:21" ht="29" x14ac:dyDescent="0.35">
      <c r="A1794">
        <v>1419</v>
      </c>
      <c r="B1794" s="3" t="s">
        <v>1420</v>
      </c>
      <c r="C1794" s="3" t="s">
        <v>5529</v>
      </c>
      <c r="D1794" s="6">
        <v>6300</v>
      </c>
      <c r="E1794" s="8">
        <v>3419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>ROUND((E1794/D1794)*100,0)</f>
        <v>54</v>
      </c>
      <c r="P1794" s="8">
        <f>IFERROR(ROUND(E1794/L1794,2),0)</f>
        <v>341.9</v>
      </c>
      <c r="Q1794" s="10" t="s">
        <v>8318</v>
      </c>
      <c r="R1794" t="s">
        <v>8338</v>
      </c>
      <c r="S1794">
        <f>YEAR(T1794)</f>
        <v>2016</v>
      </c>
      <c r="T1794" s="14">
        <f>(((J1794/60)/60)/24)+DATE(1970,1,1)</f>
        <v>42622.456238425926</v>
      </c>
      <c r="U1794" s="15">
        <f>(((I1794/60)/60)/24)+DATE(1970,1,1)</f>
        <v>42652.456238425926</v>
      </c>
    </row>
    <row r="1795" spans="1:21" ht="29" x14ac:dyDescent="0.35">
      <c r="A1795">
        <v>4032</v>
      </c>
      <c r="B1795" s="3" t="s">
        <v>4028</v>
      </c>
      <c r="C1795" s="3" t="s">
        <v>8137</v>
      </c>
      <c r="D1795" s="6">
        <v>6048</v>
      </c>
      <c r="E1795" s="8">
        <v>0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>ROUND((E1795/D1795)*100,0)</f>
        <v>0</v>
      </c>
      <c r="P1795" s="8">
        <f>IFERROR(ROUND(E1795/L1795,2),0)</f>
        <v>0</v>
      </c>
      <c r="Q1795" s="10" t="s">
        <v>8339</v>
      </c>
      <c r="R1795" t="s">
        <v>8340</v>
      </c>
      <c r="S1795">
        <f>YEAR(T1795)</f>
        <v>2015</v>
      </c>
      <c r="T1795" s="14">
        <f>(((J1795/60)/60)/24)+DATE(1970,1,1)</f>
        <v>42293.809212962966</v>
      </c>
      <c r="U1795" s="15">
        <f>(((I1795/60)/60)/24)+DATE(1970,1,1)</f>
        <v>42353.85087962963</v>
      </c>
    </row>
    <row r="1796" spans="1:21" x14ac:dyDescent="0.35">
      <c r="A1796">
        <v>14</v>
      </c>
      <c r="B1796" s="3" t="s">
        <v>16</v>
      </c>
      <c r="C1796" s="3" t="s">
        <v>4125</v>
      </c>
      <c r="D1796" s="6">
        <v>6000</v>
      </c>
      <c r="E1796" s="8">
        <v>348018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>ROUND((E1796/D1796)*100,0)</f>
        <v>5800</v>
      </c>
      <c r="P1796" s="8">
        <f>IFERROR(ROUND(E1796/L1796,2),0)</f>
        <v>8488.24</v>
      </c>
      <c r="Q1796" s="10" t="s">
        <v>8308</v>
      </c>
      <c r="R1796" t="s">
        <v>8309</v>
      </c>
      <c r="S1796">
        <f>YEAR(T1796)</f>
        <v>2014</v>
      </c>
      <c r="T1796" s="14">
        <f>(((J1796/60)/60)/24)+DATE(1970,1,1)</f>
        <v>41808.02648148148</v>
      </c>
      <c r="U1796" s="15">
        <f>(((I1796/60)/60)/24)+DATE(1970,1,1)</f>
        <v>41833.582638888889</v>
      </c>
    </row>
    <row r="1797" spans="1:21" x14ac:dyDescent="0.35">
      <c r="A1797">
        <v>36</v>
      </c>
      <c r="B1797" s="3" t="s">
        <v>38</v>
      </c>
      <c r="C1797" s="3" t="s">
        <v>4147</v>
      </c>
      <c r="D1797" s="6">
        <v>6000</v>
      </c>
      <c r="E1797" s="8">
        <v>176420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>ROUND((E1797/D1797)*100,0)</f>
        <v>2940</v>
      </c>
      <c r="P1797" s="8">
        <f>IFERROR(ROUND(E1797/L1797,2),0)</f>
        <v>4009.55</v>
      </c>
      <c r="Q1797" s="10" t="s">
        <v>8308</v>
      </c>
      <c r="R1797" t="s">
        <v>8309</v>
      </c>
      <c r="S1797">
        <f>YEAR(T1797)</f>
        <v>2015</v>
      </c>
      <c r="T1797" s="14">
        <f>(((J1797/60)/60)/24)+DATE(1970,1,1)</f>
        <v>42068.307002314818</v>
      </c>
      <c r="U1797" s="15">
        <f>(((I1797/60)/60)/24)+DATE(1970,1,1)</f>
        <v>42098.265335648146</v>
      </c>
    </row>
    <row r="1798" spans="1:21" ht="29" x14ac:dyDescent="0.35">
      <c r="A1798">
        <v>86</v>
      </c>
      <c r="B1798" s="3" t="s">
        <v>88</v>
      </c>
      <c r="C1798" s="3" t="s">
        <v>4197</v>
      </c>
      <c r="D1798" s="6">
        <v>6000</v>
      </c>
      <c r="E1798" s="8">
        <v>97273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>ROUND((E1798/D1798)*100,0)</f>
        <v>1621</v>
      </c>
      <c r="P1798" s="8">
        <f>IFERROR(ROUND(E1798/L1798,2),0)</f>
        <v>5721.94</v>
      </c>
      <c r="Q1798" s="10" t="s">
        <v>8308</v>
      </c>
      <c r="R1798" t="s">
        <v>8310</v>
      </c>
      <c r="S1798">
        <f>YEAR(T1798)</f>
        <v>2015</v>
      </c>
      <c r="T1798" s="14">
        <f>(((J1798/60)/60)/24)+DATE(1970,1,1)</f>
        <v>42291.556076388893</v>
      </c>
      <c r="U1798" s="15">
        <f>(((I1798/60)/60)/24)+DATE(1970,1,1)</f>
        <v>42365.59774305555</v>
      </c>
    </row>
    <row r="1799" spans="1:21" ht="29" x14ac:dyDescent="0.35">
      <c r="A1799">
        <v>89</v>
      </c>
      <c r="B1799" s="3" t="s">
        <v>91</v>
      </c>
      <c r="C1799" s="3" t="s">
        <v>4200</v>
      </c>
      <c r="D1799" s="6">
        <v>6000</v>
      </c>
      <c r="E1799" s="8">
        <v>93374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>ROUND((E1799/D1799)*100,0)</f>
        <v>1556</v>
      </c>
      <c r="P1799" s="8">
        <f>IFERROR(ROUND(E1799/L1799,2),0)</f>
        <v>1667.39</v>
      </c>
      <c r="Q1799" s="10" t="s">
        <v>8308</v>
      </c>
      <c r="R1799" t="s">
        <v>8310</v>
      </c>
      <c r="S1799">
        <f>YEAR(T1799)</f>
        <v>2013</v>
      </c>
      <c r="T1799" s="14">
        <f>(((J1799/60)/60)/24)+DATE(1970,1,1)</f>
        <v>41402.752222222225</v>
      </c>
      <c r="U1799" s="15">
        <f>(((I1799/60)/60)/24)+DATE(1970,1,1)</f>
        <v>41427.752222222225</v>
      </c>
    </row>
    <row r="1800" spans="1:21" ht="29" x14ac:dyDescent="0.35">
      <c r="A1800">
        <v>102</v>
      </c>
      <c r="B1800" s="3" t="s">
        <v>104</v>
      </c>
      <c r="C1800" s="3" t="s">
        <v>4213</v>
      </c>
      <c r="D1800" s="6">
        <v>6000</v>
      </c>
      <c r="E1800" s="8">
        <v>79173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>ROUND((E1800/D1800)*100,0)</f>
        <v>1320</v>
      </c>
      <c r="P1800" s="8">
        <f>IFERROR(ROUND(E1800/L1800,2),0)</f>
        <v>1218.05</v>
      </c>
      <c r="Q1800" s="10" t="s">
        <v>8308</v>
      </c>
      <c r="R1800" t="s">
        <v>8310</v>
      </c>
      <c r="S1800">
        <f>YEAR(T1800)</f>
        <v>2010</v>
      </c>
      <c r="T1800" s="14">
        <f>(((J1800/60)/60)/24)+DATE(1970,1,1)</f>
        <v>40505.131168981483</v>
      </c>
      <c r="U1800" s="15">
        <f>(((I1800/60)/60)/24)+DATE(1970,1,1)</f>
        <v>40535.131168981483</v>
      </c>
    </row>
    <row r="1801" spans="1:21" ht="29" x14ac:dyDescent="0.35">
      <c r="A1801">
        <v>174</v>
      </c>
      <c r="B1801" s="3" t="s">
        <v>176</v>
      </c>
      <c r="C1801" s="3" t="s">
        <v>4284</v>
      </c>
      <c r="D1801" s="6">
        <v>6000</v>
      </c>
      <c r="E1801" s="8">
        <v>46643.07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>ROUND((E1801/D1801)*100,0)</f>
        <v>777</v>
      </c>
      <c r="P1801" s="8">
        <f>IFERROR(ROUND(E1801/L1801,2),0)</f>
        <v>0</v>
      </c>
      <c r="Q1801" s="10" t="s">
        <v>8308</v>
      </c>
      <c r="R1801" t="s">
        <v>8323</v>
      </c>
      <c r="S1801">
        <f>YEAR(T1801)</f>
        <v>2015</v>
      </c>
      <c r="T1801" s="14">
        <f>(((J1801/60)/60)/24)+DATE(1970,1,1)</f>
        <v>42072.758981481486</v>
      </c>
      <c r="U1801" s="15">
        <f>(((I1801/60)/60)/24)+DATE(1970,1,1)</f>
        <v>42132.758981481486</v>
      </c>
    </row>
    <row r="1802" spans="1:21" x14ac:dyDescent="0.35">
      <c r="A1802">
        <v>200</v>
      </c>
      <c r="B1802" s="3" t="s">
        <v>202</v>
      </c>
      <c r="C1802" s="3" t="s">
        <v>4310</v>
      </c>
      <c r="D1802" s="6">
        <v>6000</v>
      </c>
      <c r="E1802" s="8">
        <v>40357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>ROUND((E1802/D1802)*100,0)</f>
        <v>673</v>
      </c>
      <c r="P1802" s="8">
        <f>IFERROR(ROUND(E1802/L1802,2),0)</f>
        <v>2242.06</v>
      </c>
      <c r="Q1802" s="10" t="s">
        <v>8308</v>
      </c>
      <c r="R1802" t="s">
        <v>8323</v>
      </c>
      <c r="S1802">
        <f>YEAR(T1802)</f>
        <v>2014</v>
      </c>
      <c r="T1802" s="14">
        <f>(((J1802/60)/60)/24)+DATE(1970,1,1)</f>
        <v>41867.083368055559</v>
      </c>
      <c r="U1802" s="15">
        <f>(((I1802/60)/60)/24)+DATE(1970,1,1)</f>
        <v>41897.083368055559</v>
      </c>
    </row>
    <row r="1803" spans="1:21" x14ac:dyDescent="0.35">
      <c r="A1803">
        <v>202</v>
      </c>
      <c r="B1803" s="3" t="s">
        <v>204</v>
      </c>
      <c r="C1803" s="3" t="s">
        <v>4312</v>
      </c>
      <c r="D1803" s="6">
        <v>6000</v>
      </c>
      <c r="E1803" s="8">
        <v>40153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>ROUND((E1803/D1803)*100,0)</f>
        <v>669</v>
      </c>
      <c r="P1803" s="8">
        <f>IFERROR(ROUND(E1803/L1803,2),0)</f>
        <v>0</v>
      </c>
      <c r="Q1803" s="10" t="s">
        <v>8308</v>
      </c>
      <c r="R1803" t="s">
        <v>8323</v>
      </c>
      <c r="S1803">
        <f>YEAR(T1803)</f>
        <v>2015</v>
      </c>
      <c r="T1803" s="14">
        <f>(((J1803/60)/60)/24)+DATE(1970,1,1)</f>
        <v>42255.927824074075</v>
      </c>
      <c r="U1803" s="15">
        <f>(((I1803/60)/60)/24)+DATE(1970,1,1)</f>
        <v>42285.874305555553</v>
      </c>
    </row>
    <row r="1804" spans="1:21" ht="29" x14ac:dyDescent="0.35">
      <c r="A1804">
        <v>339</v>
      </c>
      <c r="B1804" s="3" t="s">
        <v>340</v>
      </c>
      <c r="C1804" s="3" t="s">
        <v>4449</v>
      </c>
      <c r="D1804" s="6">
        <v>6000</v>
      </c>
      <c r="E1804" s="8">
        <v>25174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>ROUND((E1804/D1804)*100,0)</f>
        <v>420</v>
      </c>
      <c r="P1804" s="8">
        <f>IFERROR(ROUND(E1804/L1804,2),0)</f>
        <v>282.85000000000002</v>
      </c>
      <c r="Q1804" s="10" t="s">
        <v>8308</v>
      </c>
      <c r="R1804" t="s">
        <v>8332</v>
      </c>
      <c r="S1804">
        <f>YEAR(T1804)</f>
        <v>2015</v>
      </c>
      <c r="T1804" s="14">
        <f>(((J1804/60)/60)/24)+DATE(1970,1,1)</f>
        <v>42093.760046296295</v>
      </c>
      <c r="U1804" s="15">
        <f>(((I1804/60)/60)/24)+DATE(1970,1,1)</f>
        <v>42123.760046296295</v>
      </c>
    </row>
    <row r="1805" spans="1:21" ht="29" x14ac:dyDescent="0.35">
      <c r="A1805">
        <v>374</v>
      </c>
      <c r="B1805" s="3" t="s">
        <v>375</v>
      </c>
      <c r="C1805" s="3" t="s">
        <v>4484</v>
      </c>
      <c r="D1805" s="6">
        <v>6000</v>
      </c>
      <c r="E1805" s="8">
        <v>21905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>ROUND((E1805/D1805)*100,0)</f>
        <v>365</v>
      </c>
      <c r="P1805" s="8">
        <f>IFERROR(ROUND(E1805/L1805,2),0)</f>
        <v>125.89</v>
      </c>
      <c r="Q1805" s="10" t="s">
        <v>8308</v>
      </c>
      <c r="R1805" t="s">
        <v>8332</v>
      </c>
      <c r="S1805">
        <f>YEAR(T1805)</f>
        <v>2011</v>
      </c>
      <c r="T1805" s="14">
        <f>(((J1805/60)/60)/24)+DATE(1970,1,1)</f>
        <v>40757.889247685183</v>
      </c>
      <c r="U1805" s="15">
        <f>(((I1805/60)/60)/24)+DATE(1970,1,1)</f>
        <v>40802.889247685183</v>
      </c>
    </row>
    <row r="1806" spans="1:21" ht="29" x14ac:dyDescent="0.35">
      <c r="A1806">
        <v>408</v>
      </c>
      <c r="B1806" s="3" t="s">
        <v>409</v>
      </c>
      <c r="C1806" s="3" t="s">
        <v>4518</v>
      </c>
      <c r="D1806" s="6">
        <v>6000</v>
      </c>
      <c r="E1806" s="8">
        <v>20253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>ROUND((E1806/D1806)*100,0)</f>
        <v>338</v>
      </c>
      <c r="P1806" s="8">
        <f>IFERROR(ROUND(E1806/L1806,2),0)</f>
        <v>532.97</v>
      </c>
      <c r="Q1806" s="10" t="s">
        <v>8308</v>
      </c>
      <c r="R1806" t="s">
        <v>8332</v>
      </c>
      <c r="S1806">
        <f>YEAR(T1806)</f>
        <v>2013</v>
      </c>
      <c r="T1806" s="14">
        <f>(((J1806/60)/60)/24)+DATE(1970,1,1)</f>
        <v>41543.735995370371</v>
      </c>
      <c r="U1806" s="15">
        <f>(((I1806/60)/60)/24)+DATE(1970,1,1)</f>
        <v>41583.777662037035</v>
      </c>
    </row>
    <row r="1807" spans="1:21" ht="29" x14ac:dyDescent="0.35">
      <c r="A1807">
        <v>432</v>
      </c>
      <c r="B1807" s="3" t="s">
        <v>433</v>
      </c>
      <c r="C1807" s="3" t="s">
        <v>4542</v>
      </c>
      <c r="D1807" s="6">
        <v>6000</v>
      </c>
      <c r="E1807" s="8">
        <v>18851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>ROUND((E1807/D1807)*100,0)</f>
        <v>314</v>
      </c>
      <c r="P1807" s="8">
        <f>IFERROR(ROUND(E1807/L1807,2),0)</f>
        <v>2356.38</v>
      </c>
      <c r="Q1807" s="10" t="s">
        <v>8308</v>
      </c>
      <c r="R1807" t="s">
        <v>8335</v>
      </c>
      <c r="S1807">
        <f>YEAR(T1807)</f>
        <v>2015</v>
      </c>
      <c r="T1807" s="14">
        <f>(((J1807/60)/60)/24)+DATE(1970,1,1)</f>
        <v>42238.726631944446</v>
      </c>
      <c r="U1807" s="15">
        <f>(((I1807/60)/60)/24)+DATE(1970,1,1)</f>
        <v>42298.726631944446</v>
      </c>
    </row>
    <row r="1808" spans="1:21" ht="29" x14ac:dyDescent="0.35">
      <c r="A1808">
        <v>469</v>
      </c>
      <c r="B1808" s="3" t="s">
        <v>470</v>
      </c>
      <c r="C1808" s="3" t="s">
        <v>4579</v>
      </c>
      <c r="D1808" s="6">
        <v>6000</v>
      </c>
      <c r="E1808" s="8">
        <v>16700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>ROUND((E1808/D1808)*100,0)</f>
        <v>278</v>
      </c>
      <c r="P1808" s="8">
        <f>IFERROR(ROUND(E1808/L1808,2),0)</f>
        <v>0</v>
      </c>
      <c r="Q1808" s="10" t="s">
        <v>8308</v>
      </c>
      <c r="R1808" t="s">
        <v>8335</v>
      </c>
      <c r="S1808">
        <f>YEAR(T1808)</f>
        <v>2014</v>
      </c>
      <c r="T1808" s="14">
        <f>(((J1808/60)/60)/24)+DATE(1970,1,1)</f>
        <v>41827.989861111113</v>
      </c>
      <c r="U1808" s="15">
        <f>(((I1808/60)/60)/24)+DATE(1970,1,1)</f>
        <v>41887.989861111113</v>
      </c>
    </row>
    <row r="1809" spans="1:21" ht="29" x14ac:dyDescent="0.35">
      <c r="A1809">
        <v>622</v>
      </c>
      <c r="B1809" s="3" t="s">
        <v>623</v>
      </c>
      <c r="C1809" s="3" t="s">
        <v>4732</v>
      </c>
      <c r="D1809" s="6">
        <v>6000</v>
      </c>
      <c r="E1809" s="8">
        <v>11650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>ROUND((E1809/D1809)*100,0)</f>
        <v>194</v>
      </c>
      <c r="P1809" s="8">
        <f>IFERROR(ROUND(E1809/L1809,2),0)</f>
        <v>1294.44</v>
      </c>
      <c r="Q1809" s="10" t="s">
        <v>8316</v>
      </c>
      <c r="R1809" t="s">
        <v>8334</v>
      </c>
      <c r="S1809">
        <f>YEAR(T1809)</f>
        <v>2016</v>
      </c>
      <c r="T1809" s="14">
        <f>(((J1809/60)/60)/24)+DATE(1970,1,1)</f>
        <v>42532.774745370371</v>
      </c>
      <c r="U1809" s="15">
        <f>(((I1809/60)/60)/24)+DATE(1970,1,1)</f>
        <v>42552.774745370371</v>
      </c>
    </row>
    <row r="1810" spans="1:21" ht="29" x14ac:dyDescent="0.35">
      <c r="A1810">
        <v>675</v>
      </c>
      <c r="B1810" s="3" t="s">
        <v>676</v>
      </c>
      <c r="C1810" s="3" t="s">
        <v>4785</v>
      </c>
      <c r="D1810" s="6">
        <v>6000</v>
      </c>
      <c r="E1810" s="8">
        <v>10603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>ROUND((E1810/D1810)*100,0)</f>
        <v>177</v>
      </c>
      <c r="P1810" s="8">
        <f>IFERROR(ROUND(E1810/L1810,2),0)</f>
        <v>407.81</v>
      </c>
      <c r="Q1810" s="10" t="s">
        <v>8316</v>
      </c>
      <c r="R1810" t="s">
        <v>8324</v>
      </c>
      <c r="S1810">
        <f>YEAR(T1810)</f>
        <v>2014</v>
      </c>
      <c r="T1810" s="14">
        <f>(((J1810/60)/60)/24)+DATE(1970,1,1)</f>
        <v>41975.930601851855</v>
      </c>
      <c r="U1810" s="15">
        <f>(((I1810/60)/60)/24)+DATE(1970,1,1)</f>
        <v>42005.290972222225</v>
      </c>
    </row>
    <row r="1811" spans="1:21" ht="29" x14ac:dyDescent="0.35">
      <c r="A1811">
        <v>739</v>
      </c>
      <c r="B1811" s="3" t="s">
        <v>740</v>
      </c>
      <c r="C1811" s="3" t="s">
        <v>4849</v>
      </c>
      <c r="D1811" s="6">
        <v>6000</v>
      </c>
      <c r="E1811" s="8">
        <v>9525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>ROUND((E1811/D1811)*100,0)</f>
        <v>159</v>
      </c>
      <c r="P1811" s="8">
        <f>IFERROR(ROUND(E1811/L1811,2),0)</f>
        <v>68.53</v>
      </c>
      <c r="Q1811" s="10" t="s">
        <v>8318</v>
      </c>
      <c r="R1811" t="s">
        <v>8319</v>
      </c>
      <c r="S1811">
        <f>YEAR(T1811)</f>
        <v>2014</v>
      </c>
      <c r="T1811" s="14">
        <f>(((J1811/60)/60)/24)+DATE(1970,1,1)</f>
        <v>41829.502650462964</v>
      </c>
      <c r="U1811" s="15">
        <f>(((I1811/60)/60)/24)+DATE(1970,1,1)</f>
        <v>41862.502650462964</v>
      </c>
    </row>
    <row r="1812" spans="1:21" ht="29" x14ac:dyDescent="0.35">
      <c r="A1812">
        <v>802</v>
      </c>
      <c r="B1812" s="3" t="s">
        <v>803</v>
      </c>
      <c r="C1812" s="3" t="s">
        <v>4912</v>
      </c>
      <c r="D1812" s="6">
        <v>6000</v>
      </c>
      <c r="E1812" s="8">
        <v>8349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>ROUND((E1812/D1812)*100,0)</f>
        <v>139</v>
      </c>
      <c r="P1812" s="8">
        <f>IFERROR(ROUND(E1812/L1812,2),0)</f>
        <v>111.32</v>
      </c>
      <c r="Q1812" s="10" t="s">
        <v>8313</v>
      </c>
      <c r="R1812" t="s">
        <v>8315</v>
      </c>
      <c r="S1812">
        <f>YEAR(T1812)</f>
        <v>2012</v>
      </c>
      <c r="T1812" s="14">
        <f>(((J1812/60)/60)/24)+DATE(1970,1,1)</f>
        <v>41123.022268518522</v>
      </c>
      <c r="U1812" s="15">
        <f>(((I1812/60)/60)/24)+DATE(1970,1,1)</f>
        <v>41169.170138888891</v>
      </c>
    </row>
    <row r="1813" spans="1:21" x14ac:dyDescent="0.35">
      <c r="A1813">
        <v>833</v>
      </c>
      <c r="B1813" s="3" t="s">
        <v>834</v>
      </c>
      <c r="C1813" s="3" t="s">
        <v>4943</v>
      </c>
      <c r="D1813" s="6">
        <v>6000</v>
      </c>
      <c r="E1813" s="8">
        <v>8084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>ROUND((E1813/D1813)*100,0)</f>
        <v>135</v>
      </c>
      <c r="P1813" s="8">
        <f>IFERROR(ROUND(E1813/L1813,2),0)</f>
        <v>197.17</v>
      </c>
      <c r="Q1813" s="10" t="s">
        <v>8313</v>
      </c>
      <c r="R1813" t="s">
        <v>8315</v>
      </c>
      <c r="S1813">
        <f>YEAR(T1813)</f>
        <v>2014</v>
      </c>
      <c r="T1813" s="14">
        <f>(((J1813/60)/60)/24)+DATE(1970,1,1)</f>
        <v>41718.878182870372</v>
      </c>
      <c r="U1813" s="15">
        <f>(((I1813/60)/60)/24)+DATE(1970,1,1)</f>
        <v>41748.878182870372</v>
      </c>
    </row>
    <row r="1814" spans="1:21" ht="29" x14ac:dyDescent="0.35">
      <c r="A1814">
        <v>871</v>
      </c>
      <c r="B1814" s="3" t="s">
        <v>872</v>
      </c>
      <c r="C1814" s="3" t="s">
        <v>4981</v>
      </c>
      <c r="D1814" s="6">
        <v>6000</v>
      </c>
      <c r="E1814" s="8">
        <v>7685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>ROUND((E1814/D1814)*100,0)</f>
        <v>128</v>
      </c>
      <c r="P1814" s="8">
        <f>IFERROR(ROUND(E1814/L1814,2),0)</f>
        <v>640.41999999999996</v>
      </c>
      <c r="Q1814" s="10" t="s">
        <v>8313</v>
      </c>
      <c r="R1814" t="s">
        <v>8344</v>
      </c>
      <c r="S1814">
        <f>YEAR(T1814)</f>
        <v>2013</v>
      </c>
      <c r="T1814" s="14">
        <f>(((J1814/60)/60)/24)+DATE(1970,1,1)</f>
        <v>41577.561284722222</v>
      </c>
      <c r="U1814" s="15">
        <f>(((I1814/60)/60)/24)+DATE(1970,1,1)</f>
        <v>41607.602951388886</v>
      </c>
    </row>
    <row r="1815" spans="1:21" ht="29" x14ac:dyDescent="0.35">
      <c r="A1815">
        <v>892</v>
      </c>
      <c r="B1815" s="3" t="s">
        <v>893</v>
      </c>
      <c r="C1815" s="3" t="s">
        <v>5002</v>
      </c>
      <c r="D1815" s="6">
        <v>6000</v>
      </c>
      <c r="E1815" s="8">
        <v>7415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>ROUND((E1815/D1815)*100,0)</f>
        <v>124</v>
      </c>
      <c r="P1815" s="8">
        <f>IFERROR(ROUND(E1815/L1815,2),0)</f>
        <v>436.18</v>
      </c>
      <c r="Q1815" s="10" t="s">
        <v>8313</v>
      </c>
      <c r="R1815" t="s">
        <v>8343</v>
      </c>
      <c r="S1815">
        <f>YEAR(T1815)</f>
        <v>2010</v>
      </c>
      <c r="T1815" s="14">
        <f>(((J1815/60)/60)/24)+DATE(1970,1,1)</f>
        <v>40304.20003472222</v>
      </c>
      <c r="U1815" s="15">
        <f>(((I1815/60)/60)/24)+DATE(1970,1,1)</f>
        <v>40391.166666666664</v>
      </c>
    </row>
    <row r="1816" spans="1:21" ht="29" x14ac:dyDescent="0.35">
      <c r="A1816">
        <v>925</v>
      </c>
      <c r="B1816" s="3" t="s">
        <v>926</v>
      </c>
      <c r="C1816" s="3" t="s">
        <v>5035</v>
      </c>
      <c r="D1816" s="6">
        <v>6000</v>
      </c>
      <c r="E1816" s="8">
        <v>6853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>ROUND((E1816/D1816)*100,0)</f>
        <v>114</v>
      </c>
      <c r="P1816" s="8">
        <f>IFERROR(ROUND(E1816/L1816,2),0)</f>
        <v>1370.6</v>
      </c>
      <c r="Q1816" s="10" t="s">
        <v>8313</v>
      </c>
      <c r="R1816" t="s">
        <v>8344</v>
      </c>
      <c r="S1816">
        <f>YEAR(T1816)</f>
        <v>2013</v>
      </c>
      <c r="T1816" s="14">
        <f>(((J1816/60)/60)/24)+DATE(1970,1,1)</f>
        <v>41575.880914351852</v>
      </c>
      <c r="U1816" s="15">
        <f>(((I1816/60)/60)/24)+DATE(1970,1,1)</f>
        <v>41605.922581018516</v>
      </c>
    </row>
    <row r="1817" spans="1:21" ht="29" x14ac:dyDescent="0.35">
      <c r="A1817">
        <v>1114</v>
      </c>
      <c r="B1817" s="3" t="s">
        <v>1115</v>
      </c>
      <c r="C1817" s="3" t="s">
        <v>5224</v>
      </c>
      <c r="D1817" s="6">
        <v>6000</v>
      </c>
      <c r="E1817" s="8">
        <v>5295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>ROUND((E1817/D1817)*100,0)</f>
        <v>88</v>
      </c>
      <c r="P1817" s="8">
        <f>IFERROR(ROUND(E1817/L1817,2),0)</f>
        <v>1765</v>
      </c>
      <c r="Q1817" s="10" t="s">
        <v>8311</v>
      </c>
      <c r="R1817" t="s">
        <v>8333</v>
      </c>
      <c r="S1817">
        <f>YEAR(T1817)</f>
        <v>2013</v>
      </c>
      <c r="T1817" s="14">
        <f>(((J1817/60)/60)/24)+DATE(1970,1,1)</f>
        <v>41526.345914351856</v>
      </c>
      <c r="U1817" s="15">
        <f>(((I1817/60)/60)/24)+DATE(1970,1,1)</f>
        <v>41556.345914351856</v>
      </c>
    </row>
    <row r="1818" spans="1:21" ht="29" x14ac:dyDescent="0.35">
      <c r="A1818">
        <v>1146</v>
      </c>
      <c r="B1818" s="3" t="s">
        <v>1147</v>
      </c>
      <c r="C1818" s="3" t="s">
        <v>5256</v>
      </c>
      <c r="D1818" s="6">
        <v>6000</v>
      </c>
      <c r="E1818" s="8">
        <v>5135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>ROUND((E1818/D1818)*100,0)</f>
        <v>86</v>
      </c>
      <c r="P1818" s="8">
        <f>IFERROR(ROUND(E1818/L1818,2),0)</f>
        <v>427.92</v>
      </c>
      <c r="Q1818" s="10" t="s">
        <v>8321</v>
      </c>
      <c r="R1818" t="s">
        <v>8322</v>
      </c>
      <c r="S1818">
        <f>YEAR(T1818)</f>
        <v>2014</v>
      </c>
      <c r="T1818" s="14">
        <f>(((J1818/60)/60)/24)+DATE(1970,1,1)</f>
        <v>41723.9533912037</v>
      </c>
      <c r="U1818" s="15">
        <f>(((I1818/60)/60)/24)+DATE(1970,1,1)</f>
        <v>41761.9533912037</v>
      </c>
    </row>
    <row r="1819" spans="1:21" ht="29" x14ac:dyDescent="0.35">
      <c r="A1819">
        <v>1177</v>
      </c>
      <c r="B1819" s="3" t="s">
        <v>1178</v>
      </c>
      <c r="C1819" s="3" t="s">
        <v>5287</v>
      </c>
      <c r="D1819" s="6">
        <v>6000</v>
      </c>
      <c r="E1819" s="8">
        <v>5010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>ROUND((E1819/D1819)*100,0)</f>
        <v>84</v>
      </c>
      <c r="P1819" s="8">
        <f>IFERROR(ROUND(E1819/L1819,2),0)</f>
        <v>0</v>
      </c>
      <c r="Q1819" s="10" t="s">
        <v>8321</v>
      </c>
      <c r="R1819" t="s">
        <v>8322</v>
      </c>
      <c r="S1819">
        <f>YEAR(T1819)</f>
        <v>2014</v>
      </c>
      <c r="T1819" s="14">
        <f>(((J1819/60)/60)/24)+DATE(1970,1,1)</f>
        <v>41897.660833333335</v>
      </c>
      <c r="U1819" s="15">
        <f>(((I1819/60)/60)/24)+DATE(1970,1,1)</f>
        <v>41927.660833333335</v>
      </c>
    </row>
    <row r="1820" spans="1:21" ht="29" x14ac:dyDescent="0.35">
      <c r="A1820">
        <v>1201</v>
      </c>
      <c r="B1820" s="3" t="s">
        <v>1202</v>
      </c>
      <c r="C1820" s="3" t="s">
        <v>5311</v>
      </c>
      <c r="D1820" s="6">
        <v>6000</v>
      </c>
      <c r="E1820" s="8">
        <v>4796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>ROUND((E1820/D1820)*100,0)</f>
        <v>80</v>
      </c>
      <c r="P1820" s="8">
        <f>IFERROR(ROUND(E1820/L1820,2),0)</f>
        <v>43.21</v>
      </c>
      <c r="Q1820" s="10" t="s">
        <v>8325</v>
      </c>
      <c r="R1820" t="s">
        <v>8331</v>
      </c>
      <c r="S1820">
        <f>YEAR(T1820)</f>
        <v>2016</v>
      </c>
      <c r="T1820" s="14">
        <f>(((J1820/60)/60)/24)+DATE(1970,1,1)</f>
        <v>42536.60701388889</v>
      </c>
      <c r="U1820" s="15">
        <f>(((I1820/60)/60)/24)+DATE(1970,1,1)</f>
        <v>42566.60701388889</v>
      </c>
    </row>
    <row r="1821" spans="1:21" ht="29" x14ac:dyDescent="0.35">
      <c r="A1821">
        <v>1209</v>
      </c>
      <c r="B1821" s="3" t="s">
        <v>1210</v>
      </c>
      <c r="C1821" s="3" t="s">
        <v>5319</v>
      </c>
      <c r="D1821" s="6">
        <v>6000</v>
      </c>
      <c r="E1821" s="8">
        <v>4669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>ROUND((E1821/D1821)*100,0)</f>
        <v>78</v>
      </c>
      <c r="P1821" s="8">
        <f>IFERROR(ROUND(E1821/L1821,2),0)</f>
        <v>101.5</v>
      </c>
      <c r="Q1821" s="10" t="s">
        <v>8325</v>
      </c>
      <c r="R1821" t="s">
        <v>8331</v>
      </c>
      <c r="S1821">
        <f>YEAR(T1821)</f>
        <v>2017</v>
      </c>
      <c r="T1821" s="14">
        <f>(((J1821/60)/60)/24)+DATE(1970,1,1)</f>
        <v>42761.846122685187</v>
      </c>
      <c r="U1821" s="15">
        <f>(((I1821/60)/60)/24)+DATE(1970,1,1)</f>
        <v>42791.846122685187</v>
      </c>
    </row>
    <row r="1822" spans="1:21" ht="29" x14ac:dyDescent="0.35">
      <c r="A1822">
        <v>1251</v>
      </c>
      <c r="B1822" s="3" t="s">
        <v>1252</v>
      </c>
      <c r="C1822" s="3" t="s">
        <v>5361</v>
      </c>
      <c r="D1822" s="6">
        <v>6000</v>
      </c>
      <c r="E1822" s="8">
        <v>4388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>ROUND((E1822/D1822)*100,0)</f>
        <v>73</v>
      </c>
      <c r="P1822" s="8">
        <f>IFERROR(ROUND(E1822/L1822,2),0)</f>
        <v>59.3</v>
      </c>
      <c r="Q1822" s="10" t="s">
        <v>8313</v>
      </c>
      <c r="R1822" t="s">
        <v>8315</v>
      </c>
      <c r="S1822">
        <f>YEAR(T1822)</f>
        <v>2011</v>
      </c>
      <c r="T1822" s="14">
        <f>(((J1822/60)/60)/24)+DATE(1970,1,1)</f>
        <v>40751.814432870371</v>
      </c>
      <c r="U1822" s="15">
        <f>(((I1822/60)/60)/24)+DATE(1970,1,1)</f>
        <v>40811.814432870371</v>
      </c>
    </row>
    <row r="1823" spans="1:21" ht="29" x14ac:dyDescent="0.35">
      <c r="A1823">
        <v>1361</v>
      </c>
      <c r="B1823" s="3" t="s">
        <v>1362</v>
      </c>
      <c r="C1823" s="3" t="s">
        <v>5471</v>
      </c>
      <c r="D1823" s="6">
        <v>6000</v>
      </c>
      <c r="E1823" s="8">
        <v>3751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>ROUND((E1823/D1823)*100,0)</f>
        <v>63</v>
      </c>
      <c r="P1823" s="8">
        <f>IFERROR(ROUND(E1823/L1823,2),0)</f>
        <v>14.21</v>
      </c>
      <c r="Q1823" s="10" t="s">
        <v>8318</v>
      </c>
      <c r="R1823" t="s">
        <v>8319</v>
      </c>
      <c r="S1823">
        <f>YEAR(T1823)</f>
        <v>2014</v>
      </c>
      <c r="T1823" s="14">
        <f>(((J1823/60)/60)/24)+DATE(1970,1,1)</f>
        <v>41781.717268518521</v>
      </c>
      <c r="U1823" s="15">
        <f>(((I1823/60)/60)/24)+DATE(1970,1,1)</f>
        <v>41811.717268518521</v>
      </c>
    </row>
    <row r="1824" spans="1:21" ht="29" x14ac:dyDescent="0.35">
      <c r="A1824">
        <v>1396</v>
      </c>
      <c r="B1824" s="3" t="s">
        <v>1397</v>
      </c>
      <c r="C1824" s="3" t="s">
        <v>5506</v>
      </c>
      <c r="D1824" s="6">
        <v>6000</v>
      </c>
      <c r="E1824" s="8">
        <v>3526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>ROUND((E1824/D1824)*100,0)</f>
        <v>59</v>
      </c>
      <c r="P1824" s="8">
        <f>IFERROR(ROUND(E1824/L1824,2),0)</f>
        <v>48.3</v>
      </c>
      <c r="Q1824" s="10" t="s">
        <v>8313</v>
      </c>
      <c r="R1824" t="s">
        <v>8315</v>
      </c>
      <c r="S1824">
        <f>YEAR(T1824)</f>
        <v>2015</v>
      </c>
      <c r="T1824" s="14">
        <f>(((J1824/60)/60)/24)+DATE(1970,1,1)</f>
        <v>42018.99863425926</v>
      </c>
      <c r="U1824" s="15">
        <f>(((I1824/60)/60)/24)+DATE(1970,1,1)</f>
        <v>42048.99863425926</v>
      </c>
    </row>
    <row r="1825" spans="1:21" ht="29" x14ac:dyDescent="0.35">
      <c r="A1825">
        <v>1410</v>
      </c>
      <c r="B1825" s="3" t="s">
        <v>1411</v>
      </c>
      <c r="C1825" s="3" t="s">
        <v>5520</v>
      </c>
      <c r="D1825" s="6">
        <v>6000</v>
      </c>
      <c r="E1825" s="8">
        <v>3466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>ROUND((E1825/D1825)*100,0)</f>
        <v>58</v>
      </c>
      <c r="P1825" s="8">
        <f>IFERROR(ROUND(E1825/L1825,2),0)</f>
        <v>3466</v>
      </c>
      <c r="Q1825" s="10" t="s">
        <v>8318</v>
      </c>
      <c r="R1825" t="s">
        <v>8338</v>
      </c>
      <c r="S1825">
        <f>YEAR(T1825)</f>
        <v>2016</v>
      </c>
      <c r="T1825" s="14">
        <f>(((J1825/60)/60)/24)+DATE(1970,1,1)</f>
        <v>42479.318518518514</v>
      </c>
      <c r="U1825" s="15">
        <f>(((I1825/60)/60)/24)+DATE(1970,1,1)</f>
        <v>42524.318518518514</v>
      </c>
    </row>
    <row r="1826" spans="1:21" ht="29" x14ac:dyDescent="0.35">
      <c r="A1826">
        <v>1457</v>
      </c>
      <c r="B1826" s="3" t="s">
        <v>1458</v>
      </c>
      <c r="C1826" s="3" t="s">
        <v>5567</v>
      </c>
      <c r="D1826" s="6">
        <v>6000</v>
      </c>
      <c r="E1826" s="8">
        <v>3305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>ROUND((E1826/D1826)*100,0)</f>
        <v>55</v>
      </c>
      <c r="P1826" s="8">
        <f>IFERROR(ROUND(E1826/L1826,2),0)</f>
        <v>0</v>
      </c>
      <c r="Q1826" s="10" t="s">
        <v>8318</v>
      </c>
      <c r="R1826" t="s">
        <v>8338</v>
      </c>
      <c r="S1826">
        <f>YEAR(T1826)</f>
        <v>2015</v>
      </c>
      <c r="T1826" s="14">
        <f>(((J1826/60)/60)/24)+DATE(1970,1,1)</f>
        <v>42289.89634259259</v>
      </c>
      <c r="U1826" s="15">
        <f>(((I1826/60)/60)/24)+DATE(1970,1,1)</f>
        <v>42319.938009259262</v>
      </c>
    </row>
    <row r="1827" spans="1:21" x14ac:dyDescent="0.35">
      <c r="A1827">
        <v>1476</v>
      </c>
      <c r="B1827" s="3" t="s">
        <v>1477</v>
      </c>
      <c r="C1827" s="3" t="s">
        <v>5586</v>
      </c>
      <c r="D1827" s="6">
        <v>6000</v>
      </c>
      <c r="E1827" s="8">
        <v>3225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>ROUND((E1827/D1827)*100,0)</f>
        <v>54</v>
      </c>
      <c r="P1827" s="8">
        <f>IFERROR(ROUND(E1827/L1827,2),0)</f>
        <v>3.52</v>
      </c>
      <c r="Q1827" s="10" t="s">
        <v>8318</v>
      </c>
      <c r="R1827" t="s">
        <v>8346</v>
      </c>
      <c r="S1827">
        <f>YEAR(T1827)</f>
        <v>2011</v>
      </c>
      <c r="T1827" s="14">
        <f>(((J1827/60)/60)/24)+DATE(1970,1,1)</f>
        <v>40766.041921296295</v>
      </c>
      <c r="U1827" s="15">
        <f>(((I1827/60)/60)/24)+DATE(1970,1,1)</f>
        <v>40796.041921296295</v>
      </c>
    </row>
    <row r="1828" spans="1:21" ht="29" x14ac:dyDescent="0.35">
      <c r="A1828">
        <v>1553</v>
      </c>
      <c r="B1828" s="3" t="s">
        <v>1554</v>
      </c>
      <c r="C1828" s="3" t="s">
        <v>5663</v>
      </c>
      <c r="D1828" s="6">
        <v>6000</v>
      </c>
      <c r="E1828" s="8">
        <v>3003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>ROUND((E1828/D1828)*100,0)</f>
        <v>50</v>
      </c>
      <c r="P1828" s="8">
        <f>IFERROR(ROUND(E1828/L1828,2),0)</f>
        <v>0</v>
      </c>
      <c r="Q1828" s="10" t="s">
        <v>8325</v>
      </c>
      <c r="R1828" t="s">
        <v>8326</v>
      </c>
      <c r="S1828">
        <f>YEAR(T1828)</f>
        <v>2015</v>
      </c>
      <c r="T1828" s="14">
        <f>(((J1828/60)/60)/24)+DATE(1970,1,1)</f>
        <v>42219.282951388886</v>
      </c>
      <c r="U1828" s="15">
        <f>(((I1828/60)/60)/24)+DATE(1970,1,1)</f>
        <v>42249.282951388886</v>
      </c>
    </row>
    <row r="1829" spans="1:21" ht="29" x14ac:dyDescent="0.35">
      <c r="A1829">
        <v>1563</v>
      </c>
      <c r="B1829" s="3" t="s">
        <v>1564</v>
      </c>
      <c r="C1829" s="3" t="s">
        <v>5673</v>
      </c>
      <c r="D1829" s="6">
        <v>6000</v>
      </c>
      <c r="E1829" s="8">
        <v>3000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>ROUND((E1829/D1829)*100,0)</f>
        <v>50</v>
      </c>
      <c r="P1829" s="8">
        <f>IFERROR(ROUND(E1829/L1829,2),0)</f>
        <v>1500</v>
      </c>
      <c r="Q1829" s="10" t="s">
        <v>8318</v>
      </c>
      <c r="R1829" t="s">
        <v>8353</v>
      </c>
      <c r="S1829">
        <f>YEAR(T1829)</f>
        <v>2014</v>
      </c>
      <c r="T1829" s="14">
        <f>(((J1829/60)/60)/24)+DATE(1970,1,1)</f>
        <v>41652.742488425924</v>
      </c>
      <c r="U1829" s="15">
        <f>(((I1829/60)/60)/24)+DATE(1970,1,1)</f>
        <v>41712.700821759259</v>
      </c>
    </row>
    <row r="1830" spans="1:21" ht="29" x14ac:dyDescent="0.35">
      <c r="A1830">
        <v>1570</v>
      </c>
      <c r="B1830" s="3" t="s">
        <v>1571</v>
      </c>
      <c r="C1830" s="3" t="s">
        <v>5680</v>
      </c>
      <c r="D1830" s="6">
        <v>6000</v>
      </c>
      <c r="E1830" s="8">
        <v>2960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>ROUND((E1830/D1830)*100,0)</f>
        <v>49</v>
      </c>
      <c r="P1830" s="8">
        <f>IFERROR(ROUND(E1830/L1830,2),0)</f>
        <v>56.92</v>
      </c>
      <c r="Q1830" s="10" t="s">
        <v>8318</v>
      </c>
      <c r="R1830" t="s">
        <v>8353</v>
      </c>
      <c r="S1830">
        <f>YEAR(T1830)</f>
        <v>2016</v>
      </c>
      <c r="T1830" s="14">
        <f>(((J1830/60)/60)/24)+DATE(1970,1,1)</f>
        <v>42438.813449074078</v>
      </c>
      <c r="U1830" s="15">
        <f>(((I1830/60)/60)/24)+DATE(1970,1,1)</f>
        <v>42468.771782407406</v>
      </c>
    </row>
    <row r="1831" spans="1:21" ht="29" x14ac:dyDescent="0.35">
      <c r="A1831">
        <v>1605</v>
      </c>
      <c r="B1831" s="3" t="s">
        <v>1606</v>
      </c>
      <c r="C1831" s="3" t="s">
        <v>5715</v>
      </c>
      <c r="D1831" s="6">
        <v>6000</v>
      </c>
      <c r="E1831" s="8">
        <v>2800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>ROUND((E1831/D1831)*100,0)</f>
        <v>47</v>
      </c>
      <c r="P1831" s="8">
        <f>IFERROR(ROUND(E1831/L1831,2),0)</f>
        <v>63.64</v>
      </c>
      <c r="Q1831" s="10" t="s">
        <v>8313</v>
      </c>
      <c r="R1831" t="s">
        <v>8315</v>
      </c>
      <c r="S1831">
        <f>YEAR(T1831)</f>
        <v>2011</v>
      </c>
      <c r="T1831" s="14">
        <f>(((J1831/60)/60)/24)+DATE(1970,1,1)</f>
        <v>40747.012881944444</v>
      </c>
      <c r="U1831" s="15">
        <f>(((I1831/60)/60)/24)+DATE(1970,1,1)</f>
        <v>40756.291666666664</v>
      </c>
    </row>
    <row r="1832" spans="1:21" ht="29" x14ac:dyDescent="0.35">
      <c r="A1832">
        <v>1629</v>
      </c>
      <c r="B1832" s="3" t="s">
        <v>1630</v>
      </c>
      <c r="C1832" s="3" t="s">
        <v>5739</v>
      </c>
      <c r="D1832" s="6">
        <v>6000</v>
      </c>
      <c r="E1832" s="8">
        <v>2689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>ROUND((E1832/D1832)*100,0)</f>
        <v>45</v>
      </c>
      <c r="P1832" s="8">
        <f>IFERROR(ROUND(E1832/L1832,2),0)</f>
        <v>32.79</v>
      </c>
      <c r="Q1832" s="10" t="s">
        <v>8313</v>
      </c>
      <c r="R1832" t="s">
        <v>8315</v>
      </c>
      <c r="S1832">
        <f>YEAR(T1832)</f>
        <v>2014</v>
      </c>
      <c r="T1832" s="14">
        <f>(((J1832/60)/60)/24)+DATE(1970,1,1)</f>
        <v>41645.867280092592</v>
      </c>
      <c r="U1832" s="15">
        <f>(((I1832/60)/60)/24)+DATE(1970,1,1)</f>
        <v>41690.867280092592</v>
      </c>
    </row>
    <row r="1833" spans="1:21" ht="29" x14ac:dyDescent="0.35">
      <c r="A1833">
        <v>1658</v>
      </c>
      <c r="B1833" s="3" t="s">
        <v>1659</v>
      </c>
      <c r="C1833" s="3" t="s">
        <v>5768</v>
      </c>
      <c r="D1833" s="6">
        <v>6000</v>
      </c>
      <c r="E1833" s="8">
        <v>2596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>ROUND((E1833/D1833)*100,0)</f>
        <v>43</v>
      </c>
      <c r="P1833" s="8">
        <f>IFERROR(ROUND(E1833/L1833,2),0)</f>
        <v>24.26</v>
      </c>
      <c r="Q1833" s="10" t="s">
        <v>8313</v>
      </c>
      <c r="R1833" t="s">
        <v>8337</v>
      </c>
      <c r="S1833">
        <f>YEAR(T1833)</f>
        <v>2012</v>
      </c>
      <c r="T1833" s="14">
        <f>(((J1833/60)/60)/24)+DATE(1970,1,1)</f>
        <v>41223.22184027778</v>
      </c>
      <c r="U1833" s="15">
        <f>(((I1833/60)/60)/24)+DATE(1970,1,1)</f>
        <v>41261.597222222219</v>
      </c>
    </row>
    <row r="1834" spans="1:21" ht="29" x14ac:dyDescent="0.35">
      <c r="A1834">
        <v>1677</v>
      </c>
      <c r="B1834" s="3" t="s">
        <v>1678</v>
      </c>
      <c r="C1834" s="3" t="s">
        <v>5787</v>
      </c>
      <c r="D1834" s="6">
        <v>6000</v>
      </c>
      <c r="E1834" s="8">
        <v>2550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>ROUND((E1834/D1834)*100,0)</f>
        <v>43</v>
      </c>
      <c r="P1834" s="8">
        <f>IFERROR(ROUND(E1834/L1834,2),0)</f>
        <v>60.71</v>
      </c>
      <c r="Q1834" s="10" t="s">
        <v>8313</v>
      </c>
      <c r="R1834" t="s">
        <v>8337</v>
      </c>
      <c r="S1834">
        <f>YEAR(T1834)</f>
        <v>2016</v>
      </c>
      <c r="T1834" s="14">
        <f>(((J1834/60)/60)/24)+DATE(1970,1,1)</f>
        <v>42416.407129629632</v>
      </c>
      <c r="U1834" s="15">
        <f>(((I1834/60)/60)/24)+DATE(1970,1,1)</f>
        <v>42476.249305555553</v>
      </c>
    </row>
    <row r="1835" spans="1:21" ht="29" x14ac:dyDescent="0.35">
      <c r="A1835">
        <v>1682</v>
      </c>
      <c r="B1835" s="3" t="s">
        <v>1683</v>
      </c>
      <c r="C1835" s="3" t="s">
        <v>5792</v>
      </c>
      <c r="D1835" s="6">
        <v>6000</v>
      </c>
      <c r="E1835" s="8">
        <v>2540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>ROUND((E1835/D1835)*100,0)</f>
        <v>42</v>
      </c>
      <c r="P1835" s="8">
        <f>IFERROR(ROUND(E1835/L1835,2),0)</f>
        <v>0</v>
      </c>
      <c r="Q1835" s="10" t="s">
        <v>8313</v>
      </c>
      <c r="R1835" t="s">
        <v>8345</v>
      </c>
      <c r="S1835">
        <f>YEAR(T1835)</f>
        <v>2017</v>
      </c>
      <c r="T1835" s="14">
        <f>(((J1835/60)/60)/24)+DATE(1970,1,1)</f>
        <v>42779.21365740741</v>
      </c>
      <c r="U1835" s="15">
        <f>(((I1835/60)/60)/24)+DATE(1970,1,1)</f>
        <v>42839.171990740739</v>
      </c>
    </row>
    <row r="1836" spans="1:21" ht="29" x14ac:dyDescent="0.35">
      <c r="A1836">
        <v>1724</v>
      </c>
      <c r="B1836" s="3" t="s">
        <v>1725</v>
      </c>
      <c r="C1836" s="3" t="s">
        <v>5834</v>
      </c>
      <c r="D1836" s="6">
        <v>6000</v>
      </c>
      <c r="E1836" s="8">
        <v>2405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>ROUND((E1836/D1836)*100,0)</f>
        <v>40</v>
      </c>
      <c r="P1836" s="8">
        <f>IFERROR(ROUND(E1836/L1836,2),0)</f>
        <v>601.25</v>
      </c>
      <c r="Q1836" s="10" t="s">
        <v>8313</v>
      </c>
      <c r="R1836" t="s">
        <v>8345</v>
      </c>
      <c r="S1836">
        <f>YEAR(T1836)</f>
        <v>2014</v>
      </c>
      <c r="T1836" s="14">
        <f>(((J1836/60)/60)/24)+DATE(1970,1,1)</f>
        <v>41912.932430555556</v>
      </c>
      <c r="U1836" s="15">
        <f>(((I1836/60)/60)/24)+DATE(1970,1,1)</f>
        <v>41942.932430555556</v>
      </c>
    </row>
    <row r="1837" spans="1:21" ht="29" x14ac:dyDescent="0.35">
      <c r="A1837">
        <v>1743</v>
      </c>
      <c r="B1837" s="3" t="s">
        <v>1744</v>
      </c>
      <c r="C1837" s="3" t="s">
        <v>5853</v>
      </c>
      <c r="D1837" s="6">
        <v>6000</v>
      </c>
      <c r="E1837" s="8">
        <v>2355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>ROUND((E1837/D1837)*100,0)</f>
        <v>39</v>
      </c>
      <c r="P1837" s="8">
        <f>IFERROR(ROUND(E1837/L1837,2),0)</f>
        <v>35.15</v>
      </c>
      <c r="Q1837" s="10" t="s">
        <v>8325</v>
      </c>
      <c r="R1837" t="s">
        <v>8331</v>
      </c>
      <c r="S1837">
        <f>YEAR(T1837)</f>
        <v>2016</v>
      </c>
      <c r="T1837" s="14">
        <f>(((J1837/60)/60)/24)+DATE(1970,1,1)</f>
        <v>42586.925636574073</v>
      </c>
      <c r="U1837" s="15">
        <f>(((I1837/60)/60)/24)+DATE(1970,1,1)</f>
        <v>42609.165972222225</v>
      </c>
    </row>
    <row r="1838" spans="1:21" ht="29" x14ac:dyDescent="0.35">
      <c r="A1838">
        <v>1933</v>
      </c>
      <c r="B1838" s="3" t="s">
        <v>1934</v>
      </c>
      <c r="C1838" s="3" t="s">
        <v>6043</v>
      </c>
      <c r="D1838" s="6">
        <v>6000</v>
      </c>
      <c r="E1838" s="8">
        <v>1910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>ROUND((E1838/D1838)*100,0)</f>
        <v>32</v>
      </c>
      <c r="P1838" s="8">
        <f>IFERROR(ROUND(E1838/L1838,2),0)</f>
        <v>17.36</v>
      </c>
      <c r="Q1838" s="10" t="s">
        <v>8313</v>
      </c>
      <c r="R1838" t="s">
        <v>8343</v>
      </c>
      <c r="S1838">
        <f>YEAR(T1838)</f>
        <v>2014</v>
      </c>
      <c r="T1838" s="14">
        <f>(((J1838/60)/60)/24)+DATE(1970,1,1)</f>
        <v>41879.130868055552</v>
      </c>
      <c r="U1838" s="15">
        <f>(((I1838/60)/60)/24)+DATE(1970,1,1)</f>
        <v>41909.130868055552</v>
      </c>
    </row>
    <row r="1839" spans="1:21" ht="29" x14ac:dyDescent="0.35">
      <c r="A1839">
        <v>1942</v>
      </c>
      <c r="B1839" s="3" t="s">
        <v>1943</v>
      </c>
      <c r="C1839" s="3" t="s">
        <v>6052</v>
      </c>
      <c r="D1839" s="6">
        <v>6000</v>
      </c>
      <c r="E1839" s="8">
        <v>1876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>ROUND((E1839/D1839)*100,0)</f>
        <v>31</v>
      </c>
      <c r="P1839" s="8">
        <f>IFERROR(ROUND(E1839/L1839,2),0)</f>
        <v>19.75</v>
      </c>
      <c r="Q1839" s="10" t="s">
        <v>8316</v>
      </c>
      <c r="R1839" t="s">
        <v>8317</v>
      </c>
      <c r="S1839">
        <f>YEAR(T1839)</f>
        <v>2011</v>
      </c>
      <c r="T1839" s="14">
        <f>(((J1839/60)/60)/24)+DATE(1970,1,1)</f>
        <v>40638.828009259261</v>
      </c>
      <c r="U1839" s="15">
        <f>(((I1839/60)/60)/24)+DATE(1970,1,1)</f>
        <v>40728.828009259261</v>
      </c>
    </row>
    <row r="1840" spans="1:21" x14ac:dyDescent="0.35">
      <c r="A1840">
        <v>1988</v>
      </c>
      <c r="B1840" s="3" t="s">
        <v>1989</v>
      </c>
      <c r="C1840" s="3" t="s">
        <v>6098</v>
      </c>
      <c r="D1840" s="6">
        <v>6000</v>
      </c>
      <c r="E1840" s="8">
        <v>1748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>ROUND((E1840/D1840)*100,0)</f>
        <v>29</v>
      </c>
      <c r="P1840" s="8">
        <f>IFERROR(ROUND(E1840/L1840,2),0)</f>
        <v>1748</v>
      </c>
      <c r="Q1840" s="10" t="s">
        <v>8325</v>
      </c>
      <c r="R1840" t="s">
        <v>8352</v>
      </c>
      <c r="S1840">
        <f>YEAR(T1840)</f>
        <v>2015</v>
      </c>
      <c r="T1840" s="14">
        <f>(((J1840/60)/60)/24)+DATE(1970,1,1)</f>
        <v>42206.763217592597</v>
      </c>
      <c r="U1840" s="15">
        <f>(((I1840/60)/60)/24)+DATE(1970,1,1)</f>
        <v>42236.763217592597</v>
      </c>
    </row>
    <row r="1841" spans="1:21" ht="29" x14ac:dyDescent="0.35">
      <c r="A1841">
        <v>2055</v>
      </c>
      <c r="B1841" s="3" t="s">
        <v>2056</v>
      </c>
      <c r="C1841" s="3" t="s">
        <v>6165</v>
      </c>
      <c r="D1841" s="6">
        <v>6000</v>
      </c>
      <c r="E1841" s="8">
        <v>1565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>ROUND((E1841/D1841)*100,0)</f>
        <v>26</v>
      </c>
      <c r="P1841" s="8">
        <f>IFERROR(ROUND(E1841/L1841,2),0)</f>
        <v>15.5</v>
      </c>
      <c r="Q1841" s="10" t="s">
        <v>8316</v>
      </c>
      <c r="R1841" t="s">
        <v>8317</v>
      </c>
      <c r="S1841">
        <f>YEAR(T1841)</f>
        <v>2014</v>
      </c>
      <c r="T1841" s="14">
        <f>(((J1841/60)/60)/24)+DATE(1970,1,1)</f>
        <v>41946.674108796295</v>
      </c>
      <c r="U1841" s="15">
        <f>(((I1841/60)/60)/24)+DATE(1970,1,1)</f>
        <v>41976.166666666672</v>
      </c>
    </row>
    <row r="1842" spans="1:21" ht="29" x14ac:dyDescent="0.35">
      <c r="A1842">
        <v>2085</v>
      </c>
      <c r="B1842" s="3" t="s">
        <v>2086</v>
      </c>
      <c r="C1842" s="3" t="s">
        <v>6195</v>
      </c>
      <c r="D1842" s="6">
        <v>6000</v>
      </c>
      <c r="E1842" s="8">
        <v>1510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>ROUND((E1842/D1842)*100,0)</f>
        <v>25</v>
      </c>
      <c r="P1842" s="8">
        <f>IFERROR(ROUND(E1842/L1842,2),0)</f>
        <v>18.190000000000001</v>
      </c>
      <c r="Q1842" s="10" t="s">
        <v>8313</v>
      </c>
      <c r="R1842" t="s">
        <v>8343</v>
      </c>
      <c r="S1842">
        <f>YEAR(T1842)</f>
        <v>2012</v>
      </c>
      <c r="T1842" s="14">
        <f>(((J1842/60)/60)/24)+DATE(1970,1,1)</f>
        <v>41075.835497685184</v>
      </c>
      <c r="U1842" s="15">
        <f>(((I1842/60)/60)/24)+DATE(1970,1,1)</f>
        <v>41105.835497685184</v>
      </c>
    </row>
    <row r="1843" spans="1:21" ht="29" x14ac:dyDescent="0.35">
      <c r="A1843">
        <v>2092</v>
      </c>
      <c r="B1843" s="3" t="s">
        <v>2093</v>
      </c>
      <c r="C1843" s="3" t="s">
        <v>6202</v>
      </c>
      <c r="D1843" s="6">
        <v>6000</v>
      </c>
      <c r="E1843" s="8">
        <v>1503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>ROUND((E1843/D1843)*100,0)</f>
        <v>25</v>
      </c>
      <c r="P1843" s="8">
        <f>IFERROR(ROUND(E1843/L1843,2),0)</f>
        <v>27.33</v>
      </c>
      <c r="Q1843" s="10" t="s">
        <v>8313</v>
      </c>
      <c r="R1843" t="s">
        <v>8343</v>
      </c>
      <c r="S1843">
        <f>YEAR(T1843)</f>
        <v>2011</v>
      </c>
      <c r="T1843" s="14">
        <f>(((J1843/60)/60)/24)+DATE(1970,1,1)</f>
        <v>40763.707546296297</v>
      </c>
      <c r="U1843" s="15">
        <f>(((I1843/60)/60)/24)+DATE(1970,1,1)</f>
        <v>40823.707546296297</v>
      </c>
    </row>
    <row r="1844" spans="1:21" ht="29" x14ac:dyDescent="0.35">
      <c r="A1844">
        <v>2098</v>
      </c>
      <c r="B1844" s="3" t="s">
        <v>2099</v>
      </c>
      <c r="C1844" s="3" t="s">
        <v>6208</v>
      </c>
      <c r="D1844" s="6">
        <v>6000</v>
      </c>
      <c r="E1844" s="8">
        <v>1500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>ROUND((E1844/D1844)*100,0)</f>
        <v>25</v>
      </c>
      <c r="P1844" s="8">
        <f>IFERROR(ROUND(E1844/L1844,2),0)</f>
        <v>46.88</v>
      </c>
      <c r="Q1844" s="10" t="s">
        <v>8313</v>
      </c>
      <c r="R1844" t="s">
        <v>8343</v>
      </c>
      <c r="S1844">
        <f>YEAR(T1844)</f>
        <v>2012</v>
      </c>
      <c r="T1844" s="14">
        <f>(((J1844/60)/60)/24)+DATE(1970,1,1)</f>
        <v>40946.11383101852</v>
      </c>
      <c r="U1844" s="15">
        <f>(((I1844/60)/60)/24)+DATE(1970,1,1)</f>
        <v>40976.11383101852</v>
      </c>
    </row>
    <row r="1845" spans="1:21" ht="29" x14ac:dyDescent="0.35">
      <c r="A1845">
        <v>2134</v>
      </c>
      <c r="B1845" s="3" t="s">
        <v>2135</v>
      </c>
      <c r="C1845" s="3" t="s">
        <v>6244</v>
      </c>
      <c r="D1845" s="6">
        <v>6000</v>
      </c>
      <c r="E1845" s="8">
        <v>1395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>ROUND((E1845/D1845)*100,0)</f>
        <v>23</v>
      </c>
      <c r="P1845" s="8">
        <f>IFERROR(ROUND(E1845/L1845,2),0)</f>
        <v>465</v>
      </c>
      <c r="Q1845" s="10" t="s">
        <v>8311</v>
      </c>
      <c r="R1845" t="s">
        <v>8333</v>
      </c>
      <c r="S1845">
        <f>YEAR(T1845)</f>
        <v>2013</v>
      </c>
      <c r="T1845" s="14">
        <f>(((J1845/60)/60)/24)+DATE(1970,1,1)</f>
        <v>41361.886469907404</v>
      </c>
      <c r="U1845" s="15">
        <f>(((I1845/60)/60)/24)+DATE(1970,1,1)</f>
        <v>41391.886469907404</v>
      </c>
    </row>
    <row r="1846" spans="1:21" ht="29" x14ac:dyDescent="0.35">
      <c r="A1846">
        <v>2212</v>
      </c>
      <c r="B1846" s="3" t="s">
        <v>2213</v>
      </c>
      <c r="C1846" s="3" t="s">
        <v>6322</v>
      </c>
      <c r="D1846" s="6">
        <v>6000</v>
      </c>
      <c r="E1846" s="8">
        <v>1225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>ROUND((E1846/D1846)*100,0)</f>
        <v>20</v>
      </c>
      <c r="P1846" s="8">
        <f>IFERROR(ROUND(E1846/L1846,2),0)</f>
        <v>9.9600000000000009</v>
      </c>
      <c r="Q1846" s="10" t="s">
        <v>8313</v>
      </c>
      <c r="R1846" t="s">
        <v>8320</v>
      </c>
      <c r="S1846">
        <f>YEAR(T1846)</f>
        <v>2013</v>
      </c>
      <c r="T1846" s="14">
        <f>(((J1846/60)/60)/24)+DATE(1970,1,1)</f>
        <v>41548.747418981482</v>
      </c>
      <c r="U1846" s="15">
        <f>(((I1846/60)/60)/24)+DATE(1970,1,1)</f>
        <v>41582.041666666664</v>
      </c>
    </row>
    <row r="1847" spans="1:21" ht="29" x14ac:dyDescent="0.35">
      <c r="A1847">
        <v>2264</v>
      </c>
      <c r="B1847" s="3" t="s">
        <v>2265</v>
      </c>
      <c r="C1847" s="3" t="s">
        <v>6374</v>
      </c>
      <c r="D1847" s="6">
        <v>6000</v>
      </c>
      <c r="E1847" s="8">
        <v>1125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>ROUND((E1847/D1847)*100,0)</f>
        <v>19</v>
      </c>
      <c r="P1847" s="8">
        <f>IFERROR(ROUND(E1847/L1847,2),0)</f>
        <v>2.5299999999999998</v>
      </c>
      <c r="Q1847" s="10" t="s">
        <v>8311</v>
      </c>
      <c r="R1847" t="s">
        <v>8312</v>
      </c>
      <c r="S1847">
        <f>YEAR(T1847)</f>
        <v>2016</v>
      </c>
      <c r="T1847" s="14">
        <f>(((J1847/60)/60)/24)+DATE(1970,1,1)</f>
        <v>42496.582337962958</v>
      </c>
      <c r="U1847" s="15">
        <f>(((I1847/60)/60)/24)+DATE(1970,1,1)</f>
        <v>42513.125</v>
      </c>
    </row>
    <row r="1848" spans="1:21" ht="29" x14ac:dyDescent="0.35">
      <c r="A1848">
        <v>2284</v>
      </c>
      <c r="B1848" s="3" t="s">
        <v>2285</v>
      </c>
      <c r="C1848" s="3" t="s">
        <v>6394</v>
      </c>
      <c r="D1848" s="6">
        <v>6000</v>
      </c>
      <c r="E1848" s="8">
        <v>1090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>ROUND((E1848/D1848)*100,0)</f>
        <v>18</v>
      </c>
      <c r="P1848" s="8">
        <f>IFERROR(ROUND(E1848/L1848,2),0)</f>
        <v>18.47</v>
      </c>
      <c r="Q1848" s="10" t="s">
        <v>8313</v>
      </c>
      <c r="R1848" t="s">
        <v>8315</v>
      </c>
      <c r="S1848">
        <f>YEAR(T1848)</f>
        <v>2011</v>
      </c>
      <c r="T1848" s="14">
        <f>(((J1848/60)/60)/24)+DATE(1970,1,1)</f>
        <v>40585.796817129631</v>
      </c>
      <c r="U1848" s="15">
        <f>(((I1848/60)/60)/24)+DATE(1970,1,1)</f>
        <v>40614.166666666664</v>
      </c>
    </row>
    <row r="1849" spans="1:21" ht="29" x14ac:dyDescent="0.35">
      <c r="A1849">
        <v>2304</v>
      </c>
      <c r="B1849" s="3" t="s">
        <v>2305</v>
      </c>
      <c r="C1849" s="3" t="s">
        <v>6414</v>
      </c>
      <c r="D1849" s="6">
        <v>6000</v>
      </c>
      <c r="E1849" s="8">
        <v>1060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>ROUND((E1849/D1849)*100,0)</f>
        <v>18</v>
      </c>
      <c r="P1849" s="8">
        <f>IFERROR(ROUND(E1849/L1849,2),0)</f>
        <v>9.3800000000000008</v>
      </c>
      <c r="Q1849" s="10" t="s">
        <v>8313</v>
      </c>
      <c r="R1849" t="s">
        <v>8343</v>
      </c>
      <c r="S1849">
        <f>YEAR(T1849)</f>
        <v>2010</v>
      </c>
      <c r="T1849" s="14">
        <f>(((J1849/60)/60)/24)+DATE(1970,1,1)</f>
        <v>40502.815868055557</v>
      </c>
      <c r="U1849" s="15">
        <f>(((I1849/60)/60)/24)+DATE(1970,1,1)</f>
        <v>40544.207638888889</v>
      </c>
    </row>
    <row r="1850" spans="1:21" ht="29" x14ac:dyDescent="0.35">
      <c r="A1850">
        <v>2309</v>
      </c>
      <c r="B1850" s="3" t="s">
        <v>2310</v>
      </c>
      <c r="C1850" s="3" t="s">
        <v>6419</v>
      </c>
      <c r="D1850" s="6">
        <v>6000</v>
      </c>
      <c r="E1850" s="8">
        <v>1050.5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>ROUND((E1850/D1850)*100,0)</f>
        <v>18</v>
      </c>
      <c r="P1850" s="8">
        <f>IFERROR(ROUND(E1850/L1850,2),0)</f>
        <v>9.82</v>
      </c>
      <c r="Q1850" s="10" t="s">
        <v>8313</v>
      </c>
      <c r="R1850" t="s">
        <v>8343</v>
      </c>
      <c r="S1850">
        <f>YEAR(T1850)</f>
        <v>2013</v>
      </c>
      <c r="T1850" s="14">
        <f>(((J1850/60)/60)/24)+DATE(1970,1,1)</f>
        <v>41307.987696759257</v>
      </c>
      <c r="U1850" s="15">
        <f>(((I1850/60)/60)/24)+DATE(1970,1,1)</f>
        <v>41342.987696759257</v>
      </c>
    </row>
    <row r="1851" spans="1:21" x14ac:dyDescent="0.35">
      <c r="A1851">
        <v>2421</v>
      </c>
      <c r="B1851" s="3" t="s">
        <v>2422</v>
      </c>
      <c r="C1851" s="3" t="s">
        <v>6531</v>
      </c>
      <c r="D1851" s="6">
        <v>6000</v>
      </c>
      <c r="E1851" s="8">
        <v>875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>ROUND((E1851/D1851)*100,0)</f>
        <v>15</v>
      </c>
      <c r="P1851" s="8">
        <f>IFERROR(ROUND(E1851/L1851,2),0)</f>
        <v>875</v>
      </c>
      <c r="Q1851" s="10" t="s">
        <v>8321</v>
      </c>
      <c r="R1851" t="s">
        <v>8322</v>
      </c>
      <c r="S1851">
        <f>YEAR(T1851)</f>
        <v>2015</v>
      </c>
      <c r="T1851" s="14">
        <f>(((J1851/60)/60)/24)+DATE(1970,1,1)</f>
        <v>42026.687453703707</v>
      </c>
      <c r="U1851" s="15">
        <f>(((I1851/60)/60)/24)+DATE(1970,1,1)</f>
        <v>42056.687453703707</v>
      </c>
    </row>
    <row r="1852" spans="1:21" ht="29" x14ac:dyDescent="0.35">
      <c r="A1852">
        <v>2496</v>
      </c>
      <c r="B1852" s="3" t="s">
        <v>2496</v>
      </c>
      <c r="C1852" s="3" t="s">
        <v>6606</v>
      </c>
      <c r="D1852" s="6">
        <v>6000</v>
      </c>
      <c r="E1852" s="8">
        <v>735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>ROUND((E1852/D1852)*100,0)</f>
        <v>12</v>
      </c>
      <c r="P1852" s="8">
        <f>IFERROR(ROUND(E1852/L1852,2),0)</f>
        <v>73.5</v>
      </c>
      <c r="Q1852" s="10" t="s">
        <v>8313</v>
      </c>
      <c r="R1852" t="s">
        <v>8343</v>
      </c>
      <c r="S1852">
        <f>YEAR(T1852)</f>
        <v>2013</v>
      </c>
      <c r="T1852" s="14">
        <f>(((J1852/60)/60)/24)+DATE(1970,1,1)</f>
        <v>41327.996435185189</v>
      </c>
      <c r="U1852" s="15">
        <f>(((I1852/60)/60)/24)+DATE(1970,1,1)</f>
        <v>41362.954768518517</v>
      </c>
    </row>
    <row r="1853" spans="1:21" ht="29" x14ac:dyDescent="0.35">
      <c r="A1853">
        <v>2529</v>
      </c>
      <c r="B1853" s="3" t="s">
        <v>2529</v>
      </c>
      <c r="C1853" s="3" t="s">
        <v>6639</v>
      </c>
      <c r="D1853" s="6">
        <v>6000</v>
      </c>
      <c r="E1853" s="8">
        <v>677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>ROUND((E1853/D1853)*100,0)</f>
        <v>11</v>
      </c>
      <c r="P1853" s="8">
        <f>IFERROR(ROUND(E1853/L1853,2),0)</f>
        <v>8.91</v>
      </c>
      <c r="Q1853" s="10" t="s">
        <v>8313</v>
      </c>
      <c r="R1853" t="s">
        <v>8341</v>
      </c>
      <c r="S1853">
        <f>YEAR(T1853)</f>
        <v>2012</v>
      </c>
      <c r="T1853" s="14">
        <f>(((J1853/60)/60)/24)+DATE(1970,1,1)</f>
        <v>40948.080729166664</v>
      </c>
      <c r="U1853" s="15">
        <f>(((I1853/60)/60)/24)+DATE(1970,1,1)</f>
        <v>40993.0390625</v>
      </c>
    </row>
    <row r="1854" spans="1:21" ht="29" x14ac:dyDescent="0.35">
      <c r="A1854">
        <v>2548</v>
      </c>
      <c r="B1854" s="3" t="s">
        <v>2548</v>
      </c>
      <c r="C1854" s="3" t="s">
        <v>6658</v>
      </c>
      <c r="D1854" s="6">
        <v>6000</v>
      </c>
      <c r="E1854" s="8">
        <v>650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>ROUND((E1854/D1854)*100,0)</f>
        <v>11</v>
      </c>
      <c r="P1854" s="8">
        <f>IFERROR(ROUND(E1854/L1854,2),0)</f>
        <v>17.57</v>
      </c>
      <c r="Q1854" s="10" t="s">
        <v>8313</v>
      </c>
      <c r="R1854" t="s">
        <v>8341</v>
      </c>
      <c r="S1854">
        <f>YEAR(T1854)</f>
        <v>2016</v>
      </c>
      <c r="T1854" s="14">
        <f>(((J1854/60)/60)/24)+DATE(1970,1,1)</f>
        <v>42618.625428240746</v>
      </c>
      <c r="U1854" s="15">
        <f>(((I1854/60)/60)/24)+DATE(1970,1,1)</f>
        <v>42643.185416666667</v>
      </c>
    </row>
    <row r="1855" spans="1:21" ht="29" x14ac:dyDescent="0.35">
      <c r="A1855">
        <v>2578</v>
      </c>
      <c r="B1855" s="3" t="s">
        <v>2578</v>
      </c>
      <c r="C1855" s="3" t="s">
        <v>6688</v>
      </c>
      <c r="D1855" s="6">
        <v>6000</v>
      </c>
      <c r="E1855" s="8">
        <v>620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>ROUND((E1855/D1855)*100,0)</f>
        <v>10</v>
      </c>
      <c r="P1855" s="8">
        <f>IFERROR(ROUND(E1855/L1855,2),0)</f>
        <v>0</v>
      </c>
      <c r="Q1855" s="10" t="s">
        <v>8321</v>
      </c>
      <c r="R1855" t="s">
        <v>8322</v>
      </c>
      <c r="S1855">
        <f>YEAR(T1855)</f>
        <v>2015</v>
      </c>
      <c r="T1855" s="14">
        <f>(((J1855/60)/60)/24)+DATE(1970,1,1)</f>
        <v>42238.022905092599</v>
      </c>
      <c r="U1855" s="15">
        <f>(((I1855/60)/60)/24)+DATE(1970,1,1)</f>
        <v>42286.708333333328</v>
      </c>
    </row>
    <row r="1856" spans="1:21" ht="29" x14ac:dyDescent="0.35">
      <c r="A1856">
        <v>2588</v>
      </c>
      <c r="B1856" s="3" t="s">
        <v>2588</v>
      </c>
      <c r="C1856" s="3" t="s">
        <v>6698</v>
      </c>
      <c r="D1856" s="6">
        <v>6000</v>
      </c>
      <c r="E1856" s="8">
        <v>607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>ROUND((E1856/D1856)*100,0)</f>
        <v>10</v>
      </c>
      <c r="P1856" s="8">
        <f>IFERROR(ROUND(E1856/L1856,2),0)</f>
        <v>75.88</v>
      </c>
      <c r="Q1856" s="10" t="s">
        <v>8321</v>
      </c>
      <c r="R1856" t="s">
        <v>8322</v>
      </c>
      <c r="S1856">
        <f>YEAR(T1856)</f>
        <v>2015</v>
      </c>
      <c r="T1856" s="14">
        <f>(((J1856/60)/60)/24)+DATE(1970,1,1)</f>
        <v>42042.676226851851</v>
      </c>
      <c r="U1856" s="15">
        <f>(((I1856/60)/60)/24)+DATE(1970,1,1)</f>
        <v>42094.551388888889</v>
      </c>
    </row>
    <row r="1857" spans="1:21" ht="29" x14ac:dyDescent="0.35">
      <c r="A1857">
        <v>2682</v>
      </c>
      <c r="B1857" s="3" t="s">
        <v>2682</v>
      </c>
      <c r="C1857" s="3" t="s">
        <v>6792</v>
      </c>
      <c r="D1857" s="6">
        <v>6000</v>
      </c>
      <c r="E1857" s="8">
        <v>500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>ROUND((E1857/D1857)*100,0)</f>
        <v>8</v>
      </c>
      <c r="P1857" s="8">
        <f>IFERROR(ROUND(E1857/L1857,2),0)</f>
        <v>25</v>
      </c>
      <c r="Q1857" s="10" t="s">
        <v>8321</v>
      </c>
      <c r="R1857" t="s">
        <v>8322</v>
      </c>
      <c r="S1857">
        <f>YEAR(T1857)</f>
        <v>2014</v>
      </c>
      <c r="T1857" s="14">
        <f>(((J1857/60)/60)/24)+DATE(1970,1,1)</f>
        <v>41932.871990740743</v>
      </c>
      <c r="U1857" s="15">
        <f>(((I1857/60)/60)/24)+DATE(1970,1,1)</f>
        <v>41965.249305555553</v>
      </c>
    </row>
    <row r="1858" spans="1:21" ht="29" x14ac:dyDescent="0.35">
      <c r="A1858">
        <v>2719</v>
      </c>
      <c r="B1858" s="3" t="s">
        <v>2719</v>
      </c>
      <c r="C1858" s="3" t="s">
        <v>6829</v>
      </c>
      <c r="D1858" s="6">
        <v>6000</v>
      </c>
      <c r="E1858" s="8">
        <v>445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>ROUND((E1858/D1858)*100,0)</f>
        <v>7</v>
      </c>
      <c r="P1858" s="8">
        <f>IFERROR(ROUND(E1858/L1858,2),0)</f>
        <v>6.45</v>
      </c>
      <c r="Q1858" s="10" t="s">
        <v>8339</v>
      </c>
      <c r="R1858" t="s">
        <v>8357</v>
      </c>
      <c r="S1858">
        <f>YEAR(T1858)</f>
        <v>2016</v>
      </c>
      <c r="T1858" s="14">
        <f>(((J1858/60)/60)/24)+DATE(1970,1,1)</f>
        <v>42418.031180555554</v>
      </c>
      <c r="U1858" s="15">
        <f>(((I1858/60)/60)/24)+DATE(1970,1,1)</f>
        <v>42477.989513888882</v>
      </c>
    </row>
    <row r="1859" spans="1:21" ht="29" x14ac:dyDescent="0.35">
      <c r="A1859">
        <v>2784</v>
      </c>
      <c r="B1859" s="3" t="s">
        <v>2784</v>
      </c>
      <c r="C1859" s="3" t="s">
        <v>6894</v>
      </c>
      <c r="D1859" s="6">
        <v>6000</v>
      </c>
      <c r="E1859" s="8">
        <v>371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>ROUND((E1859/D1859)*100,0)</f>
        <v>6</v>
      </c>
      <c r="P1859" s="8">
        <f>IFERROR(ROUND(E1859/L1859,2),0)</f>
        <v>3.44</v>
      </c>
      <c r="Q1859" s="10" t="s">
        <v>8339</v>
      </c>
      <c r="R1859" t="s">
        <v>8340</v>
      </c>
      <c r="S1859">
        <f>YEAR(T1859)</f>
        <v>2014</v>
      </c>
      <c r="T1859" s="14">
        <f>(((J1859/60)/60)/24)+DATE(1970,1,1)</f>
        <v>41920.787534722222</v>
      </c>
      <c r="U1859" s="15">
        <f>(((I1859/60)/60)/24)+DATE(1970,1,1)</f>
        <v>41941.787534722222</v>
      </c>
    </row>
    <row r="1860" spans="1:21" ht="29" x14ac:dyDescent="0.35">
      <c r="A1860">
        <v>2822</v>
      </c>
      <c r="B1860" s="3" t="s">
        <v>2822</v>
      </c>
      <c r="C1860" s="3" t="s">
        <v>6932</v>
      </c>
      <c r="D1860" s="6">
        <v>6000</v>
      </c>
      <c r="E1860" s="8">
        <v>320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>ROUND((E1860/D1860)*100,0)</f>
        <v>5</v>
      </c>
      <c r="P1860" s="8">
        <f>IFERROR(ROUND(E1860/L1860,2),0)</f>
        <v>3.4</v>
      </c>
      <c r="Q1860" s="10" t="s">
        <v>8339</v>
      </c>
      <c r="R1860" t="s">
        <v>8340</v>
      </c>
      <c r="S1860">
        <f>YEAR(T1860)</f>
        <v>2015</v>
      </c>
      <c r="T1860" s="14">
        <f>(((J1860/60)/60)/24)+DATE(1970,1,1)</f>
        <v>42060.683935185181</v>
      </c>
      <c r="U1860" s="15">
        <f>(((I1860/60)/60)/24)+DATE(1970,1,1)</f>
        <v>42090.642268518524</v>
      </c>
    </row>
    <row r="1861" spans="1:21" ht="43.5" x14ac:dyDescent="0.35">
      <c r="A1861">
        <v>2877</v>
      </c>
      <c r="B1861" s="3" t="s">
        <v>2877</v>
      </c>
      <c r="C1861" s="3" t="s">
        <v>6987</v>
      </c>
      <c r="D1861" s="6">
        <v>6000</v>
      </c>
      <c r="E1861" s="8">
        <v>271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>ROUND((E1861/D1861)*100,0)</f>
        <v>5</v>
      </c>
      <c r="P1861" s="8">
        <f>IFERROR(ROUND(E1861/L1861,2),0)</f>
        <v>45.17</v>
      </c>
      <c r="Q1861" s="10" t="s">
        <v>8339</v>
      </c>
      <c r="R1861" t="s">
        <v>8340</v>
      </c>
      <c r="S1861">
        <f>YEAR(T1861)</f>
        <v>2016</v>
      </c>
      <c r="T1861" s="14">
        <f>(((J1861/60)/60)/24)+DATE(1970,1,1)</f>
        <v>42672.955138888887</v>
      </c>
      <c r="U1861" s="15">
        <f>(((I1861/60)/60)/24)+DATE(1970,1,1)</f>
        <v>42704.708333333328</v>
      </c>
    </row>
    <row r="1862" spans="1:21" ht="29" x14ac:dyDescent="0.35">
      <c r="A1862">
        <v>2906</v>
      </c>
      <c r="B1862" s="3" t="s">
        <v>2906</v>
      </c>
      <c r="C1862" s="3" t="s">
        <v>7016</v>
      </c>
      <c r="D1862" s="6">
        <v>6000</v>
      </c>
      <c r="E1862" s="8">
        <v>250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>ROUND((E1862/D1862)*100,0)</f>
        <v>4</v>
      </c>
      <c r="P1862" s="8">
        <f>IFERROR(ROUND(E1862/L1862,2),0)</f>
        <v>35.71</v>
      </c>
      <c r="Q1862" s="10" t="s">
        <v>8339</v>
      </c>
      <c r="R1862" t="s">
        <v>8340</v>
      </c>
      <c r="S1862">
        <f>YEAR(T1862)</f>
        <v>2015</v>
      </c>
      <c r="T1862" s="14">
        <f>(((J1862/60)/60)/24)+DATE(1970,1,1)</f>
        <v>42199.648912037039</v>
      </c>
      <c r="U1862" s="15">
        <f>(((I1862/60)/60)/24)+DATE(1970,1,1)</f>
        <v>42217.041666666672</v>
      </c>
    </row>
    <row r="1863" spans="1:21" ht="29" x14ac:dyDescent="0.35">
      <c r="A1863">
        <v>2970</v>
      </c>
      <c r="B1863" s="3" t="s">
        <v>2970</v>
      </c>
      <c r="C1863" s="3" t="s">
        <v>7080</v>
      </c>
      <c r="D1863" s="6">
        <v>6000</v>
      </c>
      <c r="E1863" s="8">
        <v>200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>ROUND((E1863/D1863)*100,0)</f>
        <v>3</v>
      </c>
      <c r="P1863" s="8">
        <f>IFERROR(ROUND(E1863/L1863,2),0)</f>
        <v>2.2000000000000002</v>
      </c>
      <c r="Q1863" s="10" t="s">
        <v>8339</v>
      </c>
      <c r="R1863" t="s">
        <v>8340</v>
      </c>
      <c r="S1863">
        <f>YEAR(T1863)</f>
        <v>2014</v>
      </c>
      <c r="T1863" s="14">
        <f>(((J1863/60)/60)/24)+DATE(1970,1,1)</f>
        <v>41808.669571759259</v>
      </c>
      <c r="U1863" s="15">
        <f>(((I1863/60)/60)/24)+DATE(1970,1,1)</f>
        <v>41838.669571759259</v>
      </c>
    </row>
    <row r="1864" spans="1:21" ht="29" x14ac:dyDescent="0.35">
      <c r="A1864">
        <v>3213</v>
      </c>
      <c r="B1864" s="3" t="s">
        <v>3213</v>
      </c>
      <c r="C1864" s="3" t="s">
        <v>7323</v>
      </c>
      <c r="D1864" s="6">
        <v>6000</v>
      </c>
      <c r="E1864" s="8">
        <v>70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>ROUND((E1864/D1864)*100,0)</f>
        <v>1</v>
      </c>
      <c r="P1864" s="8">
        <f>IFERROR(ROUND(E1864/L1864,2),0)</f>
        <v>1.49</v>
      </c>
      <c r="Q1864" s="10" t="s">
        <v>8339</v>
      </c>
      <c r="R1864" t="s">
        <v>8340</v>
      </c>
      <c r="S1864">
        <f>YEAR(T1864)</f>
        <v>2015</v>
      </c>
      <c r="T1864" s="14">
        <f>(((J1864/60)/60)/24)+DATE(1970,1,1)</f>
        <v>42171.763414351852</v>
      </c>
      <c r="U1864" s="15">
        <f>(((I1864/60)/60)/24)+DATE(1970,1,1)</f>
        <v>42211.763414351852</v>
      </c>
    </row>
    <row r="1865" spans="1:21" ht="29" x14ac:dyDescent="0.35">
      <c r="A1865">
        <v>3266</v>
      </c>
      <c r="B1865" s="3" t="s">
        <v>3266</v>
      </c>
      <c r="C1865" s="3" t="s">
        <v>7376</v>
      </c>
      <c r="D1865" s="6">
        <v>6000</v>
      </c>
      <c r="E1865" s="8">
        <v>51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>ROUND((E1865/D1865)*100,0)</f>
        <v>1</v>
      </c>
      <c r="P1865" s="8">
        <f>IFERROR(ROUND(E1865/L1865,2),0)</f>
        <v>0.31</v>
      </c>
      <c r="Q1865" s="10" t="s">
        <v>8339</v>
      </c>
      <c r="R1865" t="s">
        <v>8340</v>
      </c>
      <c r="S1865">
        <f>YEAR(T1865)</f>
        <v>2015</v>
      </c>
      <c r="T1865" s="14">
        <f>(((J1865/60)/60)/24)+DATE(1970,1,1)</f>
        <v>42136.536134259266</v>
      </c>
      <c r="U1865" s="15">
        <f>(((I1865/60)/60)/24)+DATE(1970,1,1)</f>
        <v>42167.875</v>
      </c>
    </row>
    <row r="1866" spans="1:21" ht="29" x14ac:dyDescent="0.35">
      <c r="A1866">
        <v>3332</v>
      </c>
      <c r="B1866" s="3" t="s">
        <v>3332</v>
      </c>
      <c r="C1866" s="3" t="s">
        <v>7442</v>
      </c>
      <c r="D1866" s="6">
        <v>6000</v>
      </c>
      <c r="E1866" s="8">
        <v>40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>ROUND((E1866/D1866)*100,0)</f>
        <v>1</v>
      </c>
      <c r="P1866" s="8">
        <f>IFERROR(ROUND(E1866/L1866,2),0)</f>
        <v>0.48</v>
      </c>
      <c r="Q1866" s="10" t="s">
        <v>8339</v>
      </c>
      <c r="R1866" t="s">
        <v>8340</v>
      </c>
      <c r="S1866">
        <f>YEAR(T1866)</f>
        <v>2014</v>
      </c>
      <c r="T1866" s="14">
        <f>(((J1866/60)/60)/24)+DATE(1970,1,1)</f>
        <v>41809.860300925924</v>
      </c>
      <c r="U1866" s="15">
        <f>(((I1866/60)/60)/24)+DATE(1970,1,1)</f>
        <v>41839.860300925924</v>
      </c>
    </row>
    <row r="1867" spans="1:21" ht="29" x14ac:dyDescent="0.35">
      <c r="A1867">
        <v>3342</v>
      </c>
      <c r="B1867" s="3" t="s">
        <v>3342</v>
      </c>
      <c r="C1867" s="3" t="s">
        <v>7452</v>
      </c>
      <c r="D1867" s="6">
        <v>6000</v>
      </c>
      <c r="E1867" s="8">
        <v>40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>ROUND((E1867/D1867)*100,0)</f>
        <v>1</v>
      </c>
      <c r="P1867" s="8">
        <f>IFERROR(ROUND(E1867/L1867,2),0)</f>
        <v>0.51</v>
      </c>
      <c r="Q1867" s="10" t="s">
        <v>8339</v>
      </c>
      <c r="R1867" t="s">
        <v>8340</v>
      </c>
      <c r="S1867">
        <f>YEAR(T1867)</f>
        <v>2015</v>
      </c>
      <c r="T1867" s="14">
        <f>(((J1867/60)/60)/24)+DATE(1970,1,1)</f>
        <v>42062.296412037031</v>
      </c>
      <c r="U1867" s="15">
        <f>(((I1867/60)/60)/24)+DATE(1970,1,1)</f>
        <v>42095.207638888889</v>
      </c>
    </row>
    <row r="1868" spans="1:21" ht="29" x14ac:dyDescent="0.35">
      <c r="A1868">
        <v>3384</v>
      </c>
      <c r="B1868" s="3" t="s">
        <v>3383</v>
      </c>
      <c r="C1868" s="3" t="s">
        <v>7494</v>
      </c>
      <c r="D1868" s="6">
        <v>6000</v>
      </c>
      <c r="E1868" s="8">
        <v>30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>ROUND((E1868/D1868)*100,0)</f>
        <v>1</v>
      </c>
      <c r="P1868" s="8">
        <f>IFERROR(ROUND(E1868/L1868,2),0)</f>
        <v>0.47</v>
      </c>
      <c r="Q1868" s="10" t="s">
        <v>8339</v>
      </c>
      <c r="R1868" t="s">
        <v>8340</v>
      </c>
      <c r="S1868">
        <f>YEAR(T1868)</f>
        <v>2015</v>
      </c>
      <c r="T1868" s="14">
        <f>(((J1868/60)/60)/24)+DATE(1970,1,1)</f>
        <v>42292.087592592594</v>
      </c>
      <c r="U1868" s="15">
        <f>(((I1868/60)/60)/24)+DATE(1970,1,1)</f>
        <v>42329.125</v>
      </c>
    </row>
    <row r="1869" spans="1:21" ht="29" x14ac:dyDescent="0.35">
      <c r="A1869">
        <v>3424</v>
      </c>
      <c r="B1869" s="3" t="s">
        <v>3423</v>
      </c>
      <c r="C1869" s="3" t="s">
        <v>7534</v>
      </c>
      <c r="D1869" s="6">
        <v>6000</v>
      </c>
      <c r="E1869" s="8">
        <v>25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>ROUND((E1869/D1869)*100,0)</f>
        <v>0</v>
      </c>
      <c r="P1869" s="8">
        <f>IFERROR(ROUND(E1869/L1869,2),0)</f>
        <v>0.33</v>
      </c>
      <c r="Q1869" s="10" t="s">
        <v>8339</v>
      </c>
      <c r="R1869" t="s">
        <v>8340</v>
      </c>
      <c r="S1869">
        <f>YEAR(T1869)</f>
        <v>2015</v>
      </c>
      <c r="T1869" s="14">
        <f>(((J1869/60)/60)/24)+DATE(1970,1,1)</f>
        <v>42018.676898148144</v>
      </c>
      <c r="U1869" s="15">
        <f>(((I1869/60)/60)/24)+DATE(1970,1,1)</f>
        <v>42040.290972222225</v>
      </c>
    </row>
    <row r="1870" spans="1:21" ht="29" x14ac:dyDescent="0.35">
      <c r="A1870">
        <v>3527</v>
      </c>
      <c r="B1870" s="3" t="s">
        <v>3526</v>
      </c>
      <c r="C1870" s="3" t="s">
        <v>7637</v>
      </c>
      <c r="D1870" s="6">
        <v>6000</v>
      </c>
      <c r="E1870" s="8">
        <v>10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>ROUND((E1870/D1870)*100,0)</f>
        <v>0</v>
      </c>
      <c r="P1870" s="8">
        <f>IFERROR(ROUND(E1870/L1870,2),0)</f>
        <v>0.12</v>
      </c>
      <c r="Q1870" s="10" t="s">
        <v>8339</v>
      </c>
      <c r="R1870" t="s">
        <v>8340</v>
      </c>
      <c r="S1870">
        <f>YEAR(T1870)</f>
        <v>2015</v>
      </c>
      <c r="T1870" s="14">
        <f>(((J1870/60)/60)/24)+DATE(1970,1,1)</f>
        <v>42167.023206018523</v>
      </c>
      <c r="U1870" s="15">
        <f>(((I1870/60)/60)/24)+DATE(1970,1,1)</f>
        <v>42196.165972222225</v>
      </c>
    </row>
    <row r="1871" spans="1:21" ht="72.5" x14ac:dyDescent="0.35">
      <c r="A1871">
        <v>3750</v>
      </c>
      <c r="B1871" s="3" t="s">
        <v>3747</v>
      </c>
      <c r="C1871" s="3" t="s">
        <v>7860</v>
      </c>
      <c r="D1871" s="6">
        <v>6000</v>
      </c>
      <c r="E1871" s="8">
        <v>0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>ROUND((E1871/D1871)*100,0)</f>
        <v>0</v>
      </c>
      <c r="P1871" s="8">
        <f>IFERROR(ROUND(E1871/L1871,2),0)</f>
        <v>0</v>
      </c>
      <c r="Q1871" s="10" t="s">
        <v>8339</v>
      </c>
      <c r="R1871" t="s">
        <v>8351</v>
      </c>
      <c r="S1871">
        <f>YEAR(T1871)</f>
        <v>2015</v>
      </c>
      <c r="T1871" s="14">
        <f>(((J1871/60)/60)/24)+DATE(1970,1,1)</f>
        <v>42016.981574074074</v>
      </c>
      <c r="U1871" s="15">
        <f>(((I1871/60)/60)/24)+DATE(1970,1,1)</f>
        <v>42045.332638888889</v>
      </c>
    </row>
    <row r="1872" spans="1:21" ht="29" x14ac:dyDescent="0.35">
      <c r="A1872">
        <v>3786</v>
      </c>
      <c r="B1872" s="3" t="s">
        <v>3783</v>
      </c>
      <c r="C1872" s="3" t="s">
        <v>7896</v>
      </c>
      <c r="D1872" s="6">
        <v>6000</v>
      </c>
      <c r="E1872" s="8">
        <v>0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>ROUND((E1872/D1872)*100,0)</f>
        <v>0</v>
      </c>
      <c r="P1872" s="8">
        <f>IFERROR(ROUND(E1872/L1872,2),0)</f>
        <v>0</v>
      </c>
      <c r="Q1872" s="10" t="s">
        <v>8339</v>
      </c>
      <c r="R1872" t="s">
        <v>8351</v>
      </c>
      <c r="S1872">
        <f>YEAR(T1872)</f>
        <v>2016</v>
      </c>
      <c r="T1872" s="14">
        <f>(((J1872/60)/60)/24)+DATE(1970,1,1)</f>
        <v>42487.037905092591</v>
      </c>
      <c r="U1872" s="15">
        <f>(((I1872/60)/60)/24)+DATE(1970,1,1)</f>
        <v>42517.037905092591</v>
      </c>
    </row>
    <row r="1873" spans="1:21" ht="29" x14ac:dyDescent="0.35">
      <c r="A1873">
        <v>3797</v>
      </c>
      <c r="B1873" s="3" t="s">
        <v>3794</v>
      </c>
      <c r="C1873" s="3" t="s">
        <v>7907</v>
      </c>
      <c r="D1873" s="6">
        <v>6000</v>
      </c>
      <c r="E1873" s="8">
        <v>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>ROUND((E1873/D1873)*100,0)</f>
        <v>0</v>
      </c>
      <c r="P1873" s="8">
        <f>IFERROR(ROUND(E1873/L1873,2),0)</f>
        <v>0</v>
      </c>
      <c r="Q1873" s="10" t="s">
        <v>8339</v>
      </c>
      <c r="R1873" t="s">
        <v>8351</v>
      </c>
      <c r="S1873">
        <f>YEAR(T1873)</f>
        <v>2015</v>
      </c>
      <c r="T1873" s="14">
        <f>(((J1873/60)/60)/24)+DATE(1970,1,1)</f>
        <v>42084.881539351853</v>
      </c>
      <c r="U1873" s="15">
        <f>(((I1873/60)/60)/24)+DATE(1970,1,1)</f>
        <v>42114.881539351853</v>
      </c>
    </row>
    <row r="1874" spans="1:21" ht="29" x14ac:dyDescent="0.35">
      <c r="A1874">
        <v>3860</v>
      </c>
      <c r="B1874" s="3" t="s">
        <v>3857</v>
      </c>
      <c r="C1874" s="3" t="s">
        <v>7969</v>
      </c>
      <c r="D1874" s="6">
        <v>6000</v>
      </c>
      <c r="E1874" s="8">
        <v>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>ROUND((E1874/D1874)*100,0)</f>
        <v>0</v>
      </c>
      <c r="P1874" s="8">
        <f>IFERROR(ROUND(E1874/L1874,2),0)</f>
        <v>0</v>
      </c>
      <c r="Q1874" s="10" t="s">
        <v>8339</v>
      </c>
      <c r="R1874" t="s">
        <v>8340</v>
      </c>
      <c r="S1874">
        <f>YEAR(T1874)</f>
        <v>2014</v>
      </c>
      <c r="T1874" s="14">
        <f>(((J1874/60)/60)/24)+DATE(1970,1,1)</f>
        <v>41833.660995370366</v>
      </c>
      <c r="U1874" s="15">
        <f>(((I1874/60)/60)/24)+DATE(1970,1,1)</f>
        <v>41863.660995370366</v>
      </c>
    </row>
    <row r="1875" spans="1:21" ht="29" x14ac:dyDescent="0.3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>ROUND((E1875/D1875)*100,0)</f>
        <v>0</v>
      </c>
      <c r="P1875" s="8">
        <f>IFERROR(ROUND(E1875/L1875,2),0)</f>
        <v>0</v>
      </c>
      <c r="Q1875" s="10" t="s">
        <v>8339</v>
      </c>
      <c r="R1875" t="s">
        <v>8340</v>
      </c>
      <c r="S1875">
        <f>YEAR(T1875)</f>
        <v>2015</v>
      </c>
      <c r="T1875" s="14">
        <f>(((J1875/60)/60)/24)+DATE(1970,1,1)</f>
        <v>42253.633159722223</v>
      </c>
      <c r="U1875" s="15">
        <f>(((I1875/60)/60)/24)+DATE(1970,1,1)</f>
        <v>42313.674826388888</v>
      </c>
    </row>
    <row r="1876" spans="1:21" ht="29" x14ac:dyDescent="0.35">
      <c r="A1876">
        <v>3910</v>
      </c>
      <c r="B1876" s="3" t="s">
        <v>3907</v>
      </c>
      <c r="C1876" s="3" t="s">
        <v>8018</v>
      </c>
      <c r="D1876" s="6">
        <v>6000</v>
      </c>
      <c r="E1876" s="8">
        <v>0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>ROUND((E1876/D1876)*100,0)</f>
        <v>0</v>
      </c>
      <c r="P1876" s="8">
        <f>IFERROR(ROUND(E1876/L1876,2),0)</f>
        <v>0</v>
      </c>
      <c r="Q1876" s="10" t="s">
        <v>8339</v>
      </c>
      <c r="R1876" t="s">
        <v>8340</v>
      </c>
      <c r="S1876">
        <f>YEAR(T1876)</f>
        <v>2015</v>
      </c>
      <c r="T1876" s="14">
        <f>(((J1876/60)/60)/24)+DATE(1970,1,1)</f>
        <v>42224.756909722222</v>
      </c>
      <c r="U1876" s="15">
        <f>(((I1876/60)/60)/24)+DATE(1970,1,1)</f>
        <v>42254.756909722222</v>
      </c>
    </row>
    <row r="1877" spans="1:21" x14ac:dyDescent="0.35">
      <c r="A1877">
        <v>3946</v>
      </c>
      <c r="B1877" s="3" t="s">
        <v>3943</v>
      </c>
      <c r="C1877" s="3" t="s">
        <v>8054</v>
      </c>
      <c r="D1877" s="6">
        <v>6000</v>
      </c>
      <c r="E1877" s="8">
        <v>0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>ROUND((E1877/D1877)*100,0)</f>
        <v>0</v>
      </c>
      <c r="P1877" s="8">
        <f>IFERROR(ROUND(E1877/L1877,2),0)</f>
        <v>0</v>
      </c>
      <c r="Q1877" s="10" t="s">
        <v>8339</v>
      </c>
      <c r="R1877" t="s">
        <v>8340</v>
      </c>
      <c r="S1877">
        <f>YEAR(T1877)</f>
        <v>2015</v>
      </c>
      <c r="T1877" s="14">
        <f>(((J1877/60)/60)/24)+DATE(1970,1,1)</f>
        <v>42031.833587962959</v>
      </c>
      <c r="U1877" s="15">
        <f>(((I1877/60)/60)/24)+DATE(1970,1,1)</f>
        <v>42063.333333333328</v>
      </c>
    </row>
    <row r="1878" spans="1:21" ht="29" x14ac:dyDescent="0.35">
      <c r="A1878">
        <v>3979</v>
      </c>
      <c r="B1878" s="3" t="s">
        <v>3976</v>
      </c>
      <c r="C1878" s="3" t="s">
        <v>8086</v>
      </c>
      <c r="D1878" s="6">
        <v>6000</v>
      </c>
      <c r="E1878" s="8">
        <v>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>ROUND((E1878/D1878)*100,0)</f>
        <v>0</v>
      </c>
      <c r="P1878" s="8">
        <f>IFERROR(ROUND(E1878/L1878,2),0)</f>
        <v>0</v>
      </c>
      <c r="Q1878" s="10" t="s">
        <v>8339</v>
      </c>
      <c r="R1878" t="s">
        <v>8340</v>
      </c>
      <c r="S1878">
        <f>YEAR(T1878)</f>
        <v>2015</v>
      </c>
      <c r="T1878" s="14">
        <f>(((J1878/60)/60)/24)+DATE(1970,1,1)</f>
        <v>42069.903437500005</v>
      </c>
      <c r="U1878" s="15">
        <f>(((I1878/60)/60)/24)+DATE(1970,1,1)</f>
        <v>42092.833333333328</v>
      </c>
    </row>
    <row r="1879" spans="1:21" ht="29" x14ac:dyDescent="0.35">
      <c r="A1879">
        <v>4036</v>
      </c>
      <c r="B1879" s="3" t="s">
        <v>4032</v>
      </c>
      <c r="C1879" s="3" t="s">
        <v>7438</v>
      </c>
      <c r="D1879" s="6">
        <v>6000</v>
      </c>
      <c r="E1879" s="8">
        <v>0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>ROUND((E1879/D1879)*100,0)</f>
        <v>0</v>
      </c>
      <c r="P1879" s="8">
        <f>IFERROR(ROUND(E1879/L1879,2),0)</f>
        <v>0</v>
      </c>
      <c r="Q1879" s="10" t="s">
        <v>8339</v>
      </c>
      <c r="R1879" t="s">
        <v>8340</v>
      </c>
      <c r="S1879">
        <f>YEAR(T1879)</f>
        <v>2014</v>
      </c>
      <c r="T1879" s="14">
        <f>(((J1879/60)/60)/24)+DATE(1970,1,1)</f>
        <v>41804.937083333331</v>
      </c>
      <c r="U1879" s="15">
        <f>(((I1879/60)/60)/24)+DATE(1970,1,1)</f>
        <v>41821.9375</v>
      </c>
    </row>
    <row r="1880" spans="1:21" ht="29" x14ac:dyDescent="0.35">
      <c r="A1880">
        <v>2743</v>
      </c>
      <c r="B1880" s="3" t="s">
        <v>2743</v>
      </c>
      <c r="C1880" s="3" t="s">
        <v>6853</v>
      </c>
      <c r="D1880" s="6">
        <v>5999</v>
      </c>
      <c r="E1880" s="8">
        <v>419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>ROUND((E1880/D1880)*100,0)</f>
        <v>7</v>
      </c>
      <c r="P1880" s="8">
        <f>IFERROR(ROUND(E1880/L1880,2),0)</f>
        <v>0</v>
      </c>
      <c r="Q1880" s="10" t="s">
        <v>8318</v>
      </c>
      <c r="R1880" t="s">
        <v>8354</v>
      </c>
      <c r="S1880">
        <f>YEAR(T1880)</f>
        <v>2016</v>
      </c>
      <c r="T1880" s="14">
        <f>(((J1880/60)/60)/24)+DATE(1970,1,1)</f>
        <v>42632.328784722224</v>
      </c>
      <c r="U1880" s="15">
        <f>(((I1880/60)/60)/24)+DATE(1970,1,1)</f>
        <v>42662.328784722224</v>
      </c>
    </row>
    <row r="1881" spans="1:21" ht="29" x14ac:dyDescent="0.35">
      <c r="A1881">
        <v>1348</v>
      </c>
      <c r="B1881" s="3" t="s">
        <v>1349</v>
      </c>
      <c r="C1881" s="3" t="s">
        <v>5458</v>
      </c>
      <c r="D1881" s="6">
        <v>5875</v>
      </c>
      <c r="E1881" s="8">
        <v>3877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>ROUND((E1881/D1881)*100,0)</f>
        <v>66</v>
      </c>
      <c r="P1881" s="8">
        <f>IFERROR(ROUND(E1881/L1881,2),0)</f>
        <v>149.12</v>
      </c>
      <c r="Q1881" s="10" t="s">
        <v>8318</v>
      </c>
      <c r="R1881" t="s">
        <v>8319</v>
      </c>
      <c r="S1881">
        <f>YEAR(T1881)</f>
        <v>2014</v>
      </c>
      <c r="T1881" s="14">
        <f>(((J1881/60)/60)/24)+DATE(1970,1,1)</f>
        <v>41963.506168981476</v>
      </c>
      <c r="U1881" s="15">
        <f>(((I1881/60)/60)/24)+DATE(1970,1,1)</f>
        <v>41991.506168981476</v>
      </c>
    </row>
    <row r="1882" spans="1:21" ht="29" x14ac:dyDescent="0.35">
      <c r="A1882">
        <v>3239</v>
      </c>
      <c r="B1882" s="3" t="s">
        <v>3239</v>
      </c>
      <c r="C1882" s="3" t="s">
        <v>7349</v>
      </c>
      <c r="D1882" s="6">
        <v>5862</v>
      </c>
      <c r="E1882" s="8">
        <v>60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>ROUND((E1882/D1882)*100,0)</f>
        <v>1</v>
      </c>
      <c r="P1882" s="8">
        <f>IFERROR(ROUND(E1882/L1882,2),0)</f>
        <v>0.57999999999999996</v>
      </c>
      <c r="Q1882" s="10" t="s">
        <v>8339</v>
      </c>
      <c r="R1882" t="s">
        <v>8340</v>
      </c>
      <c r="S1882">
        <f>YEAR(T1882)</f>
        <v>2015</v>
      </c>
      <c r="T1882" s="14">
        <f>(((J1882/60)/60)/24)+DATE(1970,1,1)</f>
        <v>42278.089039351849</v>
      </c>
      <c r="U1882" s="15">
        <f>(((I1882/60)/60)/24)+DATE(1970,1,1)</f>
        <v>42302.999305555553</v>
      </c>
    </row>
    <row r="1883" spans="1:21" ht="29" x14ac:dyDescent="0.35">
      <c r="A1883">
        <v>3105</v>
      </c>
      <c r="B1883" s="3" t="s">
        <v>3105</v>
      </c>
      <c r="C1883" s="3" t="s">
        <v>7215</v>
      </c>
      <c r="D1883" s="6">
        <v>5845</v>
      </c>
      <c r="E1883" s="8">
        <v>107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>ROUND((E1883/D1883)*100,0)</f>
        <v>2</v>
      </c>
      <c r="P1883" s="8">
        <f>IFERROR(ROUND(E1883/L1883,2),0)</f>
        <v>3.45</v>
      </c>
      <c r="Q1883" s="10" t="s">
        <v>8339</v>
      </c>
      <c r="R1883" t="s">
        <v>8357</v>
      </c>
      <c r="S1883">
        <f>YEAR(T1883)</f>
        <v>2014</v>
      </c>
      <c r="T1883" s="14">
        <f>(((J1883/60)/60)/24)+DATE(1970,1,1)</f>
        <v>41876.718935185185</v>
      </c>
      <c r="U1883" s="15">
        <f>(((I1883/60)/60)/24)+DATE(1970,1,1)</f>
        <v>41931.208333333336</v>
      </c>
    </row>
    <row r="1884" spans="1:21" ht="29" x14ac:dyDescent="0.35">
      <c r="A1884">
        <v>1319</v>
      </c>
      <c r="B1884" s="3" t="s">
        <v>1320</v>
      </c>
      <c r="C1884" s="3" t="s">
        <v>5429</v>
      </c>
      <c r="D1884" s="6">
        <v>5800</v>
      </c>
      <c r="E1884" s="8">
        <v>4022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>ROUND((E1884/D1884)*100,0)</f>
        <v>69</v>
      </c>
      <c r="P1884" s="8">
        <f>IFERROR(ROUND(E1884/L1884,2),0)</f>
        <v>446.89</v>
      </c>
      <c r="Q1884" s="10" t="s">
        <v>8316</v>
      </c>
      <c r="R1884" t="s">
        <v>8324</v>
      </c>
      <c r="S1884">
        <f>YEAR(T1884)</f>
        <v>2014</v>
      </c>
      <c r="T1884" s="14">
        <f>(((J1884/60)/60)/24)+DATE(1970,1,1)</f>
        <v>41816.812094907407</v>
      </c>
      <c r="U1884" s="15">
        <f>(((I1884/60)/60)/24)+DATE(1970,1,1)</f>
        <v>41831.666666666664</v>
      </c>
    </row>
    <row r="1885" spans="1:21" ht="29" x14ac:dyDescent="0.35">
      <c r="A1885">
        <v>3279</v>
      </c>
      <c r="B1885" s="3" t="s">
        <v>3279</v>
      </c>
      <c r="C1885" s="3" t="s">
        <v>7389</v>
      </c>
      <c r="D1885" s="6">
        <v>5800</v>
      </c>
      <c r="E1885" s="8">
        <v>50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>ROUND((E1885/D1885)*100,0)</f>
        <v>1</v>
      </c>
      <c r="P1885" s="8">
        <f>IFERROR(ROUND(E1885/L1885,2),0)</f>
        <v>0.79</v>
      </c>
      <c r="Q1885" s="10" t="s">
        <v>8339</v>
      </c>
      <c r="R1885" t="s">
        <v>8340</v>
      </c>
      <c r="S1885">
        <f>YEAR(T1885)</f>
        <v>2016</v>
      </c>
      <c r="T1885" s="14">
        <f>(((J1885/60)/60)/24)+DATE(1970,1,1)</f>
        <v>42431.102534722217</v>
      </c>
      <c r="U1885" s="15">
        <f>(((I1885/60)/60)/24)+DATE(1970,1,1)</f>
        <v>42461.06086805556</v>
      </c>
    </row>
    <row r="1886" spans="1:21" ht="29" x14ac:dyDescent="0.35">
      <c r="A1886">
        <v>3574</v>
      </c>
      <c r="B1886" s="3" t="s">
        <v>3573</v>
      </c>
      <c r="C1886" s="3" t="s">
        <v>7684</v>
      </c>
      <c r="D1886" s="6">
        <v>5800</v>
      </c>
      <c r="E1886" s="8">
        <v>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>ROUND((E1886/D1886)*100,0)</f>
        <v>0</v>
      </c>
      <c r="P1886" s="8">
        <f>IFERROR(ROUND(E1886/L1886,2),0)</f>
        <v>0.11</v>
      </c>
      <c r="Q1886" s="10" t="s">
        <v>8339</v>
      </c>
      <c r="R1886" t="s">
        <v>8340</v>
      </c>
      <c r="S1886">
        <f>YEAR(T1886)</f>
        <v>2014</v>
      </c>
      <c r="T1886" s="14">
        <f>(((J1886/60)/60)/24)+DATE(1970,1,1)</f>
        <v>41926.942685185182</v>
      </c>
      <c r="U1886" s="15">
        <f>(((I1886/60)/60)/24)+DATE(1970,1,1)</f>
        <v>41956.984351851846</v>
      </c>
    </row>
    <row r="1887" spans="1:21" ht="29" x14ac:dyDescent="0.35">
      <c r="A1887">
        <v>4046</v>
      </c>
      <c r="B1887" s="3" t="s">
        <v>4042</v>
      </c>
      <c r="C1887" s="3" t="s">
        <v>8150</v>
      </c>
      <c r="D1887" s="6">
        <v>5600</v>
      </c>
      <c r="E1887" s="8">
        <v>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>ROUND((E1887/D1887)*100,0)</f>
        <v>0</v>
      </c>
      <c r="P1887" s="8">
        <f>IFERROR(ROUND(E1887/L1887,2),0)</f>
        <v>0</v>
      </c>
      <c r="Q1887" s="10" t="s">
        <v>8339</v>
      </c>
      <c r="R1887" t="s">
        <v>8340</v>
      </c>
      <c r="S1887">
        <f>YEAR(T1887)</f>
        <v>2014</v>
      </c>
      <c r="T1887" s="14">
        <f>(((J1887/60)/60)/24)+DATE(1970,1,1)</f>
        <v>41904.650578703702</v>
      </c>
      <c r="U1887" s="15">
        <f>(((I1887/60)/60)/24)+DATE(1970,1,1)</f>
        <v>41934.650578703702</v>
      </c>
    </row>
    <row r="1888" spans="1:21" ht="29" x14ac:dyDescent="0.35">
      <c r="A1888">
        <v>1858</v>
      </c>
      <c r="B1888" s="3" t="s">
        <v>1859</v>
      </c>
      <c r="C1888" s="3" t="s">
        <v>5968</v>
      </c>
      <c r="D1888" s="6">
        <v>5555.55</v>
      </c>
      <c r="E1888" s="8">
        <v>2053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>ROUND((E1888/D1888)*100,0)</f>
        <v>37</v>
      </c>
      <c r="P1888" s="8">
        <f>IFERROR(ROUND(E1888/L1888,2),0)</f>
        <v>13.78</v>
      </c>
      <c r="Q1888" s="10" t="s">
        <v>8313</v>
      </c>
      <c r="R1888" t="s">
        <v>8315</v>
      </c>
      <c r="S1888">
        <f>YEAR(T1888)</f>
        <v>2011</v>
      </c>
      <c r="T1888" s="14">
        <f>(((J1888/60)/60)/24)+DATE(1970,1,1)</f>
        <v>40833.200474537036</v>
      </c>
      <c r="U1888" s="15">
        <f>(((I1888/60)/60)/24)+DATE(1970,1,1)</f>
        <v>40893.242141203707</v>
      </c>
    </row>
    <row r="1889" spans="1:21" ht="29" x14ac:dyDescent="0.35">
      <c r="A1889">
        <v>143</v>
      </c>
      <c r="B1889" s="3" t="s">
        <v>145</v>
      </c>
      <c r="C1889" s="3" t="s">
        <v>4253</v>
      </c>
      <c r="D1889" s="6">
        <v>5500</v>
      </c>
      <c r="E1889" s="8">
        <v>54116.28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>ROUND((E1889/D1889)*100,0)</f>
        <v>984</v>
      </c>
      <c r="P1889" s="8">
        <f>IFERROR(ROUND(E1889/L1889,2),0)</f>
        <v>0</v>
      </c>
      <c r="Q1889" s="10" t="s">
        <v>8308</v>
      </c>
      <c r="R1889" t="s">
        <v>8327</v>
      </c>
      <c r="S1889">
        <f>YEAR(T1889)</f>
        <v>2016</v>
      </c>
      <c r="T1889" s="14">
        <f>(((J1889/60)/60)/24)+DATE(1970,1,1)</f>
        <v>42559.064143518524</v>
      </c>
      <c r="U1889" s="15">
        <f>(((I1889/60)/60)/24)+DATE(1970,1,1)</f>
        <v>42616.246527777781</v>
      </c>
    </row>
    <row r="1890" spans="1:21" ht="29" x14ac:dyDescent="0.35">
      <c r="A1890">
        <v>281</v>
      </c>
      <c r="B1890" s="3" t="s">
        <v>282</v>
      </c>
      <c r="C1890" s="3" t="s">
        <v>4391</v>
      </c>
      <c r="D1890" s="6">
        <v>5500</v>
      </c>
      <c r="E1890" s="8">
        <v>30177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>ROUND((E1890/D1890)*100,0)</f>
        <v>549</v>
      </c>
      <c r="P1890" s="8">
        <f>IFERROR(ROUND(E1890/L1890,2),0)</f>
        <v>381.99</v>
      </c>
      <c r="Q1890" s="10" t="s">
        <v>8308</v>
      </c>
      <c r="R1890" t="s">
        <v>8332</v>
      </c>
      <c r="S1890">
        <f>YEAR(T1890)</f>
        <v>2009</v>
      </c>
      <c r="T1890" s="14">
        <f>(((J1890/60)/60)/24)+DATE(1970,1,1)</f>
        <v>39950.163344907407</v>
      </c>
      <c r="U1890" s="15">
        <f>(((I1890/60)/60)/24)+DATE(1970,1,1)</f>
        <v>40035.80972222222</v>
      </c>
    </row>
    <row r="1891" spans="1:21" ht="29" x14ac:dyDescent="0.35">
      <c r="A1891">
        <v>804</v>
      </c>
      <c r="B1891" s="3" t="s">
        <v>805</v>
      </c>
      <c r="C1891" s="3" t="s">
        <v>4914</v>
      </c>
      <c r="D1891" s="6">
        <v>5500</v>
      </c>
      <c r="E1891" s="8">
        <v>8320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>ROUND((E1891/D1891)*100,0)</f>
        <v>151</v>
      </c>
      <c r="P1891" s="8">
        <f>IFERROR(ROUND(E1891/L1891,2),0)</f>
        <v>462.22</v>
      </c>
      <c r="Q1891" s="10" t="s">
        <v>8313</v>
      </c>
      <c r="R1891" t="s">
        <v>8315</v>
      </c>
      <c r="S1891">
        <f>YEAR(T1891)</f>
        <v>2011</v>
      </c>
      <c r="T1891" s="14">
        <f>(((J1891/60)/60)/24)+DATE(1970,1,1)</f>
        <v>40730.105625000004</v>
      </c>
      <c r="U1891" s="15">
        <f>(((I1891/60)/60)/24)+DATE(1970,1,1)</f>
        <v>40747.165972222225</v>
      </c>
    </row>
    <row r="1892" spans="1:21" ht="29" x14ac:dyDescent="0.35">
      <c r="A1892">
        <v>826</v>
      </c>
      <c r="B1892" s="3" t="s">
        <v>827</v>
      </c>
      <c r="C1892" s="3" t="s">
        <v>4936</v>
      </c>
      <c r="D1892" s="6">
        <v>5500</v>
      </c>
      <c r="E1892" s="8">
        <v>8114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>ROUND((E1892/D1892)*100,0)</f>
        <v>148</v>
      </c>
      <c r="P1892" s="8">
        <f>IFERROR(ROUND(E1892/L1892,2),0)</f>
        <v>165.59</v>
      </c>
      <c r="Q1892" s="10" t="s">
        <v>8313</v>
      </c>
      <c r="R1892" t="s">
        <v>8315</v>
      </c>
      <c r="S1892">
        <f>YEAR(T1892)</f>
        <v>2012</v>
      </c>
      <c r="T1892" s="14">
        <f>(((J1892/60)/60)/24)+DATE(1970,1,1)</f>
        <v>40973.038541666669</v>
      </c>
      <c r="U1892" s="15">
        <f>(((I1892/60)/60)/24)+DATE(1970,1,1)</f>
        <v>40993.996874999997</v>
      </c>
    </row>
    <row r="1893" spans="1:21" ht="29" x14ac:dyDescent="0.35">
      <c r="A1893">
        <v>834</v>
      </c>
      <c r="B1893" s="3" t="s">
        <v>835</v>
      </c>
      <c r="C1893" s="3" t="s">
        <v>4944</v>
      </c>
      <c r="D1893" s="6">
        <v>5500</v>
      </c>
      <c r="E1893" s="8">
        <v>8080.33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>ROUND((E1893/D1893)*100,0)</f>
        <v>147</v>
      </c>
      <c r="P1893" s="8">
        <f>IFERROR(ROUND(E1893/L1893,2),0)</f>
        <v>107.74</v>
      </c>
      <c r="Q1893" s="10" t="s">
        <v>8313</v>
      </c>
      <c r="R1893" t="s">
        <v>8315</v>
      </c>
      <c r="S1893">
        <f>YEAR(T1893)</f>
        <v>2013</v>
      </c>
      <c r="T1893" s="14">
        <f>(((J1893/60)/60)/24)+DATE(1970,1,1)</f>
        <v>41422.822824074072</v>
      </c>
      <c r="U1893" s="15">
        <f>(((I1893/60)/60)/24)+DATE(1970,1,1)</f>
        <v>41456.165972222225</v>
      </c>
    </row>
    <row r="1894" spans="1:21" ht="29" x14ac:dyDescent="0.35">
      <c r="A1894">
        <v>920</v>
      </c>
      <c r="B1894" s="3" t="s">
        <v>921</v>
      </c>
      <c r="C1894" s="3" t="s">
        <v>5030</v>
      </c>
      <c r="D1894" s="6">
        <v>5500</v>
      </c>
      <c r="E1894" s="8">
        <v>7000.58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>ROUND((E1894/D1894)*100,0)</f>
        <v>127</v>
      </c>
      <c r="P1894" s="8">
        <f>IFERROR(ROUND(E1894/L1894,2),0)</f>
        <v>0</v>
      </c>
      <c r="Q1894" s="10" t="s">
        <v>8313</v>
      </c>
      <c r="R1894" t="s">
        <v>8344</v>
      </c>
      <c r="S1894">
        <f>YEAR(T1894)</f>
        <v>2013</v>
      </c>
      <c r="T1894" s="14">
        <f>(((J1894/60)/60)/24)+DATE(1970,1,1)</f>
        <v>41562.67155092593</v>
      </c>
      <c r="U1894" s="15">
        <f>(((I1894/60)/60)/24)+DATE(1970,1,1)</f>
        <v>41592.713217592594</v>
      </c>
    </row>
    <row r="1895" spans="1:21" ht="29" x14ac:dyDescent="0.35">
      <c r="A1895">
        <v>1257</v>
      </c>
      <c r="B1895" s="3" t="s">
        <v>1258</v>
      </c>
      <c r="C1895" s="3" t="s">
        <v>5367</v>
      </c>
      <c r="D1895" s="6">
        <v>5500</v>
      </c>
      <c r="E1895" s="8">
        <v>4340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>ROUND((E1895/D1895)*100,0)</f>
        <v>79</v>
      </c>
      <c r="P1895" s="8">
        <f>IFERROR(ROUND(E1895/L1895,2),0)</f>
        <v>24.66</v>
      </c>
      <c r="Q1895" s="10" t="s">
        <v>8313</v>
      </c>
      <c r="R1895" t="s">
        <v>8315</v>
      </c>
      <c r="S1895">
        <f>YEAR(T1895)</f>
        <v>2011</v>
      </c>
      <c r="T1895" s="14">
        <f>(((J1895/60)/60)/24)+DATE(1970,1,1)</f>
        <v>40587.085532407407</v>
      </c>
      <c r="U1895" s="15">
        <f>(((I1895/60)/60)/24)+DATE(1970,1,1)</f>
        <v>40636.043865740743</v>
      </c>
    </row>
    <row r="1896" spans="1:21" ht="29" x14ac:dyDescent="0.35">
      <c r="A1896">
        <v>1706</v>
      </c>
      <c r="B1896" s="3" t="s">
        <v>1707</v>
      </c>
      <c r="C1896" s="3" t="s">
        <v>5816</v>
      </c>
      <c r="D1896" s="6">
        <v>5500</v>
      </c>
      <c r="E1896" s="8">
        <v>2500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>ROUND((E1896/D1896)*100,0)</f>
        <v>45</v>
      </c>
      <c r="P1896" s="8">
        <f>IFERROR(ROUND(E1896/L1896,2),0)</f>
        <v>0</v>
      </c>
      <c r="Q1896" s="10" t="s">
        <v>8313</v>
      </c>
      <c r="R1896" t="s">
        <v>8345</v>
      </c>
      <c r="S1896">
        <f>YEAR(T1896)</f>
        <v>2015</v>
      </c>
      <c r="T1896" s="14">
        <f>(((J1896/60)/60)/24)+DATE(1970,1,1)</f>
        <v>42179.306388888886</v>
      </c>
      <c r="U1896" s="15">
        <f>(((I1896/60)/60)/24)+DATE(1970,1,1)</f>
        <v>42239.306388888886</v>
      </c>
    </row>
    <row r="1897" spans="1:21" ht="29" x14ac:dyDescent="0.35">
      <c r="A1897">
        <v>1725</v>
      </c>
      <c r="B1897" s="3" t="s">
        <v>1726</v>
      </c>
      <c r="C1897" s="3" t="s">
        <v>5835</v>
      </c>
      <c r="D1897" s="6">
        <v>5500</v>
      </c>
      <c r="E1897" s="8">
        <v>2405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>ROUND((E1897/D1897)*100,0)</f>
        <v>44</v>
      </c>
      <c r="P1897" s="8">
        <f>IFERROR(ROUND(E1897/L1897,2),0)</f>
        <v>267.22000000000003</v>
      </c>
      <c r="Q1897" s="10" t="s">
        <v>8313</v>
      </c>
      <c r="R1897" t="s">
        <v>8345</v>
      </c>
      <c r="S1897">
        <f>YEAR(T1897)</f>
        <v>2014</v>
      </c>
      <c r="T1897" s="14">
        <f>(((J1897/60)/60)/24)+DATE(1970,1,1)</f>
        <v>41845.968159722222</v>
      </c>
      <c r="U1897" s="15">
        <f>(((I1897/60)/60)/24)+DATE(1970,1,1)</f>
        <v>41875.968159722222</v>
      </c>
    </row>
    <row r="1898" spans="1:21" ht="29" x14ac:dyDescent="0.35">
      <c r="A1898">
        <v>1744</v>
      </c>
      <c r="B1898" s="3" t="s">
        <v>1745</v>
      </c>
      <c r="C1898" s="3" t="s">
        <v>5854</v>
      </c>
      <c r="D1898" s="6">
        <v>5500</v>
      </c>
      <c r="E1898" s="8">
        <v>2345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>ROUND((E1898/D1898)*100,0)</f>
        <v>43</v>
      </c>
      <c r="P1898" s="8">
        <f>IFERROR(ROUND(E1898/L1898,2),0)</f>
        <v>33.5</v>
      </c>
      <c r="Q1898" s="10" t="s">
        <v>8325</v>
      </c>
      <c r="R1898" t="s">
        <v>8331</v>
      </c>
      <c r="S1898">
        <f>YEAR(T1898)</f>
        <v>2015</v>
      </c>
      <c r="T1898" s="14">
        <f>(((J1898/60)/60)/24)+DATE(1970,1,1)</f>
        <v>42026.605057870373</v>
      </c>
      <c r="U1898" s="15">
        <f>(((I1898/60)/60)/24)+DATE(1970,1,1)</f>
        <v>42071.563391203701</v>
      </c>
    </row>
    <row r="1899" spans="1:21" ht="29" x14ac:dyDescent="0.35">
      <c r="A1899">
        <v>1756</v>
      </c>
      <c r="B1899" s="3" t="s">
        <v>1757</v>
      </c>
      <c r="C1899" s="3" t="s">
        <v>5866</v>
      </c>
      <c r="D1899" s="6">
        <v>5500</v>
      </c>
      <c r="E1899" s="8">
        <v>2305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>ROUND((E1899/D1899)*100,0)</f>
        <v>42</v>
      </c>
      <c r="P1899" s="8">
        <f>IFERROR(ROUND(E1899/L1899,2),0)</f>
        <v>19.21</v>
      </c>
      <c r="Q1899" s="10" t="s">
        <v>8325</v>
      </c>
      <c r="R1899" t="s">
        <v>8331</v>
      </c>
      <c r="S1899">
        <f>YEAR(T1899)</f>
        <v>2016</v>
      </c>
      <c r="T1899" s="14">
        <f>(((J1899/60)/60)/24)+DATE(1970,1,1)</f>
        <v>42571.167465277773</v>
      </c>
      <c r="U1899" s="15">
        <f>(((I1899/60)/60)/24)+DATE(1970,1,1)</f>
        <v>42611.167465277773</v>
      </c>
    </row>
    <row r="1900" spans="1:21" ht="29" x14ac:dyDescent="0.35">
      <c r="A1900">
        <v>1772</v>
      </c>
      <c r="B1900" s="3" t="s">
        <v>1773</v>
      </c>
      <c r="C1900" s="3" t="s">
        <v>5882</v>
      </c>
      <c r="D1900" s="6">
        <v>5500</v>
      </c>
      <c r="E1900" s="8">
        <v>2245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>ROUND((E1900/D1900)*100,0)</f>
        <v>41</v>
      </c>
      <c r="P1900" s="8">
        <f>IFERROR(ROUND(E1900/L1900,2),0)</f>
        <v>118.16</v>
      </c>
      <c r="Q1900" s="10" t="s">
        <v>8325</v>
      </c>
      <c r="R1900" t="s">
        <v>8331</v>
      </c>
      <c r="S1900">
        <f>YEAR(T1900)</f>
        <v>2014</v>
      </c>
      <c r="T1900" s="14">
        <f>(((J1900/60)/60)/24)+DATE(1970,1,1)</f>
        <v>41766.718009259261</v>
      </c>
      <c r="U1900" s="15">
        <f>(((I1900/60)/60)/24)+DATE(1970,1,1)</f>
        <v>41826.718009259261</v>
      </c>
    </row>
    <row r="1901" spans="1:21" ht="29" x14ac:dyDescent="0.35">
      <c r="A1901">
        <v>1781</v>
      </c>
      <c r="B1901" s="3" t="s">
        <v>1782</v>
      </c>
      <c r="C1901" s="3" t="s">
        <v>5891</v>
      </c>
      <c r="D1901" s="6">
        <v>5500</v>
      </c>
      <c r="E1901" s="8">
        <v>2204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>ROUND((E1901/D1901)*100,0)</f>
        <v>40</v>
      </c>
      <c r="P1901" s="8">
        <f>IFERROR(ROUND(E1901/L1901,2),0)</f>
        <v>91.83</v>
      </c>
      <c r="Q1901" s="10" t="s">
        <v>8325</v>
      </c>
      <c r="R1901" t="s">
        <v>8331</v>
      </c>
      <c r="S1901">
        <f>YEAR(T1901)</f>
        <v>2016</v>
      </c>
      <c r="T1901" s="14">
        <f>(((J1901/60)/60)/24)+DATE(1970,1,1)</f>
        <v>42597.617418981477</v>
      </c>
      <c r="U1901" s="15">
        <f>(((I1901/60)/60)/24)+DATE(1970,1,1)</f>
        <v>42628.617418981477</v>
      </c>
    </row>
    <row r="1902" spans="1:21" ht="29" x14ac:dyDescent="0.35">
      <c r="A1902">
        <v>1788</v>
      </c>
      <c r="B1902" s="3" t="s">
        <v>1789</v>
      </c>
      <c r="C1902" s="3" t="s">
        <v>5898</v>
      </c>
      <c r="D1902" s="6">
        <v>5500</v>
      </c>
      <c r="E1902" s="8">
        <v>2191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>ROUND((E1902/D1902)*100,0)</f>
        <v>40</v>
      </c>
      <c r="P1902" s="8">
        <f>IFERROR(ROUND(E1902/L1902,2),0)</f>
        <v>547.75</v>
      </c>
      <c r="Q1902" s="10" t="s">
        <v>8325</v>
      </c>
      <c r="R1902" t="s">
        <v>8331</v>
      </c>
      <c r="S1902">
        <f>YEAR(T1902)</f>
        <v>2014</v>
      </c>
      <c r="T1902" s="14">
        <f>(((J1902/60)/60)/24)+DATE(1970,1,1)</f>
        <v>41913.94840277778</v>
      </c>
      <c r="U1902" s="15">
        <f>(((I1902/60)/60)/24)+DATE(1970,1,1)</f>
        <v>41943.94840277778</v>
      </c>
    </row>
    <row r="1903" spans="1:21" x14ac:dyDescent="0.35">
      <c r="A1903">
        <v>1987</v>
      </c>
      <c r="B1903" s="3" t="s">
        <v>1988</v>
      </c>
      <c r="C1903" s="3" t="s">
        <v>6097</v>
      </c>
      <c r="D1903" s="6">
        <v>5500</v>
      </c>
      <c r="E1903" s="8">
        <v>1750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>ROUND((E1903/D1903)*100,0)</f>
        <v>32</v>
      </c>
      <c r="P1903" s="8">
        <f>IFERROR(ROUND(E1903/L1903,2),0)</f>
        <v>62.5</v>
      </c>
      <c r="Q1903" s="10" t="s">
        <v>8325</v>
      </c>
      <c r="R1903" t="s">
        <v>8352</v>
      </c>
      <c r="S1903">
        <f>YEAR(T1903)</f>
        <v>2015</v>
      </c>
      <c r="T1903" s="14">
        <f>(((J1903/60)/60)/24)+DATE(1970,1,1)</f>
        <v>42034.639768518522</v>
      </c>
      <c r="U1903" s="15">
        <f>(((I1903/60)/60)/24)+DATE(1970,1,1)</f>
        <v>42064.639768518522</v>
      </c>
    </row>
    <row r="1904" spans="1:21" x14ac:dyDescent="0.35">
      <c r="A1904">
        <v>2164</v>
      </c>
      <c r="B1904" s="3" t="s">
        <v>2165</v>
      </c>
      <c r="C1904" s="3" t="s">
        <v>6274</v>
      </c>
      <c r="D1904" s="6">
        <v>5500</v>
      </c>
      <c r="E1904" s="8">
        <v>1330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>ROUND((E1904/D1904)*100,0)</f>
        <v>24</v>
      </c>
      <c r="P1904" s="8">
        <f>IFERROR(ROUND(E1904/L1904,2),0)</f>
        <v>16.02</v>
      </c>
      <c r="Q1904" s="10" t="s">
        <v>8313</v>
      </c>
      <c r="R1904" t="s">
        <v>8315</v>
      </c>
      <c r="S1904">
        <f>YEAR(T1904)</f>
        <v>2016</v>
      </c>
      <c r="T1904" s="14">
        <f>(((J1904/60)/60)/24)+DATE(1970,1,1)</f>
        <v>42515.71775462963</v>
      </c>
      <c r="U1904" s="15">
        <f>(((I1904/60)/60)/24)+DATE(1970,1,1)</f>
        <v>42546.165972222225</v>
      </c>
    </row>
    <row r="1905" spans="1:21" ht="29" x14ac:dyDescent="0.35">
      <c r="A1905">
        <v>2342</v>
      </c>
      <c r="B1905" s="3" t="s">
        <v>2343</v>
      </c>
      <c r="C1905" s="3" t="s">
        <v>6452</v>
      </c>
      <c r="D1905" s="6">
        <v>5500</v>
      </c>
      <c r="E1905" s="8">
        <v>1015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>ROUND((E1905/D1905)*100,0)</f>
        <v>18</v>
      </c>
      <c r="P1905" s="8">
        <f>IFERROR(ROUND(E1905/L1905,2),0)</f>
        <v>0</v>
      </c>
      <c r="Q1905" s="10" t="s">
        <v>8316</v>
      </c>
      <c r="R1905" t="s">
        <v>8334</v>
      </c>
      <c r="S1905">
        <f>YEAR(T1905)</f>
        <v>2014</v>
      </c>
      <c r="T1905" s="14">
        <f>(((J1905/60)/60)/24)+DATE(1970,1,1)</f>
        <v>41897.702199074076</v>
      </c>
      <c r="U1905" s="15">
        <f>(((I1905/60)/60)/24)+DATE(1970,1,1)</f>
        <v>41918.208333333336</v>
      </c>
    </row>
    <row r="1906" spans="1:21" ht="29" x14ac:dyDescent="0.35">
      <c r="A1906">
        <v>2372</v>
      </c>
      <c r="B1906" s="3" t="s">
        <v>2373</v>
      </c>
      <c r="C1906" s="3" t="s">
        <v>6482</v>
      </c>
      <c r="D1906" s="6">
        <v>5500</v>
      </c>
      <c r="E1906" s="8">
        <v>1000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>ROUND((E1906/D1906)*100,0)</f>
        <v>18</v>
      </c>
      <c r="P1906" s="8">
        <f>IFERROR(ROUND(E1906/L1906,2),0)</f>
        <v>166.67</v>
      </c>
      <c r="Q1906" s="10" t="s">
        <v>8316</v>
      </c>
      <c r="R1906" t="s">
        <v>8334</v>
      </c>
      <c r="S1906">
        <f>YEAR(T1906)</f>
        <v>2015</v>
      </c>
      <c r="T1906" s="14">
        <f>(((J1906/60)/60)/24)+DATE(1970,1,1)</f>
        <v>42088.069108796291</v>
      </c>
      <c r="U1906" s="15">
        <f>(((I1906/60)/60)/24)+DATE(1970,1,1)</f>
        <v>42118.069108796291</v>
      </c>
    </row>
    <row r="1907" spans="1:21" ht="29" x14ac:dyDescent="0.35">
      <c r="A1907">
        <v>2547</v>
      </c>
      <c r="B1907" s="3" t="s">
        <v>2547</v>
      </c>
      <c r="C1907" s="3" t="s">
        <v>6657</v>
      </c>
      <c r="D1907" s="6">
        <v>5500</v>
      </c>
      <c r="E1907" s="8">
        <v>650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>ROUND((E1907/D1907)*100,0)</f>
        <v>12</v>
      </c>
      <c r="P1907" s="8">
        <f>IFERROR(ROUND(E1907/L1907,2),0)</f>
        <v>4.8499999999999996</v>
      </c>
      <c r="Q1907" s="10" t="s">
        <v>8313</v>
      </c>
      <c r="R1907" t="s">
        <v>8341</v>
      </c>
      <c r="S1907">
        <f>YEAR(T1907)</f>
        <v>2012</v>
      </c>
      <c r="T1907" s="14">
        <f>(((J1907/60)/60)/24)+DATE(1970,1,1)</f>
        <v>40973.773182870369</v>
      </c>
      <c r="U1907" s="15">
        <f>(((I1907/60)/60)/24)+DATE(1970,1,1)</f>
        <v>41003.731516203705</v>
      </c>
    </row>
    <row r="1908" spans="1:21" ht="29" x14ac:dyDescent="0.35">
      <c r="A1908">
        <v>2712</v>
      </c>
      <c r="B1908" s="3" t="s">
        <v>2712</v>
      </c>
      <c r="C1908" s="3" t="s">
        <v>6822</v>
      </c>
      <c r="D1908" s="6">
        <v>5500</v>
      </c>
      <c r="E1908" s="8">
        <v>453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>ROUND((E1908/D1908)*100,0)</f>
        <v>8</v>
      </c>
      <c r="P1908" s="8">
        <f>IFERROR(ROUND(E1908/L1908,2),0)</f>
        <v>3.17</v>
      </c>
      <c r="Q1908" s="10" t="s">
        <v>8339</v>
      </c>
      <c r="R1908" t="s">
        <v>8357</v>
      </c>
      <c r="S1908">
        <f>YEAR(T1908)</f>
        <v>2013</v>
      </c>
      <c r="T1908" s="14">
        <f>(((J1908/60)/60)/24)+DATE(1970,1,1)</f>
        <v>41432.062037037038</v>
      </c>
      <c r="U1908" s="15">
        <f>(((I1908/60)/60)/24)+DATE(1970,1,1)</f>
        <v>41468.75</v>
      </c>
    </row>
    <row r="1909" spans="1:21" ht="29" x14ac:dyDescent="0.35">
      <c r="A1909">
        <v>2778</v>
      </c>
      <c r="B1909" s="3" t="s">
        <v>2778</v>
      </c>
      <c r="C1909" s="3" t="s">
        <v>6888</v>
      </c>
      <c r="D1909" s="6">
        <v>5500</v>
      </c>
      <c r="E1909" s="8">
        <v>376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>ROUND((E1909/D1909)*100,0)</f>
        <v>7</v>
      </c>
      <c r="P1909" s="8">
        <f>IFERROR(ROUND(E1909/L1909,2),0)</f>
        <v>25.07</v>
      </c>
      <c r="Q1909" s="10" t="s">
        <v>8318</v>
      </c>
      <c r="R1909" t="s">
        <v>8354</v>
      </c>
      <c r="S1909">
        <f>YEAR(T1909)</f>
        <v>2014</v>
      </c>
      <c r="T1909" s="14">
        <f>(((J1909/60)/60)/24)+DATE(1970,1,1)</f>
        <v>41846.978078703702</v>
      </c>
      <c r="U1909" s="15">
        <f>(((I1909/60)/60)/24)+DATE(1970,1,1)</f>
        <v>41876.978078703702</v>
      </c>
    </row>
    <row r="1910" spans="1:21" ht="29" x14ac:dyDescent="0.35">
      <c r="A1910">
        <v>2881</v>
      </c>
      <c r="B1910" s="3" t="s">
        <v>2881</v>
      </c>
      <c r="C1910" s="3" t="s">
        <v>6991</v>
      </c>
      <c r="D1910" s="6">
        <v>5500</v>
      </c>
      <c r="E1910" s="8">
        <v>270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>ROUND((E1910/D1910)*100,0)</f>
        <v>5</v>
      </c>
      <c r="P1910" s="8">
        <f>IFERROR(ROUND(E1910/L1910,2),0)</f>
        <v>0</v>
      </c>
      <c r="Q1910" s="10" t="s">
        <v>8339</v>
      </c>
      <c r="R1910" t="s">
        <v>8340</v>
      </c>
      <c r="S1910">
        <f>YEAR(T1910)</f>
        <v>2014</v>
      </c>
      <c r="T1910" s="14">
        <f>(((J1910/60)/60)/24)+DATE(1970,1,1)</f>
        <v>41916.597638888888</v>
      </c>
      <c r="U1910" s="15">
        <f>(((I1910/60)/60)/24)+DATE(1970,1,1)</f>
        <v>41976.639305555553</v>
      </c>
    </row>
    <row r="1911" spans="1:21" ht="29" x14ac:dyDescent="0.35">
      <c r="A1911">
        <v>2892</v>
      </c>
      <c r="B1911" s="3" t="s">
        <v>2892</v>
      </c>
      <c r="C1911" s="3" t="s">
        <v>7002</v>
      </c>
      <c r="D1911" s="6">
        <v>5500</v>
      </c>
      <c r="E1911" s="8">
        <v>260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>ROUND((E1911/D1911)*100,0)</f>
        <v>5</v>
      </c>
      <c r="P1911" s="8">
        <f>IFERROR(ROUND(E1911/L1911,2),0)</f>
        <v>15.29</v>
      </c>
      <c r="Q1911" s="10" t="s">
        <v>8339</v>
      </c>
      <c r="R1911" t="s">
        <v>8340</v>
      </c>
      <c r="S1911">
        <f>YEAR(T1911)</f>
        <v>2014</v>
      </c>
      <c r="T1911" s="14">
        <f>(((J1911/60)/60)/24)+DATE(1970,1,1)</f>
        <v>41869.714166666665</v>
      </c>
      <c r="U1911" s="15">
        <f>(((I1911/60)/60)/24)+DATE(1970,1,1)</f>
        <v>41876.875</v>
      </c>
    </row>
    <row r="1912" spans="1:21" ht="29" x14ac:dyDescent="0.35">
      <c r="A1912">
        <v>2900</v>
      </c>
      <c r="B1912" s="3" t="s">
        <v>2900</v>
      </c>
      <c r="C1912" s="3" t="s">
        <v>7010</v>
      </c>
      <c r="D1912" s="6">
        <v>5500</v>
      </c>
      <c r="E1912" s="8">
        <v>251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>ROUND((E1912/D1912)*100,0)</f>
        <v>5</v>
      </c>
      <c r="P1912" s="8">
        <f>IFERROR(ROUND(E1912/L1912,2),0)</f>
        <v>35.86</v>
      </c>
      <c r="Q1912" s="10" t="s">
        <v>8339</v>
      </c>
      <c r="R1912" t="s">
        <v>8340</v>
      </c>
      <c r="S1912">
        <f>YEAR(T1912)</f>
        <v>2014</v>
      </c>
      <c r="T1912" s="14">
        <f>(((J1912/60)/60)/24)+DATE(1970,1,1)</f>
        <v>41830.234166666669</v>
      </c>
      <c r="U1912" s="15">
        <f>(((I1912/60)/60)/24)+DATE(1970,1,1)</f>
        <v>41860.234166666669</v>
      </c>
    </row>
    <row r="1913" spans="1:21" ht="29" x14ac:dyDescent="0.35">
      <c r="A1913">
        <v>3156</v>
      </c>
      <c r="B1913" s="3" t="s">
        <v>3156</v>
      </c>
      <c r="C1913" s="3" t="s">
        <v>7266</v>
      </c>
      <c r="D1913" s="6">
        <v>5500</v>
      </c>
      <c r="E1913" s="8">
        <v>94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>ROUND((E1913/D1913)*100,0)</f>
        <v>2</v>
      </c>
      <c r="P1913" s="8">
        <f>IFERROR(ROUND(E1913/L1913,2),0)</f>
        <v>1.06</v>
      </c>
      <c r="Q1913" s="10" t="s">
        <v>8339</v>
      </c>
      <c r="R1913" t="s">
        <v>8340</v>
      </c>
      <c r="S1913">
        <f>YEAR(T1913)</f>
        <v>2012</v>
      </c>
      <c r="T1913" s="14">
        <f>(((J1913/60)/60)/24)+DATE(1970,1,1)</f>
        <v>41026.953055555554</v>
      </c>
      <c r="U1913" s="15">
        <f>(((I1913/60)/60)/24)+DATE(1970,1,1)</f>
        <v>41061.953055555554</v>
      </c>
    </row>
    <row r="1914" spans="1:21" ht="29" x14ac:dyDescent="0.35">
      <c r="A1914">
        <v>3207</v>
      </c>
      <c r="B1914" s="3" t="s">
        <v>3207</v>
      </c>
      <c r="C1914" s="3" t="s">
        <v>7317</v>
      </c>
      <c r="D1914" s="6">
        <v>5500</v>
      </c>
      <c r="E1914" s="8">
        <v>71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>ROUND((E1914/D1914)*100,0)</f>
        <v>1</v>
      </c>
      <c r="P1914" s="8">
        <f>IFERROR(ROUND(E1914/L1914,2),0)</f>
        <v>1.97</v>
      </c>
      <c r="Q1914" s="10" t="s">
        <v>8339</v>
      </c>
      <c r="R1914" t="s">
        <v>8351</v>
      </c>
      <c r="S1914">
        <f>YEAR(T1914)</f>
        <v>2015</v>
      </c>
      <c r="T1914" s="14">
        <f>(((J1914/60)/60)/24)+DATE(1970,1,1)</f>
        <v>42057.277858796297</v>
      </c>
      <c r="U1914" s="15">
        <f>(((I1914/60)/60)/24)+DATE(1970,1,1)</f>
        <v>42117.236192129625</v>
      </c>
    </row>
    <row r="1915" spans="1:21" ht="29" x14ac:dyDescent="0.35">
      <c r="A1915">
        <v>3249</v>
      </c>
      <c r="B1915" s="3" t="s">
        <v>3249</v>
      </c>
      <c r="C1915" s="3" t="s">
        <v>7359</v>
      </c>
      <c r="D1915" s="6">
        <v>5500</v>
      </c>
      <c r="E1915" s="8">
        <v>56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>ROUND((E1915/D1915)*100,0)</f>
        <v>1</v>
      </c>
      <c r="P1915" s="8">
        <f>IFERROR(ROUND(E1915/L1915,2),0)</f>
        <v>0.64</v>
      </c>
      <c r="Q1915" s="10" t="s">
        <v>8339</v>
      </c>
      <c r="R1915" t="s">
        <v>8340</v>
      </c>
      <c r="S1915">
        <f>YEAR(T1915)</f>
        <v>2015</v>
      </c>
      <c r="T1915" s="14">
        <f>(((J1915/60)/60)/24)+DATE(1970,1,1)</f>
        <v>42145.746689814812</v>
      </c>
      <c r="U1915" s="15">
        <f>(((I1915/60)/60)/24)+DATE(1970,1,1)</f>
        <v>42175.746689814812</v>
      </c>
    </row>
    <row r="1916" spans="1:21" ht="29" x14ac:dyDescent="0.35">
      <c r="A1916">
        <v>3297</v>
      </c>
      <c r="B1916" s="3" t="s">
        <v>3297</v>
      </c>
      <c r="C1916" s="3" t="s">
        <v>7407</v>
      </c>
      <c r="D1916" s="6">
        <v>5500</v>
      </c>
      <c r="E1916" s="8">
        <v>50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>ROUND((E1916/D1916)*100,0)</f>
        <v>1</v>
      </c>
      <c r="P1916" s="8">
        <f>IFERROR(ROUND(E1916/L1916,2),0)</f>
        <v>1.1399999999999999</v>
      </c>
      <c r="Q1916" s="10" t="s">
        <v>8339</v>
      </c>
      <c r="R1916" t="s">
        <v>8340</v>
      </c>
      <c r="S1916">
        <f>YEAR(T1916)</f>
        <v>2015</v>
      </c>
      <c r="T1916" s="14">
        <f>(((J1916/60)/60)/24)+DATE(1970,1,1)</f>
        <v>42193.771481481483</v>
      </c>
      <c r="U1916" s="15">
        <f>(((I1916/60)/60)/24)+DATE(1970,1,1)</f>
        <v>42212.957638888889</v>
      </c>
    </row>
    <row r="1917" spans="1:21" ht="29" x14ac:dyDescent="0.35">
      <c r="A1917">
        <v>3348</v>
      </c>
      <c r="B1917" s="3" t="s">
        <v>3266</v>
      </c>
      <c r="C1917" s="3" t="s">
        <v>7458</v>
      </c>
      <c r="D1917" s="6">
        <v>5500</v>
      </c>
      <c r="E1917" s="8">
        <v>37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>ROUND((E1917/D1917)*100,0)</f>
        <v>1</v>
      </c>
      <c r="P1917" s="8">
        <f>IFERROR(ROUND(E1917/L1917,2),0)</f>
        <v>0.47</v>
      </c>
      <c r="Q1917" s="10" t="s">
        <v>8339</v>
      </c>
      <c r="R1917" t="s">
        <v>8340</v>
      </c>
      <c r="S1917">
        <f>YEAR(T1917)</f>
        <v>2016</v>
      </c>
      <c r="T1917" s="14">
        <f>(((J1917/60)/60)/24)+DATE(1970,1,1)</f>
        <v>42466.558796296296</v>
      </c>
      <c r="U1917" s="15">
        <f>(((I1917/60)/60)/24)+DATE(1970,1,1)</f>
        <v>42490.165972222225</v>
      </c>
    </row>
    <row r="1918" spans="1:21" ht="29" x14ac:dyDescent="0.35">
      <c r="A1918">
        <v>3542</v>
      </c>
      <c r="B1918" s="3" t="s">
        <v>3541</v>
      </c>
      <c r="C1918" s="3" t="s">
        <v>7652</v>
      </c>
      <c r="D1918" s="6">
        <v>5500</v>
      </c>
      <c r="E1918" s="8">
        <v>10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>ROUND((E1918/D1918)*100,0)</f>
        <v>0</v>
      </c>
      <c r="P1918" s="8">
        <f>IFERROR(ROUND(E1918/L1918,2),0)</f>
        <v>0.12</v>
      </c>
      <c r="Q1918" s="10" t="s">
        <v>8339</v>
      </c>
      <c r="R1918" t="s">
        <v>8340</v>
      </c>
      <c r="S1918">
        <f>YEAR(T1918)</f>
        <v>2014</v>
      </c>
      <c r="T1918" s="14">
        <f>(((J1918/60)/60)/24)+DATE(1970,1,1)</f>
        <v>41829.599791666667</v>
      </c>
      <c r="U1918" s="15">
        <f>(((I1918/60)/60)/24)+DATE(1970,1,1)</f>
        <v>41889.599791666667</v>
      </c>
    </row>
    <row r="1919" spans="1:21" ht="29" x14ac:dyDescent="0.35">
      <c r="A1919">
        <v>3553</v>
      </c>
      <c r="B1919" s="3" t="s">
        <v>3552</v>
      </c>
      <c r="C1919" s="3" t="s">
        <v>7663</v>
      </c>
      <c r="D1919" s="6">
        <v>5500</v>
      </c>
      <c r="E1919" s="8">
        <v>8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>ROUND((E1919/D1919)*100,0)</f>
        <v>0</v>
      </c>
      <c r="P1919" s="8">
        <f>IFERROR(ROUND(E1919/L1919,2),0)</f>
        <v>0.08</v>
      </c>
      <c r="Q1919" s="10" t="s">
        <v>8339</v>
      </c>
      <c r="R1919" t="s">
        <v>8340</v>
      </c>
      <c r="S1919">
        <f>YEAR(T1919)</f>
        <v>2015</v>
      </c>
      <c r="T1919" s="14">
        <f>(((J1919/60)/60)/24)+DATE(1970,1,1)</f>
        <v>42196.028703703705</v>
      </c>
      <c r="U1919" s="15">
        <f>(((I1919/60)/60)/24)+DATE(1970,1,1)</f>
        <v>42228</v>
      </c>
    </row>
    <row r="1920" spans="1:21" ht="29" x14ac:dyDescent="0.35">
      <c r="A1920">
        <v>3731</v>
      </c>
      <c r="B1920" s="3" t="s">
        <v>3728</v>
      </c>
      <c r="C1920" s="3" t="s">
        <v>7841</v>
      </c>
      <c r="D1920" s="6">
        <v>5500</v>
      </c>
      <c r="E1920" s="8">
        <v>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>ROUND((E1920/D1920)*100,0)</f>
        <v>0</v>
      </c>
      <c r="P1920" s="8">
        <f>IFERROR(ROUND(E1920/L1920,2),0)</f>
        <v>0</v>
      </c>
      <c r="Q1920" s="10" t="s">
        <v>8339</v>
      </c>
      <c r="R1920" t="s">
        <v>8340</v>
      </c>
      <c r="S1920">
        <f>YEAR(T1920)</f>
        <v>2014</v>
      </c>
      <c r="T1920" s="14">
        <f>(((J1920/60)/60)/24)+DATE(1970,1,1)</f>
        <v>41983.752847222218</v>
      </c>
      <c r="U1920" s="15">
        <f>(((I1920/60)/60)/24)+DATE(1970,1,1)</f>
        <v>42014.140972222223</v>
      </c>
    </row>
    <row r="1921" spans="1:21" ht="29" x14ac:dyDescent="0.3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>ROUND((E1921/D1921)*100,0)</f>
        <v>0</v>
      </c>
      <c r="P1921" s="8">
        <f>IFERROR(ROUND(E1921/L1921,2),0)</f>
        <v>0</v>
      </c>
      <c r="Q1921" s="10" t="s">
        <v>8339</v>
      </c>
      <c r="R1921" t="s">
        <v>8351</v>
      </c>
      <c r="S1921">
        <f>YEAR(T1921)</f>
        <v>2015</v>
      </c>
      <c r="T1921" s="14">
        <f>(((J1921/60)/60)/24)+DATE(1970,1,1)</f>
        <v>42255.696006944447</v>
      </c>
      <c r="U1921" s="15">
        <f>(((I1921/60)/60)/24)+DATE(1970,1,1)</f>
        <v>42285.696006944447</v>
      </c>
    </row>
    <row r="1922" spans="1:21" ht="29" x14ac:dyDescent="0.35">
      <c r="A1922">
        <v>3941</v>
      </c>
      <c r="B1922" s="3" t="s">
        <v>3938</v>
      </c>
      <c r="C1922" s="3" t="s">
        <v>8049</v>
      </c>
      <c r="D1922" s="6">
        <v>5500</v>
      </c>
      <c r="E1922" s="8">
        <v>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>ROUND((E1922/D1922)*100,0)</f>
        <v>0</v>
      </c>
      <c r="P1922" s="8">
        <f>IFERROR(ROUND(E1922/L1922,2),0)</f>
        <v>0</v>
      </c>
      <c r="Q1922" s="10" t="s">
        <v>8339</v>
      </c>
      <c r="R1922" t="s">
        <v>8340</v>
      </c>
      <c r="S1922">
        <f>YEAR(T1922)</f>
        <v>2014</v>
      </c>
      <c r="T1922" s="14">
        <f>(((J1922/60)/60)/24)+DATE(1970,1,1)</f>
        <v>41940.587233796294</v>
      </c>
      <c r="U1922" s="15">
        <f>(((I1922/60)/60)/24)+DATE(1970,1,1)</f>
        <v>41968.041666666672</v>
      </c>
    </row>
    <row r="1923" spans="1:21" ht="29" x14ac:dyDescent="0.3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>ROUND((E1923/D1923)*100,0)</f>
        <v>0</v>
      </c>
      <c r="P1923" s="8">
        <f>IFERROR(ROUND(E1923/L1923,2),0)</f>
        <v>0</v>
      </c>
      <c r="Q1923" s="10" t="s">
        <v>8339</v>
      </c>
      <c r="R1923" t="s">
        <v>8340</v>
      </c>
      <c r="S1923">
        <f>YEAR(T1923)</f>
        <v>2016</v>
      </c>
      <c r="T1923" s="14">
        <f>(((J1923/60)/60)/24)+DATE(1970,1,1)</f>
        <v>42457.932025462964</v>
      </c>
      <c r="U1923" s="15">
        <f>(((I1923/60)/60)/24)+DATE(1970,1,1)</f>
        <v>42485.013888888891</v>
      </c>
    </row>
    <row r="1924" spans="1:21" ht="29" x14ac:dyDescent="0.35">
      <c r="A1924">
        <v>2188</v>
      </c>
      <c r="B1924" s="3" t="s">
        <v>2189</v>
      </c>
      <c r="C1924" s="3" t="s">
        <v>6298</v>
      </c>
      <c r="D1924" s="6">
        <v>5494</v>
      </c>
      <c r="E1924" s="8">
        <v>1280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>ROUND((E1924/D1924)*100,0)</f>
        <v>23</v>
      </c>
      <c r="P1924" s="8">
        <f>IFERROR(ROUND(E1924/L1924,2),0)</f>
        <v>2.4900000000000002</v>
      </c>
      <c r="Q1924" s="10" t="s">
        <v>8311</v>
      </c>
      <c r="R1924" t="s">
        <v>8312</v>
      </c>
      <c r="S1924">
        <f>YEAR(T1924)</f>
        <v>2016</v>
      </c>
      <c r="T1924" s="14">
        <f>(((J1924/60)/60)/24)+DATE(1970,1,1)</f>
        <v>42633.586122685185</v>
      </c>
      <c r="U1924" s="15">
        <f>(((I1924/60)/60)/24)+DATE(1970,1,1)</f>
        <v>42668.708333333328</v>
      </c>
    </row>
    <row r="1925" spans="1:21" ht="29" x14ac:dyDescent="0.35">
      <c r="A1925">
        <v>323</v>
      </c>
      <c r="B1925" s="3" t="s">
        <v>324</v>
      </c>
      <c r="C1925" s="3" t="s">
        <v>4433</v>
      </c>
      <c r="D1925" s="6">
        <v>5400</v>
      </c>
      <c r="E1925" s="8">
        <v>26241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>ROUND((E1925/D1925)*100,0)</f>
        <v>486</v>
      </c>
      <c r="P1925" s="8">
        <f>IFERROR(ROUND(E1925/L1925,2),0)</f>
        <v>452.43</v>
      </c>
      <c r="Q1925" s="10" t="s">
        <v>8308</v>
      </c>
      <c r="R1925" t="s">
        <v>8332</v>
      </c>
      <c r="S1925">
        <f>YEAR(T1925)</f>
        <v>2016</v>
      </c>
      <c r="T1925" s="14">
        <f>(((J1925/60)/60)/24)+DATE(1970,1,1)</f>
        <v>42697.32136574074</v>
      </c>
      <c r="U1925" s="15">
        <f>(((I1925/60)/60)/24)+DATE(1970,1,1)</f>
        <v>42725.332638888889</v>
      </c>
    </row>
    <row r="1926" spans="1:21" x14ac:dyDescent="0.35">
      <c r="A1926">
        <v>1032</v>
      </c>
      <c r="B1926" s="3" t="s">
        <v>1033</v>
      </c>
      <c r="C1926" s="3" t="s">
        <v>5142</v>
      </c>
      <c r="D1926" s="6">
        <v>5400</v>
      </c>
      <c r="E1926" s="8">
        <v>5830.83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>ROUND((E1926/D1926)*100,0)</f>
        <v>108</v>
      </c>
      <c r="P1926" s="8">
        <f>IFERROR(ROUND(E1926/L1926,2),0)</f>
        <v>60.74</v>
      </c>
      <c r="Q1926" s="10" t="s">
        <v>8313</v>
      </c>
      <c r="R1926" t="s">
        <v>8320</v>
      </c>
      <c r="S1926">
        <f>YEAR(T1926)</f>
        <v>2016</v>
      </c>
      <c r="T1926" s="14">
        <f>(((J1926/60)/60)/24)+DATE(1970,1,1)</f>
        <v>42514.666956018518</v>
      </c>
      <c r="U1926" s="15">
        <f>(((I1926/60)/60)/24)+DATE(1970,1,1)</f>
        <v>42544.666956018518</v>
      </c>
    </row>
    <row r="1927" spans="1:21" ht="29" x14ac:dyDescent="0.35">
      <c r="A1927">
        <v>33</v>
      </c>
      <c r="B1927" s="3" t="s">
        <v>35</v>
      </c>
      <c r="C1927" s="3" t="s">
        <v>4144</v>
      </c>
      <c r="D1927" s="6">
        <v>5250</v>
      </c>
      <c r="E1927" s="8">
        <v>180062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>ROUND((E1927/D1927)*100,0)</f>
        <v>3430</v>
      </c>
      <c r="P1927" s="8">
        <f>IFERROR(ROUND(E1927/L1927,2),0)</f>
        <v>2813.47</v>
      </c>
      <c r="Q1927" s="10" t="s">
        <v>8308</v>
      </c>
      <c r="R1927" t="s">
        <v>8309</v>
      </c>
      <c r="S1927">
        <f>YEAR(T1927)</f>
        <v>2015</v>
      </c>
      <c r="T1927" s="14">
        <f>(((J1927/60)/60)/24)+DATE(1970,1,1)</f>
        <v>42286.660891203705</v>
      </c>
      <c r="U1927" s="15">
        <f>(((I1927/60)/60)/24)+DATE(1970,1,1)</f>
        <v>42316.702557870376</v>
      </c>
    </row>
    <row r="1928" spans="1:21" ht="29" x14ac:dyDescent="0.35">
      <c r="A1928">
        <v>1932</v>
      </c>
      <c r="B1928" s="3" t="s">
        <v>1933</v>
      </c>
      <c r="C1928" s="3" t="s">
        <v>6042</v>
      </c>
      <c r="D1928" s="6">
        <v>5250</v>
      </c>
      <c r="E1928" s="8">
        <v>1913.05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>ROUND((E1928/D1928)*100,0)</f>
        <v>36</v>
      </c>
      <c r="P1928" s="8">
        <f>IFERROR(ROUND(E1928/L1928,2),0)</f>
        <v>23.91</v>
      </c>
      <c r="Q1928" s="10" t="s">
        <v>8313</v>
      </c>
      <c r="R1928" t="s">
        <v>8343</v>
      </c>
      <c r="S1928">
        <f>YEAR(T1928)</f>
        <v>2012</v>
      </c>
      <c r="T1928" s="14">
        <f>(((J1928/60)/60)/24)+DATE(1970,1,1)</f>
        <v>40911.809872685182</v>
      </c>
      <c r="U1928" s="15">
        <f>(((I1928/60)/60)/24)+DATE(1970,1,1)</f>
        <v>40932.809872685182</v>
      </c>
    </row>
    <row r="1929" spans="1:21" ht="29" x14ac:dyDescent="0.35">
      <c r="A1929">
        <v>1163</v>
      </c>
      <c r="B1929" s="3" t="s">
        <v>1164</v>
      </c>
      <c r="C1929" s="3" t="s">
        <v>5273</v>
      </c>
      <c r="D1929" s="6">
        <v>5200</v>
      </c>
      <c r="E1929" s="8">
        <v>5052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>ROUND((E1929/D1929)*100,0)</f>
        <v>97</v>
      </c>
      <c r="P1929" s="8">
        <f>IFERROR(ROUND(E1929/L1929,2),0)</f>
        <v>0</v>
      </c>
      <c r="Q1929" s="10" t="s">
        <v>8321</v>
      </c>
      <c r="R1929" t="s">
        <v>8322</v>
      </c>
      <c r="S1929">
        <f>YEAR(T1929)</f>
        <v>2014</v>
      </c>
      <c r="T1929" s="14">
        <f>(((J1929/60)/60)/24)+DATE(1970,1,1)</f>
        <v>41830.723611111112</v>
      </c>
      <c r="U1929" s="15">
        <f>(((I1929/60)/60)/24)+DATE(1970,1,1)</f>
        <v>41860.723611111112</v>
      </c>
    </row>
    <row r="1930" spans="1:21" ht="29" x14ac:dyDescent="0.35">
      <c r="A1930">
        <v>1699</v>
      </c>
      <c r="B1930" s="3" t="s">
        <v>1700</v>
      </c>
      <c r="C1930" s="3" t="s">
        <v>5809</v>
      </c>
      <c r="D1930" s="6">
        <v>5105</v>
      </c>
      <c r="E1930" s="8">
        <v>2503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>ROUND((E1930/D1930)*100,0)</f>
        <v>49</v>
      </c>
      <c r="P1930" s="8">
        <f>IFERROR(ROUND(E1930/L1930,2),0)</f>
        <v>625.75</v>
      </c>
      <c r="Q1930" s="10" t="s">
        <v>8313</v>
      </c>
      <c r="R1930" t="s">
        <v>8345</v>
      </c>
      <c r="S1930">
        <f>YEAR(T1930)</f>
        <v>2017</v>
      </c>
      <c r="T1930" s="14">
        <f>(((J1930/60)/60)/24)+DATE(1970,1,1)</f>
        <v>42806.863946759258</v>
      </c>
      <c r="U1930" s="15">
        <f>(((I1930/60)/60)/24)+DATE(1970,1,1)</f>
        <v>42836.863946759258</v>
      </c>
    </row>
    <row r="1931" spans="1:21" ht="29" x14ac:dyDescent="0.35">
      <c r="A1931">
        <v>1701</v>
      </c>
      <c r="B1931" s="3" t="s">
        <v>1702</v>
      </c>
      <c r="C1931" s="3" t="s">
        <v>5811</v>
      </c>
      <c r="D1931" s="6">
        <v>5050</v>
      </c>
      <c r="E1931" s="8">
        <v>2501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>ROUND((E1931/D1931)*100,0)</f>
        <v>50</v>
      </c>
      <c r="P1931" s="8">
        <f>IFERROR(ROUND(E1931/L1931,2),0)</f>
        <v>1250.5</v>
      </c>
      <c r="Q1931" s="10" t="s">
        <v>8313</v>
      </c>
      <c r="R1931" t="s">
        <v>8345</v>
      </c>
      <c r="S1931">
        <f>YEAR(T1931)</f>
        <v>2014</v>
      </c>
      <c r="T1931" s="14">
        <f>(((J1931/60)/60)/24)+DATE(1970,1,1)</f>
        <v>41989.664409722223</v>
      </c>
      <c r="U1931" s="15">
        <f>(((I1931/60)/60)/24)+DATE(1970,1,1)</f>
        <v>42019.664409722223</v>
      </c>
    </row>
    <row r="1932" spans="1:21" ht="29" x14ac:dyDescent="0.35">
      <c r="A1932">
        <v>11</v>
      </c>
      <c r="B1932" s="3" t="s">
        <v>13</v>
      </c>
      <c r="C1932" s="3" t="s">
        <v>4122</v>
      </c>
      <c r="D1932" s="6">
        <v>5000</v>
      </c>
      <c r="E1932" s="8">
        <v>409782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>ROUND((E1932/D1932)*100,0)</f>
        <v>8196</v>
      </c>
      <c r="P1932" s="8">
        <f>IFERROR(ROUND(E1932/L1932,2),0)</f>
        <v>5463.76</v>
      </c>
      <c r="Q1932" s="10" t="s">
        <v>8308</v>
      </c>
      <c r="R1932" t="s">
        <v>8309</v>
      </c>
      <c r="S1932">
        <f>YEAR(T1932)</f>
        <v>2016</v>
      </c>
      <c r="T1932" s="14">
        <f>(((J1932/60)/60)/24)+DATE(1970,1,1)</f>
        <v>42572.778495370367</v>
      </c>
      <c r="U1932" s="15">
        <f>(((I1932/60)/60)/24)+DATE(1970,1,1)</f>
        <v>42604.125</v>
      </c>
    </row>
    <row r="1933" spans="1:21" ht="29" x14ac:dyDescent="0.35">
      <c r="A1933">
        <v>45</v>
      </c>
      <c r="B1933" s="3" t="s">
        <v>47</v>
      </c>
      <c r="C1933" s="3" t="s">
        <v>4156</v>
      </c>
      <c r="D1933" s="6">
        <v>5000</v>
      </c>
      <c r="E1933" s="8">
        <v>161459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>ROUND((E1933/D1933)*100,0)</f>
        <v>3229</v>
      </c>
      <c r="P1933" s="8">
        <f>IFERROR(ROUND(E1933/L1933,2),0)</f>
        <v>2646.87</v>
      </c>
      <c r="Q1933" s="10" t="s">
        <v>8308</v>
      </c>
      <c r="R1933" t="s">
        <v>8309</v>
      </c>
      <c r="S1933">
        <f>YEAR(T1933)</f>
        <v>2016</v>
      </c>
      <c r="T1933" s="14">
        <f>(((J1933/60)/60)/24)+DATE(1970,1,1)</f>
        <v>42457.623923611114</v>
      </c>
      <c r="U1933" s="15">
        <f>(((I1933/60)/60)/24)+DATE(1970,1,1)</f>
        <v>42487.623923611114</v>
      </c>
    </row>
    <row r="1934" spans="1:21" ht="29" x14ac:dyDescent="0.35">
      <c r="A1934">
        <v>47</v>
      </c>
      <c r="B1934" s="3" t="s">
        <v>49</v>
      </c>
      <c r="C1934" s="3" t="s">
        <v>4158</v>
      </c>
      <c r="D1934" s="6">
        <v>5000</v>
      </c>
      <c r="E1934" s="8">
        <v>153362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>ROUND((E1934/D1934)*100,0)</f>
        <v>3067</v>
      </c>
      <c r="P1934" s="8">
        <f>IFERROR(ROUND(E1934/L1934,2),0)</f>
        <v>2190.89</v>
      </c>
      <c r="Q1934" s="10" t="s">
        <v>8308</v>
      </c>
      <c r="R1934" t="s">
        <v>8309</v>
      </c>
      <c r="S1934">
        <f>YEAR(T1934)</f>
        <v>2014</v>
      </c>
      <c r="T1934" s="14">
        <f>(((J1934/60)/60)/24)+DATE(1970,1,1)</f>
        <v>41932.819525462961</v>
      </c>
      <c r="U1934" s="15">
        <f>(((I1934/60)/60)/24)+DATE(1970,1,1)</f>
        <v>41992.861192129625</v>
      </c>
    </row>
    <row r="1935" spans="1:21" ht="29" x14ac:dyDescent="0.35">
      <c r="A1935">
        <v>61</v>
      </c>
      <c r="B1935" s="3" t="s">
        <v>63</v>
      </c>
      <c r="C1935" s="3" t="s">
        <v>4172</v>
      </c>
      <c r="D1935" s="6">
        <v>5000</v>
      </c>
      <c r="E1935" s="8">
        <v>123444.12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>ROUND((E1935/D1935)*100,0)</f>
        <v>2469</v>
      </c>
      <c r="P1935" s="8">
        <f>IFERROR(ROUND(E1935/L1935,2),0)</f>
        <v>5367.14</v>
      </c>
      <c r="Q1935" s="10" t="s">
        <v>8308</v>
      </c>
      <c r="R1935" t="s">
        <v>8310</v>
      </c>
      <c r="S1935">
        <f>YEAR(T1935)</f>
        <v>2013</v>
      </c>
      <c r="T1935" s="14">
        <f>(((J1935/60)/60)/24)+DATE(1970,1,1)</f>
        <v>41409.814317129632</v>
      </c>
      <c r="U1935" s="15">
        <f>(((I1935/60)/60)/24)+DATE(1970,1,1)</f>
        <v>41431.814317129632</v>
      </c>
    </row>
    <row r="1936" spans="1:21" ht="29" x14ac:dyDescent="0.35">
      <c r="A1936">
        <v>92</v>
      </c>
      <c r="B1936" s="3" t="s">
        <v>94</v>
      </c>
      <c r="C1936" s="3" t="s">
        <v>4203</v>
      </c>
      <c r="D1936" s="6">
        <v>5000</v>
      </c>
      <c r="E1936" s="8">
        <v>92154.22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>ROUND((E1936/D1936)*100,0)</f>
        <v>1843</v>
      </c>
      <c r="P1936" s="8">
        <f>IFERROR(ROUND(E1936/L1936,2),0)</f>
        <v>2143.12</v>
      </c>
      <c r="Q1936" s="10" t="s">
        <v>8308</v>
      </c>
      <c r="R1936" t="s">
        <v>8310</v>
      </c>
      <c r="S1936">
        <f>YEAR(T1936)</f>
        <v>2016</v>
      </c>
      <c r="T1936" s="14">
        <f>(((J1936/60)/60)/24)+DATE(1970,1,1)</f>
        <v>42721.198877314819</v>
      </c>
      <c r="U1936" s="15">
        <f>(((I1936/60)/60)/24)+DATE(1970,1,1)</f>
        <v>42767.333333333328</v>
      </c>
    </row>
    <row r="1937" spans="1:21" ht="29" x14ac:dyDescent="0.35">
      <c r="A1937">
        <v>100</v>
      </c>
      <c r="B1937" s="3" t="s">
        <v>102</v>
      </c>
      <c r="C1937" s="3" t="s">
        <v>4211</v>
      </c>
      <c r="D1937" s="6">
        <v>5000</v>
      </c>
      <c r="E1937" s="8">
        <v>79686.05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>ROUND((E1937/D1937)*100,0)</f>
        <v>1594</v>
      </c>
      <c r="P1937" s="8">
        <f>IFERROR(ROUND(E1937/L1937,2),0)</f>
        <v>3064.85</v>
      </c>
      <c r="Q1937" s="10" t="s">
        <v>8308</v>
      </c>
      <c r="R1937" t="s">
        <v>8310</v>
      </c>
      <c r="S1937">
        <f>YEAR(T1937)</f>
        <v>2012</v>
      </c>
      <c r="T1937" s="14">
        <f>(((J1937/60)/60)/24)+DATE(1970,1,1)</f>
        <v>41197.753310185188</v>
      </c>
      <c r="U1937" s="15">
        <f>(((I1937/60)/60)/24)+DATE(1970,1,1)</f>
        <v>41217.794976851852</v>
      </c>
    </row>
    <row r="1938" spans="1:21" x14ac:dyDescent="0.35">
      <c r="A1938">
        <v>106</v>
      </c>
      <c r="B1938" s="3" t="s">
        <v>108</v>
      </c>
      <c r="C1938" s="3" t="s">
        <v>4217</v>
      </c>
      <c r="D1938" s="6">
        <v>5000</v>
      </c>
      <c r="E1938" s="8">
        <v>76130.2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>ROUND((E1938/D1938)*100,0)</f>
        <v>1523</v>
      </c>
      <c r="P1938" s="8">
        <f>IFERROR(ROUND(E1938/L1938,2),0)</f>
        <v>2819.64</v>
      </c>
      <c r="Q1938" s="10" t="s">
        <v>8308</v>
      </c>
      <c r="R1938" t="s">
        <v>8310</v>
      </c>
      <c r="S1938">
        <f>YEAR(T1938)</f>
        <v>2012</v>
      </c>
      <c r="T1938" s="14">
        <f>(((J1938/60)/60)/24)+DATE(1970,1,1)</f>
        <v>40987.776631944449</v>
      </c>
      <c r="U1938" s="15">
        <f>(((I1938/60)/60)/24)+DATE(1970,1,1)</f>
        <v>41001.776631944449</v>
      </c>
    </row>
    <row r="1939" spans="1:21" ht="29" x14ac:dyDescent="0.35">
      <c r="A1939">
        <v>112</v>
      </c>
      <c r="B1939" s="3" t="s">
        <v>114</v>
      </c>
      <c r="C1939" s="3" t="s">
        <v>4223</v>
      </c>
      <c r="D1939" s="6">
        <v>5000</v>
      </c>
      <c r="E1939" s="8">
        <v>74026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>ROUND((E1939/D1939)*100,0)</f>
        <v>1481</v>
      </c>
      <c r="P1939" s="8">
        <f>IFERROR(ROUND(E1939/L1939,2),0)</f>
        <v>913.9</v>
      </c>
      <c r="Q1939" s="10" t="s">
        <v>8308</v>
      </c>
      <c r="R1939" t="s">
        <v>8310</v>
      </c>
      <c r="S1939">
        <f>YEAR(T1939)</f>
        <v>2014</v>
      </c>
      <c r="T1939" s="14">
        <f>(((J1939/60)/60)/24)+DATE(1970,1,1)</f>
        <v>41718.043032407404</v>
      </c>
      <c r="U1939" s="15">
        <f>(((I1939/60)/60)/24)+DATE(1970,1,1)</f>
        <v>41742.083333333336</v>
      </c>
    </row>
    <row r="1940" spans="1:21" x14ac:dyDescent="0.35">
      <c r="A1940">
        <v>113</v>
      </c>
      <c r="B1940" s="3" t="s">
        <v>115</v>
      </c>
      <c r="C1940" s="3" t="s">
        <v>4224</v>
      </c>
      <c r="D1940" s="6">
        <v>5000</v>
      </c>
      <c r="E1940" s="8">
        <v>73818.240000000005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>ROUND((E1940/D1940)*100,0)</f>
        <v>1476</v>
      </c>
      <c r="P1940" s="8">
        <f>IFERROR(ROUND(E1940/L1940,2),0)</f>
        <v>946.39</v>
      </c>
      <c r="Q1940" s="10" t="s">
        <v>8308</v>
      </c>
      <c r="R1940" t="s">
        <v>8310</v>
      </c>
      <c r="S1940">
        <f>YEAR(T1940)</f>
        <v>2011</v>
      </c>
      <c r="T1940" s="14">
        <f>(((J1940/60)/60)/24)+DATE(1970,1,1)</f>
        <v>40753.758425925924</v>
      </c>
      <c r="U1940" s="15">
        <f>(((I1940/60)/60)/24)+DATE(1970,1,1)</f>
        <v>40761.625</v>
      </c>
    </row>
    <row r="1941" spans="1:21" x14ac:dyDescent="0.35">
      <c r="A1941">
        <v>118</v>
      </c>
      <c r="B1941" s="3" t="s">
        <v>120</v>
      </c>
      <c r="C1941" s="3" t="s">
        <v>4229</v>
      </c>
      <c r="D1941" s="6">
        <v>5000</v>
      </c>
      <c r="E1941" s="8">
        <v>67856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>ROUND((E1941/D1941)*100,0)</f>
        <v>1357</v>
      </c>
      <c r="P1941" s="8">
        <f>IFERROR(ROUND(E1941/L1941,2),0)</f>
        <v>1739.9</v>
      </c>
      <c r="Q1941" s="10" t="s">
        <v>8308</v>
      </c>
      <c r="R1941" t="s">
        <v>8310</v>
      </c>
      <c r="S1941">
        <f>YEAR(T1941)</f>
        <v>2011</v>
      </c>
      <c r="T1941" s="14">
        <f>(((J1941/60)/60)/24)+DATE(1970,1,1)</f>
        <v>40723.053657407407</v>
      </c>
      <c r="U1941" s="15">
        <f>(((I1941/60)/60)/24)+DATE(1970,1,1)</f>
        <v>40753.053657407407</v>
      </c>
    </row>
    <row r="1942" spans="1:21" ht="29" x14ac:dyDescent="0.35">
      <c r="A1942">
        <v>134</v>
      </c>
      <c r="B1942" s="3" t="s">
        <v>136</v>
      </c>
      <c r="C1942" s="3" t="s">
        <v>4245</v>
      </c>
      <c r="D1942" s="6">
        <v>5000</v>
      </c>
      <c r="E1942" s="8">
        <v>57754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>ROUND((E1942/D1942)*100,0)</f>
        <v>1155</v>
      </c>
      <c r="P1942" s="8">
        <f>IFERROR(ROUND(E1942/L1942,2),0)</f>
        <v>0</v>
      </c>
      <c r="Q1942" s="10" t="s">
        <v>8308</v>
      </c>
      <c r="R1942" t="s">
        <v>8327</v>
      </c>
      <c r="S1942">
        <f>YEAR(T1942)</f>
        <v>2015</v>
      </c>
      <c r="T1942" s="14">
        <f>(((J1942/60)/60)/24)+DATE(1970,1,1)</f>
        <v>42221.909930555557</v>
      </c>
      <c r="U1942" s="15">
        <f>(((I1942/60)/60)/24)+DATE(1970,1,1)</f>
        <v>42251.708333333328</v>
      </c>
    </row>
    <row r="1943" spans="1:21" ht="29" x14ac:dyDescent="0.35">
      <c r="A1943">
        <v>158</v>
      </c>
      <c r="B1943" s="3" t="s">
        <v>160</v>
      </c>
      <c r="C1943" s="3" t="s">
        <v>4268</v>
      </c>
      <c r="D1943" s="6">
        <v>5000</v>
      </c>
      <c r="E1943" s="8">
        <v>50863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>ROUND((E1943/D1943)*100,0)</f>
        <v>1017</v>
      </c>
      <c r="P1943" s="8">
        <f>IFERROR(ROUND(E1943/L1943,2),0)</f>
        <v>0</v>
      </c>
      <c r="Q1943" s="10" t="s">
        <v>8308</v>
      </c>
      <c r="R1943" t="s">
        <v>8327</v>
      </c>
      <c r="S1943">
        <f>YEAR(T1943)</f>
        <v>2014</v>
      </c>
      <c r="T1943" s="14">
        <f>(((J1943/60)/60)/24)+DATE(1970,1,1)</f>
        <v>41904.07671296296</v>
      </c>
      <c r="U1943" s="15">
        <f>(((I1943/60)/60)/24)+DATE(1970,1,1)</f>
        <v>41934.07671296296</v>
      </c>
    </row>
    <row r="1944" spans="1:21" ht="29" x14ac:dyDescent="0.35">
      <c r="A1944">
        <v>160</v>
      </c>
      <c r="B1944" s="3" t="s">
        <v>162</v>
      </c>
      <c r="C1944" s="3" t="s">
        <v>4270</v>
      </c>
      <c r="D1944" s="6">
        <v>5000</v>
      </c>
      <c r="E1944" s="8">
        <v>50653.11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>ROUND((E1944/D1944)*100,0)</f>
        <v>1013</v>
      </c>
      <c r="P1944" s="8">
        <f>IFERROR(ROUND(E1944/L1944,2),0)</f>
        <v>0</v>
      </c>
      <c r="Q1944" s="10" t="s">
        <v>8308</v>
      </c>
      <c r="R1944" t="s">
        <v>8323</v>
      </c>
      <c r="S1944">
        <f>YEAR(T1944)</f>
        <v>2015</v>
      </c>
      <c r="T1944" s="14">
        <f>(((J1944/60)/60)/24)+DATE(1970,1,1)</f>
        <v>42171.913090277783</v>
      </c>
      <c r="U1944" s="15">
        <f>(((I1944/60)/60)/24)+DATE(1970,1,1)</f>
        <v>42231.913090277783</v>
      </c>
    </row>
    <row r="1945" spans="1:21" ht="29" x14ac:dyDescent="0.35">
      <c r="A1945">
        <v>166</v>
      </c>
      <c r="B1945" s="3" t="s">
        <v>168</v>
      </c>
      <c r="C1945" s="3" t="s">
        <v>4276</v>
      </c>
      <c r="D1945" s="6">
        <v>5000</v>
      </c>
      <c r="E1945" s="8">
        <v>49321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>ROUND((E1945/D1945)*100,0)</f>
        <v>986</v>
      </c>
      <c r="P1945" s="8">
        <f>IFERROR(ROUND(E1945/L1945,2),0)</f>
        <v>49321</v>
      </c>
      <c r="Q1945" s="10" t="s">
        <v>8308</v>
      </c>
      <c r="R1945" t="s">
        <v>8323</v>
      </c>
      <c r="S1945">
        <f>YEAR(T1945)</f>
        <v>2016</v>
      </c>
      <c r="T1945" s="14">
        <f>(((J1945/60)/60)/24)+DATE(1970,1,1)</f>
        <v>42721.075949074075</v>
      </c>
      <c r="U1945" s="15">
        <f>(((I1945/60)/60)/24)+DATE(1970,1,1)</f>
        <v>42751.075949074075</v>
      </c>
    </row>
    <row r="1946" spans="1:21" ht="29" x14ac:dyDescent="0.35">
      <c r="A1946">
        <v>186</v>
      </c>
      <c r="B1946" s="3" t="s">
        <v>188</v>
      </c>
      <c r="C1946" s="3" t="s">
        <v>4296</v>
      </c>
      <c r="D1946" s="6">
        <v>5000</v>
      </c>
      <c r="E1946" s="8">
        <v>43037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>ROUND((E1946/D1946)*100,0)</f>
        <v>861</v>
      </c>
      <c r="P1946" s="8">
        <f>IFERROR(ROUND(E1946/L1946,2),0)</f>
        <v>0</v>
      </c>
      <c r="Q1946" s="10" t="s">
        <v>8308</v>
      </c>
      <c r="R1946" t="s">
        <v>8323</v>
      </c>
      <c r="S1946">
        <f>YEAR(T1946)</f>
        <v>2017</v>
      </c>
      <c r="T1946" s="14">
        <f>(((J1946/60)/60)/24)+DATE(1970,1,1)</f>
        <v>42767.812893518523</v>
      </c>
      <c r="U1946" s="15">
        <f>(((I1946/60)/60)/24)+DATE(1970,1,1)</f>
        <v>42797.833333333328</v>
      </c>
    </row>
    <row r="1947" spans="1:21" ht="29" x14ac:dyDescent="0.35">
      <c r="A1947">
        <v>187</v>
      </c>
      <c r="B1947" s="3" t="s">
        <v>189</v>
      </c>
      <c r="C1947" s="3" t="s">
        <v>4297</v>
      </c>
      <c r="D1947" s="6">
        <v>5000</v>
      </c>
      <c r="E1947" s="8">
        <v>43015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>ROUND((E1947/D1947)*100,0)</f>
        <v>860</v>
      </c>
      <c r="P1947" s="8">
        <f>IFERROR(ROUND(E1947/L1947,2),0)</f>
        <v>8603</v>
      </c>
      <c r="Q1947" s="10" t="s">
        <v>8308</v>
      </c>
      <c r="R1947" t="s">
        <v>8323</v>
      </c>
      <c r="S1947">
        <f>YEAR(T1947)</f>
        <v>2015</v>
      </c>
      <c r="T1947" s="14">
        <f>(((J1947/60)/60)/24)+DATE(1970,1,1)</f>
        <v>42182.234456018516</v>
      </c>
      <c r="U1947" s="15">
        <f>(((I1947/60)/60)/24)+DATE(1970,1,1)</f>
        <v>42206.290972222225</v>
      </c>
    </row>
    <row r="1948" spans="1:21" ht="29" x14ac:dyDescent="0.35">
      <c r="A1948">
        <v>191</v>
      </c>
      <c r="B1948" s="3" t="s">
        <v>193</v>
      </c>
      <c r="C1948" s="3" t="s">
        <v>4301</v>
      </c>
      <c r="D1948" s="6">
        <v>5000</v>
      </c>
      <c r="E1948" s="8">
        <v>41950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>ROUND((E1948/D1948)*100,0)</f>
        <v>839</v>
      </c>
      <c r="P1948" s="8">
        <f>IFERROR(ROUND(E1948/L1948,2),0)</f>
        <v>13983.33</v>
      </c>
      <c r="Q1948" s="10" t="s">
        <v>8308</v>
      </c>
      <c r="R1948" t="s">
        <v>8323</v>
      </c>
      <c r="S1948">
        <f>YEAR(T1948)</f>
        <v>2015</v>
      </c>
      <c r="T1948" s="14">
        <f>(((J1948/60)/60)/24)+DATE(1970,1,1)</f>
        <v>42239.441412037035</v>
      </c>
      <c r="U1948" s="15">
        <f>(((I1948/60)/60)/24)+DATE(1970,1,1)</f>
        <v>42279.441412037035</v>
      </c>
    </row>
    <row r="1949" spans="1:21" ht="29" x14ac:dyDescent="0.35">
      <c r="A1949">
        <v>211</v>
      </c>
      <c r="B1949" s="3" t="s">
        <v>213</v>
      </c>
      <c r="C1949" s="3" t="s">
        <v>4321</v>
      </c>
      <c r="D1949" s="6">
        <v>5000</v>
      </c>
      <c r="E1949" s="8">
        <v>39304.01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>ROUND((E1949/D1949)*100,0)</f>
        <v>786</v>
      </c>
      <c r="P1949" s="8">
        <f>IFERROR(ROUND(E1949/L1949,2),0)</f>
        <v>3275.33</v>
      </c>
      <c r="Q1949" s="10" t="s">
        <v>8308</v>
      </c>
      <c r="R1949" t="s">
        <v>8323</v>
      </c>
      <c r="S1949">
        <f>YEAR(T1949)</f>
        <v>2015</v>
      </c>
      <c r="T1949" s="14">
        <f>(((J1949/60)/60)/24)+DATE(1970,1,1)</f>
        <v>42236.159918981488</v>
      </c>
      <c r="U1949" s="15">
        <f>(((I1949/60)/60)/24)+DATE(1970,1,1)</f>
        <v>42266.159918981488</v>
      </c>
    </row>
    <row r="1950" spans="1:21" ht="29" x14ac:dyDescent="0.35">
      <c r="A1950">
        <v>218</v>
      </c>
      <c r="B1950" s="3" t="s">
        <v>220</v>
      </c>
      <c r="C1950" s="3" t="s">
        <v>4328</v>
      </c>
      <c r="D1950" s="6">
        <v>5000</v>
      </c>
      <c r="E1950" s="8">
        <v>38082.69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>ROUND((E1950/D1950)*100,0)</f>
        <v>762</v>
      </c>
      <c r="P1950" s="8">
        <f>IFERROR(ROUND(E1950/L1950,2),0)</f>
        <v>38082.69</v>
      </c>
      <c r="Q1950" s="10" t="s">
        <v>8308</v>
      </c>
      <c r="R1950" t="s">
        <v>8323</v>
      </c>
      <c r="S1950">
        <f>YEAR(T1950)</f>
        <v>2015</v>
      </c>
      <c r="T1950" s="14">
        <f>(((J1950/60)/60)/24)+DATE(1970,1,1)</f>
        <v>42079.628344907411</v>
      </c>
      <c r="U1950" s="15">
        <f>(((I1950/60)/60)/24)+DATE(1970,1,1)</f>
        <v>42139.628344907411</v>
      </c>
    </row>
    <row r="1951" spans="1:21" ht="29" x14ac:dyDescent="0.35">
      <c r="A1951">
        <v>245</v>
      </c>
      <c r="B1951" s="3" t="s">
        <v>246</v>
      </c>
      <c r="C1951" s="3" t="s">
        <v>4355</v>
      </c>
      <c r="D1951" s="6">
        <v>5000</v>
      </c>
      <c r="E1951" s="8">
        <v>33229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>ROUND((E1951/D1951)*100,0)</f>
        <v>665</v>
      </c>
      <c r="P1951" s="8">
        <f>IFERROR(ROUND(E1951/L1951,2),0)</f>
        <v>346.14</v>
      </c>
      <c r="Q1951" s="10" t="s">
        <v>8308</v>
      </c>
      <c r="R1951" t="s">
        <v>8332</v>
      </c>
      <c r="S1951">
        <f>YEAR(T1951)</f>
        <v>2012</v>
      </c>
      <c r="T1951" s="14">
        <f>(((J1951/60)/60)/24)+DATE(1970,1,1)</f>
        <v>41107.053067129629</v>
      </c>
      <c r="U1951" s="15">
        <f>(((I1951/60)/60)/24)+DATE(1970,1,1)</f>
        <v>41137.053067129629</v>
      </c>
    </row>
    <row r="1952" spans="1:21" ht="29" x14ac:dyDescent="0.35">
      <c r="A1952">
        <v>246</v>
      </c>
      <c r="B1952" s="3" t="s">
        <v>247</v>
      </c>
      <c r="C1952" s="3" t="s">
        <v>4356</v>
      </c>
      <c r="D1952" s="6">
        <v>5000</v>
      </c>
      <c r="E1952" s="8">
        <v>33006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>ROUND((E1952/D1952)*100,0)</f>
        <v>660</v>
      </c>
      <c r="P1952" s="8">
        <f>IFERROR(ROUND(E1952/L1952,2),0)</f>
        <v>148.01</v>
      </c>
      <c r="Q1952" s="10" t="s">
        <v>8308</v>
      </c>
      <c r="R1952" t="s">
        <v>8332</v>
      </c>
      <c r="S1952">
        <f>YEAR(T1952)</f>
        <v>2010</v>
      </c>
      <c r="T1952" s="14">
        <f>(((J1952/60)/60)/24)+DATE(1970,1,1)</f>
        <v>40480.363483796296</v>
      </c>
      <c r="U1952" s="15">
        <f>(((I1952/60)/60)/24)+DATE(1970,1,1)</f>
        <v>40530.405150462961</v>
      </c>
    </row>
    <row r="1953" spans="1:21" ht="43.5" x14ac:dyDescent="0.35">
      <c r="A1953">
        <v>247</v>
      </c>
      <c r="B1953" s="3" t="s">
        <v>248</v>
      </c>
      <c r="C1953" s="3" t="s">
        <v>4357</v>
      </c>
      <c r="D1953" s="6">
        <v>5000</v>
      </c>
      <c r="E1953" s="8">
        <v>32903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>ROUND((E1953/D1953)*100,0)</f>
        <v>658</v>
      </c>
      <c r="P1953" s="8">
        <f>IFERROR(ROUND(E1953/L1953,2),0)</f>
        <v>530.69000000000005</v>
      </c>
      <c r="Q1953" s="10" t="s">
        <v>8308</v>
      </c>
      <c r="R1953" t="s">
        <v>8332</v>
      </c>
      <c r="S1953">
        <f>YEAR(T1953)</f>
        <v>2010</v>
      </c>
      <c r="T1953" s="14">
        <f>(((J1953/60)/60)/24)+DATE(1970,1,1)</f>
        <v>40430.604328703703</v>
      </c>
      <c r="U1953" s="15">
        <f>(((I1953/60)/60)/24)+DATE(1970,1,1)</f>
        <v>40467.152083333334</v>
      </c>
    </row>
    <row r="1954" spans="1:21" ht="29" x14ac:dyDescent="0.35">
      <c r="A1954">
        <v>252</v>
      </c>
      <c r="B1954" s="3" t="s">
        <v>253</v>
      </c>
      <c r="C1954" s="3" t="s">
        <v>4362</v>
      </c>
      <c r="D1954" s="6">
        <v>5000</v>
      </c>
      <c r="E1954" s="8">
        <v>32075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>ROUND((E1954/D1954)*100,0)</f>
        <v>642</v>
      </c>
      <c r="P1954" s="8">
        <f>IFERROR(ROUND(E1954/L1954,2),0)</f>
        <v>296.99</v>
      </c>
      <c r="Q1954" s="10" t="s">
        <v>8308</v>
      </c>
      <c r="R1954" t="s">
        <v>8332</v>
      </c>
      <c r="S1954">
        <f>YEAR(T1954)</f>
        <v>2010</v>
      </c>
      <c r="T1954" s="14">
        <f>(((J1954/60)/60)/24)+DATE(1970,1,1)</f>
        <v>40266.662708333337</v>
      </c>
      <c r="U1954" s="15">
        <f>(((I1954/60)/60)/24)+DATE(1970,1,1)</f>
        <v>40330.165972222225</v>
      </c>
    </row>
    <row r="1955" spans="1:21" ht="29" x14ac:dyDescent="0.35">
      <c r="A1955">
        <v>264</v>
      </c>
      <c r="B1955" s="3" t="s">
        <v>265</v>
      </c>
      <c r="C1955" s="3" t="s">
        <v>4374</v>
      </c>
      <c r="D1955" s="6">
        <v>5000</v>
      </c>
      <c r="E1955" s="8">
        <v>31275.599999999999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>ROUND((E1955/D1955)*100,0)</f>
        <v>626</v>
      </c>
      <c r="P1955" s="8">
        <f>IFERROR(ROUND(E1955/L1955,2),0)</f>
        <v>343.69</v>
      </c>
      <c r="Q1955" s="10" t="s">
        <v>8308</v>
      </c>
      <c r="R1955" t="s">
        <v>8332</v>
      </c>
      <c r="S1955">
        <f>YEAR(T1955)</f>
        <v>2012</v>
      </c>
      <c r="T1955" s="14">
        <f>(((J1955/60)/60)/24)+DATE(1970,1,1)</f>
        <v>41010.620312500003</v>
      </c>
      <c r="U1955" s="15">
        <f>(((I1955/60)/60)/24)+DATE(1970,1,1)</f>
        <v>41040.620312500003</v>
      </c>
    </row>
    <row r="1956" spans="1:21" ht="29" x14ac:dyDescent="0.35">
      <c r="A1956">
        <v>265</v>
      </c>
      <c r="B1956" s="3" t="s">
        <v>266</v>
      </c>
      <c r="C1956" s="3" t="s">
        <v>4375</v>
      </c>
      <c r="D1956" s="6">
        <v>5000</v>
      </c>
      <c r="E1956" s="8">
        <v>31272.92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>ROUND((E1956/D1956)*100,0)</f>
        <v>625</v>
      </c>
      <c r="P1956" s="8">
        <f>IFERROR(ROUND(E1956/L1956,2),0)</f>
        <v>539.19000000000005</v>
      </c>
      <c r="Q1956" s="10" t="s">
        <v>8308</v>
      </c>
      <c r="R1956" t="s">
        <v>8332</v>
      </c>
      <c r="S1956">
        <f>YEAR(T1956)</f>
        <v>2010</v>
      </c>
      <c r="T1956" s="14">
        <f>(((J1956/60)/60)/24)+DATE(1970,1,1)</f>
        <v>40267.245717592588</v>
      </c>
      <c r="U1956" s="15">
        <f>(((I1956/60)/60)/24)+DATE(1970,1,1)</f>
        <v>40308.844444444447</v>
      </c>
    </row>
    <row r="1957" spans="1:21" ht="29" x14ac:dyDescent="0.35">
      <c r="A1957">
        <v>268</v>
      </c>
      <c r="B1957" s="3" t="s">
        <v>269</v>
      </c>
      <c r="C1957" s="3" t="s">
        <v>4378</v>
      </c>
      <c r="D1957" s="6">
        <v>5000</v>
      </c>
      <c r="E1957" s="8">
        <v>30805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>ROUND((E1957/D1957)*100,0)</f>
        <v>616</v>
      </c>
      <c r="P1957" s="8">
        <f>IFERROR(ROUND(E1957/L1957,2),0)</f>
        <v>277.52</v>
      </c>
      <c r="Q1957" s="10" t="s">
        <v>8308</v>
      </c>
      <c r="R1957" t="s">
        <v>8332</v>
      </c>
      <c r="S1957">
        <f>YEAR(T1957)</f>
        <v>2011</v>
      </c>
      <c r="T1957" s="14">
        <f>(((J1957/60)/60)/24)+DATE(1970,1,1)</f>
        <v>40809.15252314815</v>
      </c>
      <c r="U1957" s="15">
        <f>(((I1957/60)/60)/24)+DATE(1970,1,1)</f>
        <v>40854.194189814814</v>
      </c>
    </row>
    <row r="1958" spans="1:21" ht="29" x14ac:dyDescent="0.35">
      <c r="A1958">
        <v>273</v>
      </c>
      <c r="B1958" s="3" t="s">
        <v>274</v>
      </c>
      <c r="C1958" s="3" t="s">
        <v>4383</v>
      </c>
      <c r="D1958" s="6">
        <v>5000</v>
      </c>
      <c r="E1958" s="8">
        <v>30505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>ROUND((E1958/D1958)*100,0)</f>
        <v>610</v>
      </c>
      <c r="P1958" s="8">
        <f>IFERROR(ROUND(E1958/L1958,2),0)</f>
        <v>258.52</v>
      </c>
      <c r="Q1958" s="10" t="s">
        <v>8308</v>
      </c>
      <c r="R1958" t="s">
        <v>8332</v>
      </c>
      <c r="S1958">
        <f>YEAR(T1958)</f>
        <v>2011</v>
      </c>
      <c r="T1958" s="14">
        <f>(((J1958/60)/60)/24)+DATE(1970,1,1)</f>
        <v>40697.498449074075</v>
      </c>
      <c r="U1958" s="15">
        <f>(((I1958/60)/60)/24)+DATE(1970,1,1)</f>
        <v>40727.498449074075</v>
      </c>
    </row>
    <row r="1959" spans="1:21" ht="29" x14ac:dyDescent="0.35">
      <c r="A1959">
        <v>291</v>
      </c>
      <c r="B1959" s="3" t="s">
        <v>292</v>
      </c>
      <c r="C1959" s="3" t="s">
        <v>4401</v>
      </c>
      <c r="D1959" s="6">
        <v>5000</v>
      </c>
      <c r="E1959" s="8">
        <v>29089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>ROUND((E1959/D1959)*100,0)</f>
        <v>582</v>
      </c>
      <c r="P1959" s="8">
        <f>IFERROR(ROUND(E1959/L1959,2),0)</f>
        <v>227.26</v>
      </c>
      <c r="Q1959" s="10" t="s">
        <v>8308</v>
      </c>
      <c r="R1959" t="s">
        <v>8332</v>
      </c>
      <c r="S1959">
        <f>YEAR(T1959)</f>
        <v>2013</v>
      </c>
      <c r="T1959" s="14">
        <f>(((J1959/60)/60)/24)+DATE(1970,1,1)</f>
        <v>41376.769050925926</v>
      </c>
      <c r="U1959" s="15">
        <f>(((I1959/60)/60)/24)+DATE(1970,1,1)</f>
        <v>41395.000694444447</v>
      </c>
    </row>
    <row r="1960" spans="1:21" ht="43.5" x14ac:dyDescent="0.35">
      <c r="A1960">
        <v>294</v>
      </c>
      <c r="B1960" s="3" t="s">
        <v>295</v>
      </c>
      <c r="C1960" s="3" t="s">
        <v>4404</v>
      </c>
      <c r="D1960" s="6">
        <v>5000</v>
      </c>
      <c r="E1960" s="8">
        <v>28728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>ROUND((E1960/D1960)*100,0)</f>
        <v>575</v>
      </c>
      <c r="P1960" s="8">
        <f>IFERROR(ROUND(E1960/L1960,2),0)</f>
        <v>574.55999999999995</v>
      </c>
      <c r="Q1960" s="10" t="s">
        <v>8308</v>
      </c>
      <c r="R1960" t="s">
        <v>8332</v>
      </c>
      <c r="S1960">
        <f>YEAR(T1960)</f>
        <v>2010</v>
      </c>
      <c r="T1960" s="14">
        <f>(((J1960/60)/60)/24)+DATE(1970,1,1)</f>
        <v>40343.084421296298</v>
      </c>
      <c r="U1960" s="15">
        <f>(((I1960/60)/60)/24)+DATE(1970,1,1)</f>
        <v>40378.666666666664</v>
      </c>
    </row>
    <row r="1961" spans="1:21" ht="29" x14ac:dyDescent="0.35">
      <c r="A1961">
        <v>318</v>
      </c>
      <c r="B1961" s="3" t="s">
        <v>319</v>
      </c>
      <c r="C1961" s="3" t="s">
        <v>4428</v>
      </c>
      <c r="D1961" s="6">
        <v>5000</v>
      </c>
      <c r="E1961" s="8">
        <v>26445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>ROUND((E1961/D1961)*100,0)</f>
        <v>529</v>
      </c>
      <c r="P1961" s="8">
        <f>IFERROR(ROUND(E1961/L1961,2),0)</f>
        <v>93.12</v>
      </c>
      <c r="Q1961" s="10" t="s">
        <v>8308</v>
      </c>
      <c r="R1961" t="s">
        <v>8332</v>
      </c>
      <c r="S1961">
        <f>YEAR(T1961)</f>
        <v>2013</v>
      </c>
      <c r="T1961" s="14">
        <f>(((J1961/60)/60)/24)+DATE(1970,1,1)</f>
        <v>41330.038784722223</v>
      </c>
      <c r="U1961" s="15">
        <f>(((I1961/60)/60)/24)+DATE(1970,1,1)</f>
        <v>41359.997118055559</v>
      </c>
    </row>
    <row r="1962" spans="1:21" ht="29" x14ac:dyDescent="0.35">
      <c r="A1962">
        <v>319</v>
      </c>
      <c r="B1962" s="3" t="s">
        <v>320</v>
      </c>
      <c r="C1962" s="3" t="s">
        <v>4429</v>
      </c>
      <c r="D1962" s="6">
        <v>5000</v>
      </c>
      <c r="E1962" s="8">
        <v>26438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>ROUND((E1962/D1962)*100,0)</f>
        <v>529</v>
      </c>
      <c r="P1962" s="8">
        <f>IFERROR(ROUND(E1962/L1962,2),0)</f>
        <v>518.39</v>
      </c>
      <c r="Q1962" s="10" t="s">
        <v>8308</v>
      </c>
      <c r="R1962" t="s">
        <v>8332</v>
      </c>
      <c r="S1962">
        <f>YEAR(T1962)</f>
        <v>2009</v>
      </c>
      <c r="T1962" s="14">
        <f>(((J1962/60)/60)/24)+DATE(1970,1,1)</f>
        <v>40123.83829861111</v>
      </c>
      <c r="U1962" s="15">
        <f>(((I1962/60)/60)/24)+DATE(1970,1,1)</f>
        <v>40211.332638888889</v>
      </c>
    </row>
    <row r="1963" spans="1:21" ht="29" x14ac:dyDescent="0.35">
      <c r="A1963">
        <v>388</v>
      </c>
      <c r="B1963" s="3" t="s">
        <v>389</v>
      </c>
      <c r="C1963" s="3" t="s">
        <v>4498</v>
      </c>
      <c r="D1963" s="6">
        <v>5000</v>
      </c>
      <c r="E1963" s="8">
        <v>21361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>ROUND((E1963/D1963)*100,0)</f>
        <v>427</v>
      </c>
      <c r="P1963" s="8">
        <f>IFERROR(ROUND(E1963/L1963,2),0)</f>
        <v>300.86</v>
      </c>
      <c r="Q1963" s="10" t="s">
        <v>8308</v>
      </c>
      <c r="R1963" t="s">
        <v>8332</v>
      </c>
      <c r="S1963">
        <f>YEAR(T1963)</f>
        <v>2016</v>
      </c>
      <c r="T1963" s="14">
        <f>(((J1963/60)/60)/24)+DATE(1970,1,1)</f>
        <v>42549.076157407413</v>
      </c>
      <c r="U1963" s="15">
        <f>(((I1963/60)/60)/24)+DATE(1970,1,1)</f>
        <v>42579.076157407413</v>
      </c>
    </row>
    <row r="1964" spans="1:21" ht="29" x14ac:dyDescent="0.35">
      <c r="A1964">
        <v>403</v>
      </c>
      <c r="B1964" s="3" t="s">
        <v>404</v>
      </c>
      <c r="C1964" s="3" t="s">
        <v>4513</v>
      </c>
      <c r="D1964" s="6">
        <v>5000</v>
      </c>
      <c r="E1964" s="8">
        <v>20459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>ROUND((E1964/D1964)*100,0)</f>
        <v>409</v>
      </c>
      <c r="P1964" s="8">
        <f>IFERROR(ROUND(E1964/L1964,2),0)</f>
        <v>292.27</v>
      </c>
      <c r="Q1964" s="10" t="s">
        <v>8308</v>
      </c>
      <c r="R1964" t="s">
        <v>8332</v>
      </c>
      <c r="S1964">
        <f>YEAR(T1964)</f>
        <v>2011</v>
      </c>
      <c r="T1964" s="14">
        <f>(((J1964/60)/60)/24)+DATE(1970,1,1)</f>
        <v>40718.310659722221</v>
      </c>
      <c r="U1964" s="15">
        <f>(((I1964/60)/60)/24)+DATE(1970,1,1)</f>
        <v>40765.297222222223</v>
      </c>
    </row>
    <row r="1965" spans="1:21" ht="29" x14ac:dyDescent="0.35">
      <c r="A1965">
        <v>429</v>
      </c>
      <c r="B1965" s="3" t="s">
        <v>430</v>
      </c>
      <c r="C1965" s="3" t="s">
        <v>4539</v>
      </c>
      <c r="D1965" s="6">
        <v>5000</v>
      </c>
      <c r="E1965" s="8">
        <v>19129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>ROUND((E1965/D1965)*100,0)</f>
        <v>383</v>
      </c>
      <c r="P1965" s="8">
        <f>IFERROR(ROUND(E1965/L1965,2),0)</f>
        <v>0</v>
      </c>
      <c r="Q1965" s="10" t="s">
        <v>8308</v>
      </c>
      <c r="R1965" t="s">
        <v>8335</v>
      </c>
      <c r="S1965">
        <f>YEAR(T1965)</f>
        <v>2009</v>
      </c>
      <c r="T1965" s="14">
        <f>(((J1965/60)/60)/24)+DATE(1970,1,1)</f>
        <v>40070.901412037041</v>
      </c>
      <c r="U1965" s="15">
        <f>(((I1965/60)/60)/24)+DATE(1970,1,1)</f>
        <v>40144.207638888889</v>
      </c>
    </row>
    <row r="1966" spans="1:21" ht="29" x14ac:dyDescent="0.35">
      <c r="A1966">
        <v>440</v>
      </c>
      <c r="B1966" s="3" t="s">
        <v>441</v>
      </c>
      <c r="C1966" s="3" t="s">
        <v>4550</v>
      </c>
      <c r="D1966" s="6">
        <v>5000</v>
      </c>
      <c r="E1966" s="8">
        <v>18185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>ROUND((E1966/D1966)*100,0)</f>
        <v>364</v>
      </c>
      <c r="P1966" s="8">
        <f>IFERROR(ROUND(E1966/L1966,2),0)</f>
        <v>18185</v>
      </c>
      <c r="Q1966" s="10" t="s">
        <v>8308</v>
      </c>
      <c r="R1966" t="s">
        <v>8335</v>
      </c>
      <c r="S1966">
        <f>YEAR(T1966)</f>
        <v>2016</v>
      </c>
      <c r="T1966" s="14">
        <f>(((J1966/60)/60)/24)+DATE(1970,1,1)</f>
        <v>42423.985567129625</v>
      </c>
      <c r="U1966" s="15">
        <f>(((I1966/60)/60)/24)+DATE(1970,1,1)</f>
        <v>42453.943900462968</v>
      </c>
    </row>
    <row r="1967" spans="1:21" ht="29" x14ac:dyDescent="0.35">
      <c r="A1967">
        <v>470</v>
      </c>
      <c r="B1967" s="3" t="s">
        <v>471</v>
      </c>
      <c r="C1967" s="3" t="s">
        <v>4580</v>
      </c>
      <c r="D1967" s="6">
        <v>5000</v>
      </c>
      <c r="E1967" s="8">
        <v>16636.78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>ROUND((E1967/D1967)*100,0)</f>
        <v>333</v>
      </c>
      <c r="P1967" s="8">
        <f>IFERROR(ROUND(E1967/L1967,2),0)</f>
        <v>8318.39</v>
      </c>
      <c r="Q1967" s="10" t="s">
        <v>8308</v>
      </c>
      <c r="R1967" t="s">
        <v>8335</v>
      </c>
      <c r="S1967">
        <f>YEAR(T1967)</f>
        <v>2013</v>
      </c>
      <c r="T1967" s="14">
        <f>(((J1967/60)/60)/24)+DATE(1970,1,1)</f>
        <v>41605.167696759258</v>
      </c>
      <c r="U1967" s="15">
        <f>(((I1967/60)/60)/24)+DATE(1970,1,1)</f>
        <v>41655.166666666664</v>
      </c>
    </row>
    <row r="1968" spans="1:21" ht="29" x14ac:dyDescent="0.35">
      <c r="A1968">
        <v>509</v>
      </c>
      <c r="B1968" s="3" t="s">
        <v>510</v>
      </c>
      <c r="C1968" s="3" t="s">
        <v>4619</v>
      </c>
      <c r="D1968" s="6">
        <v>5000</v>
      </c>
      <c r="E1968" s="8">
        <v>15435.55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>ROUND((E1968/D1968)*100,0)</f>
        <v>309</v>
      </c>
      <c r="P1968" s="8">
        <f>IFERROR(ROUND(E1968/L1968,2),0)</f>
        <v>15435.55</v>
      </c>
      <c r="Q1968" s="10" t="s">
        <v>8308</v>
      </c>
      <c r="R1968" t="s">
        <v>8335</v>
      </c>
      <c r="S1968">
        <f>YEAR(T1968)</f>
        <v>2015</v>
      </c>
      <c r="T1968" s="14">
        <f>(((J1968/60)/60)/24)+DATE(1970,1,1)</f>
        <v>42153.631597222222</v>
      </c>
      <c r="U1968" s="15">
        <f>(((I1968/60)/60)/24)+DATE(1970,1,1)</f>
        <v>42183.631597222222</v>
      </c>
    </row>
    <row r="1969" spans="1:21" ht="29" x14ac:dyDescent="0.35">
      <c r="A1969">
        <v>511</v>
      </c>
      <c r="B1969" s="3" t="s">
        <v>512</v>
      </c>
      <c r="C1969" s="3" t="s">
        <v>4621</v>
      </c>
      <c r="D1969" s="6">
        <v>5000</v>
      </c>
      <c r="E1969" s="8">
        <v>15335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>ROUND((E1969/D1969)*100,0)</f>
        <v>307</v>
      </c>
      <c r="P1969" s="8">
        <f>IFERROR(ROUND(E1969/L1969,2),0)</f>
        <v>3067</v>
      </c>
      <c r="Q1969" s="10" t="s">
        <v>8308</v>
      </c>
      <c r="R1969" t="s">
        <v>8335</v>
      </c>
      <c r="S1969">
        <f>YEAR(T1969)</f>
        <v>2013</v>
      </c>
      <c r="T1969" s="14">
        <f>(((J1969/60)/60)/24)+DATE(1970,1,1)</f>
        <v>41340.303032407406</v>
      </c>
      <c r="U1969" s="15">
        <f>(((I1969/60)/60)/24)+DATE(1970,1,1)</f>
        <v>41370.261365740742</v>
      </c>
    </row>
    <row r="1970" spans="1:21" x14ac:dyDescent="0.35">
      <c r="A1970">
        <v>516</v>
      </c>
      <c r="B1970" s="3" t="s">
        <v>517</v>
      </c>
      <c r="C1970" s="3" t="s">
        <v>4626</v>
      </c>
      <c r="D1970" s="6">
        <v>5000</v>
      </c>
      <c r="E1970" s="8">
        <v>15281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>ROUND((E1970/D1970)*100,0)</f>
        <v>306</v>
      </c>
      <c r="P1970" s="8">
        <f>IFERROR(ROUND(E1970/L1970,2),0)</f>
        <v>0</v>
      </c>
      <c r="Q1970" s="10" t="s">
        <v>8308</v>
      </c>
      <c r="R1970" t="s">
        <v>8335</v>
      </c>
      <c r="S1970">
        <f>YEAR(T1970)</f>
        <v>2015</v>
      </c>
      <c r="T1970" s="14">
        <f>(((J1970/60)/60)/24)+DATE(1970,1,1)</f>
        <v>42091.778703703705</v>
      </c>
      <c r="U1970" s="15">
        <f>(((I1970/60)/60)/24)+DATE(1970,1,1)</f>
        <v>42151.778703703705</v>
      </c>
    </row>
    <row r="1971" spans="1:21" ht="29" x14ac:dyDescent="0.35">
      <c r="A1971">
        <v>520</v>
      </c>
      <c r="B1971" s="3" t="s">
        <v>521</v>
      </c>
      <c r="C1971" s="3" t="s">
        <v>4630</v>
      </c>
      <c r="D1971" s="6">
        <v>5000</v>
      </c>
      <c r="E1971" s="8">
        <v>15230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>ROUND((E1971/D1971)*100,0)</f>
        <v>305</v>
      </c>
      <c r="P1971" s="8">
        <f>IFERROR(ROUND(E1971/L1971,2),0)</f>
        <v>447.94</v>
      </c>
      <c r="Q1971" s="10" t="s">
        <v>8339</v>
      </c>
      <c r="R1971" t="s">
        <v>8340</v>
      </c>
      <c r="S1971">
        <f>YEAR(T1971)</f>
        <v>2015</v>
      </c>
      <c r="T1971" s="14">
        <f>(((J1971/60)/60)/24)+DATE(1970,1,1)</f>
        <v>42318.702094907407</v>
      </c>
      <c r="U1971" s="15">
        <f>(((I1971/60)/60)/24)+DATE(1970,1,1)</f>
        <v>42348.702094907407</v>
      </c>
    </row>
    <row r="1972" spans="1:21" ht="29" x14ac:dyDescent="0.35">
      <c r="A1972">
        <v>521</v>
      </c>
      <c r="B1972" s="3" t="s">
        <v>522</v>
      </c>
      <c r="C1972" s="3" t="s">
        <v>4631</v>
      </c>
      <c r="D1972" s="6">
        <v>5000</v>
      </c>
      <c r="E1972" s="8">
        <v>15186.69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>ROUND((E1972/D1972)*100,0)</f>
        <v>304</v>
      </c>
      <c r="P1972" s="8">
        <f>IFERROR(ROUND(E1972/L1972,2),0)</f>
        <v>271.19</v>
      </c>
      <c r="Q1972" s="10" t="s">
        <v>8339</v>
      </c>
      <c r="R1972" t="s">
        <v>8340</v>
      </c>
      <c r="S1972">
        <f>YEAR(T1972)</f>
        <v>2016</v>
      </c>
      <c r="T1972" s="14">
        <f>(((J1972/60)/60)/24)+DATE(1970,1,1)</f>
        <v>42646.092812499999</v>
      </c>
      <c r="U1972" s="15">
        <f>(((I1972/60)/60)/24)+DATE(1970,1,1)</f>
        <v>42675.207638888889</v>
      </c>
    </row>
    <row r="1973" spans="1:21" ht="29" x14ac:dyDescent="0.35">
      <c r="A1973">
        <v>523</v>
      </c>
      <c r="B1973" s="3" t="s">
        <v>524</v>
      </c>
      <c r="C1973" s="3" t="s">
        <v>4633</v>
      </c>
      <c r="D1973" s="6">
        <v>5000</v>
      </c>
      <c r="E1973" s="8">
        <v>15126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>ROUND((E1973/D1973)*100,0)</f>
        <v>303</v>
      </c>
      <c r="P1973" s="8">
        <f>IFERROR(ROUND(E1973/L1973,2),0)</f>
        <v>180.07</v>
      </c>
      <c r="Q1973" s="10" t="s">
        <v>8339</v>
      </c>
      <c r="R1973" t="s">
        <v>8340</v>
      </c>
      <c r="S1973">
        <f>YEAR(T1973)</f>
        <v>2015</v>
      </c>
      <c r="T1973" s="14">
        <f>(((J1973/60)/60)/24)+DATE(1970,1,1)</f>
        <v>42238.13282407407</v>
      </c>
      <c r="U1973" s="15">
        <f>(((I1973/60)/60)/24)+DATE(1970,1,1)</f>
        <v>42268.13282407407</v>
      </c>
    </row>
    <row r="1974" spans="1:21" ht="29" x14ac:dyDescent="0.35">
      <c r="A1974">
        <v>538</v>
      </c>
      <c r="B1974" s="3" t="s">
        <v>539</v>
      </c>
      <c r="C1974" s="3" t="s">
        <v>4648</v>
      </c>
      <c r="D1974" s="6">
        <v>5000</v>
      </c>
      <c r="E1974" s="8">
        <v>14082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>ROUND((E1974/D1974)*100,0)</f>
        <v>282</v>
      </c>
      <c r="P1974" s="8">
        <f>IFERROR(ROUND(E1974/L1974,2),0)</f>
        <v>234.7</v>
      </c>
      <c r="Q1974" s="10" t="s">
        <v>8339</v>
      </c>
      <c r="R1974" t="s">
        <v>8340</v>
      </c>
      <c r="S1974">
        <f>YEAR(T1974)</f>
        <v>2016</v>
      </c>
      <c r="T1974" s="14">
        <f>(((J1974/60)/60)/24)+DATE(1970,1,1)</f>
        <v>42473.794710648144</v>
      </c>
      <c r="U1974" s="15">
        <f>(((I1974/60)/60)/24)+DATE(1970,1,1)</f>
        <v>42503.794710648144</v>
      </c>
    </row>
    <row r="1975" spans="1:21" ht="29" x14ac:dyDescent="0.35">
      <c r="A1975">
        <v>550</v>
      </c>
      <c r="B1975" s="3" t="s">
        <v>551</v>
      </c>
      <c r="C1975" s="3" t="s">
        <v>4660</v>
      </c>
      <c r="D1975" s="6">
        <v>5000</v>
      </c>
      <c r="E1975" s="8">
        <v>13566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>ROUND((E1975/D1975)*100,0)</f>
        <v>271</v>
      </c>
      <c r="P1975" s="8">
        <f>IFERROR(ROUND(E1975/L1975,2),0)</f>
        <v>3391.5</v>
      </c>
      <c r="Q1975" s="10" t="s">
        <v>8316</v>
      </c>
      <c r="R1975" t="s">
        <v>8334</v>
      </c>
      <c r="S1975">
        <f>YEAR(T1975)</f>
        <v>2017</v>
      </c>
      <c r="T1975" s="14">
        <f>(((J1975/60)/60)/24)+DATE(1970,1,1)</f>
        <v>42753.678761574076</v>
      </c>
      <c r="U1975" s="15">
        <f>(((I1975/60)/60)/24)+DATE(1970,1,1)</f>
        <v>42766.208333333328</v>
      </c>
    </row>
    <row r="1976" spans="1:21" ht="29" x14ac:dyDescent="0.35">
      <c r="A1976">
        <v>566</v>
      </c>
      <c r="B1976" s="3" t="s">
        <v>567</v>
      </c>
      <c r="C1976" s="3" t="s">
        <v>4676</v>
      </c>
      <c r="D1976" s="6">
        <v>5000</v>
      </c>
      <c r="E1976" s="8">
        <v>13014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>ROUND((E1976/D1976)*100,0)</f>
        <v>260</v>
      </c>
      <c r="P1976" s="8">
        <f>IFERROR(ROUND(E1976/L1976,2),0)</f>
        <v>13014</v>
      </c>
      <c r="Q1976" s="10" t="s">
        <v>8316</v>
      </c>
      <c r="R1976" t="s">
        <v>8334</v>
      </c>
      <c r="S1976">
        <f>YEAR(T1976)</f>
        <v>2016</v>
      </c>
      <c r="T1976" s="14">
        <f>(((J1976/60)/60)/24)+DATE(1970,1,1)</f>
        <v>42535.68440972222</v>
      </c>
      <c r="U1976" s="15">
        <f>(((I1976/60)/60)/24)+DATE(1970,1,1)</f>
        <v>42565.68440972222</v>
      </c>
    </row>
    <row r="1977" spans="1:21" ht="29" x14ac:dyDescent="0.35">
      <c r="A1977">
        <v>577</v>
      </c>
      <c r="B1977" s="3" t="s">
        <v>578</v>
      </c>
      <c r="C1977" s="3" t="s">
        <v>4687</v>
      </c>
      <c r="D1977" s="6">
        <v>5000</v>
      </c>
      <c r="E1977" s="8">
        <v>12730.42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>ROUND((E1977/D1977)*100,0)</f>
        <v>255</v>
      </c>
      <c r="P1977" s="8">
        <f>IFERROR(ROUND(E1977/L1977,2),0)</f>
        <v>12730.42</v>
      </c>
      <c r="Q1977" s="10" t="s">
        <v>8316</v>
      </c>
      <c r="R1977" t="s">
        <v>8334</v>
      </c>
      <c r="S1977">
        <f>YEAR(T1977)</f>
        <v>2016</v>
      </c>
      <c r="T1977" s="14">
        <f>(((J1977/60)/60)/24)+DATE(1970,1,1)</f>
        <v>42450.589143518519</v>
      </c>
      <c r="U1977" s="15">
        <f>(((I1977/60)/60)/24)+DATE(1970,1,1)</f>
        <v>42510.589143518519</v>
      </c>
    </row>
    <row r="1978" spans="1:21" ht="29" x14ac:dyDescent="0.35">
      <c r="A1978">
        <v>590</v>
      </c>
      <c r="B1978" s="3" t="s">
        <v>591</v>
      </c>
      <c r="C1978" s="3" t="s">
        <v>4700</v>
      </c>
      <c r="D1978" s="6">
        <v>5000</v>
      </c>
      <c r="E1978" s="8">
        <v>12321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>ROUND((E1978/D1978)*100,0)</f>
        <v>246</v>
      </c>
      <c r="P1978" s="8">
        <f>IFERROR(ROUND(E1978/L1978,2),0)</f>
        <v>1369</v>
      </c>
      <c r="Q1978" s="10" t="s">
        <v>8316</v>
      </c>
      <c r="R1978" t="s">
        <v>8334</v>
      </c>
      <c r="S1978">
        <f>YEAR(T1978)</f>
        <v>2016</v>
      </c>
      <c r="T1978" s="14">
        <f>(((J1978/60)/60)/24)+DATE(1970,1,1)</f>
        <v>42377.554756944446</v>
      </c>
      <c r="U1978" s="15">
        <f>(((I1978/60)/60)/24)+DATE(1970,1,1)</f>
        <v>42408.542361111111</v>
      </c>
    </row>
    <row r="1979" spans="1:21" ht="29" x14ac:dyDescent="0.35">
      <c r="A1979">
        <v>600</v>
      </c>
      <c r="B1979" s="3" t="s">
        <v>601</v>
      </c>
      <c r="C1979" s="3" t="s">
        <v>4710</v>
      </c>
      <c r="D1979" s="6">
        <v>5000</v>
      </c>
      <c r="E1979" s="8">
        <v>12042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>ROUND((E1979/D1979)*100,0)</f>
        <v>241</v>
      </c>
      <c r="P1979" s="8">
        <f>IFERROR(ROUND(E1979/L1979,2),0)</f>
        <v>12042</v>
      </c>
      <c r="Q1979" s="10" t="s">
        <v>8316</v>
      </c>
      <c r="R1979" t="s">
        <v>8334</v>
      </c>
      <c r="S1979">
        <f>YEAR(T1979)</f>
        <v>2015</v>
      </c>
      <c r="T1979" s="14">
        <f>(((J1979/60)/60)/24)+DATE(1970,1,1)</f>
        <v>42073.798171296294</v>
      </c>
      <c r="U1979" s="15">
        <f>(((I1979/60)/60)/24)+DATE(1970,1,1)</f>
        <v>42133.798171296294</v>
      </c>
    </row>
    <row r="1980" spans="1:21" x14ac:dyDescent="0.35">
      <c r="A1980">
        <v>605</v>
      </c>
      <c r="B1980" s="3" t="s">
        <v>606</v>
      </c>
      <c r="C1980" s="3" t="s">
        <v>4715</v>
      </c>
      <c r="D1980" s="6">
        <v>5000</v>
      </c>
      <c r="E1980" s="8">
        <v>12000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>ROUND((E1980/D1980)*100,0)</f>
        <v>240</v>
      </c>
      <c r="P1980" s="8">
        <f>IFERROR(ROUND(E1980/L1980,2),0)</f>
        <v>1500</v>
      </c>
      <c r="Q1980" s="10" t="s">
        <v>8316</v>
      </c>
      <c r="R1980" t="s">
        <v>8334</v>
      </c>
      <c r="S1980">
        <f>YEAR(T1980)</f>
        <v>2015</v>
      </c>
      <c r="T1980" s="14">
        <f>(((J1980/60)/60)/24)+DATE(1970,1,1)</f>
        <v>42194.357731481476</v>
      </c>
      <c r="U1980" s="15">
        <f>(((I1980/60)/60)/24)+DATE(1970,1,1)</f>
        <v>42239.357731481476</v>
      </c>
    </row>
    <row r="1981" spans="1:21" ht="29" x14ac:dyDescent="0.35">
      <c r="A1981">
        <v>606</v>
      </c>
      <c r="B1981" s="3" t="s">
        <v>607</v>
      </c>
      <c r="C1981" s="3" t="s">
        <v>4716</v>
      </c>
      <c r="D1981" s="6">
        <v>5000</v>
      </c>
      <c r="E1981" s="8">
        <v>12000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>ROUND((E1981/D1981)*100,0)</f>
        <v>240</v>
      </c>
      <c r="P1981" s="8">
        <f>IFERROR(ROUND(E1981/L1981,2),0)</f>
        <v>12000</v>
      </c>
      <c r="Q1981" s="10" t="s">
        <v>8316</v>
      </c>
      <c r="R1981" t="s">
        <v>8334</v>
      </c>
      <c r="S1981">
        <f>YEAR(T1981)</f>
        <v>2015</v>
      </c>
      <c r="T1981" s="14">
        <f>(((J1981/60)/60)/24)+DATE(1970,1,1)</f>
        <v>42102.650567129633</v>
      </c>
      <c r="U1981" s="15">
        <f>(((I1981/60)/60)/24)+DATE(1970,1,1)</f>
        <v>42148.625</v>
      </c>
    </row>
    <row r="1982" spans="1:21" ht="29" x14ac:dyDescent="0.35">
      <c r="A1982">
        <v>616</v>
      </c>
      <c r="B1982" s="3" t="s">
        <v>617</v>
      </c>
      <c r="C1982" s="3" t="s">
        <v>4726</v>
      </c>
      <c r="D1982" s="6">
        <v>5000</v>
      </c>
      <c r="E1982" s="8">
        <v>11747.18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>ROUND((E1982/D1982)*100,0)</f>
        <v>235</v>
      </c>
      <c r="P1982" s="8">
        <f>IFERROR(ROUND(E1982/L1982,2),0)</f>
        <v>0</v>
      </c>
      <c r="Q1982" s="10" t="s">
        <v>8316</v>
      </c>
      <c r="R1982" t="s">
        <v>8334</v>
      </c>
      <c r="S1982">
        <f>YEAR(T1982)</f>
        <v>2017</v>
      </c>
      <c r="T1982" s="14">
        <f>(((J1982/60)/60)/24)+DATE(1970,1,1)</f>
        <v>42761.376238425932</v>
      </c>
      <c r="U1982" s="15">
        <f>(((I1982/60)/60)/24)+DATE(1970,1,1)</f>
        <v>42791.376238425932</v>
      </c>
    </row>
    <row r="1983" spans="1:21" ht="29" x14ac:dyDescent="0.35">
      <c r="A1983">
        <v>624</v>
      </c>
      <c r="B1983" s="3" t="s">
        <v>625</v>
      </c>
      <c r="C1983" s="3" t="s">
        <v>4734</v>
      </c>
      <c r="D1983" s="6">
        <v>5000</v>
      </c>
      <c r="E1983" s="8">
        <v>11621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>ROUND((E1983/D1983)*100,0)</f>
        <v>232</v>
      </c>
      <c r="P1983" s="8">
        <f>IFERROR(ROUND(E1983/L1983,2),0)</f>
        <v>0</v>
      </c>
      <c r="Q1983" s="10" t="s">
        <v>8316</v>
      </c>
      <c r="R1983" t="s">
        <v>8334</v>
      </c>
      <c r="S1983">
        <f>YEAR(T1983)</f>
        <v>2015</v>
      </c>
      <c r="T1983" s="14">
        <f>(((J1983/60)/60)/24)+DATE(1970,1,1)</f>
        <v>42108.988900462966</v>
      </c>
      <c r="U1983" s="15">
        <f>(((I1983/60)/60)/24)+DATE(1970,1,1)</f>
        <v>42138.988900462966</v>
      </c>
    </row>
    <row r="1984" spans="1:21" ht="29" x14ac:dyDescent="0.35">
      <c r="A1984">
        <v>628</v>
      </c>
      <c r="B1984" s="3" t="s">
        <v>629</v>
      </c>
      <c r="C1984" s="3" t="s">
        <v>4738</v>
      </c>
      <c r="D1984" s="6">
        <v>5000</v>
      </c>
      <c r="E1984" s="8">
        <v>11545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>ROUND((E1984/D1984)*100,0)</f>
        <v>231</v>
      </c>
      <c r="P1984" s="8">
        <f>IFERROR(ROUND(E1984/L1984,2),0)</f>
        <v>0</v>
      </c>
      <c r="Q1984" s="10" t="s">
        <v>8316</v>
      </c>
      <c r="R1984" t="s">
        <v>8334</v>
      </c>
      <c r="S1984">
        <f>YEAR(T1984)</f>
        <v>2014</v>
      </c>
      <c r="T1984" s="14">
        <f>(((J1984/60)/60)/24)+DATE(1970,1,1)</f>
        <v>41803.692789351851</v>
      </c>
      <c r="U1984" s="15">
        <f>(((I1984/60)/60)/24)+DATE(1970,1,1)</f>
        <v>41833.692789351851</v>
      </c>
    </row>
    <row r="1985" spans="1:21" x14ac:dyDescent="0.35">
      <c r="A1985">
        <v>634</v>
      </c>
      <c r="B1985" s="3" t="s">
        <v>635</v>
      </c>
      <c r="C1985" s="3" t="s">
        <v>4744</v>
      </c>
      <c r="D1985" s="6">
        <v>5000</v>
      </c>
      <c r="E1985" s="8">
        <v>11432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>ROUND((E1985/D1985)*100,0)</f>
        <v>229</v>
      </c>
      <c r="P1985" s="8">
        <f>IFERROR(ROUND(E1985/L1985,2),0)</f>
        <v>11432</v>
      </c>
      <c r="Q1985" s="10" t="s">
        <v>8316</v>
      </c>
      <c r="R1985" t="s">
        <v>8334</v>
      </c>
      <c r="S1985">
        <f>YEAR(T1985)</f>
        <v>2015</v>
      </c>
      <c r="T1985" s="14">
        <f>(((J1985/60)/60)/24)+DATE(1970,1,1)</f>
        <v>42031.928576388891</v>
      </c>
      <c r="U1985" s="15">
        <f>(((I1985/60)/60)/24)+DATE(1970,1,1)</f>
        <v>42061.928576388891</v>
      </c>
    </row>
    <row r="1986" spans="1:21" ht="29" x14ac:dyDescent="0.35">
      <c r="A1986">
        <v>656</v>
      </c>
      <c r="B1986" s="3" t="s">
        <v>657</v>
      </c>
      <c r="C1986" s="3" t="s">
        <v>4766</v>
      </c>
      <c r="D1986" s="6">
        <v>5000</v>
      </c>
      <c r="E1986" s="8">
        <v>11032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>ROUND((E1986/D1986)*100,0)</f>
        <v>221</v>
      </c>
      <c r="P1986" s="8">
        <f>IFERROR(ROUND(E1986/L1986,2),0)</f>
        <v>126.8</v>
      </c>
      <c r="Q1986" s="10" t="s">
        <v>8316</v>
      </c>
      <c r="R1986" t="s">
        <v>8324</v>
      </c>
      <c r="S1986">
        <f>YEAR(T1986)</f>
        <v>2016</v>
      </c>
      <c r="T1986" s="14">
        <f>(((J1986/60)/60)/24)+DATE(1970,1,1)</f>
        <v>42417.804618055554</v>
      </c>
      <c r="U1986" s="15">
        <f>(((I1986/60)/60)/24)+DATE(1970,1,1)</f>
        <v>42477.762951388882</v>
      </c>
    </row>
    <row r="1987" spans="1:21" ht="29" x14ac:dyDescent="0.35">
      <c r="A1987">
        <v>697</v>
      </c>
      <c r="B1987" s="3" t="s">
        <v>698</v>
      </c>
      <c r="C1987" s="3" t="s">
        <v>4807</v>
      </c>
      <c r="D1987" s="6">
        <v>5000</v>
      </c>
      <c r="E1987" s="8">
        <v>10265.01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>ROUND((E1987/D1987)*100,0)</f>
        <v>205</v>
      </c>
      <c r="P1987" s="8">
        <f>IFERROR(ROUND(E1987/L1987,2),0)</f>
        <v>90.04</v>
      </c>
      <c r="Q1987" s="10" t="s">
        <v>8316</v>
      </c>
      <c r="R1987" t="s">
        <v>8324</v>
      </c>
      <c r="S1987">
        <f>YEAR(T1987)</f>
        <v>2016</v>
      </c>
      <c r="T1987" s="14">
        <f>(((J1987/60)/60)/24)+DATE(1970,1,1)</f>
        <v>42388.523020833338</v>
      </c>
      <c r="U1987" s="15">
        <f>(((I1987/60)/60)/24)+DATE(1970,1,1)</f>
        <v>42403.523020833338</v>
      </c>
    </row>
    <row r="1988" spans="1:21" x14ac:dyDescent="0.35">
      <c r="A1988">
        <v>723</v>
      </c>
      <c r="B1988" s="3" t="s">
        <v>724</v>
      </c>
      <c r="C1988" s="3" t="s">
        <v>4833</v>
      </c>
      <c r="D1988" s="6">
        <v>5000</v>
      </c>
      <c r="E1988" s="8">
        <v>10031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>ROUND((E1988/D1988)*100,0)</f>
        <v>201</v>
      </c>
      <c r="P1988" s="8">
        <f>IFERROR(ROUND(E1988/L1988,2),0)</f>
        <v>100.31</v>
      </c>
      <c r="Q1988" s="10" t="s">
        <v>8318</v>
      </c>
      <c r="R1988" t="s">
        <v>8319</v>
      </c>
      <c r="S1988">
        <f>YEAR(T1988)</f>
        <v>2015</v>
      </c>
      <c r="T1988" s="14">
        <f>(((J1988/60)/60)/24)+DATE(1970,1,1)</f>
        <v>42184.816539351858</v>
      </c>
      <c r="U1988" s="15">
        <f>(((I1988/60)/60)/24)+DATE(1970,1,1)</f>
        <v>42215.165972222225</v>
      </c>
    </row>
    <row r="1989" spans="1:21" ht="29" x14ac:dyDescent="0.35">
      <c r="A1989">
        <v>731</v>
      </c>
      <c r="B1989" s="3" t="s">
        <v>732</v>
      </c>
      <c r="C1989" s="3" t="s">
        <v>4841</v>
      </c>
      <c r="D1989" s="6">
        <v>5000</v>
      </c>
      <c r="E1989" s="8">
        <v>9875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>ROUND((E1989/D1989)*100,0)</f>
        <v>198</v>
      </c>
      <c r="P1989" s="8">
        <f>IFERROR(ROUND(E1989/L1989,2),0)</f>
        <v>139.08000000000001</v>
      </c>
      <c r="Q1989" s="10" t="s">
        <v>8318</v>
      </c>
      <c r="R1989" t="s">
        <v>8319</v>
      </c>
      <c r="S1989">
        <f>YEAR(T1989)</f>
        <v>2011</v>
      </c>
      <c r="T1989" s="14">
        <f>(((J1989/60)/60)/24)+DATE(1970,1,1)</f>
        <v>40879.795682870368</v>
      </c>
      <c r="U1989" s="15">
        <f>(((I1989/60)/60)/24)+DATE(1970,1,1)</f>
        <v>40930.25</v>
      </c>
    </row>
    <row r="1990" spans="1:21" ht="29" x14ac:dyDescent="0.35">
      <c r="A1990">
        <v>737</v>
      </c>
      <c r="B1990" s="3" t="s">
        <v>738</v>
      </c>
      <c r="C1990" s="3" t="s">
        <v>4847</v>
      </c>
      <c r="D1990" s="6">
        <v>5000</v>
      </c>
      <c r="E1990" s="8">
        <v>9545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>ROUND((E1990/D1990)*100,0)</f>
        <v>191</v>
      </c>
      <c r="P1990" s="8">
        <f>IFERROR(ROUND(E1990/L1990,2),0)</f>
        <v>88.38</v>
      </c>
      <c r="Q1990" s="10" t="s">
        <v>8318</v>
      </c>
      <c r="R1990" t="s">
        <v>8319</v>
      </c>
      <c r="S1990">
        <f>YEAR(T1990)</f>
        <v>2014</v>
      </c>
      <c r="T1990" s="14">
        <f>(((J1990/60)/60)/24)+DATE(1970,1,1)</f>
        <v>41667.275312500002</v>
      </c>
      <c r="U1990" s="15">
        <f>(((I1990/60)/60)/24)+DATE(1970,1,1)</f>
        <v>41684.833333333336</v>
      </c>
    </row>
    <row r="1991" spans="1:21" ht="29" x14ac:dyDescent="0.35">
      <c r="A1991">
        <v>744</v>
      </c>
      <c r="B1991" s="3" t="s">
        <v>745</v>
      </c>
      <c r="C1991" s="3" t="s">
        <v>4854</v>
      </c>
      <c r="D1991" s="6">
        <v>5000</v>
      </c>
      <c r="E1991" s="8">
        <v>9446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>ROUND((E1991/D1991)*100,0)</f>
        <v>189</v>
      </c>
      <c r="P1991" s="8">
        <f>IFERROR(ROUND(E1991/L1991,2),0)</f>
        <v>152.35</v>
      </c>
      <c r="Q1991" s="10" t="s">
        <v>8318</v>
      </c>
      <c r="R1991" t="s">
        <v>8319</v>
      </c>
      <c r="S1991">
        <f>YEAR(T1991)</f>
        <v>2012</v>
      </c>
      <c r="T1991" s="14">
        <f>(((J1991/60)/60)/24)+DATE(1970,1,1)</f>
        <v>41226.95721064815</v>
      </c>
      <c r="U1991" s="15">
        <f>(((I1991/60)/60)/24)+DATE(1970,1,1)</f>
        <v>41256.95721064815</v>
      </c>
    </row>
    <row r="1992" spans="1:21" ht="29" x14ac:dyDescent="0.35">
      <c r="A1992">
        <v>752</v>
      </c>
      <c r="B1992" s="3" t="s">
        <v>753</v>
      </c>
      <c r="C1992" s="3" t="s">
        <v>4862</v>
      </c>
      <c r="D1992" s="6">
        <v>5000</v>
      </c>
      <c r="E1992" s="8">
        <v>9302.5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>ROUND((E1992/D1992)*100,0)</f>
        <v>186</v>
      </c>
      <c r="P1992" s="8">
        <f>IFERROR(ROUND(E1992/L1992,2),0)</f>
        <v>88.6</v>
      </c>
      <c r="Q1992" s="10" t="s">
        <v>8318</v>
      </c>
      <c r="R1992" t="s">
        <v>8319</v>
      </c>
      <c r="S1992">
        <f>YEAR(T1992)</f>
        <v>2016</v>
      </c>
      <c r="T1992" s="14">
        <f>(((J1992/60)/60)/24)+DATE(1970,1,1)</f>
        <v>42639.421493055561</v>
      </c>
      <c r="U1992" s="15">
        <f>(((I1992/60)/60)/24)+DATE(1970,1,1)</f>
        <v>42659.458333333328</v>
      </c>
    </row>
    <row r="1993" spans="1:21" ht="29" x14ac:dyDescent="0.35">
      <c r="A1993">
        <v>759</v>
      </c>
      <c r="B1993" s="3" t="s">
        <v>760</v>
      </c>
      <c r="C1993" s="3" t="s">
        <v>4869</v>
      </c>
      <c r="D1993" s="6">
        <v>5000</v>
      </c>
      <c r="E1993" s="8">
        <v>9124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>ROUND((E1993/D1993)*100,0)</f>
        <v>182</v>
      </c>
      <c r="P1993" s="8">
        <f>IFERROR(ROUND(E1993/L1993,2),0)</f>
        <v>92.16</v>
      </c>
      <c r="Q1993" s="10" t="s">
        <v>8318</v>
      </c>
      <c r="R1993" t="s">
        <v>8319</v>
      </c>
      <c r="S1993">
        <f>YEAR(T1993)</f>
        <v>2014</v>
      </c>
      <c r="T1993" s="14">
        <f>(((J1993/60)/60)/24)+DATE(1970,1,1)</f>
        <v>41789.330312500002</v>
      </c>
      <c r="U1993" s="15">
        <f>(((I1993/60)/60)/24)+DATE(1970,1,1)</f>
        <v>41829.330312500002</v>
      </c>
    </row>
    <row r="1994" spans="1:21" ht="29" x14ac:dyDescent="0.35">
      <c r="A1994">
        <v>761</v>
      </c>
      <c r="B1994" s="3" t="s">
        <v>762</v>
      </c>
      <c r="C1994" s="3" t="s">
        <v>4871</v>
      </c>
      <c r="D1994" s="6">
        <v>5000</v>
      </c>
      <c r="E1994" s="8">
        <v>9111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>ROUND((E1994/D1994)*100,0)</f>
        <v>182</v>
      </c>
      <c r="P1994" s="8">
        <f>IFERROR(ROUND(E1994/L1994,2),0)</f>
        <v>1518.5</v>
      </c>
      <c r="Q1994" s="10" t="s">
        <v>8318</v>
      </c>
      <c r="R1994" t="s">
        <v>8342</v>
      </c>
      <c r="S1994">
        <f>YEAR(T1994)</f>
        <v>2014</v>
      </c>
      <c r="T1994" s="14">
        <f>(((J1994/60)/60)/24)+DATE(1970,1,1)</f>
        <v>41642.751458333332</v>
      </c>
      <c r="U1994" s="15">
        <f>(((I1994/60)/60)/24)+DATE(1970,1,1)</f>
        <v>41672.751458333332</v>
      </c>
    </row>
    <row r="1995" spans="1:21" ht="29" x14ac:dyDescent="0.35">
      <c r="A1995">
        <v>764</v>
      </c>
      <c r="B1995" s="3" t="s">
        <v>765</v>
      </c>
      <c r="C1995" s="3" t="s">
        <v>4874</v>
      </c>
      <c r="D1995" s="6">
        <v>5000</v>
      </c>
      <c r="E1995" s="8">
        <v>9030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>ROUND((E1995/D1995)*100,0)</f>
        <v>181</v>
      </c>
      <c r="P1995" s="8">
        <f>IFERROR(ROUND(E1995/L1995,2),0)</f>
        <v>0</v>
      </c>
      <c r="Q1995" s="10" t="s">
        <v>8318</v>
      </c>
      <c r="R1995" t="s">
        <v>8342</v>
      </c>
      <c r="S1995">
        <f>YEAR(T1995)</f>
        <v>2015</v>
      </c>
      <c r="T1995" s="14">
        <f>(((J1995/60)/60)/24)+DATE(1970,1,1)</f>
        <v>42227.173159722224</v>
      </c>
      <c r="U1995" s="15">
        <f>(((I1995/60)/60)/24)+DATE(1970,1,1)</f>
        <v>42257.173159722224</v>
      </c>
    </row>
    <row r="1996" spans="1:21" ht="58" x14ac:dyDescent="0.35">
      <c r="A1996">
        <v>767</v>
      </c>
      <c r="B1996" s="3" t="s">
        <v>768</v>
      </c>
      <c r="C1996" s="3" t="s">
        <v>4877</v>
      </c>
      <c r="D1996" s="6">
        <v>5000</v>
      </c>
      <c r="E1996" s="8">
        <v>8837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>ROUND((E1996/D1996)*100,0)</f>
        <v>177</v>
      </c>
      <c r="P1996" s="8">
        <f>IFERROR(ROUND(E1996/L1996,2),0)</f>
        <v>2945.67</v>
      </c>
      <c r="Q1996" s="10" t="s">
        <v>8318</v>
      </c>
      <c r="R1996" t="s">
        <v>8342</v>
      </c>
      <c r="S1996">
        <f>YEAR(T1996)</f>
        <v>2015</v>
      </c>
      <c r="T1996" s="14">
        <f>(((J1996/60)/60)/24)+DATE(1970,1,1)</f>
        <v>42115.143634259264</v>
      </c>
      <c r="U1996" s="15">
        <f>(((I1996/60)/60)/24)+DATE(1970,1,1)</f>
        <v>42145.143634259264</v>
      </c>
    </row>
    <row r="1997" spans="1:21" ht="29" x14ac:dyDescent="0.35">
      <c r="A1997">
        <v>786</v>
      </c>
      <c r="B1997" s="3" t="s">
        <v>787</v>
      </c>
      <c r="C1997" s="3" t="s">
        <v>4896</v>
      </c>
      <c r="D1997" s="6">
        <v>5000</v>
      </c>
      <c r="E1997" s="8">
        <v>8632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>ROUND((E1997/D1997)*100,0)</f>
        <v>173</v>
      </c>
      <c r="P1997" s="8">
        <f>IFERROR(ROUND(E1997/L1997,2),0)</f>
        <v>196.18</v>
      </c>
      <c r="Q1997" s="10" t="s">
        <v>8313</v>
      </c>
      <c r="R1997" t="s">
        <v>8315</v>
      </c>
      <c r="S1997">
        <f>YEAR(T1997)</f>
        <v>2012</v>
      </c>
      <c r="T1997" s="14">
        <f>(((J1997/60)/60)/24)+DATE(1970,1,1)</f>
        <v>40983.055949074071</v>
      </c>
      <c r="U1997" s="15">
        <f>(((I1997/60)/60)/24)+DATE(1970,1,1)</f>
        <v>41040.657638888886</v>
      </c>
    </row>
    <row r="1998" spans="1:21" ht="29" x14ac:dyDescent="0.35">
      <c r="A1998">
        <v>799</v>
      </c>
      <c r="B1998" s="3" t="s">
        <v>800</v>
      </c>
      <c r="C1998" s="3" t="s">
        <v>4909</v>
      </c>
      <c r="D1998" s="6">
        <v>5000</v>
      </c>
      <c r="E1998" s="8">
        <v>8401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>ROUND((E1998/D1998)*100,0)</f>
        <v>168</v>
      </c>
      <c r="P1998" s="8">
        <f>IFERROR(ROUND(E1998/L1998,2),0)</f>
        <v>300.04000000000002</v>
      </c>
      <c r="Q1998" s="10" t="s">
        <v>8313</v>
      </c>
      <c r="R1998" t="s">
        <v>8315</v>
      </c>
      <c r="S1998">
        <f>YEAR(T1998)</f>
        <v>2012</v>
      </c>
      <c r="T1998" s="14">
        <f>(((J1998/60)/60)/24)+DATE(1970,1,1)</f>
        <v>40996.667199074072</v>
      </c>
      <c r="U1998" s="15">
        <f>(((I1998/60)/60)/24)+DATE(1970,1,1)</f>
        <v>41026.667199074072</v>
      </c>
    </row>
    <row r="1999" spans="1:21" x14ac:dyDescent="0.35">
      <c r="A1999">
        <v>836</v>
      </c>
      <c r="B1999" s="3" t="s">
        <v>837</v>
      </c>
      <c r="C1999" s="3" t="s">
        <v>4946</v>
      </c>
      <c r="D1999" s="6">
        <v>5000</v>
      </c>
      <c r="E1999" s="8">
        <v>8076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>ROUND((E1999/D1999)*100,0)</f>
        <v>162</v>
      </c>
      <c r="P1999" s="8">
        <f>IFERROR(ROUND(E1999/L1999,2),0)</f>
        <v>175.57</v>
      </c>
      <c r="Q1999" s="10" t="s">
        <v>8313</v>
      </c>
      <c r="R1999" t="s">
        <v>8315</v>
      </c>
      <c r="S1999">
        <f>YEAR(T1999)</f>
        <v>2013</v>
      </c>
      <c r="T1999" s="14">
        <f>(((J1999/60)/60)/24)+DATE(1970,1,1)</f>
        <v>41524.056921296295</v>
      </c>
      <c r="U1999" s="15">
        <f>(((I1999/60)/60)/24)+DATE(1970,1,1)</f>
        <v>41554.056921296295</v>
      </c>
    </row>
    <row r="2000" spans="1:21" ht="29" x14ac:dyDescent="0.35">
      <c r="A2000">
        <v>839</v>
      </c>
      <c r="B2000" s="3" t="s">
        <v>840</v>
      </c>
      <c r="C2000" s="3" t="s">
        <v>4949</v>
      </c>
      <c r="D2000" s="6">
        <v>5000</v>
      </c>
      <c r="E2000" s="8">
        <v>8058.55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>ROUND((E2000/D2000)*100,0)</f>
        <v>161</v>
      </c>
      <c r="P2000" s="8">
        <f>IFERROR(ROUND(E2000/L2000,2),0)</f>
        <v>83.94</v>
      </c>
      <c r="Q2000" s="10" t="s">
        <v>8313</v>
      </c>
      <c r="R2000" t="s">
        <v>8315</v>
      </c>
      <c r="S2000">
        <f>YEAR(T2000)</f>
        <v>2012</v>
      </c>
      <c r="T2000" s="14">
        <f>(((J2000/60)/60)/24)+DATE(1970,1,1)</f>
        <v>41144.763379629629</v>
      </c>
      <c r="U2000" s="15">
        <f>(((I2000/60)/60)/24)+DATE(1970,1,1)</f>
        <v>41174.763379629629</v>
      </c>
    </row>
    <row r="2001" spans="1:21" ht="29" x14ac:dyDescent="0.35">
      <c r="A2001">
        <v>841</v>
      </c>
      <c r="B2001" s="3" t="s">
        <v>842</v>
      </c>
      <c r="C2001" s="3" t="s">
        <v>4951</v>
      </c>
      <c r="D2001" s="6">
        <v>5000</v>
      </c>
      <c r="E2001" s="8">
        <v>8035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>ROUND((E2001/D2001)*100,0)</f>
        <v>161</v>
      </c>
      <c r="P2001" s="8">
        <f>IFERROR(ROUND(E2001/L2001,2),0)</f>
        <v>85.48</v>
      </c>
      <c r="Q2001" s="10" t="s">
        <v>8313</v>
      </c>
      <c r="R2001" t="s">
        <v>8314</v>
      </c>
      <c r="S2001">
        <f>YEAR(T2001)</f>
        <v>2014</v>
      </c>
      <c r="T2001" s="14">
        <f>(((J2001/60)/60)/24)+DATE(1970,1,1)</f>
        <v>41923.838692129626</v>
      </c>
      <c r="U2001" s="15">
        <f>(((I2001/60)/60)/24)+DATE(1970,1,1)</f>
        <v>41953.88035879629</v>
      </c>
    </row>
    <row r="2002" spans="1:21" ht="29" x14ac:dyDescent="0.35">
      <c r="A2002">
        <v>845</v>
      </c>
      <c r="B2002" s="3" t="s">
        <v>846</v>
      </c>
      <c r="C2002" s="3" t="s">
        <v>4955</v>
      </c>
      <c r="D2002" s="6">
        <v>5000</v>
      </c>
      <c r="E2002" s="8">
        <v>8005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>ROUND((E2002/D2002)*100,0)</f>
        <v>160</v>
      </c>
      <c r="P2002" s="8">
        <f>IFERROR(ROUND(E2002/L2002,2),0)</f>
        <v>45.23</v>
      </c>
      <c r="Q2002" s="10" t="s">
        <v>8313</v>
      </c>
      <c r="R2002" t="s">
        <v>8314</v>
      </c>
      <c r="S2002">
        <f>YEAR(T2002)</f>
        <v>2016</v>
      </c>
      <c r="T2002" s="14">
        <f>(((J2002/60)/60)/24)+DATE(1970,1,1)</f>
        <v>42578.205972222218</v>
      </c>
      <c r="U2002" s="15">
        <f>(((I2002/60)/60)/24)+DATE(1970,1,1)</f>
        <v>42618.165972222225</v>
      </c>
    </row>
    <row r="2003" spans="1:21" ht="29" x14ac:dyDescent="0.35">
      <c r="A2003">
        <v>867</v>
      </c>
      <c r="B2003" s="3" t="s">
        <v>868</v>
      </c>
      <c r="C2003" s="3" t="s">
        <v>4977</v>
      </c>
      <c r="D2003" s="6">
        <v>5000</v>
      </c>
      <c r="E2003" s="8">
        <v>7750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>ROUND((E2003/D2003)*100,0)</f>
        <v>155</v>
      </c>
      <c r="P2003" s="8">
        <f>IFERROR(ROUND(E2003/L2003,2),0)</f>
        <v>704.55</v>
      </c>
      <c r="Q2003" s="10" t="s">
        <v>8313</v>
      </c>
      <c r="R2003" t="s">
        <v>8344</v>
      </c>
      <c r="S2003">
        <f>YEAR(T2003)</f>
        <v>2009</v>
      </c>
      <c r="T2003" s="14">
        <f>(((J2003/60)/60)/24)+DATE(1970,1,1)</f>
        <v>40088.105393518519</v>
      </c>
      <c r="U2003" s="15">
        <f>(((I2003/60)/60)/24)+DATE(1970,1,1)</f>
        <v>40148.207638888889</v>
      </c>
    </row>
    <row r="2004" spans="1:21" ht="29" x14ac:dyDescent="0.35">
      <c r="A2004">
        <v>875</v>
      </c>
      <c r="B2004" s="3" t="s">
        <v>876</v>
      </c>
      <c r="C2004" s="3" t="s">
        <v>4985</v>
      </c>
      <c r="D2004" s="6">
        <v>5000</v>
      </c>
      <c r="E2004" s="8">
        <v>7635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>ROUND((E2004/D2004)*100,0)</f>
        <v>153</v>
      </c>
      <c r="P2004" s="8">
        <f>IFERROR(ROUND(E2004/L2004,2),0)</f>
        <v>0</v>
      </c>
      <c r="Q2004" s="10" t="s">
        <v>8313</v>
      </c>
      <c r="R2004" t="s">
        <v>8344</v>
      </c>
      <c r="S2004">
        <f>YEAR(T2004)</f>
        <v>2015</v>
      </c>
      <c r="T2004" s="14">
        <f>(((J2004/60)/60)/24)+DATE(1970,1,1)</f>
        <v>42248.723738425921</v>
      </c>
      <c r="U2004" s="15">
        <f>(((I2004/60)/60)/24)+DATE(1970,1,1)</f>
        <v>42268.723738425921</v>
      </c>
    </row>
    <row r="2005" spans="1:21" ht="29" x14ac:dyDescent="0.35">
      <c r="A2005">
        <v>878</v>
      </c>
      <c r="B2005" s="3" t="s">
        <v>879</v>
      </c>
      <c r="C2005" s="3" t="s">
        <v>4988</v>
      </c>
      <c r="D2005" s="6">
        <v>5000</v>
      </c>
      <c r="E2005" s="8">
        <v>7595.43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>ROUND((E2005/D2005)*100,0)</f>
        <v>152</v>
      </c>
      <c r="P2005" s="8">
        <f>IFERROR(ROUND(E2005/L2005,2),0)</f>
        <v>3797.72</v>
      </c>
      <c r="Q2005" s="10" t="s">
        <v>8313</v>
      </c>
      <c r="R2005" t="s">
        <v>8344</v>
      </c>
      <c r="S2005">
        <f>YEAR(T2005)</f>
        <v>2010</v>
      </c>
      <c r="T2005" s="14">
        <f>(((J2005/60)/60)/24)+DATE(1970,1,1)</f>
        <v>40505.232916666668</v>
      </c>
      <c r="U2005" s="15">
        <f>(((I2005/60)/60)/24)+DATE(1970,1,1)</f>
        <v>40535.232916666668</v>
      </c>
    </row>
    <row r="2006" spans="1:21" ht="29" x14ac:dyDescent="0.35">
      <c r="A2006">
        <v>883</v>
      </c>
      <c r="B2006" s="3" t="s">
        <v>884</v>
      </c>
      <c r="C2006" s="3" t="s">
        <v>4993</v>
      </c>
      <c r="D2006" s="6">
        <v>5000</v>
      </c>
      <c r="E2006" s="8">
        <v>7530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>ROUND((E2006/D2006)*100,0)</f>
        <v>151</v>
      </c>
      <c r="P2006" s="8">
        <f>IFERROR(ROUND(E2006/L2006,2),0)</f>
        <v>313.75</v>
      </c>
      <c r="Q2006" s="10" t="s">
        <v>8313</v>
      </c>
      <c r="R2006" t="s">
        <v>8343</v>
      </c>
      <c r="S2006">
        <f>YEAR(T2006)</f>
        <v>2016</v>
      </c>
      <c r="T2006" s="14">
        <f>(((J2006/60)/60)/24)+DATE(1970,1,1)</f>
        <v>42371.935590277775</v>
      </c>
      <c r="U2006" s="15">
        <f>(((I2006/60)/60)/24)+DATE(1970,1,1)</f>
        <v>42431.935590277775</v>
      </c>
    </row>
    <row r="2007" spans="1:21" ht="29" x14ac:dyDescent="0.35">
      <c r="A2007">
        <v>900</v>
      </c>
      <c r="B2007" s="3" t="s">
        <v>901</v>
      </c>
      <c r="C2007" s="3" t="s">
        <v>5010</v>
      </c>
      <c r="D2007" s="6">
        <v>5000</v>
      </c>
      <c r="E2007" s="8">
        <v>7326.88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>ROUND((E2007/D2007)*100,0)</f>
        <v>147</v>
      </c>
      <c r="P2007" s="8">
        <f>IFERROR(ROUND(E2007/L2007,2),0)</f>
        <v>3663.44</v>
      </c>
      <c r="Q2007" s="10" t="s">
        <v>8313</v>
      </c>
      <c r="R2007" t="s">
        <v>8344</v>
      </c>
      <c r="S2007">
        <f>YEAR(T2007)</f>
        <v>2016</v>
      </c>
      <c r="T2007" s="14">
        <f>(((J2007/60)/60)/24)+DATE(1970,1,1)</f>
        <v>42429.84956018519</v>
      </c>
      <c r="U2007" s="15">
        <f>(((I2007/60)/60)/24)+DATE(1970,1,1)</f>
        <v>42459.807893518519</v>
      </c>
    </row>
    <row r="2008" spans="1:21" ht="29" x14ac:dyDescent="0.35">
      <c r="A2008">
        <v>903</v>
      </c>
      <c r="B2008" s="3" t="s">
        <v>904</v>
      </c>
      <c r="C2008" s="3" t="s">
        <v>5013</v>
      </c>
      <c r="D2008" s="6">
        <v>5000</v>
      </c>
      <c r="E2008" s="8">
        <v>7220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>ROUND((E2008/D2008)*100,0)</f>
        <v>144</v>
      </c>
      <c r="P2008" s="8">
        <f>IFERROR(ROUND(E2008/L2008,2),0)</f>
        <v>1805</v>
      </c>
      <c r="Q2008" s="10" t="s">
        <v>8313</v>
      </c>
      <c r="R2008" t="s">
        <v>8344</v>
      </c>
      <c r="S2008">
        <f>YEAR(T2008)</f>
        <v>2012</v>
      </c>
      <c r="T2008" s="14">
        <f>(((J2008/60)/60)/24)+DATE(1970,1,1)</f>
        <v>41149.796064814815</v>
      </c>
      <c r="U2008" s="15">
        <f>(((I2008/60)/60)/24)+DATE(1970,1,1)</f>
        <v>41175.100694444445</v>
      </c>
    </row>
    <row r="2009" spans="1:21" ht="29" x14ac:dyDescent="0.35">
      <c r="A2009">
        <v>917</v>
      </c>
      <c r="B2009" s="3" t="s">
        <v>918</v>
      </c>
      <c r="C2009" s="3" t="s">
        <v>5027</v>
      </c>
      <c r="D2009" s="6">
        <v>5000</v>
      </c>
      <c r="E2009" s="8">
        <v>7015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>ROUND((E2009/D2009)*100,0)</f>
        <v>140</v>
      </c>
      <c r="P2009" s="8">
        <f>IFERROR(ROUND(E2009/L2009,2),0)</f>
        <v>7015</v>
      </c>
      <c r="Q2009" s="10" t="s">
        <v>8313</v>
      </c>
      <c r="R2009" t="s">
        <v>8344</v>
      </c>
      <c r="S2009">
        <f>YEAR(T2009)</f>
        <v>2014</v>
      </c>
      <c r="T2009" s="14">
        <f>(((J2009/60)/60)/24)+DATE(1970,1,1)</f>
        <v>41802.94363425926</v>
      </c>
      <c r="U2009" s="15">
        <f>(((I2009/60)/60)/24)+DATE(1970,1,1)</f>
        <v>41834.104166666664</v>
      </c>
    </row>
    <row r="2010" spans="1:21" ht="29" x14ac:dyDescent="0.35">
      <c r="A2010">
        <v>934</v>
      </c>
      <c r="B2010" s="3" t="s">
        <v>935</v>
      </c>
      <c r="C2010" s="3" t="s">
        <v>5044</v>
      </c>
      <c r="D2010" s="6">
        <v>5000</v>
      </c>
      <c r="E2010" s="8">
        <v>6680.22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>ROUND((E2010/D2010)*100,0)</f>
        <v>134</v>
      </c>
      <c r="P2010" s="8">
        <f>IFERROR(ROUND(E2010/L2010,2),0)</f>
        <v>222.67</v>
      </c>
      <c r="Q2010" s="10" t="s">
        <v>8313</v>
      </c>
      <c r="R2010" t="s">
        <v>8344</v>
      </c>
      <c r="S2010">
        <f>YEAR(T2010)</f>
        <v>2014</v>
      </c>
      <c r="T2010" s="14">
        <f>(((J2010/60)/60)/24)+DATE(1970,1,1)</f>
        <v>41733.737083333333</v>
      </c>
      <c r="U2010" s="15">
        <f>(((I2010/60)/60)/24)+DATE(1970,1,1)</f>
        <v>41763.25</v>
      </c>
    </row>
    <row r="2011" spans="1:21" ht="29" x14ac:dyDescent="0.35">
      <c r="A2011">
        <v>950</v>
      </c>
      <c r="B2011" s="3" t="s">
        <v>951</v>
      </c>
      <c r="C2011" s="3" t="s">
        <v>5060</v>
      </c>
      <c r="D2011" s="6">
        <v>5000</v>
      </c>
      <c r="E2011" s="8">
        <v>6506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>ROUND((E2011/D2011)*100,0)</f>
        <v>130</v>
      </c>
      <c r="P2011" s="8">
        <f>IFERROR(ROUND(E2011/L2011,2),0)</f>
        <v>271.08</v>
      </c>
      <c r="Q2011" s="10" t="s">
        <v>8316</v>
      </c>
      <c r="R2011" t="s">
        <v>8324</v>
      </c>
      <c r="S2011">
        <f>YEAR(T2011)</f>
        <v>2015</v>
      </c>
      <c r="T2011" s="14">
        <f>(((J2011/60)/60)/24)+DATE(1970,1,1)</f>
        <v>42356.750706018516</v>
      </c>
      <c r="U2011" s="15">
        <f>(((I2011/60)/60)/24)+DATE(1970,1,1)</f>
        <v>42386.750706018516</v>
      </c>
    </row>
    <row r="2012" spans="1:21" ht="29" x14ac:dyDescent="0.35">
      <c r="A2012">
        <v>970</v>
      </c>
      <c r="B2012" s="3" t="s">
        <v>971</v>
      </c>
      <c r="C2012" s="3" t="s">
        <v>5080</v>
      </c>
      <c r="D2012" s="6">
        <v>5000</v>
      </c>
      <c r="E2012" s="8">
        <v>6257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>ROUND((E2012/D2012)*100,0)</f>
        <v>125</v>
      </c>
      <c r="P2012" s="8">
        <f>IFERROR(ROUND(E2012/L2012,2),0)</f>
        <v>446.93</v>
      </c>
      <c r="Q2012" s="10" t="s">
        <v>8316</v>
      </c>
      <c r="R2012" t="s">
        <v>8324</v>
      </c>
      <c r="S2012">
        <f>YEAR(T2012)</f>
        <v>2016</v>
      </c>
      <c r="T2012" s="14">
        <f>(((J2012/60)/60)/24)+DATE(1970,1,1)</f>
        <v>42721.220520833333</v>
      </c>
      <c r="U2012" s="15">
        <f>(((I2012/60)/60)/24)+DATE(1970,1,1)</f>
        <v>42758.207638888889</v>
      </c>
    </row>
    <row r="2013" spans="1:21" ht="43.5" x14ac:dyDescent="0.35">
      <c r="A2013">
        <v>988</v>
      </c>
      <c r="B2013" s="3" t="s">
        <v>989</v>
      </c>
      <c r="C2013" s="3" t="s">
        <v>5098</v>
      </c>
      <c r="D2013" s="6">
        <v>5000</v>
      </c>
      <c r="E2013" s="8">
        <v>6100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>ROUND((E2013/D2013)*100,0)</f>
        <v>122</v>
      </c>
      <c r="P2013" s="8">
        <f>IFERROR(ROUND(E2013/L2013,2),0)</f>
        <v>0</v>
      </c>
      <c r="Q2013" s="10" t="s">
        <v>8316</v>
      </c>
      <c r="R2013" t="s">
        <v>8324</v>
      </c>
      <c r="S2013">
        <f>YEAR(T2013)</f>
        <v>2016</v>
      </c>
      <c r="T2013" s="14">
        <f>(((J2013/60)/60)/24)+DATE(1970,1,1)</f>
        <v>42614.356770833328</v>
      </c>
      <c r="U2013" s="15">
        <f>(((I2013/60)/60)/24)+DATE(1970,1,1)</f>
        <v>42644.356770833328</v>
      </c>
    </row>
    <row r="2014" spans="1:21" ht="58" x14ac:dyDescent="0.35">
      <c r="A2014">
        <v>991</v>
      </c>
      <c r="B2014" s="3" t="s">
        <v>992</v>
      </c>
      <c r="C2014" s="3" t="s">
        <v>5101</v>
      </c>
      <c r="D2014" s="6">
        <v>5000</v>
      </c>
      <c r="E2014" s="8">
        <v>6080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>ROUND((E2014/D2014)*100,0)</f>
        <v>122</v>
      </c>
      <c r="P2014" s="8">
        <f>IFERROR(ROUND(E2014/L2014,2),0)</f>
        <v>868.57</v>
      </c>
      <c r="Q2014" s="10" t="s">
        <v>8316</v>
      </c>
      <c r="R2014" t="s">
        <v>8324</v>
      </c>
      <c r="S2014">
        <f>YEAR(T2014)</f>
        <v>2016</v>
      </c>
      <c r="T2014" s="14">
        <f>(((J2014/60)/60)/24)+DATE(1970,1,1)</f>
        <v>42538.75680555556</v>
      </c>
      <c r="U2014" s="15">
        <f>(((I2014/60)/60)/24)+DATE(1970,1,1)</f>
        <v>42563.785416666666</v>
      </c>
    </row>
    <row r="2015" spans="1:21" x14ac:dyDescent="0.35">
      <c r="A2015">
        <v>997</v>
      </c>
      <c r="B2015" s="3" t="s">
        <v>998</v>
      </c>
      <c r="C2015" s="3" t="s">
        <v>5107</v>
      </c>
      <c r="D2015" s="6">
        <v>5000</v>
      </c>
      <c r="E2015" s="8">
        <v>6056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>ROUND((E2015/D2015)*100,0)</f>
        <v>121</v>
      </c>
      <c r="P2015" s="8">
        <f>IFERROR(ROUND(E2015/L2015,2),0)</f>
        <v>757</v>
      </c>
      <c r="Q2015" s="10" t="s">
        <v>8316</v>
      </c>
      <c r="R2015" t="s">
        <v>8324</v>
      </c>
      <c r="S2015">
        <f>YEAR(T2015)</f>
        <v>2014</v>
      </c>
      <c r="T2015" s="14">
        <f>(((J2015/60)/60)/24)+DATE(1970,1,1)</f>
        <v>41941.10297453704</v>
      </c>
      <c r="U2015" s="15">
        <f>(((I2015/60)/60)/24)+DATE(1970,1,1)</f>
        <v>41971.144641203704</v>
      </c>
    </row>
    <row r="2016" spans="1:21" ht="29" x14ac:dyDescent="0.35">
      <c r="A2016">
        <v>1001</v>
      </c>
      <c r="B2016" s="3" t="s">
        <v>1002</v>
      </c>
      <c r="C2016" s="3" t="s">
        <v>5111</v>
      </c>
      <c r="D2016" s="6">
        <v>5000</v>
      </c>
      <c r="E2016" s="8">
        <v>6041.55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>ROUND((E2016/D2016)*100,0)</f>
        <v>121</v>
      </c>
      <c r="P2016" s="8">
        <f>IFERROR(ROUND(E2016/L2016,2),0)</f>
        <v>1510.39</v>
      </c>
      <c r="Q2016" s="10" t="s">
        <v>8316</v>
      </c>
      <c r="R2016" t="s">
        <v>8324</v>
      </c>
      <c r="S2016">
        <f>YEAR(T2016)</f>
        <v>2016</v>
      </c>
      <c r="T2016" s="14">
        <f>(((J2016/60)/60)/24)+DATE(1970,1,1)</f>
        <v>42720.720057870371</v>
      </c>
      <c r="U2016" s="15">
        <f>(((I2016/60)/60)/24)+DATE(1970,1,1)</f>
        <v>42765.720057870371</v>
      </c>
    </row>
    <row r="2017" spans="1:21" ht="29" x14ac:dyDescent="0.35">
      <c r="A2017">
        <v>1012</v>
      </c>
      <c r="B2017" s="3" t="s">
        <v>1013</v>
      </c>
      <c r="C2017" s="3" t="s">
        <v>5122</v>
      </c>
      <c r="D2017" s="6">
        <v>5000</v>
      </c>
      <c r="E2017" s="8">
        <v>6001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>ROUND((E2017/D2017)*100,0)</f>
        <v>120</v>
      </c>
      <c r="P2017" s="8">
        <f>IFERROR(ROUND(E2017/L2017,2),0)</f>
        <v>7.74</v>
      </c>
      <c r="Q2017" s="10" t="s">
        <v>8316</v>
      </c>
      <c r="R2017" t="s">
        <v>8324</v>
      </c>
      <c r="S2017">
        <f>YEAR(T2017)</f>
        <v>2016</v>
      </c>
      <c r="T2017" s="14">
        <f>(((J2017/60)/60)/24)+DATE(1970,1,1)</f>
        <v>42714.440416666665</v>
      </c>
      <c r="U2017" s="15">
        <f>(((I2017/60)/60)/24)+DATE(1970,1,1)</f>
        <v>42759.440416666665</v>
      </c>
    </row>
    <row r="2018" spans="1:21" ht="29" x14ac:dyDescent="0.35">
      <c r="A2018">
        <v>1034</v>
      </c>
      <c r="B2018" s="3" t="s">
        <v>1035</v>
      </c>
      <c r="C2018" s="3" t="s">
        <v>5144</v>
      </c>
      <c r="D2018" s="6">
        <v>5000</v>
      </c>
      <c r="E2018" s="8">
        <v>5813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>ROUND((E2018/D2018)*100,0)</f>
        <v>116</v>
      </c>
      <c r="P2018" s="8">
        <f>IFERROR(ROUND(E2018/L2018,2),0)</f>
        <v>35.020000000000003</v>
      </c>
      <c r="Q2018" s="10" t="s">
        <v>8313</v>
      </c>
      <c r="R2018" t="s">
        <v>8320</v>
      </c>
      <c r="S2018">
        <f>YEAR(T2018)</f>
        <v>2016</v>
      </c>
      <c r="T2018" s="14">
        <f>(((J2018/60)/60)/24)+DATE(1970,1,1)</f>
        <v>42555.166712962964</v>
      </c>
      <c r="U2018" s="15">
        <f>(((I2018/60)/60)/24)+DATE(1970,1,1)</f>
        <v>42587.165972222225</v>
      </c>
    </row>
    <row r="2019" spans="1:21" ht="29" x14ac:dyDescent="0.35">
      <c r="A2019">
        <v>1060</v>
      </c>
      <c r="B2019" s="3" t="s">
        <v>1061</v>
      </c>
      <c r="C2019" s="3" t="s">
        <v>5170</v>
      </c>
      <c r="D2019" s="6">
        <v>5000</v>
      </c>
      <c r="E2019" s="8">
        <v>5580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>ROUND((E2019/D2019)*100,0)</f>
        <v>112</v>
      </c>
      <c r="P2019" s="8">
        <f>IFERROR(ROUND(E2019/L2019,2),0)</f>
        <v>5580</v>
      </c>
      <c r="Q2019" s="10" t="s">
        <v>8329</v>
      </c>
      <c r="R2019" t="s">
        <v>8330</v>
      </c>
      <c r="S2019">
        <f>YEAR(T2019)</f>
        <v>2015</v>
      </c>
      <c r="T2019" s="14">
        <f>(((J2019/60)/60)/24)+DATE(1970,1,1)</f>
        <v>42079.913113425922</v>
      </c>
      <c r="U2019" s="15">
        <f>(((I2019/60)/60)/24)+DATE(1970,1,1)</f>
        <v>42109.913113425922</v>
      </c>
    </row>
    <row r="2020" spans="1:21" ht="29" x14ac:dyDescent="0.35">
      <c r="A2020">
        <v>1099</v>
      </c>
      <c r="B2020" s="3" t="s">
        <v>1100</v>
      </c>
      <c r="C2020" s="3" t="s">
        <v>5209</v>
      </c>
      <c r="D2020" s="6">
        <v>5000</v>
      </c>
      <c r="E2020" s="8">
        <v>5376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>ROUND((E2020/D2020)*100,0)</f>
        <v>108</v>
      </c>
      <c r="P2020" s="8">
        <f>IFERROR(ROUND(E2020/L2020,2),0)</f>
        <v>5376</v>
      </c>
      <c r="Q2020" s="10" t="s">
        <v>8311</v>
      </c>
      <c r="R2020" t="s">
        <v>8333</v>
      </c>
      <c r="S2020">
        <f>YEAR(T2020)</f>
        <v>2015</v>
      </c>
      <c r="T2020" s="14">
        <f>(((J2020/60)/60)/24)+DATE(1970,1,1)</f>
        <v>42107.836435185185</v>
      </c>
      <c r="U2020" s="15">
        <f>(((I2020/60)/60)/24)+DATE(1970,1,1)</f>
        <v>42137.836435185185</v>
      </c>
    </row>
    <row r="2021" spans="1:21" ht="29" x14ac:dyDescent="0.35">
      <c r="A2021">
        <v>1123</v>
      </c>
      <c r="B2021" s="3" t="s">
        <v>1124</v>
      </c>
      <c r="C2021" s="3" t="s">
        <v>5233</v>
      </c>
      <c r="D2021" s="6">
        <v>5000</v>
      </c>
      <c r="E2021" s="8">
        <v>5250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>ROUND((E2021/D2021)*100,0)</f>
        <v>105</v>
      </c>
      <c r="P2021" s="8">
        <f>IFERROR(ROUND(E2021/L2021,2),0)</f>
        <v>1750</v>
      </c>
      <c r="Q2021" s="10" t="s">
        <v>8311</v>
      </c>
      <c r="R2021" t="s">
        <v>8333</v>
      </c>
      <c r="S2021">
        <f>YEAR(T2021)</f>
        <v>2014</v>
      </c>
      <c r="T2021" s="14">
        <f>(((J2021/60)/60)/24)+DATE(1970,1,1)</f>
        <v>41718.5237037037</v>
      </c>
      <c r="U2021" s="15">
        <f>(((I2021/60)/60)/24)+DATE(1970,1,1)</f>
        <v>41748.5237037037</v>
      </c>
    </row>
    <row r="2022" spans="1:21" ht="29" x14ac:dyDescent="0.35">
      <c r="A2022">
        <v>1130</v>
      </c>
      <c r="B2022" s="3" t="s">
        <v>1131</v>
      </c>
      <c r="C2022" s="3" t="s">
        <v>5240</v>
      </c>
      <c r="D2022" s="6">
        <v>5000</v>
      </c>
      <c r="E2022" s="8">
        <v>5226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>ROUND((E2022/D2022)*100,0)</f>
        <v>105</v>
      </c>
      <c r="P2022" s="8">
        <f>IFERROR(ROUND(E2022/L2022,2),0)</f>
        <v>1742</v>
      </c>
      <c r="Q2022" s="10" t="s">
        <v>8311</v>
      </c>
      <c r="R2022" t="s">
        <v>8336</v>
      </c>
      <c r="S2022">
        <f>YEAR(T2022)</f>
        <v>2014</v>
      </c>
      <c r="T2022" s="14">
        <f>(((J2022/60)/60)/24)+DATE(1970,1,1)</f>
        <v>41908.996527777781</v>
      </c>
      <c r="U2022" s="15">
        <f>(((I2022/60)/60)/24)+DATE(1970,1,1)</f>
        <v>41969.038194444445</v>
      </c>
    </row>
    <row r="2023" spans="1:21" ht="29" x14ac:dyDescent="0.35">
      <c r="A2023">
        <v>1140</v>
      </c>
      <c r="B2023" s="3" t="s">
        <v>1141</v>
      </c>
      <c r="C2023" s="3" t="s">
        <v>5250</v>
      </c>
      <c r="D2023" s="6">
        <v>5000</v>
      </c>
      <c r="E2023" s="8">
        <v>5186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>ROUND((E2023/D2023)*100,0)</f>
        <v>104</v>
      </c>
      <c r="P2023" s="8">
        <f>IFERROR(ROUND(E2023/L2023,2),0)</f>
        <v>0</v>
      </c>
      <c r="Q2023" s="10" t="s">
        <v>8311</v>
      </c>
      <c r="R2023" t="s">
        <v>8336</v>
      </c>
      <c r="S2023">
        <f>YEAR(T2023)</f>
        <v>2015</v>
      </c>
      <c r="T2023" s="14">
        <f>(((J2023/60)/60)/24)+DATE(1970,1,1)</f>
        <v>42192.462048611109</v>
      </c>
      <c r="U2023" s="15">
        <f>(((I2023/60)/60)/24)+DATE(1970,1,1)</f>
        <v>42222.462048611109</v>
      </c>
    </row>
    <row r="2024" spans="1:21" ht="29" x14ac:dyDescent="0.35">
      <c r="A2024">
        <v>1154</v>
      </c>
      <c r="B2024" s="3" t="s">
        <v>1155</v>
      </c>
      <c r="C2024" s="3" t="s">
        <v>5264</v>
      </c>
      <c r="D2024" s="6">
        <v>5000</v>
      </c>
      <c r="E2024" s="8">
        <v>5087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>ROUND((E2024/D2024)*100,0)</f>
        <v>102</v>
      </c>
      <c r="P2024" s="8">
        <f>IFERROR(ROUND(E2024/L2024,2),0)</f>
        <v>1695.67</v>
      </c>
      <c r="Q2024" s="10" t="s">
        <v>8321</v>
      </c>
      <c r="R2024" t="s">
        <v>8322</v>
      </c>
      <c r="S2024">
        <f>YEAR(T2024)</f>
        <v>2015</v>
      </c>
      <c r="T2024" s="14">
        <f>(((J2024/60)/60)/24)+DATE(1970,1,1)</f>
        <v>42223.108865740738</v>
      </c>
      <c r="U2024" s="15">
        <f>(((I2024/60)/60)/24)+DATE(1970,1,1)</f>
        <v>42253.108865740738</v>
      </c>
    </row>
    <row r="2025" spans="1:21" ht="29" x14ac:dyDescent="0.35">
      <c r="A2025">
        <v>1215</v>
      </c>
      <c r="B2025" s="3" t="s">
        <v>1216</v>
      </c>
      <c r="C2025" s="3" t="s">
        <v>5325</v>
      </c>
      <c r="D2025" s="6">
        <v>5000</v>
      </c>
      <c r="E2025" s="8">
        <v>4641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>ROUND((E2025/D2025)*100,0)</f>
        <v>93</v>
      </c>
      <c r="P2025" s="8">
        <f>IFERROR(ROUND(E2025/L2025,2),0)</f>
        <v>8.4499999999999993</v>
      </c>
      <c r="Q2025" s="10" t="s">
        <v>8325</v>
      </c>
      <c r="R2025" t="s">
        <v>8331</v>
      </c>
      <c r="S2025">
        <f>YEAR(T2025)</f>
        <v>2014</v>
      </c>
      <c r="T2025" s="14">
        <f>(((J2025/60)/60)/24)+DATE(1970,1,1)</f>
        <v>41759.923101851848</v>
      </c>
      <c r="U2025" s="15">
        <f>(((I2025/60)/60)/24)+DATE(1970,1,1)</f>
        <v>41789.923101851848</v>
      </c>
    </row>
    <row r="2026" spans="1:21" ht="29" x14ac:dyDescent="0.35">
      <c r="A2026">
        <v>1228</v>
      </c>
      <c r="B2026" s="3" t="s">
        <v>1229</v>
      </c>
      <c r="C2026" s="3" t="s">
        <v>5338</v>
      </c>
      <c r="D2026" s="6">
        <v>5000</v>
      </c>
      <c r="E2026" s="8">
        <v>4546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>ROUND((E2026/D2026)*100,0)</f>
        <v>91</v>
      </c>
      <c r="P2026" s="8">
        <f>IFERROR(ROUND(E2026/L2026,2),0)</f>
        <v>189.42</v>
      </c>
      <c r="Q2026" s="10" t="s">
        <v>8313</v>
      </c>
      <c r="R2026" t="s">
        <v>8347</v>
      </c>
      <c r="S2026">
        <f>YEAR(T2026)</f>
        <v>2011</v>
      </c>
      <c r="T2026" s="14">
        <f>(((J2026/60)/60)/24)+DATE(1970,1,1)</f>
        <v>40754.729259259257</v>
      </c>
      <c r="U2026" s="15">
        <f>(((I2026/60)/60)/24)+DATE(1970,1,1)</f>
        <v>40814.729259259257</v>
      </c>
    </row>
    <row r="2027" spans="1:21" ht="29" x14ac:dyDescent="0.35">
      <c r="A2027">
        <v>1231</v>
      </c>
      <c r="B2027" s="3" t="s">
        <v>1232</v>
      </c>
      <c r="C2027" s="3" t="s">
        <v>5341</v>
      </c>
      <c r="D2027" s="6">
        <v>5000</v>
      </c>
      <c r="E2027" s="8">
        <v>4524.1499999999996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>ROUND((E2027/D2027)*100,0)</f>
        <v>90</v>
      </c>
      <c r="P2027" s="8">
        <f>IFERROR(ROUND(E2027/L2027,2),0)</f>
        <v>0</v>
      </c>
      <c r="Q2027" s="10" t="s">
        <v>8313</v>
      </c>
      <c r="R2027" t="s">
        <v>8347</v>
      </c>
      <c r="S2027">
        <f>YEAR(T2027)</f>
        <v>2015</v>
      </c>
      <c r="T2027" s="14">
        <f>(((J2027/60)/60)/24)+DATE(1970,1,1)</f>
        <v>42193.941759259258</v>
      </c>
      <c r="U2027" s="15">
        <f>(((I2027/60)/60)/24)+DATE(1970,1,1)</f>
        <v>42244.041666666672</v>
      </c>
    </row>
    <row r="2028" spans="1:21" ht="29" x14ac:dyDescent="0.35">
      <c r="A2028">
        <v>1232</v>
      </c>
      <c r="B2028" s="3" t="s">
        <v>1233</v>
      </c>
      <c r="C2028" s="3" t="s">
        <v>5342</v>
      </c>
      <c r="D2028" s="6">
        <v>5000</v>
      </c>
      <c r="E2028" s="8">
        <v>4522.22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>ROUND((E2028/D2028)*100,0)</f>
        <v>90</v>
      </c>
      <c r="P2028" s="8">
        <f>IFERROR(ROUND(E2028/L2028,2),0)</f>
        <v>4522.22</v>
      </c>
      <c r="Q2028" s="10" t="s">
        <v>8313</v>
      </c>
      <c r="R2028" t="s">
        <v>8347</v>
      </c>
      <c r="S2028">
        <f>YEAR(T2028)</f>
        <v>2013</v>
      </c>
      <c r="T2028" s="14">
        <f>(((J2028/60)/60)/24)+DATE(1970,1,1)</f>
        <v>41506.848032407412</v>
      </c>
      <c r="U2028" s="15">
        <f>(((I2028/60)/60)/24)+DATE(1970,1,1)</f>
        <v>41553.848032407412</v>
      </c>
    </row>
    <row r="2029" spans="1:21" ht="29" x14ac:dyDescent="0.35">
      <c r="A2029">
        <v>1241</v>
      </c>
      <c r="B2029" s="3" t="s">
        <v>1242</v>
      </c>
      <c r="C2029" s="3" t="s">
        <v>5351</v>
      </c>
      <c r="D2029" s="6">
        <v>5000</v>
      </c>
      <c r="E2029" s="8">
        <v>4457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>ROUND((E2029/D2029)*100,0)</f>
        <v>89</v>
      </c>
      <c r="P2029" s="8">
        <f>IFERROR(ROUND(E2029/L2029,2),0)</f>
        <v>131.09</v>
      </c>
      <c r="Q2029" s="10" t="s">
        <v>8313</v>
      </c>
      <c r="R2029" t="s">
        <v>8347</v>
      </c>
      <c r="S2029">
        <f>YEAR(T2029)</f>
        <v>2014</v>
      </c>
      <c r="T2029" s="14">
        <f>(((J2029/60)/60)/24)+DATE(1970,1,1)</f>
        <v>41923.837731481479</v>
      </c>
      <c r="U2029" s="15">
        <f>(((I2029/60)/60)/24)+DATE(1970,1,1)</f>
        <v>41946.249305555553</v>
      </c>
    </row>
    <row r="2030" spans="1:21" ht="29" x14ac:dyDescent="0.35">
      <c r="A2030">
        <v>1249</v>
      </c>
      <c r="B2030" s="3" t="s">
        <v>1250</v>
      </c>
      <c r="C2030" s="3" t="s">
        <v>5359</v>
      </c>
      <c r="D2030" s="6">
        <v>5000</v>
      </c>
      <c r="E2030" s="8">
        <v>4395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>ROUND((E2030/D2030)*100,0)</f>
        <v>88</v>
      </c>
      <c r="P2030" s="8">
        <f>IFERROR(ROUND(E2030/L2030,2),0)</f>
        <v>54.26</v>
      </c>
      <c r="Q2030" s="10" t="s">
        <v>8313</v>
      </c>
      <c r="R2030" t="s">
        <v>8315</v>
      </c>
      <c r="S2030">
        <f>YEAR(T2030)</f>
        <v>2012</v>
      </c>
      <c r="T2030" s="14">
        <f>(((J2030/60)/60)/24)+DATE(1970,1,1)</f>
        <v>41067.74086805556</v>
      </c>
      <c r="U2030" s="15">
        <f>(((I2030/60)/60)/24)+DATE(1970,1,1)</f>
        <v>41097.74086805556</v>
      </c>
    </row>
    <row r="2031" spans="1:21" ht="29" x14ac:dyDescent="0.35">
      <c r="A2031">
        <v>1272</v>
      </c>
      <c r="B2031" s="3" t="s">
        <v>1273</v>
      </c>
      <c r="C2031" s="3" t="s">
        <v>5382</v>
      </c>
      <c r="D2031" s="6">
        <v>5000</v>
      </c>
      <c r="E2031" s="8">
        <v>4247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>ROUND((E2031/D2031)*100,0)</f>
        <v>85</v>
      </c>
      <c r="P2031" s="8">
        <f>IFERROR(ROUND(E2031/L2031,2),0)</f>
        <v>151.68</v>
      </c>
      <c r="Q2031" s="10" t="s">
        <v>8313</v>
      </c>
      <c r="R2031" t="s">
        <v>8315</v>
      </c>
      <c r="S2031">
        <f>YEAR(T2031)</f>
        <v>2010</v>
      </c>
      <c r="T2031" s="14">
        <f>(((J2031/60)/60)/24)+DATE(1970,1,1)</f>
        <v>40274.745127314818</v>
      </c>
      <c r="U2031" s="15">
        <f>(((I2031/60)/60)/24)+DATE(1970,1,1)</f>
        <v>40344.166666666664</v>
      </c>
    </row>
    <row r="2032" spans="1:21" ht="29" x14ac:dyDescent="0.35">
      <c r="A2032">
        <v>1349</v>
      </c>
      <c r="B2032" s="3" t="s">
        <v>1350</v>
      </c>
      <c r="C2032" s="3" t="s">
        <v>5459</v>
      </c>
      <c r="D2032" s="6">
        <v>5000</v>
      </c>
      <c r="E2032" s="8">
        <v>3865.55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>ROUND((E2032/D2032)*100,0)</f>
        <v>77</v>
      </c>
      <c r="P2032" s="8">
        <f>IFERROR(ROUND(E2032/L2032,2),0)</f>
        <v>22.47</v>
      </c>
      <c r="Q2032" s="10" t="s">
        <v>8318</v>
      </c>
      <c r="R2032" t="s">
        <v>8319</v>
      </c>
      <c r="S2032">
        <f>YEAR(T2032)</f>
        <v>2015</v>
      </c>
      <c r="T2032" s="14">
        <f>(((J2032/60)/60)/24)+DATE(1970,1,1)</f>
        <v>42317.33258101852</v>
      </c>
      <c r="U2032" s="15">
        <f>(((I2032/60)/60)/24)+DATE(1970,1,1)</f>
        <v>42354.290972222225</v>
      </c>
    </row>
    <row r="2033" spans="1:21" ht="29" x14ac:dyDescent="0.35">
      <c r="A2033">
        <v>1350</v>
      </c>
      <c r="B2033" s="3" t="s">
        <v>1351</v>
      </c>
      <c r="C2033" s="3" t="s">
        <v>5460</v>
      </c>
      <c r="D2033" s="6">
        <v>5000</v>
      </c>
      <c r="E2033" s="8">
        <v>3851.5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>ROUND((E2033/D2033)*100,0)</f>
        <v>77</v>
      </c>
      <c r="P2033" s="8">
        <f>IFERROR(ROUND(E2033/L2033,2),0)</f>
        <v>49.38</v>
      </c>
      <c r="Q2033" s="10" t="s">
        <v>8318</v>
      </c>
      <c r="R2033" t="s">
        <v>8319</v>
      </c>
      <c r="S2033">
        <f>YEAR(T2033)</f>
        <v>2015</v>
      </c>
      <c r="T2033" s="14">
        <f>(((J2033/60)/60)/24)+DATE(1970,1,1)</f>
        <v>42334.013124999998</v>
      </c>
      <c r="U2033" s="15">
        <f>(((I2033/60)/60)/24)+DATE(1970,1,1)</f>
        <v>42364.013124999998</v>
      </c>
    </row>
    <row r="2034" spans="1:21" ht="29" x14ac:dyDescent="0.35">
      <c r="A2034">
        <v>1367</v>
      </c>
      <c r="B2034" s="3" t="s">
        <v>1368</v>
      </c>
      <c r="C2034" s="3" t="s">
        <v>5477</v>
      </c>
      <c r="D2034" s="6">
        <v>5000</v>
      </c>
      <c r="E2034" s="8">
        <v>3730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>ROUND((E2034/D2034)*100,0)</f>
        <v>75</v>
      </c>
      <c r="P2034" s="8">
        <f>IFERROR(ROUND(E2034/L2034,2),0)</f>
        <v>41.44</v>
      </c>
      <c r="Q2034" s="10" t="s">
        <v>8313</v>
      </c>
      <c r="R2034" t="s">
        <v>8315</v>
      </c>
      <c r="S2034">
        <f>YEAR(T2034)</f>
        <v>2015</v>
      </c>
      <c r="T2034" s="14">
        <f>(((J2034/60)/60)/24)+DATE(1970,1,1)</f>
        <v>42292.002893518518</v>
      </c>
      <c r="U2034" s="15">
        <f>(((I2034/60)/60)/24)+DATE(1970,1,1)</f>
        <v>42322.044560185182</v>
      </c>
    </row>
    <row r="2035" spans="1:21" ht="29" x14ac:dyDescent="0.35">
      <c r="A2035">
        <v>1368</v>
      </c>
      <c r="B2035" s="3" t="s">
        <v>1369</v>
      </c>
      <c r="C2035" s="3" t="s">
        <v>5478</v>
      </c>
      <c r="D2035" s="6">
        <v>5000</v>
      </c>
      <c r="E2035" s="8">
        <v>3710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>ROUND((E2035/D2035)*100,0)</f>
        <v>74</v>
      </c>
      <c r="P2035" s="8">
        <f>IFERROR(ROUND(E2035/L2035,2),0)</f>
        <v>42.64</v>
      </c>
      <c r="Q2035" s="10" t="s">
        <v>8313</v>
      </c>
      <c r="R2035" t="s">
        <v>8315</v>
      </c>
      <c r="S2035">
        <f>YEAR(T2035)</f>
        <v>2015</v>
      </c>
      <c r="T2035" s="14">
        <f>(((J2035/60)/60)/24)+DATE(1970,1,1)</f>
        <v>42146.190902777773</v>
      </c>
      <c r="U2035" s="15">
        <f>(((I2035/60)/60)/24)+DATE(1970,1,1)</f>
        <v>42170.190902777773</v>
      </c>
    </row>
    <row r="2036" spans="1:21" ht="29" x14ac:dyDescent="0.35">
      <c r="A2036">
        <v>1381</v>
      </c>
      <c r="B2036" s="3" t="s">
        <v>1382</v>
      </c>
      <c r="C2036" s="3" t="s">
        <v>5491</v>
      </c>
      <c r="D2036" s="6">
        <v>5000</v>
      </c>
      <c r="E2036" s="8">
        <v>3600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>ROUND((E2036/D2036)*100,0)</f>
        <v>72</v>
      </c>
      <c r="P2036" s="8">
        <f>IFERROR(ROUND(E2036/L2036,2),0)</f>
        <v>49.32</v>
      </c>
      <c r="Q2036" s="10" t="s">
        <v>8313</v>
      </c>
      <c r="R2036" t="s">
        <v>8315</v>
      </c>
      <c r="S2036">
        <f>YEAR(T2036)</f>
        <v>2016</v>
      </c>
      <c r="T2036" s="14">
        <f>(((J2036/60)/60)/24)+DATE(1970,1,1)</f>
        <v>42703.214409722219</v>
      </c>
      <c r="U2036" s="15">
        <f>(((I2036/60)/60)/24)+DATE(1970,1,1)</f>
        <v>42733.214409722219</v>
      </c>
    </row>
    <row r="2037" spans="1:21" ht="29" x14ac:dyDescent="0.35">
      <c r="A2037">
        <v>1388</v>
      </c>
      <c r="B2037" s="3" t="s">
        <v>1389</v>
      </c>
      <c r="C2037" s="3" t="s">
        <v>5498</v>
      </c>
      <c r="D2037" s="6">
        <v>5000</v>
      </c>
      <c r="E2037" s="8">
        <v>3555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>ROUND((E2037/D2037)*100,0)</f>
        <v>71</v>
      </c>
      <c r="P2037" s="8">
        <f>IFERROR(ROUND(E2037/L2037,2),0)</f>
        <v>31.74</v>
      </c>
      <c r="Q2037" s="10" t="s">
        <v>8313</v>
      </c>
      <c r="R2037" t="s">
        <v>8315</v>
      </c>
      <c r="S2037">
        <f>YEAR(T2037)</f>
        <v>2016</v>
      </c>
      <c r="T2037" s="14">
        <f>(((J2037/60)/60)/24)+DATE(1970,1,1)</f>
        <v>42634.614780092597</v>
      </c>
      <c r="U2037" s="15">
        <f>(((I2037/60)/60)/24)+DATE(1970,1,1)</f>
        <v>42660.676388888889</v>
      </c>
    </row>
    <row r="2038" spans="1:21" ht="29" x14ac:dyDescent="0.35">
      <c r="A2038">
        <v>1427</v>
      </c>
      <c r="B2038" s="3" t="s">
        <v>1428</v>
      </c>
      <c r="C2038" s="3" t="s">
        <v>5537</v>
      </c>
      <c r="D2038" s="6">
        <v>5000</v>
      </c>
      <c r="E2038" s="8">
        <v>3400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>ROUND((E2038/D2038)*100,0)</f>
        <v>68</v>
      </c>
      <c r="P2038" s="8">
        <f>IFERROR(ROUND(E2038/L2038,2),0)</f>
        <v>850</v>
      </c>
      <c r="Q2038" s="10" t="s">
        <v>8318</v>
      </c>
      <c r="R2038" t="s">
        <v>8338</v>
      </c>
      <c r="S2038">
        <f>YEAR(T2038)</f>
        <v>2016</v>
      </c>
      <c r="T2038" s="14">
        <f>(((J2038/60)/60)/24)+DATE(1970,1,1)</f>
        <v>42601.851678240739</v>
      </c>
      <c r="U2038" s="15">
        <f>(((I2038/60)/60)/24)+DATE(1970,1,1)</f>
        <v>42631.851678240739</v>
      </c>
    </row>
    <row r="2039" spans="1:21" ht="29" x14ac:dyDescent="0.35">
      <c r="A2039">
        <v>1430</v>
      </c>
      <c r="B2039" s="3" t="s">
        <v>1431</v>
      </c>
      <c r="C2039" s="3" t="s">
        <v>5540</v>
      </c>
      <c r="D2039" s="6">
        <v>5000</v>
      </c>
      <c r="E2039" s="8">
        <v>3395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>ROUND((E2039/D2039)*100,0)</f>
        <v>68</v>
      </c>
      <c r="P2039" s="8">
        <f>IFERROR(ROUND(E2039/L2039,2),0)</f>
        <v>679</v>
      </c>
      <c r="Q2039" s="10" t="s">
        <v>8318</v>
      </c>
      <c r="R2039" t="s">
        <v>8338</v>
      </c>
      <c r="S2039">
        <f>YEAR(T2039)</f>
        <v>2014</v>
      </c>
      <c r="T2039" s="14">
        <f>(((J2039/60)/60)/24)+DATE(1970,1,1)</f>
        <v>41961.813518518517</v>
      </c>
      <c r="U2039" s="15">
        <f>(((I2039/60)/60)/24)+DATE(1970,1,1)</f>
        <v>41992.813518518517</v>
      </c>
    </row>
    <row r="2040" spans="1:21" x14ac:dyDescent="0.35">
      <c r="A2040">
        <v>1456</v>
      </c>
      <c r="B2040" s="3" t="s">
        <v>1457</v>
      </c>
      <c r="C2040" s="3" t="s">
        <v>5566</v>
      </c>
      <c r="D2040" s="6">
        <v>5000</v>
      </c>
      <c r="E2040" s="8">
        <v>3307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>ROUND((E2040/D2040)*100,0)</f>
        <v>66</v>
      </c>
      <c r="P2040" s="8">
        <f>IFERROR(ROUND(E2040/L2040,2),0)</f>
        <v>1102.33</v>
      </c>
      <c r="Q2040" s="10" t="s">
        <v>8318</v>
      </c>
      <c r="R2040" t="s">
        <v>8338</v>
      </c>
      <c r="S2040">
        <f>YEAR(T2040)</f>
        <v>2016</v>
      </c>
      <c r="T2040" s="14">
        <f>(((J2040/60)/60)/24)+DATE(1970,1,1)</f>
        <v>42708.668576388889</v>
      </c>
      <c r="U2040" s="15">
        <f>(((I2040/60)/60)/24)+DATE(1970,1,1)</f>
        <v>42738.668576388889</v>
      </c>
    </row>
    <row r="2041" spans="1:21" ht="29" x14ac:dyDescent="0.35">
      <c r="A2041">
        <v>1458</v>
      </c>
      <c r="B2041" s="3" t="s">
        <v>1459</v>
      </c>
      <c r="C2041" s="3" t="s">
        <v>5568</v>
      </c>
      <c r="D2041" s="6">
        <v>5000</v>
      </c>
      <c r="E2041" s="8">
        <v>3294.01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>ROUND((E2041/D2041)*100,0)</f>
        <v>66</v>
      </c>
      <c r="P2041" s="8">
        <f>IFERROR(ROUND(E2041/L2041,2),0)</f>
        <v>0</v>
      </c>
      <c r="Q2041" s="10" t="s">
        <v>8318</v>
      </c>
      <c r="R2041" t="s">
        <v>8338</v>
      </c>
      <c r="S2041">
        <f>YEAR(T2041)</f>
        <v>2014</v>
      </c>
      <c r="T2041" s="14">
        <f>(((J2041/60)/60)/24)+DATE(1970,1,1)</f>
        <v>41831.705555555556</v>
      </c>
      <c r="U2041" s="15">
        <f>(((I2041/60)/60)/24)+DATE(1970,1,1)</f>
        <v>41862.166666666664</v>
      </c>
    </row>
    <row r="2042" spans="1:21" x14ac:dyDescent="0.35">
      <c r="A2042">
        <v>1464</v>
      </c>
      <c r="B2042" s="3" t="s">
        <v>1465</v>
      </c>
      <c r="C2042" s="3" t="s">
        <v>5574</v>
      </c>
      <c r="D2042" s="6">
        <v>5000</v>
      </c>
      <c r="E2042" s="8">
        <v>3273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>ROUND((E2042/D2042)*100,0)</f>
        <v>65</v>
      </c>
      <c r="P2042" s="8">
        <f>IFERROR(ROUND(E2042/L2042,2),0)</f>
        <v>13.99</v>
      </c>
      <c r="Q2042" s="10" t="s">
        <v>8318</v>
      </c>
      <c r="R2042" t="s">
        <v>8346</v>
      </c>
      <c r="S2042">
        <f>YEAR(T2042)</f>
        <v>2013</v>
      </c>
      <c r="T2042" s="14">
        <f>(((J2042/60)/60)/24)+DATE(1970,1,1)</f>
        <v>41291.661550925928</v>
      </c>
      <c r="U2042" s="15">
        <f>(((I2042/60)/60)/24)+DATE(1970,1,1)</f>
        <v>41321.661550925928</v>
      </c>
    </row>
    <row r="2043" spans="1:21" ht="29" x14ac:dyDescent="0.35">
      <c r="A2043">
        <v>1481</v>
      </c>
      <c r="B2043" s="3" t="s">
        <v>1482</v>
      </c>
      <c r="C2043" s="3" t="s">
        <v>5591</v>
      </c>
      <c r="D2043" s="6">
        <v>5000</v>
      </c>
      <c r="E2043" s="8">
        <v>3211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>ROUND((E2043/D2043)*100,0)</f>
        <v>64</v>
      </c>
      <c r="P2043" s="8">
        <f>IFERROR(ROUND(E2043/L2043,2),0)</f>
        <v>535.16999999999996</v>
      </c>
      <c r="Q2043" s="10" t="s">
        <v>8318</v>
      </c>
      <c r="R2043" t="s">
        <v>8342</v>
      </c>
      <c r="S2043">
        <f>YEAR(T2043)</f>
        <v>2013</v>
      </c>
      <c r="T2043" s="14">
        <f>(((J2043/60)/60)/24)+DATE(1970,1,1)</f>
        <v>41550.922974537039</v>
      </c>
      <c r="U2043" s="15">
        <f>(((I2043/60)/60)/24)+DATE(1970,1,1)</f>
        <v>41580.922974537039</v>
      </c>
    </row>
    <row r="2044" spans="1:21" ht="43.5" x14ac:dyDescent="0.35">
      <c r="A2044">
        <v>1482</v>
      </c>
      <c r="B2044" s="3" t="s">
        <v>1483</v>
      </c>
      <c r="C2044" s="3" t="s">
        <v>5592</v>
      </c>
      <c r="D2044" s="6">
        <v>5000</v>
      </c>
      <c r="E2044" s="8">
        <v>3210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>ROUND((E2044/D2044)*100,0)</f>
        <v>64</v>
      </c>
      <c r="P2044" s="8">
        <f>IFERROR(ROUND(E2044/L2044,2),0)</f>
        <v>3210</v>
      </c>
      <c r="Q2044" s="10" t="s">
        <v>8318</v>
      </c>
      <c r="R2044" t="s">
        <v>8342</v>
      </c>
      <c r="S2044">
        <f>YEAR(T2044)</f>
        <v>2012</v>
      </c>
      <c r="T2044" s="14">
        <f>(((J2044/60)/60)/24)+DATE(1970,1,1)</f>
        <v>41136.85805555556</v>
      </c>
      <c r="U2044" s="15">
        <f>(((I2044/60)/60)/24)+DATE(1970,1,1)</f>
        <v>41159.32708333333</v>
      </c>
    </row>
    <row r="2045" spans="1:21" ht="29" x14ac:dyDescent="0.35">
      <c r="A2045">
        <v>1489</v>
      </c>
      <c r="B2045" s="3" t="s">
        <v>1490</v>
      </c>
      <c r="C2045" s="3" t="s">
        <v>5599</v>
      </c>
      <c r="D2045" s="6">
        <v>5000</v>
      </c>
      <c r="E2045" s="8">
        <v>3186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>ROUND((E2045/D2045)*100,0)</f>
        <v>64</v>
      </c>
      <c r="P2045" s="8">
        <f>IFERROR(ROUND(E2045/L2045,2),0)</f>
        <v>0</v>
      </c>
      <c r="Q2045" s="10" t="s">
        <v>8318</v>
      </c>
      <c r="R2045" t="s">
        <v>8342</v>
      </c>
      <c r="S2045">
        <f>YEAR(T2045)</f>
        <v>2012</v>
      </c>
      <c r="T2045" s="14">
        <f>(((J2045/60)/60)/24)+DATE(1970,1,1)</f>
        <v>41198.611712962964</v>
      </c>
      <c r="U2045" s="15">
        <f>(((I2045/60)/60)/24)+DATE(1970,1,1)</f>
        <v>41228.653379629628</v>
      </c>
    </row>
    <row r="2046" spans="1:21" ht="29" x14ac:dyDescent="0.35">
      <c r="A2046">
        <v>1494</v>
      </c>
      <c r="B2046" s="3" t="s">
        <v>1495</v>
      </c>
      <c r="C2046" s="3" t="s">
        <v>5604</v>
      </c>
      <c r="D2046" s="6">
        <v>5000</v>
      </c>
      <c r="E2046" s="8">
        <v>3171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>ROUND((E2046/D2046)*100,0)</f>
        <v>63</v>
      </c>
      <c r="P2046" s="8">
        <f>IFERROR(ROUND(E2046/L2046,2),0)</f>
        <v>288.27</v>
      </c>
      <c r="Q2046" s="10" t="s">
        <v>8318</v>
      </c>
      <c r="R2046" t="s">
        <v>8342</v>
      </c>
      <c r="S2046">
        <f>YEAR(T2046)</f>
        <v>2015</v>
      </c>
      <c r="T2046" s="14">
        <f>(((J2046/60)/60)/24)+DATE(1970,1,1)</f>
        <v>42067.722372685181</v>
      </c>
      <c r="U2046" s="15">
        <f>(((I2046/60)/60)/24)+DATE(1970,1,1)</f>
        <v>42097.651388888888</v>
      </c>
    </row>
    <row r="2047" spans="1:21" ht="29" x14ac:dyDescent="0.35">
      <c r="A2047">
        <v>1532</v>
      </c>
      <c r="B2047" s="3" t="s">
        <v>1533</v>
      </c>
      <c r="C2047" s="3" t="s">
        <v>5642</v>
      </c>
      <c r="D2047" s="6">
        <v>5000</v>
      </c>
      <c r="E2047" s="8">
        <v>3045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>ROUND((E2047/D2047)*100,0)</f>
        <v>61</v>
      </c>
      <c r="P2047" s="8">
        <f>IFERROR(ROUND(E2047/L2047,2),0)</f>
        <v>10.36</v>
      </c>
      <c r="Q2047" s="10" t="s">
        <v>8325</v>
      </c>
      <c r="R2047" t="s">
        <v>8331</v>
      </c>
      <c r="S2047">
        <f>YEAR(T2047)</f>
        <v>2016</v>
      </c>
      <c r="T2047" s="14">
        <f>(((J2047/60)/60)/24)+DATE(1970,1,1)</f>
        <v>42391.475289351853</v>
      </c>
      <c r="U2047" s="15">
        <f>(((I2047/60)/60)/24)+DATE(1970,1,1)</f>
        <v>42415.625</v>
      </c>
    </row>
    <row r="2048" spans="1:21" x14ac:dyDescent="0.35">
      <c r="A2048">
        <v>1576</v>
      </c>
      <c r="B2048" s="3" t="s">
        <v>1577</v>
      </c>
      <c r="C2048" s="3" t="s">
        <v>5686</v>
      </c>
      <c r="D2048" s="6">
        <v>5000</v>
      </c>
      <c r="E2048" s="8">
        <v>2930.69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>ROUND((E2048/D2048)*100,0)</f>
        <v>59</v>
      </c>
      <c r="P2048" s="8">
        <f>IFERROR(ROUND(E2048/L2048,2),0)</f>
        <v>293.07</v>
      </c>
      <c r="Q2048" s="10" t="s">
        <v>8318</v>
      </c>
      <c r="R2048" t="s">
        <v>8353</v>
      </c>
      <c r="S2048">
        <f>YEAR(T2048)</f>
        <v>2015</v>
      </c>
      <c r="T2048" s="14">
        <f>(((J2048/60)/60)/24)+DATE(1970,1,1)</f>
        <v>42140.879259259258</v>
      </c>
      <c r="U2048" s="15">
        <f>(((I2048/60)/60)/24)+DATE(1970,1,1)</f>
        <v>42185.879259259258</v>
      </c>
    </row>
    <row r="2049" spans="1:21" ht="29" x14ac:dyDescent="0.35">
      <c r="A2049">
        <v>1600</v>
      </c>
      <c r="B2049" s="3" t="s">
        <v>1601</v>
      </c>
      <c r="C2049" s="3" t="s">
        <v>5710</v>
      </c>
      <c r="D2049" s="6">
        <v>5000</v>
      </c>
      <c r="E2049" s="8">
        <v>2826.43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>ROUND((E2049/D2049)*100,0)</f>
        <v>57</v>
      </c>
      <c r="P2049" s="8">
        <f>IFERROR(ROUND(E2049/L2049,2),0)</f>
        <v>314.05</v>
      </c>
      <c r="Q2049" s="10" t="s">
        <v>8325</v>
      </c>
      <c r="R2049" t="s">
        <v>8328</v>
      </c>
      <c r="S2049">
        <f>YEAR(T2049)</f>
        <v>2014</v>
      </c>
      <c r="T2049" s="14">
        <f>(((J2049/60)/60)/24)+DATE(1970,1,1)</f>
        <v>41791.057314814818</v>
      </c>
      <c r="U2049" s="15">
        <f>(((I2049/60)/60)/24)+DATE(1970,1,1)</f>
        <v>41835.21597222222</v>
      </c>
    </row>
    <row r="2050" spans="1:21" ht="29" x14ac:dyDescent="0.35">
      <c r="A2050">
        <v>1614</v>
      </c>
      <c r="B2050" s="3" t="s">
        <v>1615</v>
      </c>
      <c r="C2050" s="3" t="s">
        <v>5724</v>
      </c>
      <c r="D2050" s="6">
        <v>5000</v>
      </c>
      <c r="E2050" s="8">
        <v>2734.11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>ROUND((E2050/D2050)*100,0)</f>
        <v>55</v>
      </c>
      <c r="P2050" s="8">
        <f>IFERROR(ROUND(E2050/L2050,2),0)</f>
        <v>35.51</v>
      </c>
      <c r="Q2050" s="10" t="s">
        <v>8313</v>
      </c>
      <c r="R2050" t="s">
        <v>8315</v>
      </c>
      <c r="S2050">
        <f>YEAR(T2050)</f>
        <v>2014</v>
      </c>
      <c r="T2050" s="14">
        <f>(((J2050/60)/60)/24)+DATE(1970,1,1)</f>
        <v>41794.981122685182</v>
      </c>
      <c r="U2050" s="15">
        <f>(((I2050/60)/60)/24)+DATE(1970,1,1)</f>
        <v>41854.708333333336</v>
      </c>
    </row>
    <row r="2051" spans="1:21" ht="29" x14ac:dyDescent="0.35">
      <c r="A2051">
        <v>1621</v>
      </c>
      <c r="B2051" s="3" t="s">
        <v>1622</v>
      </c>
      <c r="C2051" s="3" t="s">
        <v>5731</v>
      </c>
      <c r="D2051" s="6">
        <v>5000</v>
      </c>
      <c r="E2051" s="8">
        <v>2710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>ROUND((E2051/D2051)*100,0)</f>
        <v>54</v>
      </c>
      <c r="P2051" s="8">
        <f>IFERROR(ROUND(E2051/L2051,2),0)</f>
        <v>73.239999999999995</v>
      </c>
      <c r="Q2051" s="10" t="s">
        <v>8313</v>
      </c>
      <c r="R2051" t="s">
        <v>8315</v>
      </c>
      <c r="S2051">
        <f>YEAR(T2051)</f>
        <v>2012</v>
      </c>
      <c r="T2051" s="14">
        <f>(((J2051/60)/60)/24)+DATE(1970,1,1)</f>
        <v>41003.60665509259</v>
      </c>
      <c r="U2051" s="15">
        <f>(((I2051/60)/60)/24)+DATE(1970,1,1)</f>
        <v>41057.165972222225</v>
      </c>
    </row>
    <row r="2052" spans="1:21" x14ac:dyDescent="0.35">
      <c r="A2052">
        <v>1643</v>
      </c>
      <c r="B2052" s="3" t="s">
        <v>1644</v>
      </c>
      <c r="C2052" s="3" t="s">
        <v>5753</v>
      </c>
      <c r="D2052" s="6">
        <v>5000</v>
      </c>
      <c r="E2052" s="8">
        <v>2630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>ROUND((E2052/D2052)*100,0)</f>
        <v>53</v>
      </c>
      <c r="P2052" s="8">
        <f>IFERROR(ROUND(E2052/L2052,2),0)</f>
        <v>71.08</v>
      </c>
      <c r="Q2052" s="10" t="s">
        <v>8313</v>
      </c>
      <c r="R2052" t="s">
        <v>8337</v>
      </c>
      <c r="S2052">
        <f>YEAR(T2052)</f>
        <v>2012</v>
      </c>
      <c r="T2052" s="14">
        <f>(((J2052/60)/60)/24)+DATE(1970,1,1)</f>
        <v>41146.824212962965</v>
      </c>
      <c r="U2052" s="15">
        <f>(((I2052/60)/60)/24)+DATE(1970,1,1)</f>
        <v>41176.824212962965</v>
      </c>
    </row>
    <row r="2053" spans="1:21" ht="29" x14ac:dyDescent="0.35">
      <c r="A2053">
        <v>1645</v>
      </c>
      <c r="B2053" s="3" t="s">
        <v>1646</v>
      </c>
      <c r="C2053" s="3" t="s">
        <v>5755</v>
      </c>
      <c r="D2053" s="6">
        <v>5000</v>
      </c>
      <c r="E2053" s="8">
        <v>2618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>ROUND((E2053/D2053)*100,0)</f>
        <v>52</v>
      </c>
      <c r="P2053" s="8">
        <f>IFERROR(ROUND(E2053/L2053,2),0)</f>
        <v>261.8</v>
      </c>
      <c r="Q2053" s="10" t="s">
        <v>8313</v>
      </c>
      <c r="R2053" t="s">
        <v>8337</v>
      </c>
      <c r="S2053">
        <f>YEAR(T2053)</f>
        <v>2013</v>
      </c>
      <c r="T2053" s="14">
        <f>(((J2053/60)/60)/24)+DATE(1970,1,1)</f>
        <v>41521.617361111108</v>
      </c>
      <c r="U2053" s="15">
        <f>(((I2053/60)/60)/24)+DATE(1970,1,1)</f>
        <v>41535.617361111108</v>
      </c>
    </row>
    <row r="2054" spans="1:21" ht="29" x14ac:dyDescent="0.35">
      <c r="A2054">
        <v>1647</v>
      </c>
      <c r="B2054" s="3" t="s">
        <v>1648</v>
      </c>
      <c r="C2054" s="3" t="s">
        <v>5757</v>
      </c>
      <c r="D2054" s="6">
        <v>5000</v>
      </c>
      <c r="E2054" s="8">
        <v>2615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>ROUND((E2054/D2054)*100,0)</f>
        <v>52</v>
      </c>
      <c r="P2054" s="8">
        <f>IFERROR(ROUND(E2054/L2054,2),0)</f>
        <v>56.85</v>
      </c>
      <c r="Q2054" s="10" t="s">
        <v>8313</v>
      </c>
      <c r="R2054" t="s">
        <v>8337</v>
      </c>
      <c r="S2054">
        <f>YEAR(T2054)</f>
        <v>2012</v>
      </c>
      <c r="T2054" s="14">
        <f>(((J2054/60)/60)/24)+DATE(1970,1,1)</f>
        <v>41039.409456018519</v>
      </c>
      <c r="U2054" s="15">
        <f>(((I2054/60)/60)/24)+DATE(1970,1,1)</f>
        <v>41069.409456018519</v>
      </c>
    </row>
    <row r="2055" spans="1:21" ht="29" x14ac:dyDescent="0.35">
      <c r="A2055">
        <v>1653</v>
      </c>
      <c r="B2055" s="3" t="s">
        <v>1654</v>
      </c>
      <c r="C2055" s="3" t="s">
        <v>5763</v>
      </c>
      <c r="D2055" s="6">
        <v>5000</v>
      </c>
      <c r="E2055" s="8">
        <v>2605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>ROUND((E2055/D2055)*100,0)</f>
        <v>52</v>
      </c>
      <c r="P2055" s="8">
        <f>IFERROR(ROUND(E2055/L2055,2),0)</f>
        <v>15.51</v>
      </c>
      <c r="Q2055" s="10" t="s">
        <v>8313</v>
      </c>
      <c r="R2055" t="s">
        <v>8337</v>
      </c>
      <c r="S2055">
        <f>YEAR(T2055)</f>
        <v>2011</v>
      </c>
      <c r="T2055" s="14">
        <f>(((J2055/60)/60)/24)+DATE(1970,1,1)</f>
        <v>40626.834444444445</v>
      </c>
      <c r="U2055" s="15">
        <f>(((I2055/60)/60)/24)+DATE(1970,1,1)</f>
        <v>40657.834444444445</v>
      </c>
    </row>
    <row r="2056" spans="1:21" ht="29" x14ac:dyDescent="0.35">
      <c r="A2056">
        <v>1674</v>
      </c>
      <c r="B2056" s="3" t="s">
        <v>1675</v>
      </c>
      <c r="C2056" s="3" t="s">
        <v>5784</v>
      </c>
      <c r="D2056" s="6">
        <v>5000</v>
      </c>
      <c r="E2056" s="8">
        <v>2555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>ROUND((E2056/D2056)*100,0)</f>
        <v>51</v>
      </c>
      <c r="P2056" s="8">
        <f>IFERROR(ROUND(E2056/L2056,2),0)</f>
        <v>22.61</v>
      </c>
      <c r="Q2056" s="10" t="s">
        <v>8313</v>
      </c>
      <c r="R2056" t="s">
        <v>8337</v>
      </c>
      <c r="S2056">
        <f>YEAR(T2056)</f>
        <v>2016</v>
      </c>
      <c r="T2056" s="14">
        <f>(((J2056/60)/60)/24)+DATE(1970,1,1)</f>
        <v>42569.605393518519</v>
      </c>
      <c r="U2056" s="15">
        <f>(((I2056/60)/60)/24)+DATE(1970,1,1)</f>
        <v>42600.290972222225</v>
      </c>
    </row>
    <row r="2057" spans="1:21" ht="29" x14ac:dyDescent="0.35">
      <c r="A2057">
        <v>1686</v>
      </c>
      <c r="B2057" s="3" t="s">
        <v>1687</v>
      </c>
      <c r="C2057" s="3" t="s">
        <v>5796</v>
      </c>
      <c r="D2057" s="6">
        <v>5000</v>
      </c>
      <c r="E2057" s="8">
        <v>2532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>ROUND((E2057/D2057)*100,0)</f>
        <v>51</v>
      </c>
      <c r="P2057" s="8">
        <f>IFERROR(ROUND(E2057/L2057,2),0)</f>
        <v>2532</v>
      </c>
      <c r="Q2057" s="10" t="s">
        <v>8313</v>
      </c>
      <c r="R2057" t="s">
        <v>8345</v>
      </c>
      <c r="S2057">
        <f>YEAR(T2057)</f>
        <v>2017</v>
      </c>
      <c r="T2057" s="14">
        <f>(((J2057/60)/60)/24)+DATE(1970,1,1)</f>
        <v>42792.843969907408</v>
      </c>
      <c r="U2057" s="15">
        <f>(((I2057/60)/60)/24)+DATE(1970,1,1)</f>
        <v>42852.802303240736</v>
      </c>
    </row>
    <row r="2058" spans="1:21" ht="29" x14ac:dyDescent="0.35">
      <c r="A2058">
        <v>1692</v>
      </c>
      <c r="B2058" s="3" t="s">
        <v>1693</v>
      </c>
      <c r="C2058" s="3" t="s">
        <v>5802</v>
      </c>
      <c r="D2058" s="6">
        <v>5000</v>
      </c>
      <c r="E2058" s="8">
        <v>2520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>ROUND((E2058/D2058)*100,0)</f>
        <v>50</v>
      </c>
      <c r="P2058" s="8">
        <f>IFERROR(ROUND(E2058/L2058,2),0)</f>
        <v>168</v>
      </c>
      <c r="Q2058" s="10" t="s">
        <v>8313</v>
      </c>
      <c r="R2058" t="s">
        <v>8345</v>
      </c>
      <c r="S2058">
        <f>YEAR(T2058)</f>
        <v>2017</v>
      </c>
      <c r="T2058" s="14">
        <f>(((J2058/60)/60)/24)+DATE(1970,1,1)</f>
        <v>42788.151238425926</v>
      </c>
      <c r="U2058" s="15">
        <f>(((I2058/60)/60)/24)+DATE(1970,1,1)</f>
        <v>42820.999305555553</v>
      </c>
    </row>
    <row r="2059" spans="1:21" ht="29" x14ac:dyDescent="0.35">
      <c r="A2059">
        <v>1703</v>
      </c>
      <c r="B2059" s="3" t="s">
        <v>1704</v>
      </c>
      <c r="C2059" s="3" t="s">
        <v>5813</v>
      </c>
      <c r="D2059" s="6">
        <v>5000</v>
      </c>
      <c r="E2059" s="8">
        <v>2500.25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>ROUND((E2059/D2059)*100,0)</f>
        <v>50</v>
      </c>
      <c r="P2059" s="8">
        <f>IFERROR(ROUND(E2059/L2059,2),0)</f>
        <v>1250.1300000000001</v>
      </c>
      <c r="Q2059" s="10" t="s">
        <v>8313</v>
      </c>
      <c r="R2059" t="s">
        <v>8345</v>
      </c>
      <c r="S2059">
        <f>YEAR(T2059)</f>
        <v>2015</v>
      </c>
      <c r="T2059" s="14">
        <f>(((J2059/60)/60)/24)+DATE(1970,1,1)</f>
        <v>42187.281678240746</v>
      </c>
      <c r="U2059" s="15">
        <f>(((I2059/60)/60)/24)+DATE(1970,1,1)</f>
        <v>42247.281678240746</v>
      </c>
    </row>
    <row r="2060" spans="1:21" ht="29" x14ac:dyDescent="0.35">
      <c r="A2060">
        <v>1707</v>
      </c>
      <c r="B2060" s="3" t="s">
        <v>1708</v>
      </c>
      <c r="C2060" s="3" t="s">
        <v>5817</v>
      </c>
      <c r="D2060" s="6">
        <v>5000</v>
      </c>
      <c r="E2060" s="8">
        <v>2500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>ROUND((E2060/D2060)*100,0)</f>
        <v>50</v>
      </c>
      <c r="P2060" s="8">
        <f>IFERROR(ROUND(E2060/L2060,2),0)</f>
        <v>277.77999999999997</v>
      </c>
      <c r="Q2060" s="10" t="s">
        <v>8313</v>
      </c>
      <c r="R2060" t="s">
        <v>8345</v>
      </c>
      <c r="S2060">
        <f>YEAR(T2060)</f>
        <v>2016</v>
      </c>
      <c r="T2060" s="14">
        <f>(((J2060/60)/60)/24)+DATE(1970,1,1)</f>
        <v>42427.721006944441</v>
      </c>
      <c r="U2060" s="15">
        <f>(((I2060/60)/60)/24)+DATE(1970,1,1)</f>
        <v>42457.679340277777</v>
      </c>
    </row>
    <row r="2061" spans="1:21" ht="29" x14ac:dyDescent="0.35">
      <c r="A2061">
        <v>1710</v>
      </c>
      <c r="B2061" s="3" t="s">
        <v>1711</v>
      </c>
      <c r="C2061" s="3" t="s">
        <v>5820</v>
      </c>
      <c r="D2061" s="6">
        <v>5000</v>
      </c>
      <c r="E2061" s="8">
        <v>2500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>ROUND((E2061/D2061)*100,0)</f>
        <v>50</v>
      </c>
      <c r="P2061" s="8">
        <f>IFERROR(ROUND(E2061/L2061,2),0)</f>
        <v>2500</v>
      </c>
      <c r="Q2061" s="10" t="s">
        <v>8313</v>
      </c>
      <c r="R2061" t="s">
        <v>8345</v>
      </c>
      <c r="S2061">
        <f>YEAR(T2061)</f>
        <v>2015</v>
      </c>
      <c r="T2061" s="14">
        <f>(((J2061/60)/60)/24)+DATE(1970,1,1)</f>
        <v>42341.59129629629</v>
      </c>
      <c r="U2061" s="15">
        <f>(((I2061/60)/60)/24)+DATE(1970,1,1)</f>
        <v>42387.541666666672</v>
      </c>
    </row>
    <row r="2062" spans="1:21" ht="29" x14ac:dyDescent="0.35">
      <c r="A2062">
        <v>1712</v>
      </c>
      <c r="B2062" s="3" t="s">
        <v>1713</v>
      </c>
      <c r="C2062" s="3" t="s">
        <v>5822</v>
      </c>
      <c r="D2062" s="6">
        <v>5000</v>
      </c>
      <c r="E2062" s="8">
        <v>2495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>ROUND((E2062/D2062)*100,0)</f>
        <v>50</v>
      </c>
      <c r="P2062" s="8">
        <f>IFERROR(ROUND(E2062/L2062,2),0)</f>
        <v>0</v>
      </c>
      <c r="Q2062" s="10" t="s">
        <v>8313</v>
      </c>
      <c r="R2062" t="s">
        <v>8345</v>
      </c>
      <c r="S2062">
        <f>YEAR(T2062)</f>
        <v>2015</v>
      </c>
      <c r="T2062" s="14">
        <f>(((J2062/60)/60)/24)+DATE(1970,1,1)</f>
        <v>42125.913807870369</v>
      </c>
      <c r="U2062" s="15">
        <f>(((I2062/60)/60)/24)+DATE(1970,1,1)</f>
        <v>42185.913807870369</v>
      </c>
    </row>
    <row r="2063" spans="1:21" ht="29" x14ac:dyDescent="0.35">
      <c r="A2063">
        <v>1715</v>
      </c>
      <c r="B2063" s="3" t="s">
        <v>1716</v>
      </c>
      <c r="C2063" s="3" t="s">
        <v>5825</v>
      </c>
      <c r="D2063" s="6">
        <v>5000</v>
      </c>
      <c r="E2063" s="8">
        <v>2484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>ROUND((E2063/D2063)*100,0)</f>
        <v>50</v>
      </c>
      <c r="P2063" s="8">
        <f>IFERROR(ROUND(E2063/L2063,2),0)</f>
        <v>1242</v>
      </c>
      <c r="Q2063" s="10" t="s">
        <v>8313</v>
      </c>
      <c r="R2063" t="s">
        <v>8345</v>
      </c>
      <c r="S2063">
        <f>YEAR(T2063)</f>
        <v>2015</v>
      </c>
      <c r="T2063" s="14">
        <f>(((J2063/60)/60)/24)+DATE(1970,1,1)</f>
        <v>42064.217418981483</v>
      </c>
      <c r="U2063" s="15">
        <f>(((I2063/60)/60)/24)+DATE(1970,1,1)</f>
        <v>42094.140277777777</v>
      </c>
    </row>
    <row r="2064" spans="1:21" ht="29" x14ac:dyDescent="0.35">
      <c r="A2064">
        <v>1721</v>
      </c>
      <c r="B2064" s="3" t="s">
        <v>1722</v>
      </c>
      <c r="C2064" s="3" t="s">
        <v>5831</v>
      </c>
      <c r="D2064" s="6">
        <v>5000</v>
      </c>
      <c r="E2064" s="8">
        <v>2424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>ROUND((E2064/D2064)*100,0)</f>
        <v>48</v>
      </c>
      <c r="P2064" s="8">
        <f>IFERROR(ROUND(E2064/L2064,2),0)</f>
        <v>0</v>
      </c>
      <c r="Q2064" s="10" t="s">
        <v>8313</v>
      </c>
      <c r="R2064" t="s">
        <v>8345</v>
      </c>
      <c r="S2064">
        <f>YEAR(T2064)</f>
        <v>2015</v>
      </c>
      <c r="T2064" s="14">
        <f>(((J2064/60)/60)/24)+DATE(1970,1,1)</f>
        <v>42319.461377314816</v>
      </c>
      <c r="U2064" s="15">
        <f>(((I2064/60)/60)/24)+DATE(1970,1,1)</f>
        <v>42349.461377314816</v>
      </c>
    </row>
    <row r="2065" spans="1:21" x14ac:dyDescent="0.35">
      <c r="A2065">
        <v>1738</v>
      </c>
      <c r="B2065" s="3" t="s">
        <v>1739</v>
      </c>
      <c r="C2065" s="3" t="s">
        <v>5848</v>
      </c>
      <c r="D2065" s="6">
        <v>5000</v>
      </c>
      <c r="E2065" s="8">
        <v>2361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>ROUND((E2065/D2065)*100,0)</f>
        <v>47</v>
      </c>
      <c r="P2065" s="8">
        <f>IFERROR(ROUND(E2065/L2065,2),0)</f>
        <v>2361</v>
      </c>
      <c r="Q2065" s="10" t="s">
        <v>8313</v>
      </c>
      <c r="R2065" t="s">
        <v>8345</v>
      </c>
      <c r="S2065">
        <f>YEAR(T2065)</f>
        <v>2014</v>
      </c>
      <c r="T2065" s="14">
        <f>(((J2065/60)/60)/24)+DATE(1970,1,1)</f>
        <v>41884.874328703707</v>
      </c>
      <c r="U2065" s="15">
        <f>(((I2065/60)/60)/24)+DATE(1970,1,1)</f>
        <v>41914.874328703707</v>
      </c>
    </row>
    <row r="2066" spans="1:21" ht="29" x14ac:dyDescent="0.35">
      <c r="A2066">
        <v>1750</v>
      </c>
      <c r="B2066" s="3" t="s">
        <v>1751</v>
      </c>
      <c r="C2066" s="3" t="s">
        <v>5860</v>
      </c>
      <c r="D2066" s="6">
        <v>5000</v>
      </c>
      <c r="E2066" s="8">
        <v>2331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>ROUND((E2066/D2066)*100,0)</f>
        <v>47</v>
      </c>
      <c r="P2066" s="8">
        <f>IFERROR(ROUND(E2066/L2066,2),0)</f>
        <v>18.649999999999999</v>
      </c>
      <c r="Q2066" s="10" t="s">
        <v>8325</v>
      </c>
      <c r="R2066" t="s">
        <v>8331</v>
      </c>
      <c r="S2066">
        <f>YEAR(T2066)</f>
        <v>2016</v>
      </c>
      <c r="T2066" s="14">
        <f>(((J2066/60)/60)/24)+DATE(1970,1,1)</f>
        <v>42454.836851851855</v>
      </c>
      <c r="U2066" s="15">
        <f>(((I2066/60)/60)/24)+DATE(1970,1,1)</f>
        <v>42479.836851851855</v>
      </c>
    </row>
    <row r="2067" spans="1:21" ht="29" x14ac:dyDescent="0.35">
      <c r="A2067">
        <v>1757</v>
      </c>
      <c r="B2067" s="3" t="s">
        <v>1758</v>
      </c>
      <c r="C2067" s="3" t="s">
        <v>5867</v>
      </c>
      <c r="D2067" s="6">
        <v>5000</v>
      </c>
      <c r="E2067" s="8">
        <v>2300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>ROUND((E2067/D2067)*100,0)</f>
        <v>46</v>
      </c>
      <c r="P2067" s="8">
        <f>IFERROR(ROUND(E2067/L2067,2),0)</f>
        <v>164.29</v>
      </c>
      <c r="Q2067" s="10" t="s">
        <v>8325</v>
      </c>
      <c r="R2067" t="s">
        <v>8331</v>
      </c>
      <c r="S2067">
        <f>YEAR(T2067)</f>
        <v>2016</v>
      </c>
      <c r="T2067" s="14">
        <f>(((J2067/60)/60)/24)+DATE(1970,1,1)</f>
        <v>42733.827349537038</v>
      </c>
      <c r="U2067" s="15">
        <f>(((I2067/60)/60)/24)+DATE(1970,1,1)</f>
        <v>42763.811805555553</v>
      </c>
    </row>
    <row r="2068" spans="1:21" x14ac:dyDescent="0.35">
      <c r="A2068">
        <v>1759</v>
      </c>
      <c r="B2068" s="3" t="s">
        <v>1760</v>
      </c>
      <c r="C2068" s="3" t="s">
        <v>5869</v>
      </c>
      <c r="D2068" s="6">
        <v>5000</v>
      </c>
      <c r="E2068" s="8">
        <v>2299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>ROUND((E2068/D2068)*100,0)</f>
        <v>46</v>
      </c>
      <c r="P2068" s="8">
        <f>IFERROR(ROUND(E2068/L2068,2),0)</f>
        <v>46.92</v>
      </c>
      <c r="Q2068" s="10" t="s">
        <v>8325</v>
      </c>
      <c r="R2068" t="s">
        <v>8331</v>
      </c>
      <c r="S2068">
        <f>YEAR(T2068)</f>
        <v>2015</v>
      </c>
      <c r="T2068" s="14">
        <f>(((J2068/60)/60)/24)+DATE(1970,1,1)</f>
        <v>42068.829039351855</v>
      </c>
      <c r="U2068" s="15">
        <f>(((I2068/60)/60)/24)+DATE(1970,1,1)</f>
        <v>42088.787372685183</v>
      </c>
    </row>
    <row r="2069" spans="1:21" ht="29" x14ac:dyDescent="0.35">
      <c r="A2069">
        <v>1760</v>
      </c>
      <c r="B2069" s="3" t="s">
        <v>1761</v>
      </c>
      <c r="C2069" s="3" t="s">
        <v>5870</v>
      </c>
      <c r="D2069" s="6">
        <v>5000</v>
      </c>
      <c r="E2069" s="8">
        <v>2298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>ROUND((E2069/D2069)*100,0)</f>
        <v>46</v>
      </c>
      <c r="P2069" s="8">
        <f>IFERROR(ROUND(E2069/L2069,2),0)</f>
        <v>22.53</v>
      </c>
      <c r="Q2069" s="10" t="s">
        <v>8325</v>
      </c>
      <c r="R2069" t="s">
        <v>8331</v>
      </c>
      <c r="S2069">
        <f>YEAR(T2069)</f>
        <v>2016</v>
      </c>
      <c r="T2069" s="14">
        <f>(((J2069/60)/60)/24)+DATE(1970,1,1)</f>
        <v>42405.67260416667</v>
      </c>
      <c r="U2069" s="15">
        <f>(((I2069/60)/60)/24)+DATE(1970,1,1)</f>
        <v>42425.67260416667</v>
      </c>
    </row>
    <row r="2070" spans="1:21" ht="29" x14ac:dyDescent="0.35">
      <c r="A2070">
        <v>1767</v>
      </c>
      <c r="B2070" s="3" t="s">
        <v>1768</v>
      </c>
      <c r="C2070" s="3" t="s">
        <v>5877</v>
      </c>
      <c r="D2070" s="6">
        <v>5000</v>
      </c>
      <c r="E2070" s="8">
        <v>2280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>ROUND((E2070/D2070)*100,0)</f>
        <v>46</v>
      </c>
      <c r="P2070" s="8">
        <f>IFERROR(ROUND(E2070/L2070,2),0)</f>
        <v>58.46</v>
      </c>
      <c r="Q2070" s="10" t="s">
        <v>8325</v>
      </c>
      <c r="R2070" t="s">
        <v>8331</v>
      </c>
      <c r="S2070">
        <f>YEAR(T2070)</f>
        <v>2014</v>
      </c>
      <c r="T2070" s="14">
        <f>(((J2070/60)/60)/24)+DATE(1970,1,1)</f>
        <v>41824.658379629633</v>
      </c>
      <c r="U2070" s="15">
        <f>(((I2070/60)/60)/24)+DATE(1970,1,1)</f>
        <v>41854.658379629633</v>
      </c>
    </row>
    <row r="2071" spans="1:21" ht="29" x14ac:dyDescent="0.35">
      <c r="A2071">
        <v>1768</v>
      </c>
      <c r="B2071" s="3" t="s">
        <v>1769</v>
      </c>
      <c r="C2071" s="3" t="s">
        <v>5878</v>
      </c>
      <c r="D2071" s="6">
        <v>5000</v>
      </c>
      <c r="E2071" s="8">
        <v>2270.37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>ROUND((E2071/D2071)*100,0)</f>
        <v>45</v>
      </c>
      <c r="P2071" s="8">
        <f>IFERROR(ROUND(E2071/L2071,2),0)</f>
        <v>151.36000000000001</v>
      </c>
      <c r="Q2071" s="10" t="s">
        <v>8325</v>
      </c>
      <c r="R2071" t="s">
        <v>8331</v>
      </c>
      <c r="S2071">
        <f>YEAR(T2071)</f>
        <v>2014</v>
      </c>
      <c r="T2071" s="14">
        <f>(((J2071/60)/60)/24)+DATE(1970,1,1)</f>
        <v>41849.560694444444</v>
      </c>
      <c r="U2071" s="15">
        <f>(((I2071/60)/60)/24)+DATE(1970,1,1)</f>
        <v>41909.560694444444</v>
      </c>
    </row>
    <row r="2072" spans="1:21" ht="29" x14ac:dyDescent="0.35">
      <c r="A2072">
        <v>1776</v>
      </c>
      <c r="B2072" s="3" t="s">
        <v>1777</v>
      </c>
      <c r="C2072" s="3" t="s">
        <v>5886</v>
      </c>
      <c r="D2072" s="6">
        <v>5000</v>
      </c>
      <c r="E2072" s="8">
        <v>2222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>ROUND((E2072/D2072)*100,0)</f>
        <v>44</v>
      </c>
      <c r="P2072" s="8">
        <f>IFERROR(ROUND(E2072/L2072,2),0)</f>
        <v>555.5</v>
      </c>
      <c r="Q2072" s="10" t="s">
        <v>8325</v>
      </c>
      <c r="R2072" t="s">
        <v>8331</v>
      </c>
      <c r="S2072">
        <f>YEAR(T2072)</f>
        <v>2014</v>
      </c>
      <c r="T2072" s="14">
        <f>(((J2072/60)/60)/24)+DATE(1970,1,1)</f>
        <v>41905.95684027778</v>
      </c>
      <c r="U2072" s="15">
        <f>(((I2072/60)/60)/24)+DATE(1970,1,1)</f>
        <v>41941.95684027778</v>
      </c>
    </row>
    <row r="2073" spans="1:21" ht="29" x14ac:dyDescent="0.35">
      <c r="A2073">
        <v>1784</v>
      </c>
      <c r="B2073" s="3" t="s">
        <v>1785</v>
      </c>
      <c r="C2073" s="3" t="s">
        <v>5894</v>
      </c>
      <c r="D2073" s="6">
        <v>5000</v>
      </c>
      <c r="E2073" s="8">
        <v>2198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>ROUND((E2073/D2073)*100,0)</f>
        <v>44</v>
      </c>
      <c r="P2073" s="8">
        <f>IFERROR(ROUND(E2073/L2073,2),0)</f>
        <v>66.61</v>
      </c>
      <c r="Q2073" s="10" t="s">
        <v>8325</v>
      </c>
      <c r="R2073" t="s">
        <v>8331</v>
      </c>
      <c r="S2073">
        <f>YEAR(T2073)</f>
        <v>2014</v>
      </c>
      <c r="T2073" s="14">
        <f>(((J2073/60)/60)/24)+DATE(1970,1,1)</f>
        <v>42003.655555555553</v>
      </c>
      <c r="U2073" s="15">
        <f>(((I2073/60)/60)/24)+DATE(1970,1,1)</f>
        <v>42035.142361111109</v>
      </c>
    </row>
    <row r="2074" spans="1:21" x14ac:dyDescent="0.35">
      <c r="A2074">
        <v>1807</v>
      </c>
      <c r="B2074" s="3" t="s">
        <v>1808</v>
      </c>
      <c r="C2074" s="3" t="s">
        <v>5917</v>
      </c>
      <c r="D2074" s="6">
        <v>5000</v>
      </c>
      <c r="E2074" s="8">
        <v>2144.34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>ROUND((E2074/D2074)*100,0)</f>
        <v>43</v>
      </c>
      <c r="P2074" s="8">
        <f>IFERROR(ROUND(E2074/L2074,2),0)</f>
        <v>268.04000000000002</v>
      </c>
      <c r="Q2074" s="10" t="s">
        <v>8325</v>
      </c>
      <c r="R2074" t="s">
        <v>8331</v>
      </c>
      <c r="S2074">
        <f>YEAR(T2074)</f>
        <v>2014</v>
      </c>
      <c r="T2074" s="14">
        <f>(((J2074/60)/60)/24)+DATE(1970,1,1)</f>
        <v>41880.068437499998</v>
      </c>
      <c r="U2074" s="15">
        <f>(((I2074/60)/60)/24)+DATE(1970,1,1)</f>
        <v>41910.068437499998</v>
      </c>
    </row>
    <row r="2075" spans="1:21" x14ac:dyDescent="0.35">
      <c r="A2075">
        <v>1836</v>
      </c>
      <c r="B2075" s="3" t="s">
        <v>1837</v>
      </c>
      <c r="C2075" s="3" t="s">
        <v>5946</v>
      </c>
      <c r="D2075" s="6">
        <v>5000</v>
      </c>
      <c r="E2075" s="8">
        <v>2093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>ROUND((E2075/D2075)*100,0)</f>
        <v>42</v>
      </c>
      <c r="P2075" s="8">
        <f>IFERROR(ROUND(E2075/L2075,2),0)</f>
        <v>38.049999999999997</v>
      </c>
      <c r="Q2075" s="10" t="s">
        <v>8313</v>
      </c>
      <c r="R2075" t="s">
        <v>8315</v>
      </c>
      <c r="S2075">
        <f>YEAR(T2075)</f>
        <v>2013</v>
      </c>
      <c r="T2075" s="14">
        <f>(((J2075/60)/60)/24)+DATE(1970,1,1)</f>
        <v>41305.809363425928</v>
      </c>
      <c r="U2075" s="15">
        <f>(((I2075/60)/60)/24)+DATE(1970,1,1)</f>
        <v>41322.809363425928</v>
      </c>
    </row>
    <row r="2076" spans="1:21" ht="29" x14ac:dyDescent="0.35">
      <c r="A2076">
        <v>1879</v>
      </c>
      <c r="B2076" s="3" t="s">
        <v>1880</v>
      </c>
      <c r="C2076" s="3" t="s">
        <v>5989</v>
      </c>
      <c r="D2076" s="6">
        <v>5000</v>
      </c>
      <c r="E2076" s="8">
        <v>2025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>ROUND((E2076/D2076)*100,0)</f>
        <v>41</v>
      </c>
      <c r="P2076" s="8">
        <f>IFERROR(ROUND(E2076/L2076,2),0)</f>
        <v>1012.5</v>
      </c>
      <c r="Q2076" s="10" t="s">
        <v>8311</v>
      </c>
      <c r="R2076" t="s">
        <v>8336</v>
      </c>
      <c r="S2076">
        <f>YEAR(T2076)</f>
        <v>2016</v>
      </c>
      <c r="T2076" s="14">
        <f>(((J2076/60)/60)/24)+DATE(1970,1,1)</f>
        <v>42413.649641203709</v>
      </c>
      <c r="U2076" s="15">
        <f>(((I2076/60)/60)/24)+DATE(1970,1,1)</f>
        <v>42443.607974537037</v>
      </c>
    </row>
    <row r="2077" spans="1:21" x14ac:dyDescent="0.35">
      <c r="A2077">
        <v>1880</v>
      </c>
      <c r="B2077" s="3" t="s">
        <v>1881</v>
      </c>
      <c r="C2077" s="3" t="s">
        <v>5990</v>
      </c>
      <c r="D2077" s="6">
        <v>5000</v>
      </c>
      <c r="E2077" s="8">
        <v>2025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>ROUND((E2077/D2077)*100,0)</f>
        <v>41</v>
      </c>
      <c r="P2077" s="8">
        <f>IFERROR(ROUND(E2077/L2077,2),0)</f>
        <v>84.38</v>
      </c>
      <c r="Q2077" s="10" t="s">
        <v>8311</v>
      </c>
      <c r="R2077" t="s">
        <v>8336</v>
      </c>
      <c r="S2077">
        <f>YEAR(T2077)</f>
        <v>2016</v>
      </c>
      <c r="T2077" s="14">
        <f>(((J2077/60)/60)/24)+DATE(1970,1,1)</f>
        <v>42430.566898148143</v>
      </c>
      <c r="U2077" s="15">
        <f>(((I2077/60)/60)/24)+DATE(1970,1,1)</f>
        <v>42459.525231481486</v>
      </c>
    </row>
    <row r="2078" spans="1:21" ht="29" x14ac:dyDescent="0.35">
      <c r="A2078">
        <v>1912</v>
      </c>
      <c r="B2078" s="3" t="s">
        <v>1913</v>
      </c>
      <c r="C2078" s="3" t="s">
        <v>6022</v>
      </c>
      <c r="D2078" s="6">
        <v>5000</v>
      </c>
      <c r="E2078" s="8">
        <v>2000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>ROUND((E2078/D2078)*100,0)</f>
        <v>40</v>
      </c>
      <c r="P2078" s="8">
        <f>IFERROR(ROUND(E2078/L2078,2),0)</f>
        <v>47.62</v>
      </c>
      <c r="Q2078" s="10" t="s">
        <v>8316</v>
      </c>
      <c r="R2078" t="s">
        <v>8349</v>
      </c>
      <c r="S2078">
        <f>YEAR(T2078)</f>
        <v>2015</v>
      </c>
      <c r="T2078" s="14">
        <f>(((J2078/60)/60)/24)+DATE(1970,1,1)</f>
        <v>42129.226388888885</v>
      </c>
      <c r="U2078" s="15">
        <f>(((I2078/60)/60)/24)+DATE(1970,1,1)</f>
        <v>42159.226388888885</v>
      </c>
    </row>
    <row r="2079" spans="1:21" ht="29" x14ac:dyDescent="0.35">
      <c r="A2079">
        <v>1934</v>
      </c>
      <c r="B2079" s="3" t="s">
        <v>1935</v>
      </c>
      <c r="C2079" s="3" t="s">
        <v>6044</v>
      </c>
      <c r="D2079" s="6">
        <v>5000</v>
      </c>
      <c r="E2079" s="8">
        <v>1908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>ROUND((E2079/D2079)*100,0)</f>
        <v>38</v>
      </c>
      <c r="P2079" s="8">
        <f>IFERROR(ROUND(E2079/L2079,2),0)</f>
        <v>24.78</v>
      </c>
      <c r="Q2079" s="10" t="s">
        <v>8313</v>
      </c>
      <c r="R2079" t="s">
        <v>8343</v>
      </c>
      <c r="S2079">
        <f>YEAR(T2079)</f>
        <v>2011</v>
      </c>
      <c r="T2079" s="14">
        <f>(((J2079/60)/60)/24)+DATE(1970,1,1)</f>
        <v>40865.867141203707</v>
      </c>
      <c r="U2079" s="15">
        <f>(((I2079/60)/60)/24)+DATE(1970,1,1)</f>
        <v>40902.208333333336</v>
      </c>
    </row>
    <row r="2080" spans="1:21" ht="29" x14ac:dyDescent="0.35">
      <c r="A2080">
        <v>1965</v>
      </c>
      <c r="B2080" s="3" t="s">
        <v>1966</v>
      </c>
      <c r="C2080" s="3" t="s">
        <v>6075</v>
      </c>
      <c r="D2080" s="6">
        <v>5000</v>
      </c>
      <c r="E2080" s="8">
        <v>1805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>ROUND((E2080/D2080)*100,0)</f>
        <v>36</v>
      </c>
      <c r="P2080" s="8">
        <f>IFERROR(ROUND(E2080/L2080,2),0)</f>
        <v>17.52</v>
      </c>
      <c r="Q2080" s="10" t="s">
        <v>8316</v>
      </c>
      <c r="R2080" t="s">
        <v>8317</v>
      </c>
      <c r="S2080">
        <f>YEAR(T2080)</f>
        <v>2011</v>
      </c>
      <c r="T2080" s="14">
        <f>(((J2080/60)/60)/24)+DATE(1970,1,1)</f>
        <v>40898.089236111111</v>
      </c>
      <c r="U2080" s="15">
        <f>(((I2080/60)/60)/24)+DATE(1970,1,1)</f>
        <v>40920.041666666664</v>
      </c>
    </row>
    <row r="2081" spans="1:21" ht="29" x14ac:dyDescent="0.35">
      <c r="A2081">
        <v>1970</v>
      </c>
      <c r="B2081" s="3" t="s">
        <v>1971</v>
      </c>
      <c r="C2081" s="3" t="s">
        <v>6080</v>
      </c>
      <c r="D2081" s="6">
        <v>5000</v>
      </c>
      <c r="E2081" s="8">
        <v>1788.57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>ROUND((E2081/D2081)*100,0)</f>
        <v>36</v>
      </c>
      <c r="P2081" s="8">
        <f>IFERROR(ROUND(E2081/L2081,2),0)</f>
        <v>2.5499999999999998</v>
      </c>
      <c r="Q2081" s="10" t="s">
        <v>8316</v>
      </c>
      <c r="R2081" t="s">
        <v>8317</v>
      </c>
      <c r="S2081">
        <f>YEAR(T2081)</f>
        <v>2013</v>
      </c>
      <c r="T2081" s="14">
        <f>(((J2081/60)/60)/24)+DATE(1970,1,1)</f>
        <v>41324.193298611113</v>
      </c>
      <c r="U2081" s="15">
        <f>(((I2081/60)/60)/24)+DATE(1970,1,1)</f>
        <v>41384.151631944449</v>
      </c>
    </row>
    <row r="2082" spans="1:21" ht="29" x14ac:dyDescent="0.35">
      <c r="A2082">
        <v>1989</v>
      </c>
      <c r="B2082" s="3" t="s">
        <v>1990</v>
      </c>
      <c r="C2082" s="3" t="s">
        <v>6099</v>
      </c>
      <c r="D2082" s="6">
        <v>5000</v>
      </c>
      <c r="E2082" s="8">
        <v>1742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>ROUND((E2082/D2082)*100,0)</f>
        <v>35</v>
      </c>
      <c r="P2082" s="8">
        <f>IFERROR(ROUND(E2082/L2082,2),0)</f>
        <v>1742</v>
      </c>
      <c r="Q2082" s="10" t="s">
        <v>8325</v>
      </c>
      <c r="R2082" t="s">
        <v>8352</v>
      </c>
      <c r="S2082">
        <f>YEAR(T2082)</f>
        <v>2016</v>
      </c>
      <c r="T2082" s="14">
        <f>(((J2082/60)/60)/24)+DATE(1970,1,1)</f>
        <v>42685.680648148147</v>
      </c>
      <c r="U2082" s="15">
        <f>(((I2082/60)/60)/24)+DATE(1970,1,1)</f>
        <v>42715.680648148147</v>
      </c>
    </row>
    <row r="2083" spans="1:21" ht="29" x14ac:dyDescent="0.35">
      <c r="A2083">
        <v>2000</v>
      </c>
      <c r="B2083" s="3" t="s">
        <v>2001</v>
      </c>
      <c r="C2083" s="3" t="s">
        <v>6110</v>
      </c>
      <c r="D2083" s="6">
        <v>5000</v>
      </c>
      <c r="E2083" s="8">
        <v>1698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>ROUND((E2083/D2083)*100,0)</f>
        <v>34</v>
      </c>
      <c r="P2083" s="8">
        <f>IFERROR(ROUND(E2083/L2083,2),0)</f>
        <v>67.92</v>
      </c>
      <c r="Q2083" s="10" t="s">
        <v>8325</v>
      </c>
      <c r="R2083" t="s">
        <v>8352</v>
      </c>
      <c r="S2083">
        <f>YEAR(T2083)</f>
        <v>2015</v>
      </c>
      <c r="T2083" s="14">
        <f>(((J2083/60)/60)/24)+DATE(1970,1,1)</f>
        <v>42345.951539351852</v>
      </c>
      <c r="U2083" s="15">
        <f>(((I2083/60)/60)/24)+DATE(1970,1,1)</f>
        <v>42375.951539351852</v>
      </c>
    </row>
    <row r="2084" spans="1:21" ht="29" x14ac:dyDescent="0.35">
      <c r="A2084">
        <v>2012</v>
      </c>
      <c r="B2084" s="3" t="s">
        <v>2013</v>
      </c>
      <c r="C2084" s="3" t="s">
        <v>6122</v>
      </c>
      <c r="D2084" s="6">
        <v>5000</v>
      </c>
      <c r="E2084" s="8">
        <v>1665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>ROUND((E2084/D2084)*100,0)</f>
        <v>33</v>
      </c>
      <c r="P2084" s="8">
        <f>IFERROR(ROUND(E2084/L2084,2),0)</f>
        <v>9.1</v>
      </c>
      <c r="Q2084" s="10" t="s">
        <v>8316</v>
      </c>
      <c r="R2084" t="s">
        <v>8317</v>
      </c>
      <c r="S2084">
        <f>YEAR(T2084)</f>
        <v>2015</v>
      </c>
      <c r="T2084" s="14">
        <f>(((J2084/60)/60)/24)+DATE(1970,1,1)</f>
        <v>42010.822233796294</v>
      </c>
      <c r="U2084" s="15">
        <f>(((I2084/60)/60)/24)+DATE(1970,1,1)</f>
        <v>42040.822233796294</v>
      </c>
    </row>
    <row r="2085" spans="1:21" ht="29" x14ac:dyDescent="0.35">
      <c r="A2085">
        <v>2021</v>
      </c>
      <c r="B2085" s="3" t="s">
        <v>2022</v>
      </c>
      <c r="C2085" s="3" t="s">
        <v>6131</v>
      </c>
      <c r="D2085" s="6">
        <v>5000</v>
      </c>
      <c r="E2085" s="8">
        <v>1650.69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>ROUND((E2085/D2085)*100,0)</f>
        <v>33</v>
      </c>
      <c r="P2085" s="8">
        <f>IFERROR(ROUND(E2085/L2085,2),0)</f>
        <v>17.38</v>
      </c>
      <c r="Q2085" s="10" t="s">
        <v>8316</v>
      </c>
      <c r="R2085" t="s">
        <v>8317</v>
      </c>
      <c r="S2085">
        <f>YEAR(T2085)</f>
        <v>2014</v>
      </c>
      <c r="T2085" s="14">
        <f>(((J2085/60)/60)/24)+DATE(1970,1,1)</f>
        <v>41861.070567129631</v>
      </c>
      <c r="U2085" s="15">
        <f>(((I2085/60)/60)/24)+DATE(1970,1,1)</f>
        <v>41906.070567129631</v>
      </c>
    </row>
    <row r="2086" spans="1:21" ht="29" x14ac:dyDescent="0.35">
      <c r="A2086">
        <v>2053</v>
      </c>
      <c r="B2086" s="3" t="s">
        <v>2054</v>
      </c>
      <c r="C2086" s="3" t="s">
        <v>6163</v>
      </c>
      <c r="D2086" s="6">
        <v>5000</v>
      </c>
      <c r="E2086" s="8">
        <v>1570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>ROUND((E2086/D2086)*100,0)</f>
        <v>31</v>
      </c>
      <c r="P2086" s="8">
        <f>IFERROR(ROUND(E2086/L2086,2),0)</f>
        <v>12.98</v>
      </c>
      <c r="Q2086" s="10" t="s">
        <v>8316</v>
      </c>
      <c r="R2086" t="s">
        <v>8317</v>
      </c>
      <c r="S2086">
        <f>YEAR(T2086)</f>
        <v>2015</v>
      </c>
      <c r="T2086" s="14">
        <f>(((J2086/60)/60)/24)+DATE(1970,1,1)</f>
        <v>42303.617488425924</v>
      </c>
      <c r="U2086" s="15">
        <f>(((I2086/60)/60)/24)+DATE(1970,1,1)</f>
        <v>42333.659155092595</v>
      </c>
    </row>
    <row r="2087" spans="1:21" ht="29" x14ac:dyDescent="0.35">
      <c r="A2087">
        <v>2061</v>
      </c>
      <c r="B2087" s="3" t="s">
        <v>2062</v>
      </c>
      <c r="C2087" s="3" t="s">
        <v>6171</v>
      </c>
      <c r="D2087" s="6">
        <v>5000</v>
      </c>
      <c r="E2087" s="8">
        <v>1555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>ROUND((E2087/D2087)*100,0)</f>
        <v>31</v>
      </c>
      <c r="P2087" s="8">
        <f>IFERROR(ROUND(E2087/L2087,2),0)</f>
        <v>44.43</v>
      </c>
      <c r="Q2087" s="10" t="s">
        <v>8316</v>
      </c>
      <c r="R2087" t="s">
        <v>8317</v>
      </c>
      <c r="S2087">
        <f>YEAR(T2087)</f>
        <v>2016</v>
      </c>
      <c r="T2087" s="14">
        <f>(((J2087/60)/60)/24)+DATE(1970,1,1)</f>
        <v>42705.764513888891</v>
      </c>
      <c r="U2087" s="15">
        <f>(((I2087/60)/60)/24)+DATE(1970,1,1)</f>
        <v>42735.764513888891</v>
      </c>
    </row>
    <row r="2088" spans="1:21" ht="29" x14ac:dyDescent="0.35">
      <c r="A2088">
        <v>2114</v>
      </c>
      <c r="B2088" s="3" t="s">
        <v>2115</v>
      </c>
      <c r="C2088" s="3" t="s">
        <v>6224</v>
      </c>
      <c r="D2088" s="6">
        <v>5000</v>
      </c>
      <c r="E2088" s="8">
        <v>1460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>ROUND((E2088/D2088)*100,0)</f>
        <v>29</v>
      </c>
      <c r="P2088" s="8">
        <f>IFERROR(ROUND(E2088/L2088,2),0)</f>
        <v>9.93</v>
      </c>
      <c r="Q2088" s="10" t="s">
        <v>8313</v>
      </c>
      <c r="R2088" t="s">
        <v>8343</v>
      </c>
      <c r="S2088">
        <f>YEAR(T2088)</f>
        <v>2010</v>
      </c>
      <c r="T2088" s="14">
        <f>(((J2088/60)/60)/24)+DATE(1970,1,1)</f>
        <v>40458.815625000003</v>
      </c>
      <c r="U2088" s="15">
        <f>(((I2088/60)/60)/24)+DATE(1970,1,1)</f>
        <v>40521.207638888889</v>
      </c>
    </row>
    <row r="2089" spans="1:21" ht="29" x14ac:dyDescent="0.35">
      <c r="A2089">
        <v>2135</v>
      </c>
      <c r="B2089" s="3" t="s">
        <v>2136</v>
      </c>
      <c r="C2089" s="3" t="s">
        <v>6245</v>
      </c>
      <c r="D2089" s="6">
        <v>5000</v>
      </c>
      <c r="E2089" s="8">
        <v>1391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>ROUND((E2089/D2089)*100,0)</f>
        <v>28</v>
      </c>
      <c r="P2089" s="8">
        <f>IFERROR(ROUND(E2089/L2089,2),0)</f>
        <v>63.23</v>
      </c>
      <c r="Q2089" s="10" t="s">
        <v>8311</v>
      </c>
      <c r="R2089" t="s">
        <v>8333</v>
      </c>
      <c r="S2089">
        <f>YEAR(T2089)</f>
        <v>2012</v>
      </c>
      <c r="T2089" s="14">
        <f>(((J2089/60)/60)/24)+DATE(1970,1,1)</f>
        <v>41156.963344907403</v>
      </c>
      <c r="U2089" s="15">
        <f>(((I2089/60)/60)/24)+DATE(1970,1,1)</f>
        <v>41186.963344907403</v>
      </c>
    </row>
    <row r="2090" spans="1:21" ht="29" x14ac:dyDescent="0.35">
      <c r="A2090">
        <v>2146</v>
      </c>
      <c r="B2090" s="3" t="s">
        <v>2147</v>
      </c>
      <c r="C2090" s="3" t="s">
        <v>6256</v>
      </c>
      <c r="D2090" s="6">
        <v>5000</v>
      </c>
      <c r="E2090" s="8">
        <v>1366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>ROUND((E2090/D2090)*100,0)</f>
        <v>27</v>
      </c>
      <c r="P2090" s="8">
        <f>IFERROR(ROUND(E2090/L2090,2),0)</f>
        <v>1366</v>
      </c>
      <c r="Q2090" s="10" t="s">
        <v>8311</v>
      </c>
      <c r="R2090" t="s">
        <v>8333</v>
      </c>
      <c r="S2090">
        <f>YEAR(T2090)</f>
        <v>2016</v>
      </c>
      <c r="T2090" s="14">
        <f>(((J2090/60)/60)/24)+DATE(1970,1,1)</f>
        <v>42397.679513888885</v>
      </c>
      <c r="U2090" s="15">
        <f>(((I2090/60)/60)/24)+DATE(1970,1,1)</f>
        <v>42411.679513888885</v>
      </c>
    </row>
    <row r="2091" spans="1:21" ht="29" x14ac:dyDescent="0.35">
      <c r="A2091">
        <v>2155</v>
      </c>
      <c r="B2091" s="3" t="s">
        <v>2156</v>
      </c>
      <c r="C2091" s="3" t="s">
        <v>6265</v>
      </c>
      <c r="D2091" s="6">
        <v>5000</v>
      </c>
      <c r="E2091" s="8">
        <v>1351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>ROUND((E2091/D2091)*100,0)</f>
        <v>27</v>
      </c>
      <c r="P2091" s="8">
        <f>IFERROR(ROUND(E2091/L2091,2),0)</f>
        <v>270.2</v>
      </c>
      <c r="Q2091" s="10" t="s">
        <v>8311</v>
      </c>
      <c r="R2091" t="s">
        <v>8333</v>
      </c>
      <c r="S2091">
        <f>YEAR(T2091)</f>
        <v>2016</v>
      </c>
      <c r="T2091" s="14">
        <f>(((J2091/60)/60)/24)+DATE(1970,1,1)</f>
        <v>42430.747511574074</v>
      </c>
      <c r="U2091" s="15">
        <f>(((I2091/60)/60)/24)+DATE(1970,1,1)</f>
        <v>42460.70584490741</v>
      </c>
    </row>
    <row r="2092" spans="1:21" ht="29" x14ac:dyDescent="0.35">
      <c r="A2092">
        <v>2176</v>
      </c>
      <c r="B2092" s="3" t="s">
        <v>2177</v>
      </c>
      <c r="C2092" s="3" t="s">
        <v>6286</v>
      </c>
      <c r="D2092" s="6">
        <v>5000</v>
      </c>
      <c r="E2092" s="8">
        <v>1302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>ROUND((E2092/D2092)*100,0)</f>
        <v>26</v>
      </c>
      <c r="P2092" s="8">
        <f>IFERROR(ROUND(E2092/L2092,2),0)</f>
        <v>18.34</v>
      </c>
      <c r="Q2092" s="10" t="s">
        <v>8313</v>
      </c>
      <c r="R2092" t="s">
        <v>8315</v>
      </c>
      <c r="S2092">
        <f>YEAR(T2092)</f>
        <v>2015</v>
      </c>
      <c r="T2092" s="14">
        <f>(((J2092/60)/60)/24)+DATE(1970,1,1)</f>
        <v>42096.633206018523</v>
      </c>
      <c r="U2092" s="15">
        <f>(((I2092/60)/60)/24)+DATE(1970,1,1)</f>
        <v>42126.633206018523</v>
      </c>
    </row>
    <row r="2093" spans="1:21" x14ac:dyDescent="0.35">
      <c r="A2093">
        <v>2180</v>
      </c>
      <c r="B2093" s="3" t="s">
        <v>2181</v>
      </c>
      <c r="C2093" s="3" t="s">
        <v>6290</v>
      </c>
      <c r="D2093" s="6">
        <v>5000</v>
      </c>
      <c r="E2093" s="8">
        <v>1297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>ROUND((E2093/D2093)*100,0)</f>
        <v>26</v>
      </c>
      <c r="P2093" s="8">
        <f>IFERROR(ROUND(E2093/L2093,2),0)</f>
        <v>16.63</v>
      </c>
      <c r="Q2093" s="10" t="s">
        <v>8313</v>
      </c>
      <c r="R2093" t="s">
        <v>8315</v>
      </c>
      <c r="S2093">
        <f>YEAR(T2093)</f>
        <v>2015</v>
      </c>
      <c r="T2093" s="14">
        <f>(((J2093/60)/60)/24)+DATE(1970,1,1)</f>
        <v>42279.669768518521</v>
      </c>
      <c r="U2093" s="15">
        <f>(((I2093/60)/60)/24)+DATE(1970,1,1)</f>
        <v>42321.711435185185</v>
      </c>
    </row>
    <row r="2094" spans="1:21" ht="29" x14ac:dyDescent="0.35">
      <c r="A2094">
        <v>2185</v>
      </c>
      <c r="B2094" s="3" t="s">
        <v>2186</v>
      </c>
      <c r="C2094" s="3" t="s">
        <v>6295</v>
      </c>
      <c r="D2094" s="6">
        <v>5000</v>
      </c>
      <c r="E2094" s="8">
        <v>1286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>ROUND((E2094/D2094)*100,0)</f>
        <v>26</v>
      </c>
      <c r="P2094" s="8">
        <f>IFERROR(ROUND(E2094/L2094,2),0)</f>
        <v>2.06</v>
      </c>
      <c r="Q2094" s="10" t="s">
        <v>8311</v>
      </c>
      <c r="R2094" t="s">
        <v>8312</v>
      </c>
      <c r="S2094">
        <f>YEAR(T2094)</f>
        <v>2013</v>
      </c>
      <c r="T2094" s="14">
        <f>(((J2094/60)/60)/24)+DATE(1970,1,1)</f>
        <v>41319.349988425929</v>
      </c>
      <c r="U2094" s="15">
        <f>(((I2094/60)/60)/24)+DATE(1970,1,1)</f>
        <v>41359.349988425929</v>
      </c>
    </row>
    <row r="2095" spans="1:21" ht="29" x14ac:dyDescent="0.35">
      <c r="A2095">
        <v>2232</v>
      </c>
      <c r="B2095" s="3" t="s">
        <v>2233</v>
      </c>
      <c r="C2095" s="3" t="s">
        <v>6342</v>
      </c>
      <c r="D2095" s="6">
        <v>5000</v>
      </c>
      <c r="E2095" s="8">
        <v>1185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>ROUND((E2095/D2095)*100,0)</f>
        <v>24</v>
      </c>
      <c r="P2095" s="8">
        <f>IFERROR(ROUND(E2095/L2095,2),0)</f>
        <v>1.2</v>
      </c>
      <c r="Q2095" s="10" t="s">
        <v>8311</v>
      </c>
      <c r="R2095" t="s">
        <v>8312</v>
      </c>
      <c r="S2095">
        <f>YEAR(T2095)</f>
        <v>2014</v>
      </c>
      <c r="T2095" s="14">
        <f>(((J2095/60)/60)/24)+DATE(1970,1,1)</f>
        <v>41806.794074074074</v>
      </c>
      <c r="U2095" s="15">
        <f>(((I2095/60)/60)/24)+DATE(1970,1,1)</f>
        <v>41839.125</v>
      </c>
    </row>
    <row r="2096" spans="1:21" ht="29" x14ac:dyDescent="0.35">
      <c r="A2096">
        <v>2240</v>
      </c>
      <c r="B2096" s="3" t="s">
        <v>2241</v>
      </c>
      <c r="C2096" s="3" t="s">
        <v>6350</v>
      </c>
      <c r="D2096" s="6">
        <v>5000</v>
      </c>
      <c r="E2096" s="8">
        <v>1170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>ROUND((E2096/D2096)*100,0)</f>
        <v>23</v>
      </c>
      <c r="P2096" s="8">
        <f>IFERROR(ROUND(E2096/L2096,2),0)</f>
        <v>12.19</v>
      </c>
      <c r="Q2096" s="10" t="s">
        <v>8311</v>
      </c>
      <c r="R2096" t="s">
        <v>8312</v>
      </c>
      <c r="S2096">
        <f>YEAR(T2096)</f>
        <v>2016</v>
      </c>
      <c r="T2096" s="14">
        <f>(((J2096/60)/60)/24)+DATE(1970,1,1)</f>
        <v>42452.825740740736</v>
      </c>
      <c r="U2096" s="15">
        <f>(((I2096/60)/60)/24)+DATE(1970,1,1)</f>
        <v>42482.825740740736</v>
      </c>
    </row>
    <row r="2097" spans="1:21" ht="29" x14ac:dyDescent="0.35">
      <c r="A2097">
        <v>2244</v>
      </c>
      <c r="B2097" s="3" t="s">
        <v>2245</v>
      </c>
      <c r="C2097" s="3" t="s">
        <v>6354</v>
      </c>
      <c r="D2097" s="6">
        <v>5000</v>
      </c>
      <c r="E2097" s="8">
        <v>1156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>ROUND((E2097/D2097)*100,0)</f>
        <v>23</v>
      </c>
      <c r="P2097" s="8">
        <f>IFERROR(ROUND(E2097/L2097,2),0)</f>
        <v>3.99</v>
      </c>
      <c r="Q2097" s="10" t="s">
        <v>8311</v>
      </c>
      <c r="R2097" t="s">
        <v>8312</v>
      </c>
      <c r="S2097">
        <f>YEAR(T2097)</f>
        <v>2016</v>
      </c>
      <c r="T2097" s="14">
        <f>(((J2097/60)/60)/24)+DATE(1970,1,1)</f>
        <v>42647.818819444445</v>
      </c>
      <c r="U2097" s="15">
        <f>(((I2097/60)/60)/24)+DATE(1970,1,1)</f>
        <v>42659.854166666672</v>
      </c>
    </row>
    <row r="2098" spans="1:21" ht="29" x14ac:dyDescent="0.35">
      <c r="A2098">
        <v>2294</v>
      </c>
      <c r="B2098" s="3" t="s">
        <v>2295</v>
      </c>
      <c r="C2098" s="3" t="s">
        <v>6404</v>
      </c>
      <c r="D2098" s="6">
        <v>5000</v>
      </c>
      <c r="E2098" s="8">
        <v>1072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>ROUND((E2098/D2098)*100,0)</f>
        <v>21</v>
      </c>
      <c r="P2098" s="8">
        <f>IFERROR(ROUND(E2098/L2098,2),0)</f>
        <v>9.57</v>
      </c>
      <c r="Q2098" s="10" t="s">
        <v>8313</v>
      </c>
      <c r="R2098" t="s">
        <v>8315</v>
      </c>
      <c r="S2098">
        <f>YEAR(T2098)</f>
        <v>2012</v>
      </c>
      <c r="T2098" s="14">
        <f>(((J2098/60)/60)/24)+DATE(1970,1,1)</f>
        <v>41264.72314814815</v>
      </c>
      <c r="U2098" s="15">
        <f>(((I2098/60)/60)/24)+DATE(1970,1,1)</f>
        <v>41294.72314814815</v>
      </c>
    </row>
    <row r="2099" spans="1:21" x14ac:dyDescent="0.35">
      <c r="A2099">
        <v>2301</v>
      </c>
      <c r="B2099" s="3" t="s">
        <v>2302</v>
      </c>
      <c r="C2099" s="3" t="s">
        <v>6411</v>
      </c>
      <c r="D2099" s="6">
        <v>5000</v>
      </c>
      <c r="E2099" s="8">
        <v>1064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>ROUND((E2099/D2099)*100,0)</f>
        <v>21</v>
      </c>
      <c r="P2099" s="8">
        <f>IFERROR(ROUND(E2099/L2099,2),0)</f>
        <v>5.04</v>
      </c>
      <c r="Q2099" s="10" t="s">
        <v>8313</v>
      </c>
      <c r="R2099" t="s">
        <v>8343</v>
      </c>
      <c r="S2099">
        <f>YEAR(T2099)</f>
        <v>2013</v>
      </c>
      <c r="T2099" s="14">
        <f>(((J2099/60)/60)/24)+DATE(1970,1,1)</f>
        <v>41416.146944444445</v>
      </c>
      <c r="U2099" s="15">
        <f>(((I2099/60)/60)/24)+DATE(1970,1,1)</f>
        <v>41446.146944444445</v>
      </c>
    </row>
    <row r="2100" spans="1:21" x14ac:dyDescent="0.35">
      <c r="A2100">
        <v>2313</v>
      </c>
      <c r="B2100" s="3" t="s">
        <v>2314</v>
      </c>
      <c r="C2100" s="3" t="s">
        <v>6423</v>
      </c>
      <c r="D2100" s="6">
        <v>5000</v>
      </c>
      <c r="E2100" s="8">
        <v>1048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>ROUND((E2100/D2100)*100,0)</f>
        <v>21</v>
      </c>
      <c r="P2100" s="8">
        <f>IFERROR(ROUND(E2100/L2100,2),0)</f>
        <v>6.68</v>
      </c>
      <c r="Q2100" s="10" t="s">
        <v>8313</v>
      </c>
      <c r="R2100" t="s">
        <v>8343</v>
      </c>
      <c r="S2100">
        <f>YEAR(T2100)</f>
        <v>2012</v>
      </c>
      <c r="T2100" s="14">
        <f>(((J2100/60)/60)/24)+DATE(1970,1,1)</f>
        <v>41002.958634259259</v>
      </c>
      <c r="U2100" s="15">
        <f>(((I2100/60)/60)/24)+DATE(1970,1,1)</f>
        <v>41032.958634259259</v>
      </c>
    </row>
    <row r="2101" spans="1:21" ht="29" x14ac:dyDescent="0.35">
      <c r="A2101">
        <v>2318</v>
      </c>
      <c r="B2101" s="3" t="s">
        <v>2319</v>
      </c>
      <c r="C2101" s="3" t="s">
        <v>6428</v>
      </c>
      <c r="D2101" s="6">
        <v>5000</v>
      </c>
      <c r="E2101" s="8">
        <v>1040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>ROUND((E2101/D2101)*100,0)</f>
        <v>21</v>
      </c>
      <c r="P2101" s="8">
        <f>IFERROR(ROUND(E2101/L2101,2),0)</f>
        <v>6.38</v>
      </c>
      <c r="Q2101" s="10" t="s">
        <v>8313</v>
      </c>
      <c r="R2101" t="s">
        <v>8343</v>
      </c>
      <c r="S2101">
        <f>YEAR(T2101)</f>
        <v>2009</v>
      </c>
      <c r="T2101" s="14">
        <f>(((J2101/60)/60)/24)+DATE(1970,1,1)</f>
        <v>40050.643680555557</v>
      </c>
      <c r="U2101" s="15">
        <f>(((I2101/60)/60)/24)+DATE(1970,1,1)</f>
        <v>40082.165972222225</v>
      </c>
    </row>
    <row r="2102" spans="1:21" ht="29" x14ac:dyDescent="0.35">
      <c r="A2102">
        <v>2320</v>
      </c>
      <c r="B2102" s="3" t="s">
        <v>2321</v>
      </c>
      <c r="C2102" s="3" t="s">
        <v>6430</v>
      </c>
      <c r="D2102" s="6">
        <v>5000</v>
      </c>
      <c r="E2102" s="8">
        <v>1040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>ROUND((E2102/D2102)*100,0)</f>
        <v>21</v>
      </c>
      <c r="P2102" s="8">
        <f>IFERROR(ROUND(E2102/L2102,2),0)</f>
        <v>11.69</v>
      </c>
      <c r="Q2102" s="10" t="s">
        <v>8313</v>
      </c>
      <c r="R2102" t="s">
        <v>8343</v>
      </c>
      <c r="S2102">
        <f>YEAR(T2102)</f>
        <v>2014</v>
      </c>
      <c r="T2102" s="14">
        <f>(((J2102/60)/60)/24)+DATE(1970,1,1)</f>
        <v>41696.817129629628</v>
      </c>
      <c r="U2102" s="15">
        <f>(((I2102/60)/60)/24)+DATE(1970,1,1)</f>
        <v>41731.775462962964</v>
      </c>
    </row>
    <row r="2103" spans="1:21" ht="29" x14ac:dyDescent="0.35">
      <c r="A2103">
        <v>2341</v>
      </c>
      <c r="B2103" s="3" t="s">
        <v>2342</v>
      </c>
      <c r="C2103" s="3" t="s">
        <v>6451</v>
      </c>
      <c r="D2103" s="6">
        <v>5000</v>
      </c>
      <c r="E2103" s="8">
        <v>1015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>ROUND((E2103/D2103)*100,0)</f>
        <v>20</v>
      </c>
      <c r="P2103" s="8">
        <f>IFERROR(ROUND(E2103/L2103,2),0)</f>
        <v>0</v>
      </c>
      <c r="Q2103" s="10" t="s">
        <v>8316</v>
      </c>
      <c r="R2103" t="s">
        <v>8334</v>
      </c>
      <c r="S2103">
        <f>YEAR(T2103)</f>
        <v>2015</v>
      </c>
      <c r="T2103" s="14">
        <f>(((J2103/60)/60)/24)+DATE(1970,1,1)</f>
        <v>42167.813703703709</v>
      </c>
      <c r="U2103" s="15">
        <f>(((I2103/60)/60)/24)+DATE(1970,1,1)</f>
        <v>42197.813703703709</v>
      </c>
    </row>
    <row r="2104" spans="1:21" ht="29" x14ac:dyDescent="0.35">
      <c r="A2104">
        <v>2360</v>
      </c>
      <c r="B2104" s="3" t="s">
        <v>2361</v>
      </c>
      <c r="C2104" s="3" t="s">
        <v>6470</v>
      </c>
      <c r="D2104" s="6">
        <v>5000</v>
      </c>
      <c r="E2104" s="8">
        <v>1000.01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>ROUND((E2104/D2104)*100,0)</f>
        <v>20</v>
      </c>
      <c r="P2104" s="8">
        <f>IFERROR(ROUND(E2104/L2104,2),0)</f>
        <v>1000.01</v>
      </c>
      <c r="Q2104" s="10" t="s">
        <v>8316</v>
      </c>
      <c r="R2104" t="s">
        <v>8334</v>
      </c>
      <c r="S2104">
        <f>YEAR(T2104)</f>
        <v>2016</v>
      </c>
      <c r="T2104" s="14">
        <f>(((J2104/60)/60)/24)+DATE(1970,1,1)</f>
        <v>42377.70694444445</v>
      </c>
      <c r="U2104" s="15">
        <f>(((I2104/60)/60)/24)+DATE(1970,1,1)</f>
        <v>42407.70694444445</v>
      </c>
    </row>
    <row r="2105" spans="1:21" ht="29" x14ac:dyDescent="0.35">
      <c r="A2105">
        <v>2394</v>
      </c>
      <c r="B2105" s="3" t="s">
        <v>2395</v>
      </c>
      <c r="C2105" s="3" t="s">
        <v>6504</v>
      </c>
      <c r="D2105" s="6">
        <v>5000</v>
      </c>
      <c r="E2105" s="8">
        <v>911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>ROUND((E2105/D2105)*100,0)</f>
        <v>18</v>
      </c>
      <c r="P2105" s="8">
        <f>IFERROR(ROUND(E2105/L2105,2),0)</f>
        <v>455.5</v>
      </c>
      <c r="Q2105" s="10" t="s">
        <v>8316</v>
      </c>
      <c r="R2105" t="s">
        <v>8334</v>
      </c>
      <c r="S2105">
        <f>YEAR(T2105)</f>
        <v>2015</v>
      </c>
      <c r="T2105" s="14">
        <f>(((J2105/60)/60)/24)+DATE(1970,1,1)</f>
        <v>42031.362187499995</v>
      </c>
      <c r="U2105" s="15">
        <f>(((I2105/60)/60)/24)+DATE(1970,1,1)</f>
        <v>42061.362187499995</v>
      </c>
    </row>
    <row r="2106" spans="1:21" ht="29" x14ac:dyDescent="0.35">
      <c r="A2106">
        <v>2396</v>
      </c>
      <c r="B2106" s="3" t="s">
        <v>2397</v>
      </c>
      <c r="C2106" s="3" t="s">
        <v>6506</v>
      </c>
      <c r="D2106" s="6">
        <v>5000</v>
      </c>
      <c r="E2106" s="8">
        <v>909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>ROUND((E2106/D2106)*100,0)</f>
        <v>18</v>
      </c>
      <c r="P2106" s="8">
        <f>IFERROR(ROUND(E2106/L2106,2),0)</f>
        <v>909</v>
      </c>
      <c r="Q2106" s="10" t="s">
        <v>8316</v>
      </c>
      <c r="R2106" t="s">
        <v>8334</v>
      </c>
      <c r="S2106">
        <f>YEAR(T2106)</f>
        <v>2015</v>
      </c>
      <c r="T2106" s="14">
        <f>(((J2106/60)/60)/24)+DATE(1970,1,1)</f>
        <v>42262.849050925928</v>
      </c>
      <c r="U2106" s="15">
        <f>(((I2106/60)/60)/24)+DATE(1970,1,1)</f>
        <v>42292.849050925928</v>
      </c>
    </row>
    <row r="2107" spans="1:21" ht="29" x14ac:dyDescent="0.35">
      <c r="A2107">
        <v>2405</v>
      </c>
      <c r="B2107" s="3" t="s">
        <v>2406</v>
      </c>
      <c r="C2107" s="3" t="s">
        <v>6515</v>
      </c>
      <c r="D2107" s="6">
        <v>5000</v>
      </c>
      <c r="E2107" s="8">
        <v>895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>ROUND((E2107/D2107)*100,0)</f>
        <v>18</v>
      </c>
      <c r="P2107" s="8">
        <f>IFERROR(ROUND(E2107/L2107,2),0)</f>
        <v>44.75</v>
      </c>
      <c r="Q2107" s="10" t="s">
        <v>8321</v>
      </c>
      <c r="R2107" t="s">
        <v>8322</v>
      </c>
      <c r="S2107">
        <f>YEAR(T2107)</f>
        <v>2016</v>
      </c>
      <c r="T2107" s="14">
        <f>(((J2107/60)/60)/24)+DATE(1970,1,1)</f>
        <v>42595.585358796292</v>
      </c>
      <c r="U2107" s="15">
        <f>(((I2107/60)/60)/24)+DATE(1970,1,1)</f>
        <v>42616.585358796292</v>
      </c>
    </row>
    <row r="2108" spans="1:21" x14ac:dyDescent="0.35">
      <c r="A2108">
        <v>2440</v>
      </c>
      <c r="B2108" s="3" t="s">
        <v>2441</v>
      </c>
      <c r="C2108" s="3" t="s">
        <v>6550</v>
      </c>
      <c r="D2108" s="6">
        <v>5000</v>
      </c>
      <c r="E2108" s="8">
        <v>835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>ROUND((E2108/D2108)*100,0)</f>
        <v>17</v>
      </c>
      <c r="P2108" s="8">
        <f>IFERROR(ROUND(E2108/L2108,2),0)</f>
        <v>417.5</v>
      </c>
      <c r="Q2108" s="10" t="s">
        <v>8321</v>
      </c>
      <c r="R2108" t="s">
        <v>8322</v>
      </c>
      <c r="S2108">
        <f>YEAR(T2108)</f>
        <v>2016</v>
      </c>
      <c r="T2108" s="14">
        <f>(((J2108/60)/60)/24)+DATE(1970,1,1)</f>
        <v>42383.899456018517</v>
      </c>
      <c r="U2108" s="15">
        <f>(((I2108/60)/60)/24)+DATE(1970,1,1)</f>
        <v>42413.899456018517</v>
      </c>
    </row>
    <row r="2109" spans="1:21" ht="29" x14ac:dyDescent="0.35">
      <c r="A2109">
        <v>2445</v>
      </c>
      <c r="B2109" s="3" t="s">
        <v>2446</v>
      </c>
      <c r="C2109" s="3" t="s">
        <v>6555</v>
      </c>
      <c r="D2109" s="6">
        <v>5000</v>
      </c>
      <c r="E2109" s="8">
        <v>821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>ROUND((E2109/D2109)*100,0)</f>
        <v>16</v>
      </c>
      <c r="P2109" s="8">
        <f>IFERROR(ROUND(E2109/L2109,2),0)</f>
        <v>7.14</v>
      </c>
      <c r="Q2109" s="10" t="s">
        <v>8321</v>
      </c>
      <c r="R2109" t="s">
        <v>8348</v>
      </c>
      <c r="S2109">
        <f>YEAR(T2109)</f>
        <v>2015</v>
      </c>
      <c r="T2109" s="14">
        <f>(((J2109/60)/60)/24)+DATE(1970,1,1)</f>
        <v>42243.190057870372</v>
      </c>
      <c r="U2109" s="15">
        <f>(((I2109/60)/60)/24)+DATE(1970,1,1)</f>
        <v>42273.190057870372</v>
      </c>
    </row>
    <row r="2110" spans="1:21" ht="29" x14ac:dyDescent="0.35">
      <c r="A2110">
        <v>2446</v>
      </c>
      <c r="B2110" s="3" t="s">
        <v>2447</v>
      </c>
      <c r="C2110" s="3" t="s">
        <v>6556</v>
      </c>
      <c r="D2110" s="6">
        <v>5000</v>
      </c>
      <c r="E2110" s="8">
        <v>821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>ROUND((E2110/D2110)*100,0)</f>
        <v>16</v>
      </c>
      <c r="P2110" s="8">
        <f>IFERROR(ROUND(E2110/L2110,2),0)</f>
        <v>7.4</v>
      </c>
      <c r="Q2110" s="10" t="s">
        <v>8321</v>
      </c>
      <c r="R2110" t="s">
        <v>8348</v>
      </c>
      <c r="S2110">
        <f>YEAR(T2110)</f>
        <v>2016</v>
      </c>
      <c r="T2110" s="14">
        <f>(((J2110/60)/60)/24)+DATE(1970,1,1)</f>
        <v>42670.602673611109</v>
      </c>
      <c r="U2110" s="15">
        <f>(((I2110/60)/60)/24)+DATE(1970,1,1)</f>
        <v>42700.64434027778</v>
      </c>
    </row>
    <row r="2111" spans="1:21" ht="29" x14ac:dyDescent="0.35">
      <c r="A2111">
        <v>2458</v>
      </c>
      <c r="B2111" s="3" t="s">
        <v>2459</v>
      </c>
      <c r="C2111" s="3" t="s">
        <v>6568</v>
      </c>
      <c r="D2111" s="6">
        <v>5000</v>
      </c>
      <c r="E2111" s="8">
        <v>805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>ROUND((E2111/D2111)*100,0)</f>
        <v>16</v>
      </c>
      <c r="P2111" s="8">
        <f>IFERROR(ROUND(E2111/L2111,2),0)</f>
        <v>10.06</v>
      </c>
      <c r="Q2111" s="10" t="s">
        <v>8321</v>
      </c>
      <c r="R2111" t="s">
        <v>8348</v>
      </c>
      <c r="S2111">
        <f>YEAR(T2111)</f>
        <v>2016</v>
      </c>
      <c r="T2111" s="14">
        <f>(((J2111/60)/60)/24)+DATE(1970,1,1)</f>
        <v>42495.871736111112</v>
      </c>
      <c r="U2111" s="15">
        <f>(((I2111/60)/60)/24)+DATE(1970,1,1)</f>
        <v>42530.791666666672</v>
      </c>
    </row>
    <row r="2112" spans="1:21" ht="29" x14ac:dyDescent="0.35">
      <c r="A2112">
        <v>2474</v>
      </c>
      <c r="B2112" s="3" t="s">
        <v>2475</v>
      </c>
      <c r="C2112" s="3" t="s">
        <v>6584</v>
      </c>
      <c r="D2112" s="6">
        <v>5000</v>
      </c>
      <c r="E2112" s="8">
        <v>786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>ROUND((E2112/D2112)*100,0)</f>
        <v>16</v>
      </c>
      <c r="P2112" s="8">
        <f>IFERROR(ROUND(E2112/L2112,2),0)</f>
        <v>20.68</v>
      </c>
      <c r="Q2112" s="10" t="s">
        <v>8313</v>
      </c>
      <c r="R2112" t="s">
        <v>8343</v>
      </c>
      <c r="S2112">
        <f>YEAR(T2112)</f>
        <v>2010</v>
      </c>
      <c r="T2112" s="14">
        <f>(((J2112/60)/60)/24)+DATE(1970,1,1)</f>
        <v>40417.011296296296</v>
      </c>
      <c r="U2112" s="15">
        <f>(((I2112/60)/60)/24)+DATE(1970,1,1)</f>
        <v>40462.011296296296</v>
      </c>
    </row>
    <row r="2113" spans="1:21" ht="29" x14ac:dyDescent="0.35">
      <c r="A2113">
        <v>2506</v>
      </c>
      <c r="B2113" s="3" t="s">
        <v>2506</v>
      </c>
      <c r="C2113" s="3" t="s">
        <v>6616</v>
      </c>
      <c r="D2113" s="6">
        <v>5000</v>
      </c>
      <c r="E2113" s="8">
        <v>721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>ROUND((E2113/D2113)*100,0)</f>
        <v>14</v>
      </c>
      <c r="P2113" s="8">
        <f>IFERROR(ROUND(E2113/L2113,2),0)</f>
        <v>360.5</v>
      </c>
      <c r="Q2113" s="10" t="s">
        <v>8321</v>
      </c>
      <c r="R2113" t="s">
        <v>8356</v>
      </c>
      <c r="S2113">
        <f>YEAR(T2113)</f>
        <v>2015</v>
      </c>
      <c r="T2113" s="14">
        <f>(((J2113/60)/60)/24)+DATE(1970,1,1)</f>
        <v>42258.297094907408</v>
      </c>
      <c r="U2113" s="15">
        <f>(((I2113/60)/60)/24)+DATE(1970,1,1)</f>
        <v>42280.875</v>
      </c>
    </row>
    <row r="2114" spans="1:21" ht="29" x14ac:dyDescent="0.35">
      <c r="A2114">
        <v>2515</v>
      </c>
      <c r="B2114" s="3" t="s">
        <v>2515</v>
      </c>
      <c r="C2114" s="3" t="s">
        <v>6625</v>
      </c>
      <c r="D2114" s="6">
        <v>5000</v>
      </c>
      <c r="E2114" s="8">
        <v>712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>ROUND((E2114/D2114)*100,0)</f>
        <v>14</v>
      </c>
      <c r="P2114" s="8">
        <f>IFERROR(ROUND(E2114/L2114,2),0)</f>
        <v>59.33</v>
      </c>
      <c r="Q2114" s="10" t="s">
        <v>8321</v>
      </c>
      <c r="R2114" t="s">
        <v>8356</v>
      </c>
      <c r="S2114">
        <f>YEAR(T2114)</f>
        <v>2015</v>
      </c>
      <c r="T2114" s="14">
        <f>(((J2114/60)/60)/24)+DATE(1970,1,1)</f>
        <v>42027.839733796296</v>
      </c>
      <c r="U2114" s="15">
        <f>(((I2114/60)/60)/24)+DATE(1970,1,1)</f>
        <v>42057.839733796296</v>
      </c>
    </row>
    <row r="2115" spans="1:21" ht="29" x14ac:dyDescent="0.35">
      <c r="A2115">
        <v>2518</v>
      </c>
      <c r="B2115" s="3" t="s">
        <v>2518</v>
      </c>
      <c r="C2115" s="3" t="s">
        <v>6628</v>
      </c>
      <c r="D2115" s="6">
        <v>5000</v>
      </c>
      <c r="E2115" s="8">
        <v>701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>ROUND((E2115/D2115)*100,0)</f>
        <v>14</v>
      </c>
      <c r="P2115" s="8">
        <f>IFERROR(ROUND(E2115/L2115,2),0)</f>
        <v>0</v>
      </c>
      <c r="Q2115" s="10" t="s">
        <v>8321</v>
      </c>
      <c r="R2115" t="s">
        <v>8356</v>
      </c>
      <c r="S2115">
        <f>YEAR(T2115)</f>
        <v>2014</v>
      </c>
      <c r="T2115" s="14">
        <f>(((J2115/60)/60)/24)+DATE(1970,1,1)</f>
        <v>41926.680879629632</v>
      </c>
      <c r="U2115" s="15">
        <f>(((I2115/60)/60)/24)+DATE(1970,1,1)</f>
        <v>41956.722546296296</v>
      </c>
    </row>
    <row r="2116" spans="1:21" ht="29" x14ac:dyDescent="0.35">
      <c r="A2116">
        <v>2522</v>
      </c>
      <c r="B2116" s="3" t="s">
        <v>2522</v>
      </c>
      <c r="C2116" s="3" t="s">
        <v>6632</v>
      </c>
      <c r="D2116" s="6">
        <v>5000</v>
      </c>
      <c r="E2116" s="8">
        <v>690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>ROUND((E2116/D2116)*100,0)</f>
        <v>14</v>
      </c>
      <c r="P2116" s="8">
        <f>IFERROR(ROUND(E2116/L2116,2),0)</f>
        <v>25.56</v>
      </c>
      <c r="Q2116" s="10" t="s">
        <v>8313</v>
      </c>
      <c r="R2116" t="s">
        <v>8341</v>
      </c>
      <c r="S2116">
        <f>YEAR(T2116)</f>
        <v>2016</v>
      </c>
      <c r="T2116" s="14">
        <f>(((J2116/60)/60)/24)+DATE(1970,1,1)</f>
        <v>42460.573611111111</v>
      </c>
      <c r="U2116" s="15">
        <f>(((I2116/60)/60)/24)+DATE(1970,1,1)</f>
        <v>42482.619444444441</v>
      </c>
    </row>
    <row r="2117" spans="1:21" ht="29" x14ac:dyDescent="0.35">
      <c r="A2117">
        <v>2544</v>
      </c>
      <c r="B2117" s="3" t="s">
        <v>2544</v>
      </c>
      <c r="C2117" s="3" t="s">
        <v>6654</v>
      </c>
      <c r="D2117" s="6">
        <v>5000</v>
      </c>
      <c r="E2117" s="8">
        <v>650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>ROUND((E2117/D2117)*100,0)</f>
        <v>13</v>
      </c>
      <c r="P2117" s="8">
        <f>IFERROR(ROUND(E2117/L2117,2),0)</f>
        <v>11.4</v>
      </c>
      <c r="Q2117" s="10" t="s">
        <v>8313</v>
      </c>
      <c r="R2117" t="s">
        <v>8341</v>
      </c>
      <c r="S2117">
        <f>YEAR(T2117)</f>
        <v>2012</v>
      </c>
      <c r="T2117" s="14">
        <f>(((J2117/60)/60)/24)+DATE(1970,1,1)</f>
        <v>41068.520474537036</v>
      </c>
      <c r="U2117" s="15">
        <f>(((I2117/60)/60)/24)+DATE(1970,1,1)</f>
        <v>41098.520474537036</v>
      </c>
    </row>
    <row r="2118" spans="1:21" ht="29" x14ac:dyDescent="0.35">
      <c r="A2118">
        <v>2581</v>
      </c>
      <c r="B2118" s="3" t="s">
        <v>2581</v>
      </c>
      <c r="C2118" s="3" t="s">
        <v>6691</v>
      </c>
      <c r="D2118" s="6">
        <v>5000</v>
      </c>
      <c r="E2118" s="8">
        <v>618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>ROUND((E2118/D2118)*100,0)</f>
        <v>12</v>
      </c>
      <c r="P2118" s="8">
        <f>IFERROR(ROUND(E2118/L2118,2),0)</f>
        <v>56.18</v>
      </c>
      <c r="Q2118" s="10" t="s">
        <v>8321</v>
      </c>
      <c r="R2118" t="s">
        <v>8322</v>
      </c>
      <c r="S2118">
        <f>YEAR(T2118)</f>
        <v>2015</v>
      </c>
      <c r="T2118" s="14">
        <f>(((J2118/60)/60)/24)+DATE(1970,1,1)</f>
        <v>42294.628449074073</v>
      </c>
      <c r="U2118" s="15">
        <f>(((I2118/60)/60)/24)+DATE(1970,1,1)</f>
        <v>42324.670115740737</v>
      </c>
    </row>
    <row r="2119" spans="1:21" x14ac:dyDescent="0.35">
      <c r="A2119">
        <v>2629</v>
      </c>
      <c r="B2119" s="3" t="s">
        <v>2629</v>
      </c>
      <c r="C2119" s="3" t="s">
        <v>6739</v>
      </c>
      <c r="D2119" s="6">
        <v>5000</v>
      </c>
      <c r="E2119" s="8">
        <v>555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>ROUND((E2119/D2119)*100,0)</f>
        <v>11</v>
      </c>
      <c r="P2119" s="8">
        <f>IFERROR(ROUND(E2119/L2119,2),0)</f>
        <v>5.55</v>
      </c>
      <c r="Q2119" s="10" t="s">
        <v>8316</v>
      </c>
      <c r="R2119" t="s">
        <v>8350</v>
      </c>
      <c r="S2119">
        <f>YEAR(T2119)</f>
        <v>2015</v>
      </c>
      <c r="T2119" s="14">
        <f>(((J2119/60)/60)/24)+DATE(1970,1,1)</f>
        <v>42108.538449074069</v>
      </c>
      <c r="U2119" s="15">
        <f>(((I2119/60)/60)/24)+DATE(1970,1,1)</f>
        <v>42138.538449074069</v>
      </c>
    </row>
    <row r="2120" spans="1:21" ht="29" x14ac:dyDescent="0.35">
      <c r="A2120">
        <v>2633</v>
      </c>
      <c r="B2120" s="3" t="s">
        <v>2633</v>
      </c>
      <c r="C2120" s="3" t="s">
        <v>6743</v>
      </c>
      <c r="D2120" s="6">
        <v>5000</v>
      </c>
      <c r="E2120" s="8">
        <v>550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>ROUND((E2120/D2120)*100,0)</f>
        <v>11</v>
      </c>
      <c r="P2120" s="8">
        <f>IFERROR(ROUND(E2120/L2120,2),0)</f>
        <v>2.76</v>
      </c>
      <c r="Q2120" s="10" t="s">
        <v>8316</v>
      </c>
      <c r="R2120" t="s">
        <v>8350</v>
      </c>
      <c r="S2120">
        <f>YEAR(T2120)</f>
        <v>2014</v>
      </c>
      <c r="T2120" s="14">
        <f>(((J2120/60)/60)/24)+DATE(1970,1,1)</f>
        <v>41667.823287037041</v>
      </c>
      <c r="U2120" s="15">
        <f>(((I2120/60)/60)/24)+DATE(1970,1,1)</f>
        <v>41697.958333333336</v>
      </c>
    </row>
    <row r="2121" spans="1:21" ht="29" x14ac:dyDescent="0.35">
      <c r="A2121">
        <v>2661</v>
      </c>
      <c r="B2121" s="3" t="s">
        <v>2661</v>
      </c>
      <c r="C2121" s="3" t="s">
        <v>6771</v>
      </c>
      <c r="D2121" s="6">
        <v>5000</v>
      </c>
      <c r="E2121" s="8">
        <v>520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>ROUND((E2121/D2121)*100,0)</f>
        <v>10</v>
      </c>
      <c r="P2121" s="8">
        <f>IFERROR(ROUND(E2121/L2121,2),0)</f>
        <v>8.67</v>
      </c>
      <c r="Q2121" s="10" t="s">
        <v>8316</v>
      </c>
      <c r="R2121" t="s">
        <v>8355</v>
      </c>
      <c r="S2121">
        <f>YEAR(T2121)</f>
        <v>2013</v>
      </c>
      <c r="T2121" s="14">
        <f>(((J2121/60)/60)/24)+DATE(1970,1,1)</f>
        <v>41542.958449074074</v>
      </c>
      <c r="U2121" s="15">
        <f>(((I2121/60)/60)/24)+DATE(1970,1,1)</f>
        <v>41572.958449074074</v>
      </c>
    </row>
    <row r="2122" spans="1:21" ht="29" x14ac:dyDescent="0.35">
      <c r="A2122">
        <v>2693</v>
      </c>
      <c r="B2122" s="3" t="s">
        <v>2693</v>
      </c>
      <c r="C2122" s="3" t="s">
        <v>6803</v>
      </c>
      <c r="D2122" s="6">
        <v>5000</v>
      </c>
      <c r="E2122" s="8">
        <v>481.5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>ROUND((E2122/D2122)*100,0)</f>
        <v>10</v>
      </c>
      <c r="P2122" s="8">
        <f>IFERROR(ROUND(E2122/L2122,2),0)</f>
        <v>160.5</v>
      </c>
      <c r="Q2122" s="10" t="s">
        <v>8321</v>
      </c>
      <c r="R2122" t="s">
        <v>8322</v>
      </c>
      <c r="S2122">
        <f>YEAR(T2122)</f>
        <v>2014</v>
      </c>
      <c r="T2122" s="14">
        <f>(((J2122/60)/60)/24)+DATE(1970,1,1)</f>
        <v>41834.138495370367</v>
      </c>
      <c r="U2122" s="15">
        <f>(((I2122/60)/60)/24)+DATE(1970,1,1)</f>
        <v>41864.138495370367</v>
      </c>
    </row>
    <row r="2123" spans="1:21" ht="29" x14ac:dyDescent="0.35">
      <c r="A2123">
        <v>2722</v>
      </c>
      <c r="B2123" s="3" t="s">
        <v>2722</v>
      </c>
      <c r="C2123" s="3" t="s">
        <v>6832</v>
      </c>
      <c r="D2123" s="6">
        <v>5000</v>
      </c>
      <c r="E2123" s="8">
        <v>437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>ROUND((E2123/D2123)*100,0)</f>
        <v>9</v>
      </c>
      <c r="P2123" s="8">
        <f>IFERROR(ROUND(E2123/L2123,2),0)</f>
        <v>2.36</v>
      </c>
      <c r="Q2123" s="10" t="s">
        <v>8316</v>
      </c>
      <c r="R2123" t="s">
        <v>8317</v>
      </c>
      <c r="S2123">
        <f>YEAR(T2123)</f>
        <v>2016</v>
      </c>
      <c r="T2123" s="14">
        <f>(((J2123/60)/60)/24)+DATE(1970,1,1)</f>
        <v>42704.857094907406</v>
      </c>
      <c r="U2123" s="15">
        <f>(((I2123/60)/60)/24)+DATE(1970,1,1)</f>
        <v>42764.857094907406</v>
      </c>
    </row>
    <row r="2124" spans="1:21" ht="29" x14ac:dyDescent="0.35">
      <c r="A2124">
        <v>2738</v>
      </c>
      <c r="B2124" s="3" t="s">
        <v>2738</v>
      </c>
      <c r="C2124" s="3" t="s">
        <v>6848</v>
      </c>
      <c r="D2124" s="6">
        <v>5000</v>
      </c>
      <c r="E2124" s="8">
        <v>425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>ROUND((E2124/D2124)*100,0)</f>
        <v>9</v>
      </c>
      <c r="P2124" s="8">
        <f>IFERROR(ROUND(E2124/L2124,2),0)</f>
        <v>28.33</v>
      </c>
      <c r="Q2124" s="10" t="s">
        <v>8316</v>
      </c>
      <c r="R2124" t="s">
        <v>8317</v>
      </c>
      <c r="S2124">
        <f>YEAR(T2124)</f>
        <v>2016</v>
      </c>
      <c r="T2124" s="14">
        <f>(((J2124/60)/60)/24)+DATE(1970,1,1)</f>
        <v>42620.143564814818</v>
      </c>
      <c r="U2124" s="15">
        <f>(((I2124/60)/60)/24)+DATE(1970,1,1)</f>
        <v>42680.143564814818</v>
      </c>
    </row>
    <row r="2125" spans="1:21" ht="29" x14ac:dyDescent="0.35">
      <c r="A2125">
        <v>2748</v>
      </c>
      <c r="B2125" s="3" t="s">
        <v>2748</v>
      </c>
      <c r="C2125" s="3" t="s">
        <v>6858</v>
      </c>
      <c r="D2125" s="6">
        <v>5000</v>
      </c>
      <c r="E2125" s="8">
        <v>411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>ROUND((E2125/D2125)*100,0)</f>
        <v>8</v>
      </c>
      <c r="P2125" s="8">
        <f>IFERROR(ROUND(E2125/L2125,2),0)</f>
        <v>102.75</v>
      </c>
      <c r="Q2125" s="10" t="s">
        <v>8318</v>
      </c>
      <c r="R2125" t="s">
        <v>8354</v>
      </c>
      <c r="S2125">
        <f>YEAR(T2125)</f>
        <v>2016</v>
      </c>
      <c r="T2125" s="14">
        <f>(((J2125/60)/60)/24)+DATE(1970,1,1)</f>
        <v>42585.7106712963</v>
      </c>
      <c r="U2125" s="15">
        <f>(((I2125/60)/60)/24)+DATE(1970,1,1)</f>
        <v>42615.7106712963</v>
      </c>
    </row>
    <row r="2126" spans="1:21" ht="29" x14ac:dyDescent="0.35">
      <c r="A2126">
        <v>2760</v>
      </c>
      <c r="B2126" s="3" t="s">
        <v>2760</v>
      </c>
      <c r="C2126" s="3" t="s">
        <v>6870</v>
      </c>
      <c r="D2126" s="6">
        <v>5000</v>
      </c>
      <c r="E2126" s="8">
        <v>401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>ROUND((E2126/D2126)*100,0)</f>
        <v>8</v>
      </c>
      <c r="P2126" s="8">
        <f>IFERROR(ROUND(E2126/L2126,2),0)</f>
        <v>0</v>
      </c>
      <c r="Q2126" s="10" t="s">
        <v>8318</v>
      </c>
      <c r="R2126" t="s">
        <v>8354</v>
      </c>
      <c r="S2126">
        <f>YEAR(T2126)</f>
        <v>2013</v>
      </c>
      <c r="T2126" s="14">
        <f>(((J2126/60)/60)/24)+DATE(1970,1,1)</f>
        <v>41415.461319444446</v>
      </c>
      <c r="U2126" s="15">
        <f>(((I2126/60)/60)/24)+DATE(1970,1,1)</f>
        <v>41445.461319444446</v>
      </c>
    </row>
    <row r="2127" spans="1:21" ht="29" x14ac:dyDescent="0.35">
      <c r="A2127">
        <v>2761</v>
      </c>
      <c r="B2127" s="3" t="s">
        <v>2761</v>
      </c>
      <c r="C2127" s="3" t="s">
        <v>6871</v>
      </c>
      <c r="D2127" s="6">
        <v>5000</v>
      </c>
      <c r="E2127" s="8">
        <v>400.33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>ROUND((E2127/D2127)*100,0)</f>
        <v>8</v>
      </c>
      <c r="P2127" s="8">
        <f>IFERROR(ROUND(E2127/L2127,2),0)</f>
        <v>100.08</v>
      </c>
      <c r="Q2127" s="10" t="s">
        <v>8318</v>
      </c>
      <c r="R2127" t="s">
        <v>8354</v>
      </c>
      <c r="S2127">
        <f>YEAR(T2127)</f>
        <v>2012</v>
      </c>
      <c r="T2127" s="14">
        <f>(((J2127/60)/60)/24)+DATE(1970,1,1)</f>
        <v>41247.063576388886</v>
      </c>
      <c r="U2127" s="15">
        <f>(((I2127/60)/60)/24)+DATE(1970,1,1)</f>
        <v>41277.063576388886</v>
      </c>
    </row>
    <row r="2128" spans="1:21" ht="29" x14ac:dyDescent="0.35">
      <c r="A2128">
        <v>2766</v>
      </c>
      <c r="B2128" s="3" t="s">
        <v>2766</v>
      </c>
      <c r="C2128" s="3" t="s">
        <v>6876</v>
      </c>
      <c r="D2128" s="6">
        <v>5000</v>
      </c>
      <c r="E2128" s="8">
        <v>400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>ROUND((E2128/D2128)*100,0)</f>
        <v>8</v>
      </c>
      <c r="P2128" s="8">
        <f>IFERROR(ROUND(E2128/L2128,2),0)</f>
        <v>100</v>
      </c>
      <c r="Q2128" s="10" t="s">
        <v>8318</v>
      </c>
      <c r="R2128" t="s">
        <v>8354</v>
      </c>
      <c r="S2128">
        <f>YEAR(T2128)</f>
        <v>2011</v>
      </c>
      <c r="T2128" s="14">
        <f>(((J2128/60)/60)/24)+DATE(1970,1,1)</f>
        <v>40736.668032407404</v>
      </c>
      <c r="U2128" s="15">
        <f>(((I2128/60)/60)/24)+DATE(1970,1,1)</f>
        <v>40766.668032407404</v>
      </c>
    </row>
    <row r="2129" spans="1:21" ht="29" x14ac:dyDescent="0.35">
      <c r="A2129">
        <v>2775</v>
      </c>
      <c r="B2129" s="3" t="s">
        <v>2775</v>
      </c>
      <c r="C2129" s="3" t="s">
        <v>6885</v>
      </c>
      <c r="D2129" s="6">
        <v>5000</v>
      </c>
      <c r="E2129" s="8">
        <v>380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>ROUND((E2129/D2129)*100,0)</f>
        <v>8</v>
      </c>
      <c r="P2129" s="8">
        <f>IFERROR(ROUND(E2129/L2129,2),0)</f>
        <v>190</v>
      </c>
      <c r="Q2129" s="10" t="s">
        <v>8318</v>
      </c>
      <c r="R2129" t="s">
        <v>8354</v>
      </c>
      <c r="S2129">
        <f>YEAR(T2129)</f>
        <v>2011</v>
      </c>
      <c r="T2129" s="14">
        <f>(((J2129/60)/60)/24)+DATE(1970,1,1)</f>
        <v>40863.013356481482</v>
      </c>
      <c r="U2129" s="15">
        <f>(((I2129/60)/60)/24)+DATE(1970,1,1)</f>
        <v>40893.013356481482</v>
      </c>
    </row>
    <row r="2130" spans="1:21" ht="29" x14ac:dyDescent="0.35">
      <c r="A2130">
        <v>2785</v>
      </c>
      <c r="B2130" s="3" t="s">
        <v>2785</v>
      </c>
      <c r="C2130" s="3" t="s">
        <v>6895</v>
      </c>
      <c r="D2130" s="6">
        <v>5000</v>
      </c>
      <c r="E2130" s="8">
        <v>369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>ROUND((E2130/D2130)*100,0)</f>
        <v>7</v>
      </c>
      <c r="P2130" s="8">
        <f>IFERROR(ROUND(E2130/L2130,2),0)</f>
        <v>2.6</v>
      </c>
      <c r="Q2130" s="10" t="s">
        <v>8339</v>
      </c>
      <c r="R2130" t="s">
        <v>8340</v>
      </c>
      <c r="S2130">
        <f>YEAR(T2130)</f>
        <v>2016</v>
      </c>
      <c r="T2130" s="14">
        <f>(((J2130/60)/60)/24)+DATE(1970,1,1)</f>
        <v>42558.189432870371</v>
      </c>
      <c r="U2130" s="15">
        <f>(((I2130/60)/60)/24)+DATE(1970,1,1)</f>
        <v>42587.875</v>
      </c>
    </row>
    <row r="2131" spans="1:21" ht="29" x14ac:dyDescent="0.35">
      <c r="A2131">
        <v>2798</v>
      </c>
      <c r="B2131" s="3" t="s">
        <v>2798</v>
      </c>
      <c r="C2131" s="3" t="s">
        <v>6908</v>
      </c>
      <c r="D2131" s="6">
        <v>5000</v>
      </c>
      <c r="E2131" s="8">
        <v>351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>ROUND((E2131/D2131)*100,0)</f>
        <v>7</v>
      </c>
      <c r="P2131" s="8">
        <f>IFERROR(ROUND(E2131/L2131,2),0)</f>
        <v>2.5299999999999998</v>
      </c>
      <c r="Q2131" s="10" t="s">
        <v>8339</v>
      </c>
      <c r="R2131" t="s">
        <v>8340</v>
      </c>
      <c r="S2131">
        <f>YEAR(T2131)</f>
        <v>2015</v>
      </c>
      <c r="T2131" s="14">
        <f>(((J2131/60)/60)/24)+DATE(1970,1,1)</f>
        <v>42201.675011574072</v>
      </c>
      <c r="U2131" s="15">
        <f>(((I2131/60)/60)/24)+DATE(1970,1,1)</f>
        <v>42216.666666666672</v>
      </c>
    </row>
    <row r="2132" spans="1:21" ht="29" x14ac:dyDescent="0.35">
      <c r="A2132">
        <v>2799</v>
      </c>
      <c r="B2132" s="3" t="s">
        <v>2799</v>
      </c>
      <c r="C2132" s="3" t="s">
        <v>6909</v>
      </c>
      <c r="D2132" s="6">
        <v>5000</v>
      </c>
      <c r="E2132" s="8">
        <v>350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>ROUND((E2132/D2132)*100,0)</f>
        <v>7</v>
      </c>
      <c r="P2132" s="8">
        <f>IFERROR(ROUND(E2132/L2132,2),0)</f>
        <v>2.69</v>
      </c>
      <c r="Q2132" s="10" t="s">
        <v>8339</v>
      </c>
      <c r="R2132" t="s">
        <v>8340</v>
      </c>
      <c r="S2132">
        <f>YEAR(T2132)</f>
        <v>2016</v>
      </c>
      <c r="T2132" s="14">
        <f>(((J2132/60)/60)/24)+DATE(1970,1,1)</f>
        <v>42507.264699074076</v>
      </c>
      <c r="U2132" s="15">
        <f>(((I2132/60)/60)/24)+DATE(1970,1,1)</f>
        <v>42538.666666666672</v>
      </c>
    </row>
    <row r="2133" spans="1:21" x14ac:dyDescent="0.35">
      <c r="A2133">
        <v>2807</v>
      </c>
      <c r="B2133" s="3" t="s">
        <v>2807</v>
      </c>
      <c r="C2133" s="3" t="s">
        <v>6917</v>
      </c>
      <c r="D2133" s="6">
        <v>5000</v>
      </c>
      <c r="E2133" s="8">
        <v>340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>ROUND((E2133/D2133)*100,0)</f>
        <v>7</v>
      </c>
      <c r="P2133" s="8">
        <f>IFERROR(ROUND(E2133/L2133,2),0)</f>
        <v>3.66</v>
      </c>
      <c r="Q2133" s="10" t="s">
        <v>8339</v>
      </c>
      <c r="R2133" t="s">
        <v>8340</v>
      </c>
      <c r="S2133">
        <f>YEAR(T2133)</f>
        <v>2015</v>
      </c>
      <c r="T2133" s="14">
        <f>(((J2133/60)/60)/24)+DATE(1970,1,1)</f>
        <v>42154.873124999998</v>
      </c>
      <c r="U2133" s="15">
        <f>(((I2133/60)/60)/24)+DATE(1970,1,1)</f>
        <v>42184.873124999998</v>
      </c>
    </row>
    <row r="2134" spans="1:21" ht="29" x14ac:dyDescent="0.35">
      <c r="A2134">
        <v>2812</v>
      </c>
      <c r="B2134" s="3" t="s">
        <v>2812</v>
      </c>
      <c r="C2134" s="3" t="s">
        <v>6922</v>
      </c>
      <c r="D2134" s="6">
        <v>5000</v>
      </c>
      <c r="E2134" s="8">
        <v>335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>ROUND((E2134/D2134)*100,0)</f>
        <v>7</v>
      </c>
      <c r="P2134" s="8">
        <f>IFERROR(ROUND(E2134/L2134,2),0)</f>
        <v>4.04</v>
      </c>
      <c r="Q2134" s="10" t="s">
        <v>8339</v>
      </c>
      <c r="R2134" t="s">
        <v>8340</v>
      </c>
      <c r="S2134">
        <f>YEAR(T2134)</f>
        <v>2015</v>
      </c>
      <c r="T2134" s="14">
        <f>(((J2134/60)/60)/24)+DATE(1970,1,1)</f>
        <v>42054.74418981481</v>
      </c>
      <c r="U2134" s="15">
        <f>(((I2134/60)/60)/24)+DATE(1970,1,1)</f>
        <v>42100.166666666672</v>
      </c>
    </row>
    <row r="2135" spans="1:21" ht="29" x14ac:dyDescent="0.35">
      <c r="A2135">
        <v>2819</v>
      </c>
      <c r="B2135" s="3" t="s">
        <v>2819</v>
      </c>
      <c r="C2135" s="3" t="s">
        <v>6929</v>
      </c>
      <c r="D2135" s="6">
        <v>5000</v>
      </c>
      <c r="E2135" s="8">
        <v>325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>ROUND((E2135/D2135)*100,0)</f>
        <v>7</v>
      </c>
      <c r="P2135" s="8">
        <f>IFERROR(ROUND(E2135/L2135,2),0)</f>
        <v>3.13</v>
      </c>
      <c r="Q2135" s="10" t="s">
        <v>8339</v>
      </c>
      <c r="R2135" t="s">
        <v>8340</v>
      </c>
      <c r="S2135">
        <f>YEAR(T2135)</f>
        <v>2015</v>
      </c>
      <c r="T2135" s="14">
        <f>(((J2135/60)/60)/24)+DATE(1970,1,1)</f>
        <v>42139.525567129633</v>
      </c>
      <c r="U2135" s="15">
        <f>(((I2135/60)/60)/24)+DATE(1970,1,1)</f>
        <v>42169.525567129633</v>
      </c>
    </row>
    <row r="2136" spans="1:21" ht="29" x14ac:dyDescent="0.35">
      <c r="A2136">
        <v>2852</v>
      </c>
      <c r="B2136" s="3" t="s">
        <v>2852</v>
      </c>
      <c r="C2136" s="3" t="s">
        <v>6962</v>
      </c>
      <c r="D2136" s="6">
        <v>5000</v>
      </c>
      <c r="E2136" s="8">
        <v>292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>ROUND((E2136/D2136)*100,0)</f>
        <v>6</v>
      </c>
      <c r="P2136" s="8">
        <f>IFERROR(ROUND(E2136/L2136,2),0)</f>
        <v>48.67</v>
      </c>
      <c r="Q2136" s="10" t="s">
        <v>8339</v>
      </c>
      <c r="R2136" t="s">
        <v>8340</v>
      </c>
      <c r="S2136">
        <f>YEAR(T2136)</f>
        <v>2014</v>
      </c>
      <c r="T2136" s="14">
        <f>(((J2136/60)/60)/24)+DATE(1970,1,1)</f>
        <v>41781.045173611114</v>
      </c>
      <c r="U2136" s="15">
        <f>(((I2136/60)/60)/24)+DATE(1970,1,1)</f>
        <v>41811.045173611114</v>
      </c>
    </row>
    <row r="2137" spans="1:21" ht="29" x14ac:dyDescent="0.35">
      <c r="A2137">
        <v>2866</v>
      </c>
      <c r="B2137" s="3" t="s">
        <v>2866</v>
      </c>
      <c r="C2137" s="3" t="s">
        <v>6976</v>
      </c>
      <c r="D2137" s="6">
        <v>5000</v>
      </c>
      <c r="E2137" s="8">
        <v>280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>ROUND((E2137/D2137)*100,0)</f>
        <v>6</v>
      </c>
      <c r="P2137" s="8">
        <f>IFERROR(ROUND(E2137/L2137,2),0)</f>
        <v>140</v>
      </c>
      <c r="Q2137" s="10" t="s">
        <v>8339</v>
      </c>
      <c r="R2137" t="s">
        <v>8340</v>
      </c>
      <c r="S2137">
        <f>YEAR(T2137)</f>
        <v>2016</v>
      </c>
      <c r="T2137" s="14">
        <f>(((J2137/60)/60)/24)+DATE(1970,1,1)</f>
        <v>42627.955104166671</v>
      </c>
      <c r="U2137" s="15">
        <f>(((I2137/60)/60)/24)+DATE(1970,1,1)</f>
        <v>42657.916666666672</v>
      </c>
    </row>
    <row r="2138" spans="1:21" ht="29" x14ac:dyDescent="0.35">
      <c r="A2138">
        <v>2870</v>
      </c>
      <c r="B2138" s="3" t="s">
        <v>2870</v>
      </c>
      <c r="C2138" s="3" t="s">
        <v>6980</v>
      </c>
      <c r="D2138" s="6">
        <v>5000</v>
      </c>
      <c r="E2138" s="8">
        <v>277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>ROUND((E2138/D2138)*100,0)</f>
        <v>6</v>
      </c>
      <c r="P2138" s="8">
        <f>IFERROR(ROUND(E2138/L2138,2),0)</f>
        <v>30.78</v>
      </c>
      <c r="Q2138" s="10" t="s">
        <v>8339</v>
      </c>
      <c r="R2138" t="s">
        <v>8340</v>
      </c>
      <c r="S2138">
        <f>YEAR(T2138)</f>
        <v>2014</v>
      </c>
      <c r="T2138" s="14">
        <f>(((J2138/60)/60)/24)+DATE(1970,1,1)</f>
        <v>41746.189409722225</v>
      </c>
      <c r="U2138" s="15">
        <f>(((I2138/60)/60)/24)+DATE(1970,1,1)</f>
        <v>41776.189409722225</v>
      </c>
    </row>
    <row r="2139" spans="1:21" ht="29" x14ac:dyDescent="0.35">
      <c r="A2139">
        <v>2874</v>
      </c>
      <c r="B2139" s="3" t="s">
        <v>2874</v>
      </c>
      <c r="C2139" s="3" t="s">
        <v>6984</v>
      </c>
      <c r="D2139" s="6">
        <v>5000</v>
      </c>
      <c r="E2139" s="8">
        <v>273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>ROUND((E2139/D2139)*100,0)</f>
        <v>5</v>
      </c>
      <c r="P2139" s="8">
        <f>IFERROR(ROUND(E2139/L2139,2),0)</f>
        <v>91</v>
      </c>
      <c r="Q2139" s="10" t="s">
        <v>8339</v>
      </c>
      <c r="R2139" t="s">
        <v>8340</v>
      </c>
      <c r="S2139">
        <f>YEAR(T2139)</f>
        <v>2016</v>
      </c>
      <c r="T2139" s="14">
        <f>(((J2139/60)/60)/24)+DATE(1970,1,1)</f>
        <v>42722.84474537037</v>
      </c>
      <c r="U2139" s="15">
        <f>(((I2139/60)/60)/24)+DATE(1970,1,1)</f>
        <v>42752.84474537037</v>
      </c>
    </row>
    <row r="2140" spans="1:21" x14ac:dyDescent="0.35">
      <c r="A2140">
        <v>2893</v>
      </c>
      <c r="B2140" s="3" t="s">
        <v>2893</v>
      </c>
      <c r="C2140" s="3" t="s">
        <v>7003</v>
      </c>
      <c r="D2140" s="6">
        <v>5000</v>
      </c>
      <c r="E2140" s="8">
        <v>260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>ROUND((E2140/D2140)*100,0)</f>
        <v>5</v>
      </c>
      <c r="P2140" s="8">
        <f>IFERROR(ROUND(E2140/L2140,2),0)</f>
        <v>130</v>
      </c>
      <c r="Q2140" s="10" t="s">
        <v>8339</v>
      </c>
      <c r="R2140" t="s">
        <v>8340</v>
      </c>
      <c r="S2140">
        <f>YEAR(T2140)</f>
        <v>2014</v>
      </c>
      <c r="T2140" s="14">
        <f>(((J2140/60)/60)/24)+DATE(1970,1,1)</f>
        <v>41953.773090277777</v>
      </c>
      <c r="U2140" s="15">
        <f>(((I2140/60)/60)/24)+DATE(1970,1,1)</f>
        <v>42013.083333333328</v>
      </c>
    </row>
    <row r="2141" spans="1:21" ht="29" x14ac:dyDescent="0.35">
      <c r="A2141">
        <v>2903</v>
      </c>
      <c r="B2141" s="3" t="s">
        <v>2903</v>
      </c>
      <c r="C2141" s="3" t="s">
        <v>7013</v>
      </c>
      <c r="D2141" s="6">
        <v>5000</v>
      </c>
      <c r="E2141" s="8">
        <v>250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>ROUND((E2141/D2141)*100,0)</f>
        <v>5</v>
      </c>
      <c r="P2141" s="8">
        <f>IFERROR(ROUND(E2141/L2141,2),0)</f>
        <v>62.5</v>
      </c>
      <c r="Q2141" s="10" t="s">
        <v>8339</v>
      </c>
      <c r="R2141" t="s">
        <v>8340</v>
      </c>
      <c r="S2141">
        <f>YEAR(T2141)</f>
        <v>2015</v>
      </c>
      <c r="T2141" s="14">
        <f>(((J2141/60)/60)/24)+DATE(1970,1,1)</f>
        <v>42196.166874999995</v>
      </c>
      <c r="U2141" s="15">
        <f>(((I2141/60)/60)/24)+DATE(1970,1,1)</f>
        <v>42256.166874999995</v>
      </c>
    </row>
    <row r="2142" spans="1:21" ht="29" x14ac:dyDescent="0.35">
      <c r="A2142">
        <v>2918</v>
      </c>
      <c r="B2142" s="3" t="s">
        <v>2918</v>
      </c>
      <c r="C2142" s="3" t="s">
        <v>7028</v>
      </c>
      <c r="D2142" s="6">
        <v>5000</v>
      </c>
      <c r="E2142" s="8">
        <v>241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>ROUND((E2142/D2142)*100,0)</f>
        <v>5</v>
      </c>
      <c r="P2142" s="8">
        <f>IFERROR(ROUND(E2142/L2142,2),0)</f>
        <v>12.05</v>
      </c>
      <c r="Q2142" s="10" t="s">
        <v>8339</v>
      </c>
      <c r="R2142" t="s">
        <v>8340</v>
      </c>
      <c r="S2142">
        <f>YEAR(T2142)</f>
        <v>2015</v>
      </c>
      <c r="T2142" s="14">
        <f>(((J2142/60)/60)/24)+DATE(1970,1,1)</f>
        <v>42278.629710648151</v>
      </c>
      <c r="U2142" s="15">
        <f>(((I2142/60)/60)/24)+DATE(1970,1,1)</f>
        <v>42306.629710648151</v>
      </c>
    </row>
    <row r="2143" spans="1:21" ht="29" x14ac:dyDescent="0.35">
      <c r="A2143">
        <v>2961</v>
      </c>
      <c r="B2143" s="3" t="s">
        <v>2961</v>
      </c>
      <c r="C2143" s="3" t="s">
        <v>7071</v>
      </c>
      <c r="D2143" s="6">
        <v>5000</v>
      </c>
      <c r="E2143" s="8">
        <v>205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>ROUND((E2143/D2143)*100,0)</f>
        <v>4</v>
      </c>
      <c r="P2143" s="8">
        <f>IFERROR(ROUND(E2143/L2143,2),0)</f>
        <v>1.9</v>
      </c>
      <c r="Q2143" s="10" t="s">
        <v>8339</v>
      </c>
      <c r="R2143" t="s">
        <v>8340</v>
      </c>
      <c r="S2143">
        <f>YEAR(T2143)</f>
        <v>2015</v>
      </c>
      <c r="T2143" s="14">
        <f>(((J2143/60)/60)/24)+DATE(1970,1,1)</f>
        <v>42061.212488425925</v>
      </c>
      <c r="U2143" s="15">
        <f>(((I2143/60)/60)/24)+DATE(1970,1,1)</f>
        <v>42089.166666666672</v>
      </c>
    </row>
    <row r="2144" spans="1:21" ht="29" x14ac:dyDescent="0.35">
      <c r="A2144">
        <v>2964</v>
      </c>
      <c r="B2144" s="3" t="s">
        <v>2964</v>
      </c>
      <c r="C2144" s="3" t="s">
        <v>7074</v>
      </c>
      <c r="D2144" s="6">
        <v>5000</v>
      </c>
      <c r="E2144" s="8">
        <v>202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>ROUND((E2144/D2144)*100,0)</f>
        <v>4</v>
      </c>
      <c r="P2144" s="8">
        <f>IFERROR(ROUND(E2144/L2144,2),0)</f>
        <v>1.03</v>
      </c>
      <c r="Q2144" s="10" t="s">
        <v>8339</v>
      </c>
      <c r="R2144" t="s">
        <v>8340</v>
      </c>
      <c r="S2144">
        <f>YEAR(T2144)</f>
        <v>2014</v>
      </c>
      <c r="T2144" s="14">
        <f>(((J2144/60)/60)/24)+DATE(1970,1,1)</f>
        <v>41827.909942129627</v>
      </c>
      <c r="U2144" s="15">
        <f>(((I2144/60)/60)/24)+DATE(1970,1,1)</f>
        <v>41857.897222222222</v>
      </c>
    </row>
    <row r="2145" spans="1:21" ht="29" x14ac:dyDescent="0.35">
      <c r="A2145">
        <v>2967</v>
      </c>
      <c r="B2145" s="3" t="s">
        <v>2967</v>
      </c>
      <c r="C2145" s="3" t="s">
        <v>7077</v>
      </c>
      <c r="D2145" s="6">
        <v>5000</v>
      </c>
      <c r="E2145" s="8">
        <v>201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>ROUND((E2145/D2145)*100,0)</f>
        <v>4</v>
      </c>
      <c r="P2145" s="8">
        <f>IFERROR(ROUND(E2145/L2145,2),0)</f>
        <v>2.83</v>
      </c>
      <c r="Q2145" s="10" t="s">
        <v>8339</v>
      </c>
      <c r="R2145" t="s">
        <v>8340</v>
      </c>
      <c r="S2145">
        <f>YEAR(T2145)</f>
        <v>2015</v>
      </c>
      <c r="T2145" s="14">
        <f>(((J2145/60)/60)/24)+DATE(1970,1,1)</f>
        <v>42042.197824074072</v>
      </c>
      <c r="U2145" s="15">
        <f>(((I2145/60)/60)/24)+DATE(1970,1,1)</f>
        <v>42072.156157407408</v>
      </c>
    </row>
    <row r="2146" spans="1:21" ht="29" x14ac:dyDescent="0.35">
      <c r="A2146">
        <v>2973</v>
      </c>
      <c r="B2146" s="3" t="s">
        <v>2973</v>
      </c>
      <c r="C2146" s="3" t="s">
        <v>7083</v>
      </c>
      <c r="D2146" s="6">
        <v>5000</v>
      </c>
      <c r="E2146" s="8">
        <v>200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>ROUND((E2146/D2146)*100,0)</f>
        <v>4</v>
      </c>
      <c r="P2146" s="8">
        <f>IFERROR(ROUND(E2146/L2146,2),0)</f>
        <v>6.06</v>
      </c>
      <c r="Q2146" s="10" t="s">
        <v>8339</v>
      </c>
      <c r="R2146" t="s">
        <v>8340</v>
      </c>
      <c r="S2146">
        <f>YEAR(T2146)</f>
        <v>2015</v>
      </c>
      <c r="T2146" s="14">
        <f>(((J2146/60)/60)/24)+DATE(1970,1,1)</f>
        <v>42341.818379629629</v>
      </c>
      <c r="U2146" s="15">
        <f>(((I2146/60)/60)/24)+DATE(1970,1,1)</f>
        <v>42370.166666666672</v>
      </c>
    </row>
    <row r="2147" spans="1:21" ht="29" x14ac:dyDescent="0.35">
      <c r="A2147">
        <v>2974</v>
      </c>
      <c r="B2147" s="3" t="s">
        <v>2974</v>
      </c>
      <c r="C2147" s="3" t="s">
        <v>7084</v>
      </c>
      <c r="D2147" s="6">
        <v>5000</v>
      </c>
      <c r="E2147" s="8">
        <v>200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>ROUND((E2147/D2147)*100,0)</f>
        <v>4</v>
      </c>
      <c r="P2147" s="8">
        <f>IFERROR(ROUND(E2147/L2147,2),0)</f>
        <v>2.2999999999999998</v>
      </c>
      <c r="Q2147" s="10" t="s">
        <v>8339</v>
      </c>
      <c r="R2147" t="s">
        <v>8340</v>
      </c>
      <c r="S2147">
        <f>YEAR(T2147)</f>
        <v>2014</v>
      </c>
      <c r="T2147" s="14">
        <f>(((J2147/60)/60)/24)+DATE(1970,1,1)</f>
        <v>41880.061006944445</v>
      </c>
      <c r="U2147" s="15">
        <f>(((I2147/60)/60)/24)+DATE(1970,1,1)</f>
        <v>41908.065972222219</v>
      </c>
    </row>
    <row r="2148" spans="1:21" ht="29" x14ac:dyDescent="0.35">
      <c r="A2148">
        <v>2979</v>
      </c>
      <c r="B2148" s="3" t="s">
        <v>2979</v>
      </c>
      <c r="C2148" s="3" t="s">
        <v>7089</v>
      </c>
      <c r="D2148" s="6">
        <v>5000</v>
      </c>
      <c r="E2148" s="8">
        <v>196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>ROUND((E2148/D2148)*100,0)</f>
        <v>4</v>
      </c>
      <c r="P2148" s="8">
        <f>IFERROR(ROUND(E2148/L2148,2),0)</f>
        <v>4.26</v>
      </c>
      <c r="Q2148" s="10" t="s">
        <v>8339</v>
      </c>
      <c r="R2148" t="s">
        <v>8340</v>
      </c>
      <c r="S2148">
        <f>YEAR(T2148)</f>
        <v>2014</v>
      </c>
      <c r="T2148" s="14">
        <f>(((J2148/60)/60)/24)+DATE(1970,1,1)</f>
        <v>41993.824340277773</v>
      </c>
      <c r="U2148" s="15">
        <f>(((I2148/60)/60)/24)+DATE(1970,1,1)</f>
        <v>42010.25</v>
      </c>
    </row>
    <row r="2149" spans="1:21" ht="29" x14ac:dyDescent="0.35">
      <c r="A2149">
        <v>2982</v>
      </c>
      <c r="B2149" s="3" t="s">
        <v>2982</v>
      </c>
      <c r="C2149" s="3" t="s">
        <v>7092</v>
      </c>
      <c r="D2149" s="6">
        <v>5000</v>
      </c>
      <c r="E2149" s="8">
        <v>195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>ROUND((E2149/D2149)*100,0)</f>
        <v>4</v>
      </c>
      <c r="P2149" s="8">
        <f>IFERROR(ROUND(E2149/L2149,2),0)</f>
        <v>3.31</v>
      </c>
      <c r="Q2149" s="10" t="s">
        <v>8339</v>
      </c>
      <c r="R2149" t="s">
        <v>8357</v>
      </c>
      <c r="S2149">
        <f>YEAR(T2149)</f>
        <v>2016</v>
      </c>
      <c r="T2149" s="14">
        <f>(((J2149/60)/60)/24)+DATE(1970,1,1)</f>
        <v>42381.686840277776</v>
      </c>
      <c r="U2149" s="15">
        <f>(((I2149/60)/60)/24)+DATE(1970,1,1)</f>
        <v>42411.686840277776</v>
      </c>
    </row>
    <row r="2150" spans="1:21" ht="29" x14ac:dyDescent="0.35">
      <c r="A2150">
        <v>3024</v>
      </c>
      <c r="B2150" s="3" t="s">
        <v>3024</v>
      </c>
      <c r="C2150" s="3" t="s">
        <v>7134</v>
      </c>
      <c r="D2150" s="6">
        <v>5000</v>
      </c>
      <c r="E2150" s="8">
        <v>151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>ROUND((E2150/D2150)*100,0)</f>
        <v>3</v>
      </c>
      <c r="P2150" s="8">
        <f>IFERROR(ROUND(E2150/L2150,2),0)</f>
        <v>0.83</v>
      </c>
      <c r="Q2150" s="10" t="s">
        <v>8339</v>
      </c>
      <c r="R2150" t="s">
        <v>8357</v>
      </c>
      <c r="S2150">
        <f>YEAR(T2150)</f>
        <v>2012</v>
      </c>
      <c r="T2150" s="14">
        <f>(((J2150/60)/60)/24)+DATE(1970,1,1)</f>
        <v>41158.993923611109</v>
      </c>
      <c r="U2150" s="15">
        <f>(((I2150/60)/60)/24)+DATE(1970,1,1)</f>
        <v>41188.993923611109</v>
      </c>
    </row>
    <row r="2151" spans="1:21" x14ac:dyDescent="0.35">
      <c r="A2151">
        <v>3028</v>
      </c>
      <c r="B2151" s="3" t="s">
        <v>3028</v>
      </c>
      <c r="C2151" s="3" t="s">
        <v>7138</v>
      </c>
      <c r="D2151" s="6">
        <v>5000</v>
      </c>
      <c r="E2151" s="8">
        <v>150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>ROUND((E2151/D2151)*100,0)</f>
        <v>3</v>
      </c>
      <c r="P2151" s="8">
        <f>IFERROR(ROUND(E2151/L2151,2),0)</f>
        <v>1.52</v>
      </c>
      <c r="Q2151" s="10" t="s">
        <v>8339</v>
      </c>
      <c r="R2151" t="s">
        <v>8357</v>
      </c>
      <c r="S2151">
        <f>YEAR(T2151)</f>
        <v>2016</v>
      </c>
      <c r="T2151" s="14">
        <f>(((J2151/60)/60)/24)+DATE(1970,1,1)</f>
        <v>42567.264178240745</v>
      </c>
      <c r="U2151" s="15">
        <f>(((I2151/60)/60)/24)+DATE(1970,1,1)</f>
        <v>42597.264178240745</v>
      </c>
    </row>
    <row r="2152" spans="1:21" ht="29" x14ac:dyDescent="0.35">
      <c r="A2152">
        <v>3048</v>
      </c>
      <c r="B2152" s="3" t="s">
        <v>3048</v>
      </c>
      <c r="C2152" s="3" t="s">
        <v>7158</v>
      </c>
      <c r="D2152" s="6">
        <v>5000</v>
      </c>
      <c r="E2152" s="8">
        <v>135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>ROUND((E2152/D2152)*100,0)</f>
        <v>3</v>
      </c>
      <c r="P2152" s="8">
        <f>IFERROR(ROUND(E2152/L2152,2),0)</f>
        <v>2.87</v>
      </c>
      <c r="Q2152" s="10" t="s">
        <v>8339</v>
      </c>
      <c r="R2152" t="s">
        <v>8357</v>
      </c>
      <c r="S2152">
        <f>YEAR(T2152)</f>
        <v>2014</v>
      </c>
      <c r="T2152" s="14">
        <f>(((J2152/60)/60)/24)+DATE(1970,1,1)</f>
        <v>41975.901180555549</v>
      </c>
      <c r="U2152" s="15">
        <f>(((I2152/60)/60)/24)+DATE(1970,1,1)</f>
        <v>42004.890277777777</v>
      </c>
    </row>
    <row r="2153" spans="1:21" ht="29" x14ac:dyDescent="0.35">
      <c r="A2153">
        <v>3091</v>
      </c>
      <c r="B2153" s="3" t="s">
        <v>3091</v>
      </c>
      <c r="C2153" s="3" t="s">
        <v>7201</v>
      </c>
      <c r="D2153" s="6">
        <v>5000</v>
      </c>
      <c r="E2153" s="8">
        <v>115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>ROUND((E2153/D2153)*100,0)</f>
        <v>2</v>
      </c>
      <c r="P2153" s="8">
        <f>IFERROR(ROUND(E2153/L2153,2),0)</f>
        <v>12.78</v>
      </c>
      <c r="Q2153" s="10" t="s">
        <v>8339</v>
      </c>
      <c r="R2153" t="s">
        <v>8357</v>
      </c>
      <c r="S2153">
        <f>YEAR(T2153)</f>
        <v>2016</v>
      </c>
      <c r="T2153" s="14">
        <f>(((J2153/60)/60)/24)+DATE(1970,1,1)</f>
        <v>42566.948414351849</v>
      </c>
      <c r="U2153" s="15">
        <f>(((I2153/60)/60)/24)+DATE(1970,1,1)</f>
        <v>42596.948414351849</v>
      </c>
    </row>
    <row r="2154" spans="1:21" ht="29" x14ac:dyDescent="0.35">
      <c r="A2154">
        <v>3155</v>
      </c>
      <c r="B2154" s="3" t="s">
        <v>3155</v>
      </c>
      <c r="C2154" s="3" t="s">
        <v>7265</v>
      </c>
      <c r="D2154" s="6">
        <v>5000</v>
      </c>
      <c r="E2154" s="8">
        <v>94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>ROUND((E2154/D2154)*100,0)</f>
        <v>2</v>
      </c>
      <c r="P2154" s="8">
        <f>IFERROR(ROUND(E2154/L2154,2),0)</f>
        <v>0.31</v>
      </c>
      <c r="Q2154" s="10" t="s">
        <v>8339</v>
      </c>
      <c r="R2154" t="s">
        <v>8340</v>
      </c>
      <c r="S2154">
        <f>YEAR(T2154)</f>
        <v>2012</v>
      </c>
      <c r="T2154" s="14">
        <f>(((J2154/60)/60)/24)+DATE(1970,1,1)</f>
        <v>41233.499131944445</v>
      </c>
      <c r="U2154" s="15">
        <f>(((I2154/60)/60)/24)+DATE(1970,1,1)</f>
        <v>41263.499131944445</v>
      </c>
    </row>
    <row r="2155" spans="1:21" x14ac:dyDescent="0.35">
      <c r="A2155">
        <v>3158</v>
      </c>
      <c r="B2155" s="3" t="s">
        <v>3158</v>
      </c>
      <c r="C2155" s="3" t="s">
        <v>7268</v>
      </c>
      <c r="D2155" s="6">
        <v>5000</v>
      </c>
      <c r="E2155" s="8">
        <v>92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>ROUND((E2155/D2155)*100,0)</f>
        <v>2</v>
      </c>
      <c r="P2155" s="8">
        <f>IFERROR(ROUND(E2155/L2155,2),0)</f>
        <v>1.33</v>
      </c>
      <c r="Q2155" s="10" t="s">
        <v>8339</v>
      </c>
      <c r="R2155" t="s">
        <v>8340</v>
      </c>
      <c r="S2155">
        <f>YEAR(T2155)</f>
        <v>2013</v>
      </c>
      <c r="T2155" s="14">
        <f>(((J2155/60)/60)/24)+DATE(1970,1,1)</f>
        <v>41447.839722222219</v>
      </c>
      <c r="U2155" s="15">
        <f>(((I2155/60)/60)/24)+DATE(1970,1,1)</f>
        <v>41477.839722222219</v>
      </c>
    </row>
    <row r="2156" spans="1:21" ht="29" x14ac:dyDescent="0.35">
      <c r="A2156">
        <v>3175</v>
      </c>
      <c r="B2156" s="3" t="s">
        <v>3175</v>
      </c>
      <c r="C2156" s="3" t="s">
        <v>7285</v>
      </c>
      <c r="D2156" s="6">
        <v>5000</v>
      </c>
      <c r="E2156" s="8">
        <v>85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>ROUND((E2156/D2156)*100,0)</f>
        <v>2</v>
      </c>
      <c r="P2156" s="8">
        <f>IFERROR(ROUND(E2156/L2156,2),0)</f>
        <v>1.42</v>
      </c>
      <c r="Q2156" s="10" t="s">
        <v>8339</v>
      </c>
      <c r="R2156" t="s">
        <v>8340</v>
      </c>
      <c r="S2156">
        <f>YEAR(T2156)</f>
        <v>2010</v>
      </c>
      <c r="T2156" s="14">
        <f>(((J2156/60)/60)/24)+DATE(1970,1,1)</f>
        <v>40531.886886574073</v>
      </c>
      <c r="U2156" s="15">
        <f>(((I2156/60)/60)/24)+DATE(1970,1,1)</f>
        <v>40591.886886574073</v>
      </c>
    </row>
    <row r="2157" spans="1:21" ht="29" x14ac:dyDescent="0.35">
      <c r="A2157">
        <v>3193</v>
      </c>
      <c r="B2157" s="3" t="s">
        <v>3193</v>
      </c>
      <c r="C2157" s="3" t="s">
        <v>7303</v>
      </c>
      <c r="D2157" s="6">
        <v>5000</v>
      </c>
      <c r="E2157" s="8">
        <v>75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>ROUND((E2157/D2157)*100,0)</f>
        <v>2</v>
      </c>
      <c r="P2157" s="8">
        <f>IFERROR(ROUND(E2157/L2157,2),0)</f>
        <v>3.13</v>
      </c>
      <c r="Q2157" s="10" t="s">
        <v>8339</v>
      </c>
      <c r="R2157" t="s">
        <v>8351</v>
      </c>
      <c r="S2157">
        <f>YEAR(T2157)</f>
        <v>2015</v>
      </c>
      <c r="T2157" s="14">
        <f>(((J2157/60)/60)/24)+DATE(1970,1,1)</f>
        <v>42010.968240740738</v>
      </c>
      <c r="U2157" s="15">
        <f>(((I2157/60)/60)/24)+DATE(1970,1,1)</f>
        <v>42055.968240740738</v>
      </c>
    </row>
    <row r="2158" spans="1:21" ht="29" x14ac:dyDescent="0.35">
      <c r="A2158">
        <v>3199</v>
      </c>
      <c r="B2158" s="3" t="s">
        <v>3199</v>
      </c>
      <c r="C2158" s="3" t="s">
        <v>7309</v>
      </c>
      <c r="D2158" s="6">
        <v>5000</v>
      </c>
      <c r="E2158" s="8">
        <v>75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>ROUND((E2158/D2158)*100,0)</f>
        <v>2</v>
      </c>
      <c r="P2158" s="8">
        <f>IFERROR(ROUND(E2158/L2158,2),0)</f>
        <v>1.42</v>
      </c>
      <c r="Q2158" s="10" t="s">
        <v>8339</v>
      </c>
      <c r="R2158" t="s">
        <v>8351</v>
      </c>
      <c r="S2158">
        <f>YEAR(T2158)</f>
        <v>2014</v>
      </c>
      <c r="T2158" s="14">
        <f>(((J2158/60)/60)/24)+DATE(1970,1,1)</f>
        <v>41858.761782407404</v>
      </c>
      <c r="U2158" s="15">
        <f>(((I2158/60)/60)/24)+DATE(1970,1,1)</f>
        <v>41888.875</v>
      </c>
    </row>
    <row r="2159" spans="1:21" ht="29" x14ac:dyDescent="0.35">
      <c r="A2159">
        <v>3202</v>
      </c>
      <c r="B2159" s="3" t="s">
        <v>3202</v>
      </c>
      <c r="C2159" s="3" t="s">
        <v>7312</v>
      </c>
      <c r="D2159" s="6">
        <v>5000</v>
      </c>
      <c r="E2159" s="8">
        <v>75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>ROUND((E2159/D2159)*100,0)</f>
        <v>2</v>
      </c>
      <c r="P2159" s="8">
        <f>IFERROR(ROUND(E2159/L2159,2),0)</f>
        <v>3</v>
      </c>
      <c r="Q2159" s="10" t="s">
        <v>8339</v>
      </c>
      <c r="R2159" t="s">
        <v>8351</v>
      </c>
      <c r="S2159">
        <f>YEAR(T2159)</f>
        <v>2015</v>
      </c>
      <c r="T2159" s="14">
        <f>(((J2159/60)/60)/24)+DATE(1970,1,1)</f>
        <v>42293.853541666671</v>
      </c>
      <c r="U2159" s="15">
        <f>(((I2159/60)/60)/24)+DATE(1970,1,1)</f>
        <v>42352.249305555553</v>
      </c>
    </row>
    <row r="2160" spans="1:21" ht="29" x14ac:dyDescent="0.35">
      <c r="A2160">
        <v>3206</v>
      </c>
      <c r="B2160" s="3" t="s">
        <v>3206</v>
      </c>
      <c r="C2160" s="3" t="s">
        <v>7316</v>
      </c>
      <c r="D2160" s="6">
        <v>5000</v>
      </c>
      <c r="E2160" s="8">
        <v>72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>ROUND((E2160/D2160)*100,0)</f>
        <v>1</v>
      </c>
      <c r="P2160" s="8">
        <f>IFERROR(ROUND(E2160/L2160,2),0)</f>
        <v>0</v>
      </c>
      <c r="Q2160" s="10" t="s">
        <v>8339</v>
      </c>
      <c r="R2160" t="s">
        <v>8351</v>
      </c>
      <c r="S2160">
        <f>YEAR(T2160)</f>
        <v>2015</v>
      </c>
      <c r="T2160" s="14">
        <f>(((J2160/60)/60)/24)+DATE(1970,1,1)</f>
        <v>42236.276053240741</v>
      </c>
      <c r="U2160" s="15">
        <f>(((I2160/60)/60)/24)+DATE(1970,1,1)</f>
        <v>42266.276053240741</v>
      </c>
    </row>
    <row r="2161" spans="1:21" ht="29" x14ac:dyDescent="0.35">
      <c r="A2161">
        <v>3208</v>
      </c>
      <c r="B2161" s="3" t="s">
        <v>3208</v>
      </c>
      <c r="C2161" s="3" t="s">
        <v>7318</v>
      </c>
      <c r="D2161" s="6">
        <v>5000</v>
      </c>
      <c r="E2161" s="8">
        <v>71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>ROUND((E2161/D2161)*100,0)</f>
        <v>1</v>
      </c>
      <c r="P2161" s="8">
        <f>IFERROR(ROUND(E2161/L2161,2),0)</f>
        <v>0.87</v>
      </c>
      <c r="Q2161" s="10" t="s">
        <v>8339</v>
      </c>
      <c r="R2161" t="s">
        <v>8340</v>
      </c>
      <c r="S2161">
        <f>YEAR(T2161)</f>
        <v>2014</v>
      </c>
      <c r="T2161" s="14">
        <f>(((J2161/60)/60)/24)+DATE(1970,1,1)</f>
        <v>41827.605057870373</v>
      </c>
      <c r="U2161" s="15">
        <f>(((I2161/60)/60)/24)+DATE(1970,1,1)</f>
        <v>41848.605057870373</v>
      </c>
    </row>
    <row r="2162" spans="1:21" ht="29" x14ac:dyDescent="0.35">
      <c r="A2162">
        <v>3233</v>
      </c>
      <c r="B2162" s="3" t="s">
        <v>3233</v>
      </c>
      <c r="C2162" s="3" t="s">
        <v>7343</v>
      </c>
      <c r="D2162" s="6">
        <v>5000</v>
      </c>
      <c r="E2162" s="8">
        <v>61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>ROUND((E2162/D2162)*100,0)</f>
        <v>1</v>
      </c>
      <c r="P2162" s="8">
        <f>IFERROR(ROUND(E2162/L2162,2),0)</f>
        <v>1</v>
      </c>
      <c r="Q2162" s="10" t="s">
        <v>8339</v>
      </c>
      <c r="R2162" t="s">
        <v>8340</v>
      </c>
      <c r="S2162">
        <f>YEAR(T2162)</f>
        <v>2017</v>
      </c>
      <c r="T2162" s="14">
        <f>(((J2162/60)/60)/24)+DATE(1970,1,1)</f>
        <v>42766.805034722223</v>
      </c>
      <c r="U2162" s="15">
        <f>(((I2162/60)/60)/24)+DATE(1970,1,1)</f>
        <v>42796.805034722223</v>
      </c>
    </row>
    <row r="2163" spans="1:21" ht="29" x14ac:dyDescent="0.35">
      <c r="A2163">
        <v>3260</v>
      </c>
      <c r="B2163" s="3" t="s">
        <v>3260</v>
      </c>
      <c r="C2163" s="3" t="s">
        <v>7370</v>
      </c>
      <c r="D2163" s="6">
        <v>5000</v>
      </c>
      <c r="E2163" s="8">
        <v>53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>ROUND((E2163/D2163)*100,0)</f>
        <v>1</v>
      </c>
      <c r="P2163" s="8">
        <f>IFERROR(ROUND(E2163/L2163,2),0)</f>
        <v>0.73</v>
      </c>
      <c r="Q2163" s="10" t="s">
        <v>8339</v>
      </c>
      <c r="R2163" t="s">
        <v>8340</v>
      </c>
      <c r="S2163">
        <f>YEAR(T2163)</f>
        <v>2015</v>
      </c>
      <c r="T2163" s="14">
        <f>(((J2163/60)/60)/24)+DATE(1970,1,1)</f>
        <v>42303.672662037032</v>
      </c>
      <c r="U2163" s="15">
        <f>(((I2163/60)/60)/24)+DATE(1970,1,1)</f>
        <v>42338.714328703703</v>
      </c>
    </row>
    <row r="2164" spans="1:21" ht="29" x14ac:dyDescent="0.35">
      <c r="A2164">
        <v>3277</v>
      </c>
      <c r="B2164" s="3" t="s">
        <v>3277</v>
      </c>
      <c r="C2164" s="3" t="s">
        <v>7387</v>
      </c>
      <c r="D2164" s="6">
        <v>5000</v>
      </c>
      <c r="E2164" s="8">
        <v>50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>ROUND((E2164/D2164)*100,0)</f>
        <v>1</v>
      </c>
      <c r="P2164" s="8">
        <f>IFERROR(ROUND(E2164/L2164,2),0)</f>
        <v>0.5</v>
      </c>
      <c r="Q2164" s="10" t="s">
        <v>8339</v>
      </c>
      <c r="R2164" t="s">
        <v>8340</v>
      </c>
      <c r="S2164">
        <f>YEAR(T2164)</f>
        <v>2014</v>
      </c>
      <c r="T2164" s="14">
        <f>(((J2164/60)/60)/24)+DATE(1970,1,1)</f>
        <v>41931.682939814818</v>
      </c>
      <c r="U2164" s="15">
        <f>(((I2164/60)/60)/24)+DATE(1970,1,1)</f>
        <v>41961.724606481483</v>
      </c>
    </row>
    <row r="2165" spans="1:21" ht="29" x14ac:dyDescent="0.35">
      <c r="A2165">
        <v>3281</v>
      </c>
      <c r="B2165" s="3" t="s">
        <v>3281</v>
      </c>
      <c r="C2165" s="3" t="s">
        <v>7391</v>
      </c>
      <c r="D2165" s="6">
        <v>5000</v>
      </c>
      <c r="E2165" s="8">
        <v>50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>ROUND((E2165/D2165)*100,0)</f>
        <v>1</v>
      </c>
      <c r="P2165" s="8">
        <f>IFERROR(ROUND(E2165/L2165,2),0)</f>
        <v>1.06</v>
      </c>
      <c r="Q2165" s="10" t="s">
        <v>8339</v>
      </c>
      <c r="R2165" t="s">
        <v>8340</v>
      </c>
      <c r="S2165">
        <f>YEAR(T2165)</f>
        <v>2015</v>
      </c>
      <c r="T2165" s="14">
        <f>(((J2165/60)/60)/24)+DATE(1970,1,1)</f>
        <v>42219.019733796296</v>
      </c>
      <c r="U2165" s="15">
        <f>(((I2165/60)/60)/24)+DATE(1970,1,1)</f>
        <v>42249.019733796296</v>
      </c>
    </row>
    <row r="2166" spans="1:21" ht="29" x14ac:dyDescent="0.35">
      <c r="A2166">
        <v>3331</v>
      </c>
      <c r="B2166" s="3" t="s">
        <v>3331</v>
      </c>
      <c r="C2166" s="3" t="s">
        <v>7441</v>
      </c>
      <c r="D2166" s="6">
        <v>5000</v>
      </c>
      <c r="E2166" s="8">
        <v>41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>ROUND((E2166/D2166)*100,0)</f>
        <v>1</v>
      </c>
      <c r="P2166" s="8">
        <f>IFERROR(ROUND(E2166/L2166,2),0)</f>
        <v>0.63</v>
      </c>
      <c r="Q2166" s="10" t="s">
        <v>8339</v>
      </c>
      <c r="R2166" t="s">
        <v>8340</v>
      </c>
      <c r="S2166">
        <f>YEAR(T2166)</f>
        <v>2015</v>
      </c>
      <c r="T2166" s="14">
        <f>(((J2166/60)/60)/24)+DATE(1970,1,1)</f>
        <v>42248.697754629626</v>
      </c>
      <c r="U2166" s="15">
        <f>(((I2166/60)/60)/24)+DATE(1970,1,1)</f>
        <v>42283.697754629626</v>
      </c>
    </row>
    <row r="2167" spans="1:21" ht="29" x14ac:dyDescent="0.35">
      <c r="A2167">
        <v>3335</v>
      </c>
      <c r="B2167" s="3" t="s">
        <v>3335</v>
      </c>
      <c r="C2167" s="3" t="s">
        <v>7445</v>
      </c>
      <c r="D2167" s="6">
        <v>5000</v>
      </c>
      <c r="E2167" s="8">
        <v>40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>ROUND((E2167/D2167)*100,0)</f>
        <v>1</v>
      </c>
      <c r="P2167" s="8">
        <f>IFERROR(ROUND(E2167/L2167,2),0)</f>
        <v>0.63</v>
      </c>
      <c r="Q2167" s="10" t="s">
        <v>8339</v>
      </c>
      <c r="R2167" t="s">
        <v>8340</v>
      </c>
      <c r="S2167">
        <f>YEAR(T2167)</f>
        <v>2014</v>
      </c>
      <c r="T2167" s="14">
        <f>(((J2167/60)/60)/24)+DATE(1970,1,1)</f>
        <v>41827.674143518518</v>
      </c>
      <c r="U2167" s="15">
        <f>(((I2167/60)/60)/24)+DATE(1970,1,1)</f>
        <v>41854.958333333336</v>
      </c>
    </row>
    <row r="2168" spans="1:21" ht="29" x14ac:dyDescent="0.35">
      <c r="A2168">
        <v>3351</v>
      </c>
      <c r="B2168" s="3" t="s">
        <v>3350</v>
      </c>
      <c r="C2168" s="3" t="s">
        <v>7461</v>
      </c>
      <c r="D2168" s="6">
        <v>5000</v>
      </c>
      <c r="E2168" s="8">
        <v>36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>ROUND((E2168/D2168)*100,0)</f>
        <v>1</v>
      </c>
      <c r="P2168" s="8">
        <f>IFERROR(ROUND(E2168/L2168,2),0)</f>
        <v>0.67</v>
      </c>
      <c r="Q2168" s="10" t="s">
        <v>8339</v>
      </c>
      <c r="R2168" t="s">
        <v>8340</v>
      </c>
      <c r="S2168">
        <f>YEAR(T2168)</f>
        <v>2014</v>
      </c>
      <c r="T2168" s="14">
        <f>(((J2168/60)/60)/24)+DATE(1970,1,1)</f>
        <v>41806.395428240743</v>
      </c>
      <c r="U2168" s="15">
        <f>(((I2168/60)/60)/24)+DATE(1970,1,1)</f>
        <v>41843.458333333336</v>
      </c>
    </row>
    <row r="2169" spans="1:21" ht="29" x14ac:dyDescent="0.35">
      <c r="A2169">
        <v>3352</v>
      </c>
      <c r="B2169" s="3" t="s">
        <v>3351</v>
      </c>
      <c r="C2169" s="3" t="s">
        <v>7462</v>
      </c>
      <c r="D2169" s="6">
        <v>5000</v>
      </c>
      <c r="E2169" s="8">
        <v>36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>ROUND((E2169/D2169)*100,0)</f>
        <v>1</v>
      </c>
      <c r="P2169" s="8">
        <f>IFERROR(ROUND(E2169/L2169,2),0)</f>
        <v>0.51</v>
      </c>
      <c r="Q2169" s="10" t="s">
        <v>8339</v>
      </c>
      <c r="R2169" t="s">
        <v>8340</v>
      </c>
      <c r="S2169">
        <f>YEAR(T2169)</f>
        <v>2016</v>
      </c>
      <c r="T2169" s="14">
        <f>(((J2169/60)/60)/24)+DATE(1970,1,1)</f>
        <v>42495.992800925931</v>
      </c>
      <c r="U2169" s="15">
        <f>(((I2169/60)/60)/24)+DATE(1970,1,1)</f>
        <v>42552.958333333328</v>
      </c>
    </row>
    <row r="2170" spans="1:21" ht="29" x14ac:dyDescent="0.35">
      <c r="A2170">
        <v>3361</v>
      </c>
      <c r="B2170" s="3" t="s">
        <v>3360</v>
      </c>
      <c r="C2170" s="3" t="s">
        <v>7471</v>
      </c>
      <c r="D2170" s="6">
        <v>5000</v>
      </c>
      <c r="E2170" s="8">
        <v>35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>ROUND((E2170/D2170)*100,0)</f>
        <v>1</v>
      </c>
      <c r="P2170" s="8">
        <f>IFERROR(ROUND(E2170/L2170,2),0)</f>
        <v>0.51</v>
      </c>
      <c r="Q2170" s="10" t="s">
        <v>8339</v>
      </c>
      <c r="R2170" t="s">
        <v>8340</v>
      </c>
      <c r="S2170">
        <f>YEAR(T2170)</f>
        <v>2014</v>
      </c>
      <c r="T2170" s="14">
        <f>(((J2170/60)/60)/24)+DATE(1970,1,1)</f>
        <v>41866.025347222225</v>
      </c>
      <c r="U2170" s="15">
        <f>(((I2170/60)/60)/24)+DATE(1970,1,1)</f>
        <v>41883.665972222225</v>
      </c>
    </row>
    <row r="2171" spans="1:21" ht="29" x14ac:dyDescent="0.35">
      <c r="A2171">
        <v>3369</v>
      </c>
      <c r="B2171" s="3" t="s">
        <v>3368</v>
      </c>
      <c r="C2171" s="3" t="s">
        <v>7479</v>
      </c>
      <c r="D2171" s="6">
        <v>5000</v>
      </c>
      <c r="E2171" s="8">
        <v>32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>ROUND((E2171/D2171)*100,0)</f>
        <v>1</v>
      </c>
      <c r="P2171" s="8">
        <f>IFERROR(ROUND(E2171/L2171,2),0)</f>
        <v>0.59</v>
      </c>
      <c r="Q2171" s="10" t="s">
        <v>8339</v>
      </c>
      <c r="R2171" t="s">
        <v>8340</v>
      </c>
      <c r="S2171">
        <f>YEAR(T2171)</f>
        <v>2016</v>
      </c>
      <c r="T2171" s="14">
        <f>(((J2171/60)/60)/24)+DATE(1970,1,1)</f>
        <v>42690.041435185187</v>
      </c>
      <c r="U2171" s="15">
        <f>(((I2171/60)/60)/24)+DATE(1970,1,1)</f>
        <v>42750.041435185187</v>
      </c>
    </row>
    <row r="2172" spans="1:21" ht="29" x14ac:dyDescent="0.35">
      <c r="A2172">
        <v>3436</v>
      </c>
      <c r="B2172" s="3" t="s">
        <v>3435</v>
      </c>
      <c r="C2172" s="3" t="s">
        <v>7546</v>
      </c>
      <c r="D2172" s="6">
        <v>5000</v>
      </c>
      <c r="E2172" s="8">
        <v>24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>ROUND((E2172/D2172)*100,0)</f>
        <v>0</v>
      </c>
      <c r="P2172" s="8">
        <f>IFERROR(ROUND(E2172/L2172,2),0)</f>
        <v>0.65</v>
      </c>
      <c r="Q2172" s="10" t="s">
        <v>8339</v>
      </c>
      <c r="R2172" t="s">
        <v>8340</v>
      </c>
      <c r="S2172">
        <f>YEAR(T2172)</f>
        <v>2014</v>
      </c>
      <c r="T2172" s="14">
        <f>(((J2172/60)/60)/24)+DATE(1970,1,1)</f>
        <v>41851.541585648149</v>
      </c>
      <c r="U2172" s="15">
        <f>(((I2172/60)/60)/24)+DATE(1970,1,1)</f>
        <v>41872.686111111114</v>
      </c>
    </row>
    <row r="2173" spans="1:21" ht="29" x14ac:dyDescent="0.35">
      <c r="A2173">
        <v>3440</v>
      </c>
      <c r="B2173" s="3" t="s">
        <v>3439</v>
      </c>
      <c r="C2173" s="3" t="s">
        <v>7550</v>
      </c>
      <c r="D2173" s="6">
        <v>5000</v>
      </c>
      <c r="E2173" s="8">
        <v>22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>ROUND((E2173/D2173)*100,0)</f>
        <v>0</v>
      </c>
      <c r="P2173" s="8">
        <f>IFERROR(ROUND(E2173/L2173,2),0)</f>
        <v>0.27</v>
      </c>
      <c r="Q2173" s="10" t="s">
        <v>8339</v>
      </c>
      <c r="R2173" t="s">
        <v>8340</v>
      </c>
      <c r="S2173">
        <f>YEAR(T2173)</f>
        <v>2014</v>
      </c>
      <c r="T2173" s="14">
        <f>(((J2173/60)/60)/24)+DATE(1970,1,1)</f>
        <v>41809.12300925926</v>
      </c>
      <c r="U2173" s="15">
        <f>(((I2173/60)/60)/24)+DATE(1970,1,1)</f>
        <v>41831.677083333336</v>
      </c>
    </row>
    <row r="2174" spans="1:21" ht="29" x14ac:dyDescent="0.35">
      <c r="A2174">
        <v>3464</v>
      </c>
      <c r="B2174" s="3" t="s">
        <v>3463</v>
      </c>
      <c r="C2174" s="3" t="s">
        <v>7574</v>
      </c>
      <c r="D2174" s="6">
        <v>5000</v>
      </c>
      <c r="E2174" s="8">
        <v>19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>ROUND((E2174/D2174)*100,0)</f>
        <v>0</v>
      </c>
      <c r="P2174" s="8">
        <f>IFERROR(ROUND(E2174/L2174,2),0)</f>
        <v>0.2</v>
      </c>
      <c r="Q2174" s="10" t="s">
        <v>8339</v>
      </c>
      <c r="R2174" t="s">
        <v>8340</v>
      </c>
      <c r="S2174">
        <f>YEAR(T2174)</f>
        <v>2016</v>
      </c>
      <c r="T2174" s="14">
        <f>(((J2174/60)/60)/24)+DATE(1970,1,1)</f>
        <v>42575.130057870367</v>
      </c>
      <c r="U2174" s="15">
        <f>(((I2174/60)/60)/24)+DATE(1970,1,1)</f>
        <v>42605.130057870367</v>
      </c>
    </row>
    <row r="2175" spans="1:21" ht="29" x14ac:dyDescent="0.35">
      <c r="A2175">
        <v>3489</v>
      </c>
      <c r="B2175" s="3" t="s">
        <v>3488</v>
      </c>
      <c r="C2175" s="3" t="s">
        <v>7599</v>
      </c>
      <c r="D2175" s="6">
        <v>5000</v>
      </c>
      <c r="E2175" s="8">
        <v>12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>ROUND((E2175/D2175)*100,0)</f>
        <v>0</v>
      </c>
      <c r="P2175" s="8">
        <f>IFERROR(ROUND(E2175/L2175,2),0)</f>
        <v>0.17</v>
      </c>
      <c r="Q2175" s="10" t="s">
        <v>8339</v>
      </c>
      <c r="R2175" t="s">
        <v>8340</v>
      </c>
      <c r="S2175">
        <f>YEAR(T2175)</f>
        <v>2014</v>
      </c>
      <c r="T2175" s="14">
        <f>(((J2175/60)/60)/24)+DATE(1970,1,1)</f>
        <v>41753.635775462964</v>
      </c>
      <c r="U2175" s="15">
        <f>(((I2175/60)/60)/24)+DATE(1970,1,1)</f>
        <v>41783.875</v>
      </c>
    </row>
    <row r="2176" spans="1:21" ht="29" x14ac:dyDescent="0.35">
      <c r="A2176">
        <v>3495</v>
      </c>
      <c r="B2176" s="3" t="s">
        <v>3494</v>
      </c>
      <c r="C2176" s="3" t="s">
        <v>7605</v>
      </c>
      <c r="D2176" s="6">
        <v>5000</v>
      </c>
      <c r="E2176" s="8">
        <v>11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>ROUND((E2176/D2176)*100,0)</f>
        <v>0</v>
      </c>
      <c r="P2176" s="8">
        <f>IFERROR(ROUND(E2176/L2176,2),0)</f>
        <v>0.15</v>
      </c>
      <c r="Q2176" s="10" t="s">
        <v>8339</v>
      </c>
      <c r="R2176" t="s">
        <v>8340</v>
      </c>
      <c r="S2176">
        <f>YEAR(T2176)</f>
        <v>2014</v>
      </c>
      <c r="T2176" s="14">
        <f>(((J2176/60)/60)/24)+DATE(1970,1,1)</f>
        <v>41915.762835648151</v>
      </c>
      <c r="U2176" s="15">
        <f>(((I2176/60)/60)/24)+DATE(1970,1,1)</f>
        <v>41944.720833333333</v>
      </c>
    </row>
    <row r="2177" spans="1:21" ht="29" x14ac:dyDescent="0.35">
      <c r="A2177">
        <v>3534</v>
      </c>
      <c r="B2177" s="3" t="s">
        <v>3533</v>
      </c>
      <c r="C2177" s="3" t="s">
        <v>7644</v>
      </c>
      <c r="D2177" s="6">
        <v>5000</v>
      </c>
      <c r="E2177" s="8">
        <v>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>ROUND((E2177/D2177)*100,0)</f>
        <v>0</v>
      </c>
      <c r="P2177" s="8">
        <f>IFERROR(ROUND(E2177/L2177,2),0)</f>
        <v>0.05</v>
      </c>
      <c r="Q2177" s="10" t="s">
        <v>8339</v>
      </c>
      <c r="R2177" t="s">
        <v>8340</v>
      </c>
      <c r="S2177">
        <f>YEAR(T2177)</f>
        <v>2015</v>
      </c>
      <c r="T2177" s="14">
        <f>(((J2177/60)/60)/24)+DATE(1970,1,1)</f>
        <v>42243.6252662037</v>
      </c>
      <c r="U2177" s="15">
        <f>(((I2177/60)/60)/24)+DATE(1970,1,1)</f>
        <v>42278.6252662037</v>
      </c>
    </row>
    <row r="2178" spans="1:21" ht="29" x14ac:dyDescent="0.35">
      <c r="A2178">
        <v>3554</v>
      </c>
      <c r="B2178" s="3" t="s">
        <v>3553</v>
      </c>
      <c r="C2178" s="3" t="s">
        <v>7664</v>
      </c>
      <c r="D2178" s="6">
        <v>5000</v>
      </c>
      <c r="E2178" s="8">
        <v>8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>ROUND((E2178/D2178)*100,0)</f>
        <v>0</v>
      </c>
      <c r="P2178" s="8">
        <f>IFERROR(ROUND(E2178/L2178,2),0)</f>
        <v>0.15</v>
      </c>
      <c r="Q2178" s="10" t="s">
        <v>8339</v>
      </c>
      <c r="R2178" t="s">
        <v>8340</v>
      </c>
      <c r="S2178">
        <f>YEAR(T2178)</f>
        <v>2015</v>
      </c>
      <c r="T2178" s="14">
        <f>(((J2178/60)/60)/24)+DATE(1970,1,1)</f>
        <v>42016.050451388888</v>
      </c>
      <c r="U2178" s="15">
        <f>(((I2178/60)/60)/24)+DATE(1970,1,1)</f>
        <v>42046.708333333328</v>
      </c>
    </row>
    <row r="2179" spans="1:21" ht="29" x14ac:dyDescent="0.35">
      <c r="A2179">
        <v>3569</v>
      </c>
      <c r="B2179" s="3" t="s">
        <v>3568</v>
      </c>
      <c r="C2179" s="3" t="s">
        <v>7679</v>
      </c>
      <c r="D2179" s="6">
        <v>5000</v>
      </c>
      <c r="E2179" s="8">
        <v>5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>ROUND((E2179/D2179)*100,0)</f>
        <v>0</v>
      </c>
      <c r="P2179" s="8">
        <f>IFERROR(ROUND(E2179/L2179,2),0)</f>
        <v>0.12</v>
      </c>
      <c r="Q2179" s="10" t="s">
        <v>8339</v>
      </c>
      <c r="R2179" t="s">
        <v>8340</v>
      </c>
      <c r="S2179">
        <f>YEAR(T2179)</f>
        <v>2014</v>
      </c>
      <c r="T2179" s="14">
        <f>(((J2179/60)/60)/24)+DATE(1970,1,1)</f>
        <v>41982.688611111109</v>
      </c>
      <c r="U2179" s="15">
        <f>(((I2179/60)/60)/24)+DATE(1970,1,1)</f>
        <v>42012.688611111109</v>
      </c>
    </row>
    <row r="2180" spans="1:21" ht="29" x14ac:dyDescent="0.35">
      <c r="A2180">
        <v>3590</v>
      </c>
      <c r="B2180" s="3" t="s">
        <v>3589</v>
      </c>
      <c r="C2180" s="3" t="s">
        <v>7700</v>
      </c>
      <c r="D2180" s="6">
        <v>5000</v>
      </c>
      <c r="E2180" s="8">
        <v>5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>ROUND((E2180/D2180)*100,0)</f>
        <v>0</v>
      </c>
      <c r="P2180" s="8">
        <f>IFERROR(ROUND(E2180/L2180,2),0)</f>
        <v>7.0000000000000007E-2</v>
      </c>
      <c r="Q2180" s="10" t="s">
        <v>8339</v>
      </c>
      <c r="R2180" t="s">
        <v>8340</v>
      </c>
      <c r="S2180">
        <f>YEAR(T2180)</f>
        <v>2014</v>
      </c>
      <c r="T2180" s="14">
        <f>(((J2180/60)/60)/24)+DATE(1970,1,1)</f>
        <v>41902.333726851852</v>
      </c>
      <c r="U2180" s="15">
        <f>(((I2180/60)/60)/24)+DATE(1970,1,1)</f>
        <v>41932.333726851852</v>
      </c>
    </row>
    <row r="2181" spans="1:21" ht="29" x14ac:dyDescent="0.35">
      <c r="A2181">
        <v>3612</v>
      </c>
      <c r="B2181" s="3" t="s">
        <v>3611</v>
      </c>
      <c r="C2181" s="3" t="s">
        <v>7722</v>
      </c>
      <c r="D2181" s="6">
        <v>5000</v>
      </c>
      <c r="E2181" s="8">
        <v>3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>ROUND((E2181/D2181)*100,0)</f>
        <v>0</v>
      </c>
      <c r="P2181" s="8">
        <f>IFERROR(ROUND(E2181/L2181,2),0)</f>
        <v>0.05</v>
      </c>
      <c r="Q2181" s="10" t="s">
        <v>8339</v>
      </c>
      <c r="R2181" t="s">
        <v>8340</v>
      </c>
      <c r="S2181">
        <f>YEAR(T2181)</f>
        <v>2014</v>
      </c>
      <c r="T2181" s="14">
        <f>(((J2181/60)/60)/24)+DATE(1970,1,1)</f>
        <v>41789.726979166669</v>
      </c>
      <c r="U2181" s="15">
        <f>(((I2181/60)/60)/24)+DATE(1970,1,1)</f>
        <v>41799.726979166669</v>
      </c>
    </row>
    <row r="2182" spans="1:21" ht="29" x14ac:dyDescent="0.35">
      <c r="A2182">
        <v>3633</v>
      </c>
      <c r="B2182" s="3" t="s">
        <v>3631</v>
      </c>
      <c r="C2182" s="3" t="s">
        <v>7743</v>
      </c>
      <c r="D2182" s="6">
        <v>5000</v>
      </c>
      <c r="E2182" s="8">
        <v>1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>ROUND((E2182/D2182)*100,0)</f>
        <v>0</v>
      </c>
      <c r="P2182" s="8">
        <f>IFERROR(ROUND(E2182/L2182,2),0)</f>
        <v>0.03</v>
      </c>
      <c r="Q2182" s="10" t="s">
        <v>8339</v>
      </c>
      <c r="R2182" t="s">
        <v>8351</v>
      </c>
      <c r="S2182">
        <f>YEAR(T2182)</f>
        <v>2016</v>
      </c>
      <c r="T2182" s="14">
        <f>(((J2182/60)/60)/24)+DATE(1970,1,1)</f>
        <v>42649.623460648145</v>
      </c>
      <c r="U2182" s="15">
        <f>(((I2182/60)/60)/24)+DATE(1970,1,1)</f>
        <v>42693.041666666672</v>
      </c>
    </row>
    <row r="2183" spans="1:21" ht="29" x14ac:dyDescent="0.35">
      <c r="A2183">
        <v>3644</v>
      </c>
      <c r="B2183" s="3" t="s">
        <v>3642</v>
      </c>
      <c r="C2183" s="3" t="s">
        <v>7754</v>
      </c>
      <c r="D2183" s="6">
        <v>5000</v>
      </c>
      <c r="E2183" s="8">
        <v>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>ROUND((E2183/D2183)*100,0)</f>
        <v>0</v>
      </c>
      <c r="P2183" s="8">
        <f>IFERROR(ROUND(E2183/L2183,2),0)</f>
        <v>0.08</v>
      </c>
      <c r="Q2183" s="10" t="s">
        <v>8339</v>
      </c>
      <c r="R2183" t="s">
        <v>8351</v>
      </c>
      <c r="S2183">
        <f>YEAR(T2183)</f>
        <v>2016</v>
      </c>
      <c r="T2183" s="14">
        <f>(((J2183/60)/60)/24)+DATE(1970,1,1)</f>
        <v>42409.241747685184</v>
      </c>
      <c r="U2183" s="15">
        <f>(((I2183/60)/60)/24)+DATE(1970,1,1)</f>
        <v>42437.207638888889</v>
      </c>
    </row>
    <row r="2184" spans="1:21" ht="29" x14ac:dyDescent="0.35">
      <c r="A2184">
        <v>3655</v>
      </c>
      <c r="B2184" s="3" t="s">
        <v>3652</v>
      </c>
      <c r="C2184" s="3" t="s">
        <v>7765</v>
      </c>
      <c r="D2184" s="6">
        <v>5000</v>
      </c>
      <c r="E2184" s="8">
        <v>1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>ROUND((E2184/D2184)*100,0)</f>
        <v>0</v>
      </c>
      <c r="P2184" s="8">
        <f>IFERROR(ROUND(E2184/L2184,2),0)</f>
        <v>0.01</v>
      </c>
      <c r="Q2184" s="10" t="s">
        <v>8339</v>
      </c>
      <c r="R2184" t="s">
        <v>8340</v>
      </c>
      <c r="S2184">
        <f>YEAR(T2184)</f>
        <v>2015</v>
      </c>
      <c r="T2184" s="14">
        <f>(((J2184/60)/60)/24)+DATE(1970,1,1)</f>
        <v>42173.803217592591</v>
      </c>
      <c r="U2184" s="15">
        <f>(((I2184/60)/60)/24)+DATE(1970,1,1)</f>
        <v>42203.290972222225</v>
      </c>
    </row>
    <row r="2185" spans="1:21" ht="29" x14ac:dyDescent="0.35">
      <c r="A2185">
        <v>3656</v>
      </c>
      <c r="B2185" s="3" t="s">
        <v>3653</v>
      </c>
      <c r="C2185" s="3" t="s">
        <v>7766</v>
      </c>
      <c r="D2185" s="6">
        <v>5000</v>
      </c>
      <c r="E2185" s="8">
        <v>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>ROUND((E2185/D2185)*100,0)</f>
        <v>0</v>
      </c>
      <c r="P2185" s="8">
        <f>IFERROR(ROUND(E2185/L2185,2),0)</f>
        <v>0.02</v>
      </c>
      <c r="Q2185" s="10" t="s">
        <v>8339</v>
      </c>
      <c r="R2185" t="s">
        <v>8340</v>
      </c>
      <c r="S2185">
        <f>YEAR(T2185)</f>
        <v>2017</v>
      </c>
      <c r="T2185" s="14">
        <f>(((J2185/60)/60)/24)+DATE(1970,1,1)</f>
        <v>42737.910138888896</v>
      </c>
      <c r="U2185" s="15">
        <f>(((I2185/60)/60)/24)+DATE(1970,1,1)</f>
        <v>42767.957638888889</v>
      </c>
    </row>
    <row r="2186" spans="1:21" ht="29" x14ac:dyDescent="0.35">
      <c r="A2186">
        <v>3685</v>
      </c>
      <c r="B2186" s="3" t="s">
        <v>3682</v>
      </c>
      <c r="C2186" s="3" t="s">
        <v>7795</v>
      </c>
      <c r="D2186" s="6">
        <v>5000</v>
      </c>
      <c r="E2186" s="8">
        <v>1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>ROUND((E2186/D2186)*100,0)</f>
        <v>0</v>
      </c>
      <c r="P2186" s="8">
        <f>IFERROR(ROUND(E2186/L2186,2),0)</f>
        <v>0.01</v>
      </c>
      <c r="Q2186" s="10" t="s">
        <v>8339</v>
      </c>
      <c r="R2186" t="s">
        <v>8340</v>
      </c>
      <c r="S2186">
        <f>YEAR(T2186)</f>
        <v>2014</v>
      </c>
      <c r="T2186" s="14">
        <f>(((J2186/60)/60)/24)+DATE(1970,1,1)</f>
        <v>41753.593275462961</v>
      </c>
      <c r="U2186" s="15">
        <f>(((I2186/60)/60)/24)+DATE(1970,1,1)</f>
        <v>41778.875</v>
      </c>
    </row>
    <row r="2187" spans="1:21" ht="29" x14ac:dyDescent="0.35">
      <c r="A2187">
        <v>3687</v>
      </c>
      <c r="B2187" s="3" t="s">
        <v>3684</v>
      </c>
      <c r="C2187" s="3" t="s">
        <v>7797</v>
      </c>
      <c r="D2187" s="6">
        <v>5000</v>
      </c>
      <c r="E2187" s="8">
        <v>1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>ROUND((E2187/D2187)*100,0)</f>
        <v>0</v>
      </c>
      <c r="P2187" s="8">
        <f>IFERROR(ROUND(E2187/L2187,2),0)</f>
        <v>0.04</v>
      </c>
      <c r="Q2187" s="10" t="s">
        <v>8339</v>
      </c>
      <c r="R2187" t="s">
        <v>8340</v>
      </c>
      <c r="S2187">
        <f>YEAR(T2187)</f>
        <v>2014</v>
      </c>
      <c r="T2187" s="14">
        <f>(((J2187/60)/60)/24)+DATE(1970,1,1)</f>
        <v>41787.218229166669</v>
      </c>
      <c r="U2187" s="15">
        <f>(((I2187/60)/60)/24)+DATE(1970,1,1)</f>
        <v>41817.218229166669</v>
      </c>
    </row>
    <row r="2188" spans="1:21" ht="29" x14ac:dyDescent="0.35">
      <c r="A2188">
        <v>3698</v>
      </c>
      <c r="B2188" s="3" t="s">
        <v>3695</v>
      </c>
      <c r="C2188" s="3" t="s">
        <v>7808</v>
      </c>
      <c r="D2188" s="6">
        <v>5000</v>
      </c>
      <c r="E2188" s="8">
        <v>1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>ROUND((E2188/D2188)*100,0)</f>
        <v>0</v>
      </c>
      <c r="P2188" s="8">
        <f>IFERROR(ROUND(E2188/L2188,2),0)</f>
        <v>0.01</v>
      </c>
      <c r="Q2188" s="10" t="s">
        <v>8339</v>
      </c>
      <c r="R2188" t="s">
        <v>8340</v>
      </c>
      <c r="S2188">
        <f>YEAR(T2188)</f>
        <v>2016</v>
      </c>
      <c r="T2188" s="14">
        <f>(((J2188/60)/60)/24)+DATE(1970,1,1)</f>
        <v>42401.806562500002</v>
      </c>
      <c r="U2188" s="15">
        <f>(((I2188/60)/60)/24)+DATE(1970,1,1)</f>
        <v>42431.806562500002</v>
      </c>
    </row>
    <row r="2189" spans="1:21" ht="29" x14ac:dyDescent="0.35">
      <c r="A2189">
        <v>3721</v>
      </c>
      <c r="B2189" s="3" t="s">
        <v>3718</v>
      </c>
      <c r="C2189" s="3" t="s">
        <v>7831</v>
      </c>
      <c r="D2189" s="6">
        <v>5000</v>
      </c>
      <c r="E2189" s="8">
        <v>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>ROUND((E2189/D2189)*100,0)</f>
        <v>0</v>
      </c>
      <c r="P2189" s="8">
        <f>IFERROR(ROUND(E2189/L2189,2),0)</f>
        <v>0</v>
      </c>
      <c r="Q2189" s="10" t="s">
        <v>8339</v>
      </c>
      <c r="R2189" t="s">
        <v>8340</v>
      </c>
      <c r="S2189">
        <f>YEAR(T2189)</f>
        <v>2014</v>
      </c>
      <c r="T2189" s="14">
        <f>(((J2189/60)/60)/24)+DATE(1970,1,1)</f>
        <v>41927.936157407406</v>
      </c>
      <c r="U2189" s="15">
        <f>(((I2189/60)/60)/24)+DATE(1970,1,1)</f>
        <v>41948.977824074071</v>
      </c>
    </row>
    <row r="2190" spans="1:21" ht="29" x14ac:dyDescent="0.35">
      <c r="A2190">
        <v>3729</v>
      </c>
      <c r="B2190" s="3" t="s">
        <v>3726</v>
      </c>
      <c r="C2190" s="3" t="s">
        <v>7839</v>
      </c>
      <c r="D2190" s="6">
        <v>5000</v>
      </c>
      <c r="E2190" s="8">
        <v>0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>ROUND((E2190/D2190)*100,0)</f>
        <v>0</v>
      </c>
      <c r="P2190" s="8">
        <f>IFERROR(ROUND(E2190/L2190,2),0)</f>
        <v>0</v>
      </c>
      <c r="Q2190" s="10" t="s">
        <v>8339</v>
      </c>
      <c r="R2190" t="s">
        <v>8340</v>
      </c>
      <c r="S2190">
        <f>YEAR(T2190)</f>
        <v>2015</v>
      </c>
      <c r="T2190" s="14">
        <f>(((J2190/60)/60)/24)+DATE(1970,1,1)</f>
        <v>42041.205000000002</v>
      </c>
      <c r="U2190" s="15">
        <f>(((I2190/60)/60)/24)+DATE(1970,1,1)</f>
        <v>42086.16333333333</v>
      </c>
    </row>
    <row r="2191" spans="1:21" ht="29" x14ac:dyDescent="0.35">
      <c r="A2191">
        <v>3742</v>
      </c>
      <c r="B2191" s="3" t="s">
        <v>3739</v>
      </c>
      <c r="C2191" s="3" t="s">
        <v>7852</v>
      </c>
      <c r="D2191" s="6">
        <v>5000</v>
      </c>
      <c r="E2191" s="8">
        <v>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>ROUND((E2191/D2191)*100,0)</f>
        <v>0</v>
      </c>
      <c r="P2191" s="8">
        <f>IFERROR(ROUND(E2191/L2191,2),0)</f>
        <v>0</v>
      </c>
      <c r="Q2191" s="10" t="s">
        <v>8339</v>
      </c>
      <c r="R2191" t="s">
        <v>8340</v>
      </c>
      <c r="S2191">
        <f>YEAR(T2191)</f>
        <v>2014</v>
      </c>
      <c r="T2191" s="14">
        <f>(((J2191/60)/60)/24)+DATE(1970,1,1)</f>
        <v>41858.214629629627</v>
      </c>
      <c r="U2191" s="15">
        <f>(((I2191/60)/60)/24)+DATE(1970,1,1)</f>
        <v>41888.214629629627</v>
      </c>
    </row>
    <row r="2192" spans="1:21" ht="29" x14ac:dyDescent="0.35">
      <c r="A2192">
        <v>3748</v>
      </c>
      <c r="B2192" s="3" t="s">
        <v>3745</v>
      </c>
      <c r="C2192" s="3" t="s">
        <v>7858</v>
      </c>
      <c r="D2192" s="6">
        <v>5000</v>
      </c>
      <c r="E2192" s="8">
        <v>0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>ROUND((E2192/D2192)*100,0)</f>
        <v>0</v>
      </c>
      <c r="P2192" s="8">
        <f>IFERROR(ROUND(E2192/L2192,2),0)</f>
        <v>0</v>
      </c>
      <c r="Q2192" s="10" t="s">
        <v>8339</v>
      </c>
      <c r="R2192" t="s">
        <v>8351</v>
      </c>
      <c r="S2192">
        <f>YEAR(T2192)</f>
        <v>2016</v>
      </c>
      <c r="T2192" s="14">
        <f>(((J2192/60)/60)/24)+DATE(1970,1,1)</f>
        <v>42395.706435185188</v>
      </c>
      <c r="U2192" s="15">
        <f>(((I2192/60)/60)/24)+DATE(1970,1,1)</f>
        <v>42416.249305555553</v>
      </c>
    </row>
    <row r="2193" spans="1:21" ht="29" x14ac:dyDescent="0.35">
      <c r="A2193">
        <v>3753</v>
      </c>
      <c r="B2193" s="3" t="s">
        <v>3750</v>
      </c>
      <c r="C2193" s="3" t="s">
        <v>7863</v>
      </c>
      <c r="D2193" s="6">
        <v>5000</v>
      </c>
      <c r="E2193" s="8">
        <v>0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>ROUND((E2193/D2193)*100,0)</f>
        <v>0</v>
      </c>
      <c r="P2193" s="8">
        <f>IFERROR(ROUND(E2193/L2193,2),0)</f>
        <v>0</v>
      </c>
      <c r="Q2193" s="10" t="s">
        <v>8339</v>
      </c>
      <c r="R2193" t="s">
        <v>8351</v>
      </c>
      <c r="S2193">
        <f>YEAR(T2193)</f>
        <v>2015</v>
      </c>
      <c r="T2193" s="14">
        <f>(((J2193/60)/60)/24)+DATE(1970,1,1)</f>
        <v>42128.824074074073</v>
      </c>
      <c r="U2193" s="15">
        <f>(((I2193/60)/60)/24)+DATE(1970,1,1)</f>
        <v>42158</v>
      </c>
    </row>
    <row r="2194" spans="1:21" ht="29" x14ac:dyDescent="0.35">
      <c r="A2194">
        <v>3760</v>
      </c>
      <c r="B2194" s="3" t="s">
        <v>3757</v>
      </c>
      <c r="C2194" s="3" t="s">
        <v>7870</v>
      </c>
      <c r="D2194" s="6">
        <v>5000</v>
      </c>
      <c r="E2194" s="8">
        <v>0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>ROUND((E2194/D2194)*100,0)</f>
        <v>0</v>
      </c>
      <c r="P2194" s="8">
        <f>IFERROR(ROUND(E2194/L2194,2),0)</f>
        <v>0</v>
      </c>
      <c r="Q2194" s="10" t="s">
        <v>8339</v>
      </c>
      <c r="R2194" t="s">
        <v>8351</v>
      </c>
      <c r="S2194">
        <f>YEAR(T2194)</f>
        <v>2014</v>
      </c>
      <c r="T2194" s="14">
        <f>(((J2194/60)/60)/24)+DATE(1970,1,1)</f>
        <v>41739.525300925925</v>
      </c>
      <c r="U2194" s="15">
        <f>(((I2194/60)/60)/24)+DATE(1970,1,1)</f>
        <v>41764.525300925925</v>
      </c>
    </row>
    <row r="2195" spans="1:21" ht="29" x14ac:dyDescent="0.35">
      <c r="A2195">
        <v>3763</v>
      </c>
      <c r="B2195" s="3" t="s">
        <v>3760</v>
      </c>
      <c r="C2195" s="3" t="s">
        <v>7873</v>
      </c>
      <c r="D2195" s="6">
        <v>5000</v>
      </c>
      <c r="E2195" s="8">
        <v>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>ROUND((E2195/D2195)*100,0)</f>
        <v>0</v>
      </c>
      <c r="P2195" s="8">
        <f>IFERROR(ROUND(E2195/L2195,2),0)</f>
        <v>0</v>
      </c>
      <c r="Q2195" s="10" t="s">
        <v>8339</v>
      </c>
      <c r="R2195" t="s">
        <v>8351</v>
      </c>
      <c r="S2195">
        <f>YEAR(T2195)</f>
        <v>2015</v>
      </c>
      <c r="T2195" s="14">
        <f>(((J2195/60)/60)/24)+DATE(1970,1,1)</f>
        <v>42065.750300925924</v>
      </c>
      <c r="U2195" s="15">
        <f>(((I2195/60)/60)/24)+DATE(1970,1,1)</f>
        <v>42095.708634259259</v>
      </c>
    </row>
    <row r="2196" spans="1:21" ht="29" x14ac:dyDescent="0.35">
      <c r="A2196">
        <v>3772</v>
      </c>
      <c r="B2196" s="3" t="s">
        <v>3769</v>
      </c>
      <c r="C2196" s="3" t="s">
        <v>7882</v>
      </c>
      <c r="D2196" s="6">
        <v>5000</v>
      </c>
      <c r="E2196" s="8">
        <v>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>ROUND((E2196/D2196)*100,0)</f>
        <v>0</v>
      </c>
      <c r="P2196" s="8">
        <f>IFERROR(ROUND(E2196/L2196,2),0)</f>
        <v>0</v>
      </c>
      <c r="Q2196" s="10" t="s">
        <v>8339</v>
      </c>
      <c r="R2196" t="s">
        <v>8351</v>
      </c>
      <c r="S2196">
        <f>YEAR(T2196)</f>
        <v>2016</v>
      </c>
      <c r="T2196" s="14">
        <f>(((J2196/60)/60)/24)+DATE(1970,1,1)</f>
        <v>42682.616967592592</v>
      </c>
      <c r="U2196" s="15">
        <f>(((I2196/60)/60)/24)+DATE(1970,1,1)</f>
        <v>42703.25</v>
      </c>
    </row>
    <row r="2197" spans="1:21" x14ac:dyDescent="0.35">
      <c r="A2197">
        <v>3773</v>
      </c>
      <c r="B2197" s="3" t="s">
        <v>3770</v>
      </c>
      <c r="C2197" s="3" t="s">
        <v>7883</v>
      </c>
      <c r="D2197" s="6">
        <v>5000</v>
      </c>
      <c r="E2197" s="8">
        <v>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>ROUND((E2197/D2197)*100,0)</f>
        <v>0</v>
      </c>
      <c r="P2197" s="8">
        <f>IFERROR(ROUND(E2197/L2197,2),0)</f>
        <v>0</v>
      </c>
      <c r="Q2197" s="10" t="s">
        <v>8339</v>
      </c>
      <c r="R2197" t="s">
        <v>8351</v>
      </c>
      <c r="S2197">
        <f>YEAR(T2197)</f>
        <v>2016</v>
      </c>
      <c r="T2197" s="14">
        <f>(((J2197/60)/60)/24)+DATE(1970,1,1)</f>
        <v>42656.005173611105</v>
      </c>
      <c r="U2197" s="15">
        <f>(((I2197/60)/60)/24)+DATE(1970,1,1)</f>
        <v>42689.088888888888</v>
      </c>
    </row>
    <row r="2198" spans="1:21" ht="29" x14ac:dyDescent="0.35">
      <c r="A2198">
        <v>3794</v>
      </c>
      <c r="B2198" s="3" t="s">
        <v>3791</v>
      </c>
      <c r="C2198" s="3" t="s">
        <v>7904</v>
      </c>
      <c r="D2198" s="6">
        <v>5000</v>
      </c>
      <c r="E2198" s="8">
        <v>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>ROUND((E2198/D2198)*100,0)</f>
        <v>0</v>
      </c>
      <c r="P2198" s="8">
        <f>IFERROR(ROUND(E2198/L2198,2),0)</f>
        <v>0</v>
      </c>
      <c r="Q2198" s="10" t="s">
        <v>8339</v>
      </c>
      <c r="R2198" t="s">
        <v>8351</v>
      </c>
      <c r="S2198">
        <f>YEAR(T2198)</f>
        <v>2015</v>
      </c>
      <c r="T2198" s="14">
        <f>(((J2198/60)/60)/24)+DATE(1970,1,1)</f>
        <v>42132.58048611111</v>
      </c>
      <c r="U2198" s="15">
        <f>(((I2198/60)/60)/24)+DATE(1970,1,1)</f>
        <v>42162.58048611111</v>
      </c>
    </row>
    <row r="2199" spans="1:21" ht="29" x14ac:dyDescent="0.35">
      <c r="A2199">
        <v>3801</v>
      </c>
      <c r="B2199" s="3" t="s">
        <v>3798</v>
      </c>
      <c r="C2199" s="3" t="s">
        <v>7911</v>
      </c>
      <c r="D2199" s="6">
        <v>5000</v>
      </c>
      <c r="E2199" s="8">
        <v>0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>ROUND((E2199/D2199)*100,0)</f>
        <v>0</v>
      </c>
      <c r="P2199" s="8">
        <f>IFERROR(ROUND(E2199/L2199,2),0)</f>
        <v>0</v>
      </c>
      <c r="Q2199" s="10" t="s">
        <v>8339</v>
      </c>
      <c r="R2199" t="s">
        <v>8351</v>
      </c>
      <c r="S2199">
        <f>YEAR(T2199)</f>
        <v>2014</v>
      </c>
      <c r="T2199" s="14">
        <f>(((J2199/60)/60)/24)+DATE(1970,1,1)</f>
        <v>41975.676111111112</v>
      </c>
      <c r="U2199" s="15">
        <f>(((I2199/60)/60)/24)+DATE(1970,1,1)</f>
        <v>42006.676111111112</v>
      </c>
    </row>
    <row r="2200" spans="1:21" ht="29" x14ac:dyDescent="0.35">
      <c r="A2200">
        <v>3822</v>
      </c>
      <c r="B2200" s="3" t="s">
        <v>3819</v>
      </c>
      <c r="C2200" s="3" t="s">
        <v>7931</v>
      </c>
      <c r="D2200" s="6">
        <v>5000</v>
      </c>
      <c r="E2200" s="8">
        <v>0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>ROUND((E2200/D2200)*100,0)</f>
        <v>0</v>
      </c>
      <c r="P2200" s="8">
        <f>IFERROR(ROUND(E2200/L2200,2),0)</f>
        <v>0</v>
      </c>
      <c r="Q2200" s="10" t="s">
        <v>8339</v>
      </c>
      <c r="R2200" t="s">
        <v>8340</v>
      </c>
      <c r="S2200">
        <f>YEAR(T2200)</f>
        <v>2015</v>
      </c>
      <c r="T2200" s="14">
        <f>(((J2200/60)/60)/24)+DATE(1970,1,1)</f>
        <v>42329.838159722218</v>
      </c>
      <c r="U2200" s="15">
        <f>(((I2200/60)/60)/24)+DATE(1970,1,1)</f>
        <v>42388.957638888889</v>
      </c>
    </row>
    <row r="2201" spans="1:21" ht="29" x14ac:dyDescent="0.35">
      <c r="A2201">
        <v>3825</v>
      </c>
      <c r="B2201" s="3" t="s">
        <v>3822</v>
      </c>
      <c r="C2201" s="3" t="s">
        <v>7934</v>
      </c>
      <c r="D2201" s="6">
        <v>5000</v>
      </c>
      <c r="E2201" s="8">
        <v>0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>ROUND((E2201/D2201)*100,0)</f>
        <v>0</v>
      </c>
      <c r="P2201" s="8">
        <f>IFERROR(ROUND(E2201/L2201,2),0)</f>
        <v>0</v>
      </c>
      <c r="Q2201" s="10" t="s">
        <v>8339</v>
      </c>
      <c r="R2201" t="s">
        <v>8340</v>
      </c>
      <c r="S2201">
        <f>YEAR(T2201)</f>
        <v>2015</v>
      </c>
      <c r="T2201" s="14">
        <f>(((J2201/60)/60)/24)+DATE(1970,1,1)</f>
        <v>42151.069606481484</v>
      </c>
      <c r="U2201" s="15">
        <f>(((I2201/60)/60)/24)+DATE(1970,1,1)</f>
        <v>42172.069606481484</v>
      </c>
    </row>
    <row r="2202" spans="1:21" ht="29" x14ac:dyDescent="0.35">
      <c r="A2202">
        <v>3828</v>
      </c>
      <c r="B2202" s="3" t="s">
        <v>3825</v>
      </c>
      <c r="C2202" s="3" t="s">
        <v>7937</v>
      </c>
      <c r="D2202" s="6">
        <v>5000</v>
      </c>
      <c r="E2202" s="8">
        <v>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>ROUND((E2202/D2202)*100,0)</f>
        <v>0</v>
      </c>
      <c r="P2202" s="8">
        <f>IFERROR(ROUND(E2202/L2202,2),0)</f>
        <v>0</v>
      </c>
      <c r="Q2202" s="10" t="s">
        <v>8339</v>
      </c>
      <c r="R2202" t="s">
        <v>8340</v>
      </c>
      <c r="S2202">
        <f>YEAR(T2202)</f>
        <v>2014</v>
      </c>
      <c r="T2202" s="14">
        <f>(((J2202/60)/60)/24)+DATE(1970,1,1)</f>
        <v>41944.527627314819</v>
      </c>
      <c r="U2202" s="15">
        <f>(((I2202/60)/60)/24)+DATE(1970,1,1)</f>
        <v>42004.569293981483</v>
      </c>
    </row>
    <row r="2203" spans="1:21" ht="29" x14ac:dyDescent="0.35">
      <c r="A2203">
        <v>3842</v>
      </c>
      <c r="B2203" s="3" t="s">
        <v>3839</v>
      </c>
      <c r="C2203" s="3" t="s">
        <v>7951</v>
      </c>
      <c r="D2203" s="6">
        <v>5000</v>
      </c>
      <c r="E2203" s="8">
        <v>0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>ROUND((E2203/D2203)*100,0)</f>
        <v>0</v>
      </c>
      <c r="P2203" s="8">
        <f>IFERROR(ROUND(E2203/L2203,2),0)</f>
        <v>0</v>
      </c>
      <c r="Q2203" s="10" t="s">
        <v>8339</v>
      </c>
      <c r="R2203" t="s">
        <v>8340</v>
      </c>
      <c r="S2203">
        <f>YEAR(T2203)</f>
        <v>2014</v>
      </c>
      <c r="T2203" s="14">
        <f>(((J2203/60)/60)/24)+DATE(1970,1,1)</f>
        <v>41740.493657407409</v>
      </c>
      <c r="U2203" s="15">
        <f>(((I2203/60)/60)/24)+DATE(1970,1,1)</f>
        <v>41770.493657407409</v>
      </c>
    </row>
    <row r="2204" spans="1:21" ht="29" x14ac:dyDescent="0.35">
      <c r="A2204">
        <v>3843</v>
      </c>
      <c r="B2204" s="3" t="s">
        <v>3840</v>
      </c>
      <c r="C2204" s="3" t="s">
        <v>7952</v>
      </c>
      <c r="D2204" s="6">
        <v>5000</v>
      </c>
      <c r="E2204" s="8">
        <v>0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>ROUND((E2204/D2204)*100,0)</f>
        <v>0</v>
      </c>
      <c r="P2204" s="8">
        <f>IFERROR(ROUND(E2204/L2204,2),0)</f>
        <v>0</v>
      </c>
      <c r="Q2204" s="10" t="s">
        <v>8339</v>
      </c>
      <c r="R2204" t="s">
        <v>8340</v>
      </c>
      <c r="S2204">
        <f>YEAR(T2204)</f>
        <v>2014</v>
      </c>
      <c r="T2204" s="14">
        <f>(((J2204/60)/60)/24)+DATE(1970,1,1)</f>
        <v>41766.072500000002</v>
      </c>
      <c r="U2204" s="15">
        <f>(((I2204/60)/60)/24)+DATE(1970,1,1)</f>
        <v>41791.072500000002</v>
      </c>
    </row>
    <row r="2205" spans="1:21" ht="29" x14ac:dyDescent="0.35">
      <c r="A2205">
        <v>3856</v>
      </c>
      <c r="B2205" s="3" t="s">
        <v>3853</v>
      </c>
      <c r="C2205" s="3" t="s">
        <v>7965</v>
      </c>
      <c r="D2205" s="6">
        <v>5000</v>
      </c>
      <c r="E2205" s="8">
        <v>0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>ROUND((E2205/D2205)*100,0)</f>
        <v>0</v>
      </c>
      <c r="P2205" s="8">
        <f>IFERROR(ROUND(E2205/L2205,2),0)</f>
        <v>0</v>
      </c>
      <c r="Q2205" s="10" t="s">
        <v>8339</v>
      </c>
      <c r="R2205" t="s">
        <v>8340</v>
      </c>
      <c r="S2205">
        <f>YEAR(T2205)</f>
        <v>2015</v>
      </c>
      <c r="T2205" s="14">
        <f>(((J2205/60)/60)/24)+DATE(1970,1,1)</f>
        <v>42041.743090277778</v>
      </c>
      <c r="U2205" s="15">
        <f>(((I2205/60)/60)/24)+DATE(1970,1,1)</f>
        <v>42071.701423611114</v>
      </c>
    </row>
    <row r="2206" spans="1:21" ht="29" x14ac:dyDescent="0.35">
      <c r="A2206">
        <v>3857</v>
      </c>
      <c r="B2206" s="3" t="s">
        <v>3854</v>
      </c>
      <c r="C2206" s="3" t="s">
        <v>7966</v>
      </c>
      <c r="D2206" s="6">
        <v>5000</v>
      </c>
      <c r="E2206" s="8">
        <v>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>ROUND((E2206/D2206)*100,0)</f>
        <v>0</v>
      </c>
      <c r="P2206" s="8">
        <f>IFERROR(ROUND(E2206/L2206,2),0)</f>
        <v>0</v>
      </c>
      <c r="Q2206" s="10" t="s">
        <v>8339</v>
      </c>
      <c r="R2206" t="s">
        <v>8340</v>
      </c>
      <c r="S2206">
        <f>YEAR(T2206)</f>
        <v>2014</v>
      </c>
      <c r="T2206" s="14">
        <f>(((J2206/60)/60)/24)+DATE(1970,1,1)</f>
        <v>41829.73715277778</v>
      </c>
      <c r="U2206" s="15">
        <f>(((I2206/60)/60)/24)+DATE(1970,1,1)</f>
        <v>41852.716666666667</v>
      </c>
    </row>
    <row r="2207" spans="1:21" ht="29" x14ac:dyDescent="0.35">
      <c r="A2207">
        <v>3864</v>
      </c>
      <c r="B2207" s="3" t="s">
        <v>3861</v>
      </c>
      <c r="C2207" s="3" t="s">
        <v>7973</v>
      </c>
      <c r="D2207" s="6">
        <v>5000</v>
      </c>
      <c r="E2207" s="8">
        <v>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>ROUND((E2207/D2207)*100,0)</f>
        <v>0</v>
      </c>
      <c r="P2207" s="8">
        <f>IFERROR(ROUND(E2207/L2207,2),0)</f>
        <v>0</v>
      </c>
      <c r="Q2207" s="10" t="s">
        <v>8339</v>
      </c>
      <c r="R2207" t="s">
        <v>8340</v>
      </c>
      <c r="S2207">
        <f>YEAR(T2207)</f>
        <v>2015</v>
      </c>
      <c r="T2207" s="14">
        <f>(((J2207/60)/60)/24)+DATE(1970,1,1)</f>
        <v>42295.891828703709</v>
      </c>
      <c r="U2207" s="15">
        <f>(((I2207/60)/60)/24)+DATE(1970,1,1)</f>
        <v>42325.933495370366</v>
      </c>
    </row>
    <row r="2208" spans="1:21" x14ac:dyDescent="0.35">
      <c r="A2208">
        <v>3868</v>
      </c>
      <c r="B2208" s="3" t="s">
        <v>3865</v>
      </c>
      <c r="C2208" s="3" t="s">
        <v>7977</v>
      </c>
      <c r="D2208" s="6">
        <v>5000</v>
      </c>
      <c r="E2208" s="8">
        <v>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>ROUND((E2208/D2208)*100,0)</f>
        <v>0</v>
      </c>
      <c r="P2208" s="8">
        <f>IFERROR(ROUND(E2208/L2208,2),0)</f>
        <v>0</v>
      </c>
      <c r="Q2208" s="10" t="s">
        <v>8339</v>
      </c>
      <c r="R2208" t="s">
        <v>8351</v>
      </c>
      <c r="S2208">
        <f>YEAR(T2208)</f>
        <v>2014</v>
      </c>
      <c r="T2208" s="14">
        <f>(((J2208/60)/60)/24)+DATE(1970,1,1)</f>
        <v>41865.659780092588</v>
      </c>
      <c r="U2208" s="15">
        <f>(((I2208/60)/60)/24)+DATE(1970,1,1)</f>
        <v>41890.659780092588</v>
      </c>
    </row>
    <row r="2209" spans="1:21" ht="29" x14ac:dyDescent="0.35">
      <c r="A2209">
        <v>3919</v>
      </c>
      <c r="B2209" s="3" t="s">
        <v>3916</v>
      </c>
      <c r="C2209" s="3" t="s">
        <v>8027</v>
      </c>
      <c r="D2209" s="6">
        <v>5000</v>
      </c>
      <c r="E2209" s="8">
        <v>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>ROUND((E2209/D2209)*100,0)</f>
        <v>0</v>
      </c>
      <c r="P2209" s="8">
        <f>IFERROR(ROUND(E2209/L2209,2),0)</f>
        <v>0</v>
      </c>
      <c r="Q2209" s="10" t="s">
        <v>8339</v>
      </c>
      <c r="R2209" t="s">
        <v>8340</v>
      </c>
      <c r="S2209">
        <f>YEAR(T2209)</f>
        <v>2015</v>
      </c>
      <c r="T2209" s="14">
        <f>(((J2209/60)/60)/24)+DATE(1970,1,1)</f>
        <v>42358.684872685189</v>
      </c>
      <c r="U2209" s="15">
        <f>(((I2209/60)/60)/24)+DATE(1970,1,1)</f>
        <v>42387</v>
      </c>
    </row>
    <row r="2210" spans="1:21" x14ac:dyDescent="0.35">
      <c r="A2210">
        <v>3926</v>
      </c>
      <c r="B2210" s="3" t="s">
        <v>3923</v>
      </c>
      <c r="C2210" s="3" t="s">
        <v>8034</v>
      </c>
      <c r="D2210" s="6">
        <v>5000</v>
      </c>
      <c r="E2210" s="8">
        <v>0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>ROUND((E2210/D2210)*100,0)</f>
        <v>0</v>
      </c>
      <c r="P2210" s="8">
        <f>IFERROR(ROUND(E2210/L2210,2),0)</f>
        <v>0</v>
      </c>
      <c r="Q2210" s="10" t="s">
        <v>8339</v>
      </c>
      <c r="R2210" t="s">
        <v>8340</v>
      </c>
      <c r="S2210">
        <f>YEAR(T2210)</f>
        <v>2014</v>
      </c>
      <c r="T2210" s="14">
        <f>(((J2210/60)/60)/24)+DATE(1970,1,1)</f>
        <v>41970.085046296299</v>
      </c>
      <c r="U2210" s="15">
        <f>(((I2210/60)/60)/24)+DATE(1970,1,1)</f>
        <v>42000.085046296299</v>
      </c>
    </row>
    <row r="2211" spans="1:21" ht="29" x14ac:dyDescent="0.35">
      <c r="A2211">
        <v>3928</v>
      </c>
      <c r="B2211" s="3" t="s">
        <v>3925</v>
      </c>
      <c r="C2211" s="3" t="s">
        <v>8036</v>
      </c>
      <c r="D2211" s="6">
        <v>5000</v>
      </c>
      <c r="E2211" s="8">
        <v>0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>ROUND((E2211/D2211)*100,0)</f>
        <v>0</v>
      </c>
      <c r="P2211" s="8">
        <f>IFERROR(ROUND(E2211/L2211,2),0)</f>
        <v>0</v>
      </c>
      <c r="Q2211" s="10" t="s">
        <v>8339</v>
      </c>
      <c r="R2211" t="s">
        <v>8340</v>
      </c>
      <c r="S2211">
        <f>YEAR(T2211)</f>
        <v>2015</v>
      </c>
      <c r="T2211" s="14">
        <f>(((J2211/60)/60)/24)+DATE(1970,1,1)</f>
        <v>42265.683182870373</v>
      </c>
      <c r="U2211" s="15">
        <f>(((I2211/60)/60)/24)+DATE(1970,1,1)</f>
        <v>42293.207638888889</v>
      </c>
    </row>
    <row r="2212" spans="1:21" ht="29" x14ac:dyDescent="0.35">
      <c r="A2212">
        <v>3934</v>
      </c>
      <c r="B2212" s="3" t="s">
        <v>3931</v>
      </c>
      <c r="C2212" s="3" t="s">
        <v>8042</v>
      </c>
      <c r="D2212" s="6">
        <v>5000</v>
      </c>
      <c r="E2212" s="8">
        <v>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>ROUND((E2212/D2212)*100,0)</f>
        <v>0</v>
      </c>
      <c r="P2212" s="8">
        <f>IFERROR(ROUND(E2212/L2212,2),0)</f>
        <v>0</v>
      </c>
      <c r="Q2212" s="10" t="s">
        <v>8339</v>
      </c>
      <c r="R2212" t="s">
        <v>8340</v>
      </c>
      <c r="S2212">
        <f>YEAR(T2212)</f>
        <v>2015</v>
      </c>
      <c r="T2212" s="14">
        <f>(((J2212/60)/60)/24)+DATE(1970,1,1)</f>
        <v>42233.671747685185</v>
      </c>
      <c r="U2212" s="15">
        <f>(((I2212/60)/60)/24)+DATE(1970,1,1)</f>
        <v>42278.541666666672</v>
      </c>
    </row>
    <row r="2213" spans="1:21" ht="29" x14ac:dyDescent="0.35">
      <c r="A2213">
        <v>3939</v>
      </c>
      <c r="B2213" s="3" t="s">
        <v>3936</v>
      </c>
      <c r="C2213" s="3" t="s">
        <v>8047</v>
      </c>
      <c r="D2213" s="6">
        <v>5000</v>
      </c>
      <c r="E2213" s="8">
        <v>0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>ROUND((E2213/D2213)*100,0)</f>
        <v>0</v>
      </c>
      <c r="P2213" s="8">
        <f>IFERROR(ROUND(E2213/L2213,2),0)</f>
        <v>0</v>
      </c>
      <c r="Q2213" s="10" t="s">
        <v>8339</v>
      </c>
      <c r="R2213" t="s">
        <v>8340</v>
      </c>
      <c r="S2213">
        <f>YEAR(T2213)</f>
        <v>2014</v>
      </c>
      <c r="T2213" s="14">
        <f>(((J2213/60)/60)/24)+DATE(1970,1,1)</f>
        <v>41915.400219907409</v>
      </c>
      <c r="U2213" s="15">
        <f>(((I2213/60)/60)/24)+DATE(1970,1,1)</f>
        <v>41919.1875</v>
      </c>
    </row>
    <row r="2214" spans="1:21" ht="29" x14ac:dyDescent="0.35">
      <c r="A2214">
        <v>3940</v>
      </c>
      <c r="B2214" s="3" t="s">
        <v>3937</v>
      </c>
      <c r="C2214" s="3" t="s">
        <v>8048</v>
      </c>
      <c r="D2214" s="6">
        <v>5000</v>
      </c>
      <c r="E2214" s="8">
        <v>0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>ROUND((E2214/D2214)*100,0)</f>
        <v>0</v>
      </c>
      <c r="P2214" s="8">
        <f>IFERROR(ROUND(E2214/L2214,2),0)</f>
        <v>0</v>
      </c>
      <c r="Q2214" s="10" t="s">
        <v>8339</v>
      </c>
      <c r="R2214" t="s">
        <v>8340</v>
      </c>
      <c r="S2214">
        <f>YEAR(T2214)</f>
        <v>2014</v>
      </c>
      <c r="T2214" s="14">
        <f>(((J2214/60)/60)/24)+DATE(1970,1,1)</f>
        <v>41961.492488425924</v>
      </c>
      <c r="U2214" s="15">
        <f>(((I2214/60)/60)/24)+DATE(1970,1,1)</f>
        <v>42006.492488425924</v>
      </c>
    </row>
    <row r="2215" spans="1:21" ht="29" x14ac:dyDescent="0.35">
      <c r="A2215">
        <v>3943</v>
      </c>
      <c r="B2215" s="3" t="s">
        <v>3940</v>
      </c>
      <c r="C2215" s="3" t="s">
        <v>8051</v>
      </c>
      <c r="D2215" s="6">
        <v>5000</v>
      </c>
      <c r="E2215" s="8">
        <v>0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>ROUND((E2215/D2215)*100,0)</f>
        <v>0</v>
      </c>
      <c r="P2215" s="8">
        <f>IFERROR(ROUND(E2215/L2215,2),0)</f>
        <v>0</v>
      </c>
      <c r="Q2215" s="10" t="s">
        <v>8339</v>
      </c>
      <c r="R2215" t="s">
        <v>8340</v>
      </c>
      <c r="S2215">
        <f>YEAR(T2215)</f>
        <v>2015</v>
      </c>
      <c r="T2215" s="14">
        <f>(((J2215/60)/60)/24)+DATE(1970,1,1)</f>
        <v>42279.778564814813</v>
      </c>
      <c r="U2215" s="15">
        <f>(((I2215/60)/60)/24)+DATE(1970,1,1)</f>
        <v>42310.701388888891</v>
      </c>
    </row>
    <row r="2216" spans="1:21" ht="29" x14ac:dyDescent="0.3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>ROUND((E2216/D2216)*100,0)</f>
        <v>0</v>
      </c>
      <c r="P2216" s="8">
        <f>IFERROR(ROUND(E2216/L2216,2),0)</f>
        <v>0</v>
      </c>
      <c r="Q2216" s="10" t="s">
        <v>8339</v>
      </c>
      <c r="R2216" t="s">
        <v>8340</v>
      </c>
      <c r="S2216">
        <f>YEAR(T2216)</f>
        <v>2015</v>
      </c>
      <c r="T2216" s="14">
        <f>(((J2216/60)/60)/24)+DATE(1970,1,1)</f>
        <v>42213.662905092591</v>
      </c>
      <c r="U2216" s="15">
        <f>(((I2216/60)/60)/24)+DATE(1970,1,1)</f>
        <v>42243.662905092591</v>
      </c>
    </row>
    <row r="2217" spans="1:21" ht="29" x14ac:dyDescent="0.35">
      <c r="A2217">
        <v>3961</v>
      </c>
      <c r="B2217" s="3" t="s">
        <v>3958</v>
      </c>
      <c r="C2217" s="3" t="s">
        <v>8068</v>
      </c>
      <c r="D2217" s="6">
        <v>5000</v>
      </c>
      <c r="E2217" s="8">
        <v>0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>ROUND((E2217/D2217)*100,0)</f>
        <v>0</v>
      </c>
      <c r="P2217" s="8">
        <f>IFERROR(ROUND(E2217/L2217,2),0)</f>
        <v>0</v>
      </c>
      <c r="Q2217" s="10" t="s">
        <v>8339</v>
      </c>
      <c r="R2217" t="s">
        <v>8340</v>
      </c>
      <c r="S2217">
        <f>YEAR(T2217)</f>
        <v>2014</v>
      </c>
      <c r="T2217" s="14">
        <f>(((J2217/60)/60)/24)+DATE(1970,1,1)</f>
        <v>41745.891319444447</v>
      </c>
      <c r="U2217" s="15">
        <f>(((I2217/60)/60)/24)+DATE(1970,1,1)</f>
        <v>41767.891319444447</v>
      </c>
    </row>
    <row r="2218" spans="1:21" ht="29" x14ac:dyDescent="0.35">
      <c r="A2218">
        <v>3968</v>
      </c>
      <c r="B2218" s="3" t="s">
        <v>3965</v>
      </c>
      <c r="C2218" s="3" t="s">
        <v>8075</v>
      </c>
      <c r="D2218" s="6">
        <v>5000</v>
      </c>
      <c r="E2218" s="8">
        <v>0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>ROUND((E2218/D2218)*100,0)</f>
        <v>0</v>
      </c>
      <c r="P2218" s="8">
        <f>IFERROR(ROUND(E2218/L2218,2),0)</f>
        <v>0</v>
      </c>
      <c r="Q2218" s="10" t="s">
        <v>8339</v>
      </c>
      <c r="R2218" t="s">
        <v>8340</v>
      </c>
      <c r="S2218">
        <f>YEAR(T2218)</f>
        <v>2016</v>
      </c>
      <c r="T2218" s="14">
        <f>(((J2218/60)/60)/24)+DATE(1970,1,1)</f>
        <v>42452.815659722226</v>
      </c>
      <c r="U2218" s="15">
        <f>(((I2218/60)/60)/24)+DATE(1970,1,1)</f>
        <v>42512.815659722226</v>
      </c>
    </row>
    <row r="2219" spans="1:21" ht="29" x14ac:dyDescent="0.35">
      <c r="A2219">
        <v>3973</v>
      </c>
      <c r="B2219" s="3" t="s">
        <v>3970</v>
      </c>
      <c r="C2219" s="3" t="s">
        <v>8080</v>
      </c>
      <c r="D2219" s="6">
        <v>5000</v>
      </c>
      <c r="E2219" s="8">
        <v>0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>ROUND((E2219/D2219)*100,0)</f>
        <v>0</v>
      </c>
      <c r="P2219" s="8">
        <f>IFERROR(ROUND(E2219/L2219,2),0)</f>
        <v>0</v>
      </c>
      <c r="Q2219" s="10" t="s">
        <v>8339</v>
      </c>
      <c r="R2219" t="s">
        <v>8340</v>
      </c>
      <c r="S2219">
        <f>YEAR(T2219)</f>
        <v>2016</v>
      </c>
      <c r="T2219" s="14">
        <f>(((J2219/60)/60)/24)+DATE(1970,1,1)</f>
        <v>42469.68414351852</v>
      </c>
      <c r="U2219" s="15">
        <f>(((I2219/60)/60)/24)+DATE(1970,1,1)</f>
        <v>42499.166666666672</v>
      </c>
    </row>
    <row r="2220" spans="1:21" ht="29" x14ac:dyDescent="0.35">
      <c r="A2220">
        <v>3986</v>
      </c>
      <c r="B2220" s="3" t="s">
        <v>3982</v>
      </c>
      <c r="C2220" s="3" t="s">
        <v>8092</v>
      </c>
      <c r="D2220" s="6">
        <v>5000</v>
      </c>
      <c r="E2220" s="8">
        <v>0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>ROUND((E2220/D2220)*100,0)</f>
        <v>0</v>
      </c>
      <c r="P2220" s="8">
        <f>IFERROR(ROUND(E2220/L2220,2),0)</f>
        <v>0</v>
      </c>
      <c r="Q2220" s="10" t="s">
        <v>8339</v>
      </c>
      <c r="R2220" t="s">
        <v>8340</v>
      </c>
      <c r="S2220">
        <f>YEAR(T2220)</f>
        <v>2016</v>
      </c>
      <c r="T2220" s="14">
        <f>(((J2220/60)/60)/24)+DATE(1970,1,1)</f>
        <v>42467.548541666663</v>
      </c>
      <c r="U2220" s="15">
        <f>(((I2220/60)/60)/24)+DATE(1970,1,1)</f>
        <v>42496.544444444444</v>
      </c>
    </row>
    <row r="2221" spans="1:21" ht="29" x14ac:dyDescent="0.35">
      <c r="A2221">
        <v>4025</v>
      </c>
      <c r="B2221" s="3" t="s">
        <v>4021</v>
      </c>
      <c r="C2221" s="3" t="s">
        <v>8130</v>
      </c>
      <c r="D2221" s="6">
        <v>5000</v>
      </c>
      <c r="E2221" s="8">
        <v>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>ROUND((E2221/D2221)*100,0)</f>
        <v>0</v>
      </c>
      <c r="P2221" s="8">
        <f>IFERROR(ROUND(E2221/L2221,2),0)</f>
        <v>0</v>
      </c>
      <c r="Q2221" s="10" t="s">
        <v>8339</v>
      </c>
      <c r="R2221" t="s">
        <v>8340</v>
      </c>
      <c r="S2221">
        <f>YEAR(T2221)</f>
        <v>2015</v>
      </c>
      <c r="T2221" s="14">
        <f>(((J2221/60)/60)/24)+DATE(1970,1,1)</f>
        <v>42151.237685185188</v>
      </c>
      <c r="U2221" s="15">
        <f>(((I2221/60)/60)/24)+DATE(1970,1,1)</f>
        <v>42211.237685185188</v>
      </c>
    </row>
    <row r="2222" spans="1:21" ht="29" x14ac:dyDescent="0.3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>ROUND((E2222/D2222)*100,0)</f>
        <v>0</v>
      </c>
      <c r="P2222" s="8">
        <f>IFERROR(ROUND(E2222/L2222,2),0)</f>
        <v>0</v>
      </c>
      <c r="Q2222" s="10" t="s">
        <v>8339</v>
      </c>
      <c r="R2222" t="s">
        <v>8340</v>
      </c>
      <c r="S2222">
        <f>YEAR(T2222)</f>
        <v>2014</v>
      </c>
      <c r="T2222" s="14">
        <f>(((J2222/60)/60)/24)+DATE(1970,1,1)</f>
        <v>41941.585231481484</v>
      </c>
      <c r="U2222" s="15">
        <f>(((I2222/60)/60)/24)+DATE(1970,1,1)</f>
        <v>41991.626898148148</v>
      </c>
    </row>
    <row r="2223" spans="1:21" x14ac:dyDescent="0.35">
      <c r="A2223">
        <v>4041</v>
      </c>
      <c r="B2223" s="3" t="s">
        <v>4037</v>
      </c>
      <c r="C2223" s="3" t="s">
        <v>8145</v>
      </c>
      <c r="D2223" s="6">
        <v>5000</v>
      </c>
      <c r="E2223" s="8">
        <v>0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>ROUND((E2223/D2223)*100,0)</f>
        <v>0</v>
      </c>
      <c r="P2223" s="8">
        <f>IFERROR(ROUND(E2223/L2223,2),0)</f>
        <v>0</v>
      </c>
      <c r="Q2223" s="10" t="s">
        <v>8339</v>
      </c>
      <c r="R2223" t="s">
        <v>8340</v>
      </c>
      <c r="S2223">
        <f>YEAR(T2223)</f>
        <v>2016</v>
      </c>
      <c r="T2223" s="14">
        <f>(((J2223/60)/60)/24)+DATE(1970,1,1)</f>
        <v>42559.474004629628</v>
      </c>
      <c r="U2223" s="15">
        <f>(((I2223/60)/60)/24)+DATE(1970,1,1)</f>
        <v>42619.474004629628</v>
      </c>
    </row>
    <row r="2224" spans="1:21" ht="29" x14ac:dyDescent="0.35">
      <c r="A2224">
        <v>4045</v>
      </c>
      <c r="B2224" s="3" t="s">
        <v>4041</v>
      </c>
      <c r="C2224" s="3" t="s">
        <v>8149</v>
      </c>
      <c r="D2224" s="6">
        <v>5000</v>
      </c>
      <c r="E2224" s="8">
        <v>0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>ROUND((E2224/D2224)*100,0)</f>
        <v>0</v>
      </c>
      <c r="P2224" s="8">
        <f>IFERROR(ROUND(E2224/L2224,2),0)</f>
        <v>0</v>
      </c>
      <c r="Q2224" s="10" t="s">
        <v>8339</v>
      </c>
      <c r="R2224" t="s">
        <v>8340</v>
      </c>
      <c r="S2224">
        <f>YEAR(T2224)</f>
        <v>2014</v>
      </c>
      <c r="T2224" s="14">
        <f>(((J2224/60)/60)/24)+DATE(1970,1,1)</f>
        <v>41842.201261574075</v>
      </c>
      <c r="U2224" s="15">
        <f>(((I2224/60)/60)/24)+DATE(1970,1,1)</f>
        <v>41872.201261574075</v>
      </c>
    </row>
    <row r="2225" spans="1:21" ht="29" x14ac:dyDescent="0.35">
      <c r="A2225">
        <v>4047</v>
      </c>
      <c r="B2225" s="3" t="s">
        <v>4043</v>
      </c>
      <c r="C2225" s="3" t="s">
        <v>8151</v>
      </c>
      <c r="D2225" s="6">
        <v>5000</v>
      </c>
      <c r="E2225" s="8">
        <v>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>ROUND((E2225/D2225)*100,0)</f>
        <v>0</v>
      </c>
      <c r="P2225" s="8">
        <f>IFERROR(ROUND(E2225/L2225,2),0)</f>
        <v>0</v>
      </c>
      <c r="Q2225" s="10" t="s">
        <v>8339</v>
      </c>
      <c r="R2225" t="s">
        <v>8340</v>
      </c>
      <c r="S2225">
        <f>YEAR(T2225)</f>
        <v>2014</v>
      </c>
      <c r="T2225" s="14">
        <f>(((J2225/60)/60)/24)+DATE(1970,1,1)</f>
        <v>41991.022488425922</v>
      </c>
      <c r="U2225" s="15">
        <f>(((I2225/60)/60)/24)+DATE(1970,1,1)</f>
        <v>42015.041666666672</v>
      </c>
    </row>
    <row r="2226" spans="1:21" ht="29" x14ac:dyDescent="0.35">
      <c r="A2226">
        <v>4055</v>
      </c>
      <c r="B2226" s="3" t="s">
        <v>4051</v>
      </c>
      <c r="C2226" s="3" t="s">
        <v>8159</v>
      </c>
      <c r="D2226" s="6">
        <v>5000</v>
      </c>
      <c r="E2226" s="8">
        <v>0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>ROUND((E2226/D2226)*100,0)</f>
        <v>0</v>
      </c>
      <c r="P2226" s="8">
        <f>IFERROR(ROUND(E2226/L2226,2),0)</f>
        <v>0</v>
      </c>
      <c r="Q2226" s="10" t="s">
        <v>8339</v>
      </c>
      <c r="R2226" t="s">
        <v>8340</v>
      </c>
      <c r="S2226">
        <f>YEAR(T2226)</f>
        <v>2014</v>
      </c>
      <c r="T2226" s="14">
        <f>(((J2226/60)/60)/24)+DATE(1970,1,1)</f>
        <v>41779.648506944446</v>
      </c>
      <c r="U2226" s="15">
        <f>(((I2226/60)/60)/24)+DATE(1970,1,1)</f>
        <v>41809.648506944446</v>
      </c>
    </row>
    <row r="2227" spans="1:21" ht="29" x14ac:dyDescent="0.35">
      <c r="A2227">
        <v>4067</v>
      </c>
      <c r="B2227" s="3" t="s">
        <v>4063</v>
      </c>
      <c r="C2227" s="3" t="s">
        <v>7998</v>
      </c>
      <c r="D2227" s="6">
        <v>5000</v>
      </c>
      <c r="E2227" s="8">
        <v>0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>ROUND((E2227/D2227)*100,0)</f>
        <v>0</v>
      </c>
      <c r="P2227" s="8">
        <f>IFERROR(ROUND(E2227/L2227,2),0)</f>
        <v>0</v>
      </c>
      <c r="Q2227" s="10" t="s">
        <v>8339</v>
      </c>
      <c r="R2227" t="s">
        <v>8340</v>
      </c>
      <c r="S2227">
        <f>YEAR(T2227)</f>
        <v>2015</v>
      </c>
      <c r="T2227" s="14">
        <f>(((J2227/60)/60)/24)+DATE(1970,1,1)</f>
        <v>42235.117476851854</v>
      </c>
      <c r="U2227" s="15">
        <f>(((I2227/60)/60)/24)+DATE(1970,1,1)</f>
        <v>42275.117476851854</v>
      </c>
    </row>
    <row r="2228" spans="1:21" ht="29" x14ac:dyDescent="0.35">
      <c r="A2228">
        <v>4089</v>
      </c>
      <c r="B2228" s="3" t="s">
        <v>4085</v>
      </c>
      <c r="C2228" s="3" t="s">
        <v>8192</v>
      </c>
      <c r="D2228" s="6">
        <v>5000</v>
      </c>
      <c r="E2228" s="8">
        <v>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>ROUND((E2228/D2228)*100,0)</f>
        <v>0</v>
      </c>
      <c r="P2228" s="8">
        <f>IFERROR(ROUND(E2228/L2228,2),0)</f>
        <v>0</v>
      </c>
      <c r="Q2228" s="10" t="s">
        <v>8339</v>
      </c>
      <c r="R2228" t="s">
        <v>8340</v>
      </c>
      <c r="S2228">
        <f>YEAR(T2228)</f>
        <v>2015</v>
      </c>
      <c r="T2228" s="14">
        <f>(((J2228/60)/60)/24)+DATE(1970,1,1)</f>
        <v>42122.732499999998</v>
      </c>
      <c r="U2228" s="15">
        <f>(((I2228/60)/60)/24)+DATE(1970,1,1)</f>
        <v>42155.732638888891</v>
      </c>
    </row>
    <row r="2229" spans="1:21" ht="29" x14ac:dyDescent="0.35">
      <c r="A2229">
        <v>4106</v>
      </c>
      <c r="B2229" s="3" t="s">
        <v>4102</v>
      </c>
      <c r="C2229" s="3" t="s">
        <v>8209</v>
      </c>
      <c r="D2229" s="6">
        <v>5000</v>
      </c>
      <c r="E2229" s="8">
        <v>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>ROUND((E2229/D2229)*100,0)</f>
        <v>0</v>
      </c>
      <c r="P2229" s="8">
        <f>IFERROR(ROUND(E2229/L2229,2),0)</f>
        <v>0</v>
      </c>
      <c r="Q2229" s="10" t="s">
        <v>8339</v>
      </c>
      <c r="R2229" t="s">
        <v>8340</v>
      </c>
      <c r="S2229">
        <f>YEAR(T2229)</f>
        <v>2015</v>
      </c>
      <c r="T2229" s="14">
        <f>(((J2229/60)/60)/24)+DATE(1970,1,1)</f>
        <v>42053.049375000002</v>
      </c>
      <c r="U2229" s="15">
        <f>(((I2229/60)/60)/24)+DATE(1970,1,1)</f>
        <v>42096.041666666672</v>
      </c>
    </row>
    <row r="2230" spans="1:21" x14ac:dyDescent="0.35">
      <c r="A2230">
        <v>3285</v>
      </c>
      <c r="B2230" s="3" t="s">
        <v>3285</v>
      </c>
      <c r="C2230" s="3" t="s">
        <v>7395</v>
      </c>
      <c r="D2230" s="6">
        <v>4999</v>
      </c>
      <c r="E2230" s="8">
        <v>50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>ROUND((E2230/D2230)*100,0)</f>
        <v>1</v>
      </c>
      <c r="P2230" s="8">
        <f>IFERROR(ROUND(E2230/L2230,2),0)</f>
        <v>0.62</v>
      </c>
      <c r="Q2230" s="10" t="s">
        <v>8339</v>
      </c>
      <c r="R2230" t="s">
        <v>8340</v>
      </c>
      <c r="S2230">
        <f>YEAR(T2230)</f>
        <v>2017</v>
      </c>
      <c r="T2230" s="14">
        <f>(((J2230/60)/60)/24)+DATE(1970,1,1)</f>
        <v>42762.942430555559</v>
      </c>
      <c r="U2230" s="15">
        <f>(((I2230/60)/60)/24)+DATE(1970,1,1)</f>
        <v>42794.208333333328</v>
      </c>
    </row>
    <row r="2231" spans="1:21" ht="29" x14ac:dyDescent="0.35">
      <c r="A2231">
        <v>1444</v>
      </c>
      <c r="B2231" s="3" t="s">
        <v>1445</v>
      </c>
      <c r="C2231" s="3" t="s">
        <v>5554</v>
      </c>
      <c r="D2231" s="6">
        <v>4950</v>
      </c>
      <c r="E2231" s="8">
        <v>3350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>ROUND((E2231/D2231)*100,0)</f>
        <v>68</v>
      </c>
      <c r="P2231" s="8">
        <f>IFERROR(ROUND(E2231/L2231,2),0)</f>
        <v>0</v>
      </c>
      <c r="Q2231" s="10" t="s">
        <v>8318</v>
      </c>
      <c r="R2231" t="s">
        <v>8338</v>
      </c>
      <c r="S2231">
        <f>YEAR(T2231)</f>
        <v>2015</v>
      </c>
      <c r="T2231" s="14">
        <f>(((J2231/60)/60)/24)+DATE(1970,1,1)</f>
        <v>42199.873402777783</v>
      </c>
      <c r="U2231" s="15">
        <f>(((I2231/60)/60)/24)+DATE(1970,1,1)</f>
        <v>42259.873402777783</v>
      </c>
    </row>
    <row r="2232" spans="1:21" ht="29" x14ac:dyDescent="0.35">
      <c r="A2232">
        <v>1346</v>
      </c>
      <c r="B2232" s="3" t="s">
        <v>1347</v>
      </c>
      <c r="C2232" s="3" t="s">
        <v>5456</v>
      </c>
      <c r="D2232" s="6">
        <v>4900</v>
      </c>
      <c r="E2232" s="8">
        <v>3900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>ROUND((E2232/D2232)*100,0)</f>
        <v>80</v>
      </c>
      <c r="P2232" s="8">
        <f>IFERROR(ROUND(E2232/L2232,2),0)</f>
        <v>26.17</v>
      </c>
      <c r="Q2232" s="10" t="s">
        <v>8318</v>
      </c>
      <c r="R2232" t="s">
        <v>8319</v>
      </c>
      <c r="S2232">
        <f>YEAR(T2232)</f>
        <v>2013</v>
      </c>
      <c r="T2232" s="14">
        <f>(((J2232/60)/60)/24)+DATE(1970,1,1)</f>
        <v>41422.075821759259</v>
      </c>
      <c r="U2232" s="15">
        <f>(((I2232/60)/60)/24)+DATE(1970,1,1)</f>
        <v>41452.075821759259</v>
      </c>
    </row>
    <row r="2233" spans="1:21" ht="29" x14ac:dyDescent="0.35">
      <c r="A2233">
        <v>2045</v>
      </c>
      <c r="B2233" s="3" t="s">
        <v>2046</v>
      </c>
      <c r="C2233" s="3" t="s">
        <v>6155</v>
      </c>
      <c r="D2233" s="6">
        <v>4900</v>
      </c>
      <c r="E2233" s="8">
        <v>1575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>ROUND((E2233/D2233)*100,0)</f>
        <v>32</v>
      </c>
      <c r="P2233" s="8">
        <f>IFERROR(ROUND(E2233/L2233,2),0)</f>
        <v>5.99</v>
      </c>
      <c r="Q2233" s="10" t="s">
        <v>8316</v>
      </c>
      <c r="R2233" t="s">
        <v>8317</v>
      </c>
      <c r="S2233">
        <f>YEAR(T2233)</f>
        <v>2012</v>
      </c>
      <c r="T2233" s="14">
        <f>(((J2233/60)/60)/24)+DATE(1970,1,1)</f>
        <v>41069.088506944441</v>
      </c>
      <c r="U2233" s="15">
        <f>(((I2233/60)/60)/24)+DATE(1970,1,1)</f>
        <v>41099.088506944441</v>
      </c>
    </row>
    <row r="2234" spans="1:21" ht="29" x14ac:dyDescent="0.35">
      <c r="A2234">
        <v>3473</v>
      </c>
      <c r="B2234" s="3" t="s">
        <v>3472</v>
      </c>
      <c r="C2234" s="3" t="s">
        <v>7583</v>
      </c>
      <c r="D2234" s="6">
        <v>4900</v>
      </c>
      <c r="E2234" s="8">
        <v>15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>ROUND((E2234/D2234)*100,0)</f>
        <v>0</v>
      </c>
      <c r="P2234" s="8">
        <f>IFERROR(ROUND(E2234/L2234,2),0)</f>
        <v>0.45</v>
      </c>
      <c r="Q2234" s="10" t="s">
        <v>8339</v>
      </c>
      <c r="R2234" t="s">
        <v>8340</v>
      </c>
      <c r="S2234">
        <f>YEAR(T2234)</f>
        <v>2015</v>
      </c>
      <c r="T2234" s="14">
        <f>(((J2234/60)/60)/24)+DATE(1970,1,1)</f>
        <v>42062.834444444445</v>
      </c>
      <c r="U2234" s="15">
        <f>(((I2234/60)/60)/24)+DATE(1970,1,1)</f>
        <v>42083.852083333331</v>
      </c>
    </row>
    <row r="2235" spans="1:21" ht="29" x14ac:dyDescent="0.35">
      <c r="A2235">
        <v>1200</v>
      </c>
      <c r="B2235" s="3" t="s">
        <v>1201</v>
      </c>
      <c r="C2235" s="3" t="s">
        <v>5310</v>
      </c>
      <c r="D2235" s="6">
        <v>4800</v>
      </c>
      <c r="E2235" s="8">
        <v>4800.8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>ROUND((E2235/D2235)*100,0)</f>
        <v>100</v>
      </c>
      <c r="P2235" s="8">
        <f>IFERROR(ROUND(E2235/L2235,2),0)</f>
        <v>46.61</v>
      </c>
      <c r="Q2235" s="10" t="s">
        <v>8325</v>
      </c>
      <c r="R2235" t="s">
        <v>8331</v>
      </c>
      <c r="S2235">
        <f>YEAR(T2235)</f>
        <v>2015</v>
      </c>
      <c r="T2235" s="14">
        <f>(((J2235/60)/60)/24)+DATE(1970,1,1)</f>
        <v>42089.477500000001</v>
      </c>
      <c r="U2235" s="15">
        <f>(((I2235/60)/60)/24)+DATE(1970,1,1)</f>
        <v>42110.477500000001</v>
      </c>
    </row>
    <row r="2236" spans="1:21" ht="29" x14ac:dyDescent="0.35">
      <c r="A2236">
        <v>1777</v>
      </c>
      <c r="B2236" s="3" t="s">
        <v>1778</v>
      </c>
      <c r="C2236" s="3" t="s">
        <v>5887</v>
      </c>
      <c r="D2236" s="6">
        <v>4800</v>
      </c>
      <c r="E2236" s="8">
        <v>2222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>ROUND((E2236/D2236)*100,0)</f>
        <v>46</v>
      </c>
      <c r="P2236" s="8">
        <f>IFERROR(ROUND(E2236/L2236,2),0)</f>
        <v>222.2</v>
      </c>
      <c r="Q2236" s="10" t="s">
        <v>8325</v>
      </c>
      <c r="R2236" t="s">
        <v>8331</v>
      </c>
      <c r="S2236">
        <f>YEAR(T2236)</f>
        <v>2015</v>
      </c>
      <c r="T2236" s="14">
        <f>(((J2236/60)/60)/24)+DATE(1970,1,1)</f>
        <v>42025.357094907406</v>
      </c>
      <c r="U2236" s="15">
        <f>(((I2236/60)/60)/24)+DATE(1970,1,1)</f>
        <v>42055.357094907406</v>
      </c>
    </row>
    <row r="2237" spans="1:21" ht="29" x14ac:dyDescent="0.35">
      <c r="A2237">
        <v>2752</v>
      </c>
      <c r="B2237" s="3" t="s">
        <v>2752</v>
      </c>
      <c r="C2237" s="3" t="s">
        <v>6862</v>
      </c>
      <c r="D2237" s="6">
        <v>4800</v>
      </c>
      <c r="E2237" s="8">
        <v>409.01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>ROUND((E2237/D2237)*100,0)</f>
        <v>9</v>
      </c>
      <c r="P2237" s="8">
        <f>IFERROR(ROUND(E2237/L2237,2),0)</f>
        <v>29.22</v>
      </c>
      <c r="Q2237" s="10" t="s">
        <v>8318</v>
      </c>
      <c r="R2237" t="s">
        <v>8354</v>
      </c>
      <c r="S2237">
        <f>YEAR(T2237)</f>
        <v>2011</v>
      </c>
      <c r="T2237" s="14">
        <f>(((J2237/60)/60)/24)+DATE(1970,1,1)</f>
        <v>40855.765092592592</v>
      </c>
      <c r="U2237" s="15">
        <f>(((I2237/60)/60)/24)+DATE(1970,1,1)</f>
        <v>40895.765092592592</v>
      </c>
    </row>
    <row r="2238" spans="1:21" ht="29" x14ac:dyDescent="0.35">
      <c r="A2238">
        <v>394</v>
      </c>
      <c r="B2238" s="3" t="s">
        <v>395</v>
      </c>
      <c r="C2238" s="3" t="s">
        <v>4504</v>
      </c>
      <c r="D2238" s="6">
        <v>4700</v>
      </c>
      <c r="E2238" s="8">
        <v>20919.25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>ROUND((E2238/D2238)*100,0)</f>
        <v>445</v>
      </c>
      <c r="P2238" s="8">
        <f>IFERROR(ROUND(E2238/L2238,2),0)</f>
        <v>418.39</v>
      </c>
      <c r="Q2238" s="10" t="s">
        <v>8308</v>
      </c>
      <c r="R2238" t="s">
        <v>8332</v>
      </c>
      <c r="S2238">
        <f>YEAR(T2238)</f>
        <v>2016</v>
      </c>
      <c r="T2238" s="14">
        <f>(((J2238/60)/60)/24)+DATE(1970,1,1)</f>
        <v>42417.818078703705</v>
      </c>
      <c r="U2238" s="15">
        <f>(((I2238/60)/60)/24)+DATE(1970,1,1)</f>
        <v>42477.776412037041</v>
      </c>
    </row>
    <row r="2239" spans="1:21" ht="29" x14ac:dyDescent="0.35">
      <c r="A2239">
        <v>1035</v>
      </c>
      <c r="B2239" s="3" t="s">
        <v>1036</v>
      </c>
      <c r="C2239" s="3" t="s">
        <v>5145</v>
      </c>
      <c r="D2239" s="6">
        <v>4600</v>
      </c>
      <c r="E2239" s="8">
        <v>5800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>ROUND((E2239/D2239)*100,0)</f>
        <v>126</v>
      </c>
      <c r="P2239" s="8">
        <f>IFERROR(ROUND(E2239/L2239,2),0)</f>
        <v>76.319999999999993</v>
      </c>
      <c r="Q2239" s="10" t="s">
        <v>8313</v>
      </c>
      <c r="R2239" t="s">
        <v>8320</v>
      </c>
      <c r="S2239">
        <f>YEAR(T2239)</f>
        <v>2015</v>
      </c>
      <c r="T2239" s="14">
        <f>(((J2239/60)/60)/24)+DATE(1970,1,1)</f>
        <v>42016.641435185185</v>
      </c>
      <c r="U2239" s="15">
        <f>(((I2239/60)/60)/24)+DATE(1970,1,1)</f>
        <v>42046.641435185185</v>
      </c>
    </row>
    <row r="2240" spans="1:21" ht="29" x14ac:dyDescent="0.35">
      <c r="A2240">
        <v>1312</v>
      </c>
      <c r="B2240" s="3" t="s">
        <v>1313</v>
      </c>
      <c r="C2240" s="3" t="s">
        <v>5422</v>
      </c>
      <c r="D2240" s="6">
        <v>4600</v>
      </c>
      <c r="E2240" s="8">
        <v>4045.93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>ROUND((E2240/D2240)*100,0)</f>
        <v>88</v>
      </c>
      <c r="P2240" s="8">
        <f>IFERROR(ROUND(E2240/L2240,2),0)</f>
        <v>4045.93</v>
      </c>
      <c r="Q2240" s="10" t="s">
        <v>8316</v>
      </c>
      <c r="R2240" t="s">
        <v>8324</v>
      </c>
      <c r="S2240">
        <f>YEAR(T2240)</f>
        <v>2015</v>
      </c>
      <c r="T2240" s="14">
        <f>(((J2240/60)/60)/24)+DATE(1970,1,1)</f>
        <v>42082.702800925923</v>
      </c>
      <c r="U2240" s="15">
        <f>(((I2240/60)/60)/24)+DATE(1970,1,1)</f>
        <v>42112.702800925923</v>
      </c>
    </row>
    <row r="2241" spans="1:21" x14ac:dyDescent="0.35">
      <c r="A2241">
        <v>2195</v>
      </c>
      <c r="B2241" s="3" t="s">
        <v>2196</v>
      </c>
      <c r="C2241" s="3" t="s">
        <v>6305</v>
      </c>
      <c r="D2241" s="6">
        <v>4600</v>
      </c>
      <c r="E2241" s="8">
        <v>1270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>ROUND((E2241/D2241)*100,0)</f>
        <v>28</v>
      </c>
      <c r="P2241" s="8">
        <f>IFERROR(ROUND(E2241/L2241,2),0)</f>
        <v>11.04</v>
      </c>
      <c r="Q2241" s="10" t="s">
        <v>8311</v>
      </c>
      <c r="R2241" t="s">
        <v>8312</v>
      </c>
      <c r="S2241">
        <f>YEAR(T2241)</f>
        <v>2015</v>
      </c>
      <c r="T2241" s="14">
        <f>(((J2241/60)/60)/24)+DATE(1970,1,1)</f>
        <v>42197.771990740745</v>
      </c>
      <c r="U2241" s="15">
        <f>(((I2241/60)/60)/24)+DATE(1970,1,1)</f>
        <v>42227.771990740745</v>
      </c>
    </row>
    <row r="2242" spans="1:21" ht="29" x14ac:dyDescent="0.35">
      <c r="A2242">
        <v>2276</v>
      </c>
      <c r="B2242" s="3" t="s">
        <v>2277</v>
      </c>
      <c r="C2242" s="3" t="s">
        <v>6386</v>
      </c>
      <c r="D2242" s="6">
        <v>4589</v>
      </c>
      <c r="E2242" s="8">
        <v>1101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>ROUND((E2242/D2242)*100,0)</f>
        <v>24</v>
      </c>
      <c r="P2242" s="8">
        <f>IFERROR(ROUND(E2242/L2242,2),0)</f>
        <v>14.68</v>
      </c>
      <c r="Q2242" s="10" t="s">
        <v>8311</v>
      </c>
      <c r="R2242" t="s">
        <v>8312</v>
      </c>
      <c r="S2242">
        <f>YEAR(T2242)</f>
        <v>2013</v>
      </c>
      <c r="T2242" s="14">
        <f>(((J2242/60)/60)/24)+DATE(1970,1,1)</f>
        <v>41614.651493055557</v>
      </c>
      <c r="U2242" s="15">
        <f>(((I2242/60)/60)/24)+DATE(1970,1,1)</f>
        <v>41644.651493055557</v>
      </c>
    </row>
    <row r="2243" spans="1:21" ht="29" x14ac:dyDescent="0.35">
      <c r="A2243">
        <v>1885</v>
      </c>
      <c r="B2243" s="3" t="s">
        <v>1886</v>
      </c>
      <c r="C2243" s="3" t="s">
        <v>5995</v>
      </c>
      <c r="D2243" s="6">
        <v>4575</v>
      </c>
      <c r="E2243" s="8">
        <v>2020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>ROUND((E2243/D2243)*100,0)</f>
        <v>44</v>
      </c>
      <c r="P2243" s="8">
        <f>IFERROR(ROUND(E2243/L2243,2),0)</f>
        <v>19.239999999999998</v>
      </c>
      <c r="Q2243" s="10" t="s">
        <v>8313</v>
      </c>
      <c r="R2243" t="s">
        <v>8343</v>
      </c>
      <c r="S2243">
        <f>YEAR(T2243)</f>
        <v>2012</v>
      </c>
      <c r="T2243" s="14">
        <f>(((J2243/60)/60)/24)+DATE(1970,1,1)</f>
        <v>41099.093865740739</v>
      </c>
      <c r="U2243" s="15">
        <f>(((I2243/60)/60)/24)+DATE(1970,1,1)</f>
        <v>41131.916666666664</v>
      </c>
    </row>
    <row r="2244" spans="1:21" ht="29" x14ac:dyDescent="0.35">
      <c r="A2244">
        <v>60</v>
      </c>
      <c r="B2244" s="3" t="s">
        <v>62</v>
      </c>
      <c r="C2244" s="3" t="s">
        <v>4171</v>
      </c>
      <c r="D2244" s="6">
        <v>4500</v>
      </c>
      <c r="E2244" s="8">
        <v>123920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>ROUND((E2244/D2244)*100,0)</f>
        <v>2754</v>
      </c>
      <c r="P2244" s="8">
        <f>IFERROR(ROUND(E2244/L2244,2),0)</f>
        <v>1147.4100000000001</v>
      </c>
      <c r="Q2244" s="10" t="s">
        <v>8308</v>
      </c>
      <c r="R2244" t="s">
        <v>8310</v>
      </c>
      <c r="S2244">
        <f>YEAR(T2244)</f>
        <v>2014</v>
      </c>
      <c r="T2244" s="14">
        <f>(((J2244/60)/60)/24)+DATE(1970,1,1)</f>
        <v>41701.901817129627</v>
      </c>
      <c r="U2244" s="15">
        <f>(((I2244/60)/60)/24)+DATE(1970,1,1)</f>
        <v>41721</v>
      </c>
    </row>
    <row r="2245" spans="1:21" ht="29" x14ac:dyDescent="0.35">
      <c r="A2245">
        <v>117</v>
      </c>
      <c r="B2245" s="3" t="s">
        <v>119</v>
      </c>
      <c r="C2245" s="3" t="s">
        <v>4228</v>
      </c>
      <c r="D2245" s="6">
        <v>4500</v>
      </c>
      <c r="E2245" s="8">
        <v>69465.33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>ROUND((E2245/D2245)*100,0)</f>
        <v>1544</v>
      </c>
      <c r="P2245" s="8">
        <f>IFERROR(ROUND(E2245/L2245,2),0)</f>
        <v>2572.79</v>
      </c>
      <c r="Q2245" s="10" t="s">
        <v>8308</v>
      </c>
      <c r="R2245" t="s">
        <v>8310</v>
      </c>
      <c r="S2245">
        <f>YEAR(T2245)</f>
        <v>2010</v>
      </c>
      <c r="T2245" s="14">
        <f>(((J2245/60)/60)/24)+DATE(1970,1,1)</f>
        <v>40248.834999999999</v>
      </c>
      <c r="U2245" s="15">
        <f>(((I2245/60)/60)/24)+DATE(1970,1,1)</f>
        <v>40338.791666666664</v>
      </c>
    </row>
    <row r="2246" spans="1:21" ht="29" x14ac:dyDescent="0.35">
      <c r="A2246">
        <v>145</v>
      </c>
      <c r="B2246" s="3" t="s">
        <v>147</v>
      </c>
      <c r="C2246" s="3" t="s">
        <v>4255</v>
      </c>
      <c r="D2246" s="6">
        <v>4500</v>
      </c>
      <c r="E2246" s="8">
        <v>53769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>ROUND((E2246/D2246)*100,0)</f>
        <v>1195</v>
      </c>
      <c r="P2246" s="8">
        <f>IFERROR(ROUND(E2246/L2246,2),0)</f>
        <v>5974.33</v>
      </c>
      <c r="Q2246" s="10" t="s">
        <v>8308</v>
      </c>
      <c r="R2246" t="s">
        <v>8327</v>
      </c>
      <c r="S2246">
        <f>YEAR(T2246)</f>
        <v>2015</v>
      </c>
      <c r="T2246" s="14">
        <f>(((J2246/60)/60)/24)+DATE(1970,1,1)</f>
        <v>42200.542268518519</v>
      </c>
      <c r="U2246" s="15">
        <f>(((I2246/60)/60)/24)+DATE(1970,1,1)</f>
        <v>42227.542268518519</v>
      </c>
    </row>
    <row r="2247" spans="1:21" ht="29" x14ac:dyDescent="0.35">
      <c r="A2247">
        <v>290</v>
      </c>
      <c r="B2247" s="3" t="s">
        <v>291</v>
      </c>
      <c r="C2247" s="3" t="s">
        <v>4400</v>
      </c>
      <c r="D2247" s="6">
        <v>4500</v>
      </c>
      <c r="E2247" s="8">
        <v>29209.78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>ROUND((E2247/D2247)*100,0)</f>
        <v>649</v>
      </c>
      <c r="P2247" s="8">
        <f>IFERROR(ROUND(E2247/L2247,2),0)</f>
        <v>173.87</v>
      </c>
      <c r="Q2247" s="10" t="s">
        <v>8308</v>
      </c>
      <c r="R2247" t="s">
        <v>8332</v>
      </c>
      <c r="S2247">
        <f>YEAR(T2247)</f>
        <v>2010</v>
      </c>
      <c r="T2247" s="14">
        <f>(((J2247/60)/60)/24)+DATE(1970,1,1)</f>
        <v>40526.36917824074</v>
      </c>
      <c r="U2247" s="15">
        <f>(((I2247/60)/60)/24)+DATE(1970,1,1)</f>
        <v>40576.332638888889</v>
      </c>
    </row>
    <row r="2248" spans="1:21" ht="29" x14ac:dyDescent="0.35">
      <c r="A2248">
        <v>541</v>
      </c>
      <c r="B2248" s="3" t="s">
        <v>542</v>
      </c>
      <c r="C2248" s="3" t="s">
        <v>4651</v>
      </c>
      <c r="D2248" s="6">
        <v>4500</v>
      </c>
      <c r="E2248" s="8">
        <v>14000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>ROUND((E2248/D2248)*100,0)</f>
        <v>311</v>
      </c>
      <c r="P2248" s="8">
        <f>IFERROR(ROUND(E2248/L2248,2),0)</f>
        <v>14000</v>
      </c>
      <c r="Q2248" s="10" t="s">
        <v>8316</v>
      </c>
      <c r="R2248" t="s">
        <v>8334</v>
      </c>
      <c r="S2248">
        <f>YEAR(T2248)</f>
        <v>2015</v>
      </c>
      <c r="T2248" s="14">
        <f>(((J2248/60)/60)/24)+DATE(1970,1,1)</f>
        <v>42276.046689814815</v>
      </c>
      <c r="U2248" s="15">
        <f>(((I2248/60)/60)/24)+DATE(1970,1,1)</f>
        <v>42306.046689814815</v>
      </c>
    </row>
    <row r="2249" spans="1:21" ht="29" x14ac:dyDescent="0.35">
      <c r="A2249">
        <v>808</v>
      </c>
      <c r="B2249" s="3" t="s">
        <v>809</v>
      </c>
      <c r="C2249" s="3" t="s">
        <v>4918</v>
      </c>
      <c r="D2249" s="6">
        <v>4500</v>
      </c>
      <c r="E2249" s="8">
        <v>8300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>ROUND((E2249/D2249)*100,0)</f>
        <v>184</v>
      </c>
      <c r="P2249" s="8">
        <f>IFERROR(ROUND(E2249/L2249,2),0)</f>
        <v>193.02</v>
      </c>
      <c r="Q2249" s="10" t="s">
        <v>8313</v>
      </c>
      <c r="R2249" t="s">
        <v>8315</v>
      </c>
      <c r="S2249">
        <f>YEAR(T2249)</f>
        <v>2014</v>
      </c>
      <c r="T2249" s="14">
        <f>(((J2249/60)/60)/24)+DATE(1970,1,1)</f>
        <v>41962.100532407407</v>
      </c>
      <c r="U2249" s="15">
        <f>(((I2249/60)/60)/24)+DATE(1970,1,1)</f>
        <v>41995.207638888889</v>
      </c>
    </row>
    <row r="2250" spans="1:21" ht="29" x14ac:dyDescent="0.35">
      <c r="A2250">
        <v>861</v>
      </c>
      <c r="B2250" s="3" t="s">
        <v>862</v>
      </c>
      <c r="C2250" s="3" t="s">
        <v>4971</v>
      </c>
      <c r="D2250" s="6">
        <v>4500</v>
      </c>
      <c r="E2250" s="8">
        <v>7810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>ROUND((E2250/D2250)*100,0)</f>
        <v>174</v>
      </c>
      <c r="P2250" s="8">
        <f>IFERROR(ROUND(E2250/L2250,2),0)</f>
        <v>3905</v>
      </c>
      <c r="Q2250" s="10" t="s">
        <v>8313</v>
      </c>
      <c r="R2250" t="s">
        <v>8344</v>
      </c>
      <c r="S2250">
        <f>YEAR(T2250)</f>
        <v>2016</v>
      </c>
      <c r="T2250" s="14">
        <f>(((J2250/60)/60)/24)+DATE(1970,1,1)</f>
        <v>42599.965324074074</v>
      </c>
      <c r="U2250" s="15">
        <f>(((I2250/60)/60)/24)+DATE(1970,1,1)</f>
        <v>42629.965324074074</v>
      </c>
    </row>
    <row r="2251" spans="1:21" ht="29" x14ac:dyDescent="0.35">
      <c r="A2251">
        <v>1036</v>
      </c>
      <c r="B2251" s="3" t="s">
        <v>1037</v>
      </c>
      <c r="C2251" s="3" t="s">
        <v>5146</v>
      </c>
      <c r="D2251" s="6">
        <v>4500</v>
      </c>
      <c r="E2251" s="8">
        <v>5771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>ROUND((E2251/D2251)*100,0)</f>
        <v>128</v>
      </c>
      <c r="P2251" s="8">
        <f>IFERROR(ROUND(E2251/L2251,2),0)</f>
        <v>27.35</v>
      </c>
      <c r="Q2251" s="10" t="s">
        <v>8313</v>
      </c>
      <c r="R2251" t="s">
        <v>8320</v>
      </c>
      <c r="S2251">
        <f>YEAR(T2251)</f>
        <v>2012</v>
      </c>
      <c r="T2251" s="14">
        <f>(((J2251/60)/60)/24)+DATE(1970,1,1)</f>
        <v>41249.448958333334</v>
      </c>
      <c r="U2251" s="15">
        <f>(((I2251/60)/60)/24)+DATE(1970,1,1)</f>
        <v>41281.333333333336</v>
      </c>
    </row>
    <row r="2252" spans="1:21" ht="29" x14ac:dyDescent="0.35">
      <c r="A2252">
        <v>1118</v>
      </c>
      <c r="B2252" s="3" t="s">
        <v>1119</v>
      </c>
      <c r="C2252" s="3" t="s">
        <v>5228</v>
      </c>
      <c r="D2252" s="6">
        <v>4500</v>
      </c>
      <c r="E2252" s="8">
        <v>5263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>ROUND((E2252/D2252)*100,0)</f>
        <v>117</v>
      </c>
      <c r="P2252" s="8">
        <f>IFERROR(ROUND(E2252/L2252,2),0)</f>
        <v>1754.33</v>
      </c>
      <c r="Q2252" s="10" t="s">
        <v>8311</v>
      </c>
      <c r="R2252" t="s">
        <v>8333</v>
      </c>
      <c r="S2252">
        <f>YEAR(T2252)</f>
        <v>2014</v>
      </c>
      <c r="T2252" s="14">
        <f>(((J2252/60)/60)/24)+DATE(1970,1,1)</f>
        <v>41704.16642361111</v>
      </c>
      <c r="U2252" s="15">
        <f>(((I2252/60)/60)/24)+DATE(1970,1,1)</f>
        <v>41734.124756944446</v>
      </c>
    </row>
    <row r="2253" spans="1:21" ht="29" x14ac:dyDescent="0.35">
      <c r="A2253">
        <v>1417</v>
      </c>
      <c r="B2253" s="3" t="s">
        <v>1418</v>
      </c>
      <c r="C2253" s="3" t="s">
        <v>5527</v>
      </c>
      <c r="D2253" s="6">
        <v>4500</v>
      </c>
      <c r="E2253" s="8">
        <v>3440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>ROUND((E2253/D2253)*100,0)</f>
        <v>76</v>
      </c>
      <c r="P2253" s="8">
        <f>IFERROR(ROUND(E2253/L2253,2),0)</f>
        <v>1720</v>
      </c>
      <c r="Q2253" s="10" t="s">
        <v>8318</v>
      </c>
      <c r="R2253" t="s">
        <v>8338</v>
      </c>
      <c r="S2253">
        <f>YEAR(T2253)</f>
        <v>2015</v>
      </c>
      <c r="T2253" s="14">
        <f>(((J2253/60)/60)/24)+DATE(1970,1,1)</f>
        <v>42232.15016203704</v>
      </c>
      <c r="U2253" s="15">
        <f>(((I2253/60)/60)/24)+DATE(1970,1,1)</f>
        <v>42262.465972222228</v>
      </c>
    </row>
    <row r="2254" spans="1:21" ht="29" x14ac:dyDescent="0.35">
      <c r="A2254">
        <v>1636</v>
      </c>
      <c r="B2254" s="3" t="s">
        <v>1637</v>
      </c>
      <c r="C2254" s="3" t="s">
        <v>5746</v>
      </c>
      <c r="D2254" s="6">
        <v>4500</v>
      </c>
      <c r="E2254" s="8">
        <v>2650.5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>ROUND((E2254/D2254)*100,0)</f>
        <v>59</v>
      </c>
      <c r="P2254" s="8">
        <f>IFERROR(ROUND(E2254/L2254,2),0)</f>
        <v>30.47</v>
      </c>
      <c r="Q2254" s="10" t="s">
        <v>8313</v>
      </c>
      <c r="R2254" t="s">
        <v>8315</v>
      </c>
      <c r="S2254">
        <f>YEAR(T2254)</f>
        <v>2011</v>
      </c>
      <c r="T2254" s="14">
        <f>(((J2254/60)/60)/24)+DATE(1970,1,1)</f>
        <v>40663.08666666667</v>
      </c>
      <c r="U2254" s="15">
        <f>(((I2254/60)/60)/24)+DATE(1970,1,1)</f>
        <v>40706.166666666664</v>
      </c>
    </row>
    <row r="2255" spans="1:21" ht="29" x14ac:dyDescent="0.35">
      <c r="A2255">
        <v>1652</v>
      </c>
      <c r="B2255" s="3" t="s">
        <v>1653</v>
      </c>
      <c r="C2255" s="3" t="s">
        <v>5762</v>
      </c>
      <c r="D2255" s="6">
        <v>4500</v>
      </c>
      <c r="E2255" s="8">
        <v>2606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>ROUND((E2255/D2255)*100,0)</f>
        <v>58</v>
      </c>
      <c r="P2255" s="8">
        <f>IFERROR(ROUND(E2255/L2255,2),0)</f>
        <v>37.229999999999997</v>
      </c>
      <c r="Q2255" s="10" t="s">
        <v>8313</v>
      </c>
      <c r="R2255" t="s">
        <v>8337</v>
      </c>
      <c r="S2255">
        <f>YEAR(T2255)</f>
        <v>2013</v>
      </c>
      <c r="T2255" s="14">
        <f>(((J2255/60)/60)/24)+DATE(1970,1,1)</f>
        <v>41572.492974537039</v>
      </c>
      <c r="U2255" s="15">
        <f>(((I2255/60)/60)/24)+DATE(1970,1,1)</f>
        <v>41602.534641203703</v>
      </c>
    </row>
    <row r="2256" spans="1:21" ht="29" x14ac:dyDescent="0.35">
      <c r="A2256">
        <v>1734</v>
      </c>
      <c r="B2256" s="3" t="s">
        <v>1735</v>
      </c>
      <c r="C2256" s="3" t="s">
        <v>5844</v>
      </c>
      <c r="D2256" s="6">
        <v>4500</v>
      </c>
      <c r="E2256" s="8">
        <v>2370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>ROUND((E2256/D2256)*100,0)</f>
        <v>53</v>
      </c>
      <c r="P2256" s="8">
        <f>IFERROR(ROUND(E2256/L2256,2),0)</f>
        <v>2370</v>
      </c>
      <c r="Q2256" s="10" t="s">
        <v>8313</v>
      </c>
      <c r="R2256" t="s">
        <v>8345</v>
      </c>
      <c r="S2256">
        <f>YEAR(T2256)</f>
        <v>2015</v>
      </c>
      <c r="T2256" s="14">
        <f>(((J2256/60)/60)/24)+DATE(1970,1,1)</f>
        <v>42102.036527777775</v>
      </c>
      <c r="U2256" s="15">
        <f>(((I2256/60)/60)/24)+DATE(1970,1,1)</f>
        <v>42132.036527777775</v>
      </c>
    </row>
    <row r="2257" spans="1:21" ht="29" x14ac:dyDescent="0.35">
      <c r="A2257">
        <v>2162</v>
      </c>
      <c r="B2257" s="3" t="s">
        <v>2163</v>
      </c>
      <c r="C2257" s="3" t="s">
        <v>6272</v>
      </c>
      <c r="D2257" s="6">
        <v>4500</v>
      </c>
      <c r="E2257" s="8">
        <v>1333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>ROUND((E2257/D2257)*100,0)</f>
        <v>30</v>
      </c>
      <c r="P2257" s="8">
        <f>IFERROR(ROUND(E2257/L2257,2),0)</f>
        <v>22.98</v>
      </c>
      <c r="Q2257" s="10" t="s">
        <v>8313</v>
      </c>
      <c r="R2257" t="s">
        <v>8315</v>
      </c>
      <c r="S2257">
        <f>YEAR(T2257)</f>
        <v>2014</v>
      </c>
      <c r="T2257" s="14">
        <f>(((J2257/60)/60)/24)+DATE(1970,1,1)</f>
        <v>41813.766099537039</v>
      </c>
      <c r="U2257" s="15">
        <f>(((I2257/60)/60)/24)+DATE(1970,1,1)</f>
        <v>41844.766099537039</v>
      </c>
    </row>
    <row r="2258" spans="1:21" ht="29" x14ac:dyDescent="0.35">
      <c r="A2258">
        <v>2287</v>
      </c>
      <c r="B2258" s="3" t="s">
        <v>2288</v>
      </c>
      <c r="C2258" s="3" t="s">
        <v>6397</v>
      </c>
      <c r="D2258" s="6">
        <v>4500</v>
      </c>
      <c r="E2258" s="8">
        <v>1082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>ROUND((E2258/D2258)*100,0)</f>
        <v>24</v>
      </c>
      <c r="P2258" s="8">
        <f>IFERROR(ROUND(E2258/L2258,2),0)</f>
        <v>10.210000000000001</v>
      </c>
      <c r="Q2258" s="10" t="s">
        <v>8313</v>
      </c>
      <c r="R2258" t="s">
        <v>8315</v>
      </c>
      <c r="S2258">
        <f>YEAR(T2258)</f>
        <v>2014</v>
      </c>
      <c r="T2258" s="14">
        <f>(((J2258/60)/60)/24)+DATE(1970,1,1)</f>
        <v>41792.667361111111</v>
      </c>
      <c r="U2258" s="15">
        <f>(((I2258/60)/60)/24)+DATE(1970,1,1)</f>
        <v>41813.667361111111</v>
      </c>
    </row>
    <row r="2259" spans="1:21" ht="29" x14ac:dyDescent="0.35">
      <c r="A2259">
        <v>2531</v>
      </c>
      <c r="B2259" s="3" t="s">
        <v>2531</v>
      </c>
      <c r="C2259" s="3" t="s">
        <v>6641</v>
      </c>
      <c r="D2259" s="6">
        <v>4500</v>
      </c>
      <c r="E2259" s="8">
        <v>675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>ROUND((E2259/D2259)*100,0)</f>
        <v>15</v>
      </c>
      <c r="P2259" s="8">
        <f>IFERROR(ROUND(E2259/L2259,2),0)</f>
        <v>11.07</v>
      </c>
      <c r="Q2259" s="10" t="s">
        <v>8313</v>
      </c>
      <c r="R2259" t="s">
        <v>8341</v>
      </c>
      <c r="S2259">
        <f>YEAR(T2259)</f>
        <v>2015</v>
      </c>
      <c r="T2259" s="14">
        <f>(((J2259/60)/60)/24)+DATE(1970,1,1)</f>
        <v>42208.680023148147</v>
      </c>
      <c r="U2259" s="15">
        <f>(((I2259/60)/60)/24)+DATE(1970,1,1)</f>
        <v>42231.165972222225</v>
      </c>
    </row>
    <row r="2260" spans="1:21" ht="29" x14ac:dyDescent="0.35">
      <c r="A2260">
        <v>2808</v>
      </c>
      <c r="B2260" s="3" t="s">
        <v>2808</v>
      </c>
      <c r="C2260" s="3" t="s">
        <v>6918</v>
      </c>
      <c r="D2260" s="6">
        <v>4500</v>
      </c>
      <c r="E2260" s="8">
        <v>338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>ROUND((E2260/D2260)*100,0)</f>
        <v>8</v>
      </c>
      <c r="P2260" s="8">
        <f>IFERROR(ROUND(E2260/L2260,2),0)</f>
        <v>4.9000000000000004</v>
      </c>
      <c r="Q2260" s="10" t="s">
        <v>8339</v>
      </c>
      <c r="R2260" t="s">
        <v>8340</v>
      </c>
      <c r="S2260">
        <f>YEAR(T2260)</f>
        <v>2015</v>
      </c>
      <c r="T2260" s="14">
        <f>(((J2260/60)/60)/24)+DATE(1970,1,1)</f>
        <v>42208.84646990741</v>
      </c>
      <c r="U2260" s="15">
        <f>(((I2260/60)/60)/24)+DATE(1970,1,1)</f>
        <v>42238.84646990741</v>
      </c>
    </row>
    <row r="2261" spans="1:21" ht="29" x14ac:dyDescent="0.35">
      <c r="A2261">
        <v>2851</v>
      </c>
      <c r="B2261" s="3" t="s">
        <v>2851</v>
      </c>
      <c r="C2261" s="3" t="s">
        <v>6961</v>
      </c>
      <c r="D2261" s="6">
        <v>4500</v>
      </c>
      <c r="E2261" s="8">
        <v>298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>ROUND((E2261/D2261)*100,0)</f>
        <v>7</v>
      </c>
      <c r="P2261" s="8">
        <f>IFERROR(ROUND(E2261/L2261,2),0)</f>
        <v>0</v>
      </c>
      <c r="Q2261" s="10" t="s">
        <v>8339</v>
      </c>
      <c r="R2261" t="s">
        <v>8340</v>
      </c>
      <c r="S2261">
        <f>YEAR(T2261)</f>
        <v>2016</v>
      </c>
      <c r="T2261" s="14">
        <f>(((J2261/60)/60)/24)+DATE(1970,1,1)</f>
        <v>42390.002650462964</v>
      </c>
      <c r="U2261" s="15">
        <f>(((I2261/60)/60)/24)+DATE(1970,1,1)</f>
        <v>42398.970138888893</v>
      </c>
    </row>
    <row r="2262" spans="1:21" ht="29" x14ac:dyDescent="0.35">
      <c r="A2262">
        <v>3021</v>
      </c>
      <c r="B2262" s="3" t="s">
        <v>3021</v>
      </c>
      <c r="C2262" s="3" t="s">
        <v>7131</v>
      </c>
      <c r="D2262" s="6">
        <v>4500</v>
      </c>
      <c r="E2262" s="8">
        <v>151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>ROUND((E2262/D2262)*100,0)</f>
        <v>3</v>
      </c>
      <c r="P2262" s="8">
        <f>IFERROR(ROUND(E2262/L2262,2),0)</f>
        <v>1.47</v>
      </c>
      <c r="Q2262" s="10" t="s">
        <v>8339</v>
      </c>
      <c r="R2262" t="s">
        <v>8357</v>
      </c>
      <c r="S2262">
        <f>YEAR(T2262)</f>
        <v>2016</v>
      </c>
      <c r="T2262" s="14">
        <f>(((J2262/60)/60)/24)+DATE(1970,1,1)</f>
        <v>42660.618854166663</v>
      </c>
      <c r="U2262" s="15">
        <f>(((I2262/60)/60)/24)+DATE(1970,1,1)</f>
        <v>42696.249305555553</v>
      </c>
    </row>
    <row r="2263" spans="1:21" ht="29" x14ac:dyDescent="0.35">
      <c r="A2263">
        <v>3160</v>
      </c>
      <c r="B2263" s="3" t="s">
        <v>3160</v>
      </c>
      <c r="C2263" s="3" t="s">
        <v>7270</v>
      </c>
      <c r="D2263" s="6">
        <v>4500</v>
      </c>
      <c r="E2263" s="8">
        <v>90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>ROUND((E2263/D2263)*100,0)</f>
        <v>2</v>
      </c>
      <c r="P2263" s="8">
        <f>IFERROR(ROUND(E2263/L2263,2),0)</f>
        <v>1.58</v>
      </c>
      <c r="Q2263" s="10" t="s">
        <v>8339</v>
      </c>
      <c r="R2263" t="s">
        <v>8340</v>
      </c>
      <c r="S2263">
        <f>YEAR(T2263)</f>
        <v>2014</v>
      </c>
      <c r="T2263" s="14">
        <f>(((J2263/60)/60)/24)+DATE(1970,1,1)</f>
        <v>41841.26489583333</v>
      </c>
      <c r="U2263" s="15">
        <f>(((I2263/60)/60)/24)+DATE(1970,1,1)</f>
        <v>41864.207638888889</v>
      </c>
    </row>
    <row r="2264" spans="1:21" ht="29" x14ac:dyDescent="0.35">
      <c r="A2264">
        <v>3217</v>
      </c>
      <c r="B2264" s="3" t="s">
        <v>3217</v>
      </c>
      <c r="C2264" s="3" t="s">
        <v>7327</v>
      </c>
      <c r="D2264" s="6">
        <v>4500</v>
      </c>
      <c r="E2264" s="8">
        <v>70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>ROUND((E2264/D2264)*100,0)</f>
        <v>2</v>
      </c>
      <c r="P2264" s="8">
        <f>IFERROR(ROUND(E2264/L2264,2),0)</f>
        <v>0.67</v>
      </c>
      <c r="Q2264" s="10" t="s">
        <v>8339</v>
      </c>
      <c r="R2264" t="s">
        <v>8340</v>
      </c>
      <c r="S2264">
        <f>YEAR(T2264)</f>
        <v>2016</v>
      </c>
      <c r="T2264" s="14">
        <f>(((J2264/60)/60)/24)+DATE(1970,1,1)</f>
        <v>42648.546111111107</v>
      </c>
      <c r="U2264" s="15">
        <f>(((I2264/60)/60)/24)+DATE(1970,1,1)</f>
        <v>42678.546111111107</v>
      </c>
    </row>
    <row r="2265" spans="1:21" ht="29" x14ac:dyDescent="0.35">
      <c r="A2265">
        <v>3276</v>
      </c>
      <c r="B2265" s="3" t="s">
        <v>3276</v>
      </c>
      <c r="C2265" s="3" t="s">
        <v>7386</v>
      </c>
      <c r="D2265" s="6">
        <v>4500</v>
      </c>
      <c r="E2265" s="8">
        <v>50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>ROUND((E2265/D2265)*100,0)</f>
        <v>1</v>
      </c>
      <c r="P2265" s="8">
        <f>IFERROR(ROUND(E2265/L2265,2),0)</f>
        <v>0.5</v>
      </c>
      <c r="Q2265" s="10" t="s">
        <v>8339</v>
      </c>
      <c r="R2265" t="s">
        <v>8340</v>
      </c>
      <c r="S2265">
        <f>YEAR(T2265)</f>
        <v>2016</v>
      </c>
      <c r="T2265" s="14">
        <f>(((J2265/60)/60)/24)+DATE(1970,1,1)</f>
        <v>42426.949988425928</v>
      </c>
      <c r="U2265" s="15">
        <f>(((I2265/60)/60)/24)+DATE(1970,1,1)</f>
        <v>42461.165972222225</v>
      </c>
    </row>
    <row r="2266" spans="1:21" ht="29" x14ac:dyDescent="0.35">
      <c r="A2266">
        <v>3293</v>
      </c>
      <c r="B2266" s="3" t="s">
        <v>3293</v>
      </c>
      <c r="C2266" s="3" t="s">
        <v>7403</v>
      </c>
      <c r="D2266" s="6">
        <v>4500</v>
      </c>
      <c r="E2266" s="8">
        <v>50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>ROUND((E2266/D2266)*100,0)</f>
        <v>1</v>
      </c>
      <c r="P2266" s="8">
        <f>IFERROR(ROUND(E2266/L2266,2),0)</f>
        <v>0.55000000000000004</v>
      </c>
      <c r="Q2266" s="10" t="s">
        <v>8339</v>
      </c>
      <c r="R2266" t="s">
        <v>8340</v>
      </c>
      <c r="S2266">
        <f>YEAR(T2266)</f>
        <v>2017</v>
      </c>
      <c r="T2266" s="14">
        <f>(((J2266/60)/60)/24)+DATE(1970,1,1)</f>
        <v>42768.425370370373</v>
      </c>
      <c r="U2266" s="15">
        <f>(((I2266/60)/60)/24)+DATE(1970,1,1)</f>
        <v>42798.425370370373</v>
      </c>
    </row>
    <row r="2267" spans="1:21" ht="29" x14ac:dyDescent="0.35">
      <c r="A2267">
        <v>3344</v>
      </c>
      <c r="B2267" s="3" t="s">
        <v>3344</v>
      </c>
      <c r="C2267" s="3" t="s">
        <v>7454</v>
      </c>
      <c r="D2267" s="6">
        <v>4500</v>
      </c>
      <c r="E2267" s="8">
        <v>40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>ROUND((E2267/D2267)*100,0)</f>
        <v>1</v>
      </c>
      <c r="P2267" s="8">
        <f>IFERROR(ROUND(E2267/L2267,2),0)</f>
        <v>1</v>
      </c>
      <c r="Q2267" s="10" t="s">
        <v>8339</v>
      </c>
      <c r="R2267" t="s">
        <v>8340</v>
      </c>
      <c r="S2267">
        <f>YEAR(T2267)</f>
        <v>2014</v>
      </c>
      <c r="T2267" s="14">
        <f>(((J2267/60)/60)/24)+DATE(1970,1,1)</f>
        <v>41851.200150462959</v>
      </c>
      <c r="U2267" s="15">
        <f>(((I2267/60)/60)/24)+DATE(1970,1,1)</f>
        <v>41881.200150462959</v>
      </c>
    </row>
    <row r="2268" spans="1:21" ht="29" x14ac:dyDescent="0.35">
      <c r="A2268">
        <v>3674</v>
      </c>
      <c r="B2268" s="3" t="s">
        <v>3671</v>
      </c>
      <c r="C2268" s="3" t="s">
        <v>7784</v>
      </c>
      <c r="D2268" s="6">
        <v>4500</v>
      </c>
      <c r="E2268" s="8">
        <v>1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>ROUND((E2268/D2268)*100,0)</f>
        <v>0</v>
      </c>
      <c r="P2268" s="8">
        <f>IFERROR(ROUND(E2268/L2268,2),0)</f>
        <v>0.03</v>
      </c>
      <c r="Q2268" s="10" t="s">
        <v>8339</v>
      </c>
      <c r="R2268" t="s">
        <v>8340</v>
      </c>
      <c r="S2268">
        <f>YEAR(T2268)</f>
        <v>2016</v>
      </c>
      <c r="T2268" s="14">
        <f>(((J2268/60)/60)/24)+DATE(1970,1,1)</f>
        <v>42556.873020833329</v>
      </c>
      <c r="U2268" s="15">
        <f>(((I2268/60)/60)/24)+DATE(1970,1,1)</f>
        <v>42616.873020833329</v>
      </c>
    </row>
    <row r="2269" spans="1:21" x14ac:dyDescent="0.35">
      <c r="A2269">
        <v>3723</v>
      </c>
      <c r="B2269" s="3" t="s">
        <v>3720</v>
      </c>
      <c r="C2269" s="3" t="s">
        <v>7833</v>
      </c>
      <c r="D2269" s="6">
        <v>4500</v>
      </c>
      <c r="E2269" s="8">
        <v>0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>ROUND((E2269/D2269)*100,0)</f>
        <v>0</v>
      </c>
      <c r="P2269" s="8">
        <f>IFERROR(ROUND(E2269/L2269,2),0)</f>
        <v>0</v>
      </c>
      <c r="Q2269" s="10" t="s">
        <v>8339</v>
      </c>
      <c r="R2269" t="s">
        <v>8340</v>
      </c>
      <c r="S2269">
        <f>YEAR(T2269)</f>
        <v>2014</v>
      </c>
      <c r="T2269" s="14">
        <f>(((J2269/60)/60)/24)+DATE(1970,1,1)</f>
        <v>41943.753032407411</v>
      </c>
      <c r="U2269" s="15">
        <f>(((I2269/60)/60)/24)+DATE(1970,1,1)</f>
        <v>41973.794699074075</v>
      </c>
    </row>
    <row r="2270" spans="1:21" ht="29" x14ac:dyDescent="0.35">
      <c r="A2270">
        <v>3756</v>
      </c>
      <c r="B2270" s="3" t="s">
        <v>3753</v>
      </c>
      <c r="C2270" s="3" t="s">
        <v>7866</v>
      </c>
      <c r="D2270" s="6">
        <v>4500</v>
      </c>
      <c r="E2270" s="8">
        <v>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>ROUND((E2270/D2270)*100,0)</f>
        <v>0</v>
      </c>
      <c r="P2270" s="8">
        <f>IFERROR(ROUND(E2270/L2270,2),0)</f>
        <v>0</v>
      </c>
      <c r="Q2270" s="10" t="s">
        <v>8339</v>
      </c>
      <c r="R2270" t="s">
        <v>8351</v>
      </c>
      <c r="S2270">
        <f>YEAR(T2270)</f>
        <v>2014</v>
      </c>
      <c r="T2270" s="14">
        <f>(((J2270/60)/60)/24)+DATE(1970,1,1)</f>
        <v>41771.814791666664</v>
      </c>
      <c r="U2270" s="15">
        <f>(((I2270/60)/60)/24)+DATE(1970,1,1)</f>
        <v>41801.814791666664</v>
      </c>
    </row>
    <row r="2271" spans="1:21" ht="29" x14ac:dyDescent="0.35">
      <c r="A2271">
        <v>3781</v>
      </c>
      <c r="B2271" s="3" t="s">
        <v>3778</v>
      </c>
      <c r="C2271" s="3" t="s">
        <v>7891</v>
      </c>
      <c r="D2271" s="6">
        <v>4500</v>
      </c>
      <c r="E2271" s="8">
        <v>0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>ROUND((E2271/D2271)*100,0)</f>
        <v>0</v>
      </c>
      <c r="P2271" s="8">
        <f>IFERROR(ROUND(E2271/L2271,2),0)</f>
        <v>0</v>
      </c>
      <c r="Q2271" s="10" t="s">
        <v>8339</v>
      </c>
      <c r="R2271" t="s">
        <v>8351</v>
      </c>
      <c r="S2271">
        <f>YEAR(T2271)</f>
        <v>2014</v>
      </c>
      <c r="T2271" s="14">
        <f>(((J2271/60)/60)/24)+DATE(1970,1,1)</f>
        <v>41865.882928240739</v>
      </c>
      <c r="U2271" s="15">
        <f>(((I2271/60)/60)/24)+DATE(1970,1,1)</f>
        <v>41890.882928240739</v>
      </c>
    </row>
    <row r="2272" spans="1:21" ht="29" x14ac:dyDescent="0.35">
      <c r="A2272">
        <v>4099</v>
      </c>
      <c r="B2272" s="3" t="s">
        <v>4095</v>
      </c>
      <c r="C2272" s="3" t="s">
        <v>8202</v>
      </c>
      <c r="D2272" s="6">
        <v>4500</v>
      </c>
      <c r="E2272" s="8">
        <v>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>ROUND((E2272/D2272)*100,0)</f>
        <v>0</v>
      </c>
      <c r="P2272" s="8">
        <f>IFERROR(ROUND(E2272/L2272,2),0)</f>
        <v>0</v>
      </c>
      <c r="Q2272" s="10" t="s">
        <v>8339</v>
      </c>
      <c r="R2272" t="s">
        <v>8340</v>
      </c>
      <c r="S2272">
        <f>YEAR(T2272)</f>
        <v>2016</v>
      </c>
      <c r="T2272" s="14">
        <f>(((J2272/60)/60)/24)+DATE(1970,1,1)</f>
        <v>42570.850381944445</v>
      </c>
      <c r="U2272" s="15">
        <f>(((I2272/60)/60)/24)+DATE(1970,1,1)</f>
        <v>42615.850381944445</v>
      </c>
    </row>
    <row r="2273" spans="1:21" x14ac:dyDescent="0.35">
      <c r="A2273">
        <v>497</v>
      </c>
      <c r="B2273" s="3" t="s">
        <v>498</v>
      </c>
      <c r="C2273" s="3" t="s">
        <v>4607</v>
      </c>
      <c r="D2273" s="6">
        <v>4480</v>
      </c>
      <c r="E2273" s="8">
        <v>15651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>ROUND((E2273/D2273)*100,0)</f>
        <v>349</v>
      </c>
      <c r="P2273" s="8">
        <f>IFERROR(ROUND(E2273/L2273,2),0)</f>
        <v>5217</v>
      </c>
      <c r="Q2273" s="10" t="s">
        <v>8308</v>
      </c>
      <c r="R2273" t="s">
        <v>8335</v>
      </c>
      <c r="S2273">
        <f>YEAR(T2273)</f>
        <v>2014</v>
      </c>
      <c r="T2273" s="14">
        <f>(((J2273/60)/60)/24)+DATE(1970,1,1)</f>
        <v>41945.037789351853</v>
      </c>
      <c r="U2273" s="15">
        <f>(((I2273/60)/60)/24)+DATE(1970,1,1)</f>
        <v>41998.208333333328</v>
      </c>
    </row>
    <row r="2274" spans="1:21" ht="29" x14ac:dyDescent="0.35">
      <c r="A2274">
        <v>750</v>
      </c>
      <c r="B2274" s="3" t="s">
        <v>751</v>
      </c>
      <c r="C2274" s="3" t="s">
        <v>4860</v>
      </c>
      <c r="D2274" s="6">
        <v>4444</v>
      </c>
      <c r="E2274" s="8">
        <v>9342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>ROUND((E2274/D2274)*100,0)</f>
        <v>210</v>
      </c>
      <c r="P2274" s="8">
        <f>IFERROR(ROUND(E2274/L2274,2),0)</f>
        <v>158.34</v>
      </c>
      <c r="Q2274" s="10" t="s">
        <v>8318</v>
      </c>
      <c r="R2274" t="s">
        <v>8319</v>
      </c>
      <c r="S2274">
        <f>YEAR(T2274)</f>
        <v>2013</v>
      </c>
      <c r="T2274" s="14">
        <f>(((J2274/60)/60)/24)+DATE(1970,1,1)</f>
        <v>41299.878148148149</v>
      </c>
      <c r="U2274" s="15">
        <f>(((I2274/60)/60)/24)+DATE(1970,1,1)</f>
        <v>41329.878148148149</v>
      </c>
    </row>
    <row r="2275" spans="1:21" ht="29" x14ac:dyDescent="0.35">
      <c r="A2275">
        <v>215</v>
      </c>
      <c r="B2275" s="3" t="s">
        <v>217</v>
      </c>
      <c r="C2275" s="3" t="s">
        <v>4325</v>
      </c>
      <c r="D2275" s="6">
        <v>4400</v>
      </c>
      <c r="E2275" s="8">
        <v>38876.949999999997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>ROUND((E2275/D2275)*100,0)</f>
        <v>884</v>
      </c>
      <c r="P2275" s="8">
        <f>IFERROR(ROUND(E2275/L2275,2),0)</f>
        <v>38876.949999999997</v>
      </c>
      <c r="Q2275" s="10" t="s">
        <v>8308</v>
      </c>
      <c r="R2275" t="s">
        <v>8323</v>
      </c>
      <c r="S2275">
        <f>YEAR(T2275)</f>
        <v>2016</v>
      </c>
      <c r="T2275" s="14">
        <f>(((J2275/60)/60)/24)+DATE(1970,1,1)</f>
        <v>42375.230115740742</v>
      </c>
      <c r="U2275" s="15">
        <f>(((I2275/60)/60)/24)+DATE(1970,1,1)</f>
        <v>42417.999305555553</v>
      </c>
    </row>
    <row r="2276" spans="1:21" ht="29" x14ac:dyDescent="0.35">
      <c r="A2276">
        <v>1398</v>
      </c>
      <c r="B2276" s="3" t="s">
        <v>1399</v>
      </c>
      <c r="C2276" s="3" t="s">
        <v>5508</v>
      </c>
      <c r="D2276" s="6">
        <v>4400</v>
      </c>
      <c r="E2276" s="8">
        <v>3510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>ROUND((E2276/D2276)*100,0)</f>
        <v>80</v>
      </c>
      <c r="P2276" s="8">
        <f>IFERROR(ROUND(E2276/L2276,2),0)</f>
        <v>54</v>
      </c>
      <c r="Q2276" s="10" t="s">
        <v>8313</v>
      </c>
      <c r="R2276" t="s">
        <v>8315</v>
      </c>
      <c r="S2276">
        <f>YEAR(T2276)</f>
        <v>2016</v>
      </c>
      <c r="T2276" s="14">
        <f>(((J2276/60)/60)/24)+DATE(1970,1,1)</f>
        <v>42526.874236111107</v>
      </c>
      <c r="U2276" s="15">
        <f>(((I2276/60)/60)/24)+DATE(1970,1,1)</f>
        <v>42556.874236111107</v>
      </c>
    </row>
    <row r="2277" spans="1:21" ht="29" x14ac:dyDescent="0.35">
      <c r="A2277">
        <v>1415</v>
      </c>
      <c r="B2277" s="3" t="s">
        <v>1416</v>
      </c>
      <c r="C2277" s="3" t="s">
        <v>5525</v>
      </c>
      <c r="D2277" s="6">
        <v>4400</v>
      </c>
      <c r="E2277" s="8">
        <v>3449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>ROUND((E2277/D2277)*100,0)</f>
        <v>78</v>
      </c>
      <c r="P2277" s="8">
        <f>IFERROR(ROUND(E2277/L2277,2),0)</f>
        <v>383.22</v>
      </c>
      <c r="Q2277" s="10" t="s">
        <v>8318</v>
      </c>
      <c r="R2277" t="s">
        <v>8338</v>
      </c>
      <c r="S2277">
        <f>YEAR(T2277)</f>
        <v>2015</v>
      </c>
      <c r="T2277" s="14">
        <f>(((J2277/60)/60)/24)+DATE(1970,1,1)</f>
        <v>42192.675821759258</v>
      </c>
      <c r="U2277" s="15">
        <f>(((I2277/60)/60)/24)+DATE(1970,1,1)</f>
        <v>42232.675821759258</v>
      </c>
    </row>
    <row r="2278" spans="1:21" ht="29" x14ac:dyDescent="0.35">
      <c r="A2278">
        <v>1052</v>
      </c>
      <c r="B2278" s="3" t="s">
        <v>1053</v>
      </c>
      <c r="C2278" s="3" t="s">
        <v>5162</v>
      </c>
      <c r="D2278" s="6">
        <v>4336</v>
      </c>
      <c r="E2278" s="8">
        <v>5634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>ROUND((E2278/D2278)*100,0)</f>
        <v>130</v>
      </c>
      <c r="P2278" s="8">
        <f>IFERROR(ROUND(E2278/L2278,2),0)</f>
        <v>0</v>
      </c>
      <c r="Q2278" s="10" t="s">
        <v>8329</v>
      </c>
      <c r="R2278" t="s">
        <v>8330</v>
      </c>
      <c r="S2278">
        <f>YEAR(T2278)</f>
        <v>2016</v>
      </c>
      <c r="T2278" s="14">
        <f>(((J2278/60)/60)/24)+DATE(1970,1,1)</f>
        <v>42483.797395833331</v>
      </c>
      <c r="U2278" s="15">
        <f>(((I2278/60)/60)/24)+DATE(1970,1,1)</f>
        <v>42527.839583333334</v>
      </c>
    </row>
    <row r="2279" spans="1:21" ht="29" x14ac:dyDescent="0.35">
      <c r="A2279">
        <v>1552</v>
      </c>
      <c r="B2279" s="3" t="s">
        <v>1553</v>
      </c>
      <c r="C2279" s="3" t="s">
        <v>5662</v>
      </c>
      <c r="D2279" s="6">
        <v>4300</v>
      </c>
      <c r="E2279" s="8">
        <v>3005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>ROUND((E2279/D2279)*100,0)</f>
        <v>70</v>
      </c>
      <c r="P2279" s="8">
        <f>IFERROR(ROUND(E2279/L2279,2),0)</f>
        <v>187.81</v>
      </c>
      <c r="Q2279" s="10" t="s">
        <v>8325</v>
      </c>
      <c r="R2279" t="s">
        <v>8326</v>
      </c>
      <c r="S2279">
        <f>YEAR(T2279)</f>
        <v>2014</v>
      </c>
      <c r="T2279" s="14">
        <f>(((J2279/60)/60)/24)+DATE(1970,1,1)</f>
        <v>41892.688750000001</v>
      </c>
      <c r="U2279" s="15">
        <f>(((I2279/60)/60)/24)+DATE(1970,1,1)</f>
        <v>41913.165972222225</v>
      </c>
    </row>
    <row r="2280" spans="1:21" ht="29" x14ac:dyDescent="0.35">
      <c r="A2280">
        <v>3184</v>
      </c>
      <c r="B2280" s="3" t="s">
        <v>3184</v>
      </c>
      <c r="C2280" s="3" t="s">
        <v>7294</v>
      </c>
      <c r="D2280" s="6">
        <v>4300</v>
      </c>
      <c r="E2280" s="8">
        <v>80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>ROUND((E2280/D2280)*100,0)</f>
        <v>2</v>
      </c>
      <c r="P2280" s="8">
        <f>IFERROR(ROUND(E2280/L2280,2),0)</f>
        <v>1.74</v>
      </c>
      <c r="Q2280" s="10" t="s">
        <v>8339</v>
      </c>
      <c r="R2280" t="s">
        <v>8340</v>
      </c>
      <c r="S2280">
        <f>YEAR(T2280)</f>
        <v>2014</v>
      </c>
      <c r="T2280" s="14">
        <f>(((J2280/60)/60)/24)+DATE(1970,1,1)</f>
        <v>41791.993414351848</v>
      </c>
      <c r="U2280" s="15">
        <f>(((I2280/60)/60)/24)+DATE(1970,1,1)</f>
        <v>41821.993414351848</v>
      </c>
    </row>
    <row r="2281" spans="1:21" ht="29" x14ac:dyDescent="0.35">
      <c r="A2281">
        <v>3724</v>
      </c>
      <c r="B2281" s="3" t="s">
        <v>3721</v>
      </c>
      <c r="C2281" s="3" t="s">
        <v>7834</v>
      </c>
      <c r="D2281" s="6">
        <v>4300</v>
      </c>
      <c r="E2281" s="8">
        <v>0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>ROUND((E2281/D2281)*100,0)</f>
        <v>0</v>
      </c>
      <c r="P2281" s="8">
        <f>IFERROR(ROUND(E2281/L2281,2),0)</f>
        <v>0</v>
      </c>
      <c r="Q2281" s="10" t="s">
        <v>8339</v>
      </c>
      <c r="R2281" t="s">
        <v>8340</v>
      </c>
      <c r="S2281">
        <f>YEAR(T2281)</f>
        <v>2016</v>
      </c>
      <c r="T2281" s="14">
        <f>(((J2281/60)/60)/24)+DATE(1970,1,1)</f>
        <v>42465.491435185191</v>
      </c>
      <c r="U2281" s="15">
        <f>(((I2281/60)/60)/24)+DATE(1970,1,1)</f>
        <v>42494.958333333328</v>
      </c>
    </row>
    <row r="2282" spans="1:21" ht="29" x14ac:dyDescent="0.35">
      <c r="A2282">
        <v>763</v>
      </c>
      <c r="B2282" s="3" t="s">
        <v>764</v>
      </c>
      <c r="C2282" s="3" t="s">
        <v>4873</v>
      </c>
      <c r="D2282" s="6">
        <v>4290</v>
      </c>
      <c r="E2282" s="8">
        <v>9044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>ROUND((E2282/D2282)*100,0)</f>
        <v>211</v>
      </c>
      <c r="P2282" s="8">
        <f>IFERROR(ROUND(E2282/L2282,2),0)</f>
        <v>9044</v>
      </c>
      <c r="Q2282" s="10" t="s">
        <v>8318</v>
      </c>
      <c r="R2282" t="s">
        <v>8342</v>
      </c>
      <c r="S2282">
        <f>YEAR(T2282)</f>
        <v>2013</v>
      </c>
      <c r="T2282" s="14">
        <f>(((J2282/60)/60)/24)+DATE(1970,1,1)</f>
        <v>41471.446851851848</v>
      </c>
      <c r="U2282" s="15">
        <f>(((I2282/60)/60)/24)+DATE(1970,1,1)</f>
        <v>41501.446851851848</v>
      </c>
    </row>
    <row r="2283" spans="1:21" ht="29" x14ac:dyDescent="0.35">
      <c r="A2283">
        <v>1771</v>
      </c>
      <c r="B2283" s="3" t="s">
        <v>1772</v>
      </c>
      <c r="C2283" s="3" t="s">
        <v>5881</v>
      </c>
      <c r="D2283" s="6">
        <v>4200</v>
      </c>
      <c r="E2283" s="8">
        <v>2249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>ROUND((E2283/D2283)*100,0)</f>
        <v>54</v>
      </c>
      <c r="P2283" s="8">
        <f>IFERROR(ROUND(E2283/L2283,2),0)</f>
        <v>89.96</v>
      </c>
      <c r="Q2283" s="10" t="s">
        <v>8325</v>
      </c>
      <c r="R2283" t="s">
        <v>8331</v>
      </c>
      <c r="S2283">
        <f>YEAR(T2283)</f>
        <v>2014</v>
      </c>
      <c r="T2283" s="14">
        <f>(((J2283/60)/60)/24)+DATE(1970,1,1)</f>
        <v>41905.979629629634</v>
      </c>
      <c r="U2283" s="15">
        <f>(((I2283/60)/60)/24)+DATE(1970,1,1)</f>
        <v>41935.979629629634</v>
      </c>
    </row>
    <row r="2284" spans="1:21" ht="29" x14ac:dyDescent="0.35">
      <c r="A2284">
        <v>2173</v>
      </c>
      <c r="B2284" s="3" t="s">
        <v>2174</v>
      </c>
      <c r="C2284" s="3" t="s">
        <v>6283</v>
      </c>
      <c r="D2284" s="6">
        <v>4200</v>
      </c>
      <c r="E2284" s="8">
        <v>1312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>ROUND((E2284/D2284)*100,0)</f>
        <v>31</v>
      </c>
      <c r="P2284" s="8">
        <f>IFERROR(ROUND(E2284/L2284,2),0)</f>
        <v>14.58</v>
      </c>
      <c r="Q2284" s="10" t="s">
        <v>8313</v>
      </c>
      <c r="R2284" t="s">
        <v>8315</v>
      </c>
      <c r="S2284">
        <f>YEAR(T2284)</f>
        <v>2013</v>
      </c>
      <c r="T2284" s="14">
        <f>(((J2284/60)/60)/24)+DATE(1970,1,1)</f>
        <v>41495.692627314813</v>
      </c>
      <c r="U2284" s="15">
        <f>(((I2284/60)/60)/24)+DATE(1970,1,1)</f>
        <v>41527.165972222225</v>
      </c>
    </row>
    <row r="2285" spans="1:21" ht="29" x14ac:dyDescent="0.35">
      <c r="A2285">
        <v>2392</v>
      </c>
      <c r="B2285" s="3" t="s">
        <v>2393</v>
      </c>
      <c r="C2285" s="3" t="s">
        <v>6502</v>
      </c>
      <c r="D2285" s="6">
        <v>4200</v>
      </c>
      <c r="E2285" s="8">
        <v>916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>ROUND((E2285/D2285)*100,0)</f>
        <v>22</v>
      </c>
      <c r="P2285" s="8">
        <f>IFERROR(ROUND(E2285/L2285,2),0)</f>
        <v>0</v>
      </c>
      <c r="Q2285" s="10" t="s">
        <v>8316</v>
      </c>
      <c r="R2285" t="s">
        <v>8334</v>
      </c>
      <c r="S2285">
        <f>YEAR(T2285)</f>
        <v>2015</v>
      </c>
      <c r="T2285" s="14">
        <f>(((J2285/60)/60)/24)+DATE(1970,1,1)</f>
        <v>42276.120636574073</v>
      </c>
      <c r="U2285" s="15">
        <f>(((I2285/60)/60)/24)+DATE(1970,1,1)</f>
        <v>42306.120636574073</v>
      </c>
    </row>
    <row r="2286" spans="1:21" ht="29" x14ac:dyDescent="0.35">
      <c r="A2286">
        <v>3018</v>
      </c>
      <c r="B2286" s="3" t="s">
        <v>3018</v>
      </c>
      <c r="C2286" s="3" t="s">
        <v>7128</v>
      </c>
      <c r="D2286" s="6">
        <v>4200</v>
      </c>
      <c r="E2286" s="8">
        <v>153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>ROUND((E2286/D2286)*100,0)</f>
        <v>4</v>
      </c>
      <c r="P2286" s="8">
        <f>IFERROR(ROUND(E2286/L2286,2),0)</f>
        <v>3.73</v>
      </c>
      <c r="Q2286" s="10" t="s">
        <v>8339</v>
      </c>
      <c r="R2286" t="s">
        <v>8357</v>
      </c>
      <c r="S2286">
        <f>YEAR(T2286)</f>
        <v>2015</v>
      </c>
      <c r="T2286" s="14">
        <f>(((J2286/60)/60)/24)+DATE(1970,1,1)</f>
        <v>42163.29833333334</v>
      </c>
      <c r="U2286" s="15">
        <f>(((I2286/60)/60)/24)+DATE(1970,1,1)</f>
        <v>42205.916666666672</v>
      </c>
    </row>
    <row r="2287" spans="1:21" ht="29" x14ac:dyDescent="0.35">
      <c r="A2287">
        <v>3179</v>
      </c>
      <c r="B2287" s="3" t="s">
        <v>3179</v>
      </c>
      <c r="C2287" s="3" t="s">
        <v>7289</v>
      </c>
      <c r="D2287" s="6">
        <v>4200</v>
      </c>
      <c r="E2287" s="8">
        <v>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>ROUND((E2287/D2287)*100,0)</f>
        <v>2</v>
      </c>
      <c r="P2287" s="8">
        <f>IFERROR(ROUND(E2287/L2287,2),0)</f>
        <v>1.32</v>
      </c>
      <c r="Q2287" s="10" t="s">
        <v>8339</v>
      </c>
      <c r="R2287" t="s">
        <v>8340</v>
      </c>
      <c r="S2287">
        <f>YEAR(T2287)</f>
        <v>2013</v>
      </c>
      <c r="T2287" s="14">
        <f>(((J2287/60)/60)/24)+DATE(1970,1,1)</f>
        <v>41375.702210648145</v>
      </c>
      <c r="U2287" s="15">
        <f>(((I2287/60)/60)/24)+DATE(1970,1,1)</f>
        <v>41400.702210648145</v>
      </c>
    </row>
    <row r="2288" spans="1:21" ht="29" x14ac:dyDescent="0.35">
      <c r="A2288">
        <v>1136</v>
      </c>
      <c r="B2288" s="3" t="s">
        <v>1137</v>
      </c>
      <c r="C2288" s="3" t="s">
        <v>5246</v>
      </c>
      <c r="D2288" s="6">
        <v>4190</v>
      </c>
      <c r="E2288" s="8">
        <v>5202.5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>ROUND((E2288/D2288)*100,0)</f>
        <v>124</v>
      </c>
      <c r="P2288" s="8">
        <f>IFERROR(ROUND(E2288/L2288,2),0)</f>
        <v>867.08</v>
      </c>
      <c r="Q2288" s="10" t="s">
        <v>8311</v>
      </c>
      <c r="R2288" t="s">
        <v>8336</v>
      </c>
      <c r="S2288">
        <f>YEAR(T2288)</f>
        <v>2015</v>
      </c>
      <c r="T2288" s="14">
        <f>(((J2288/60)/60)/24)+DATE(1970,1,1)</f>
        <v>42327.671631944439</v>
      </c>
      <c r="U2288" s="15">
        <f>(((I2288/60)/60)/24)+DATE(1970,1,1)</f>
        <v>42357.671631944439</v>
      </c>
    </row>
    <row r="2289" spans="1:21" x14ac:dyDescent="0.35">
      <c r="A2289">
        <v>3103</v>
      </c>
      <c r="B2289" s="3" t="s">
        <v>3103</v>
      </c>
      <c r="C2289" s="3" t="s">
        <v>7213</v>
      </c>
      <c r="D2289" s="6">
        <v>4100</v>
      </c>
      <c r="E2289" s="8">
        <v>108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>ROUND((E2289/D2289)*100,0)</f>
        <v>3</v>
      </c>
      <c r="P2289" s="8">
        <f>IFERROR(ROUND(E2289/L2289,2),0)</f>
        <v>54</v>
      </c>
      <c r="Q2289" s="10" t="s">
        <v>8339</v>
      </c>
      <c r="R2289" t="s">
        <v>8357</v>
      </c>
      <c r="S2289">
        <f>YEAR(T2289)</f>
        <v>2015</v>
      </c>
      <c r="T2289" s="14">
        <f>(((J2289/60)/60)/24)+DATE(1970,1,1)</f>
        <v>42107.156319444446</v>
      </c>
      <c r="U2289" s="15">
        <f>(((I2289/60)/60)/24)+DATE(1970,1,1)</f>
        <v>42167.156319444446</v>
      </c>
    </row>
    <row r="2290" spans="1:21" x14ac:dyDescent="0.35">
      <c r="A2290">
        <v>3131</v>
      </c>
      <c r="B2290" s="3" t="s">
        <v>3131</v>
      </c>
      <c r="C2290" s="3" t="s">
        <v>7241</v>
      </c>
      <c r="D2290" s="6">
        <v>4100</v>
      </c>
      <c r="E2290" s="8">
        <v>100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>ROUND((E2290/D2290)*100,0)</f>
        <v>2</v>
      </c>
      <c r="P2290" s="8">
        <f>IFERROR(ROUND(E2290/L2290,2),0)</f>
        <v>8.33</v>
      </c>
      <c r="Q2290" s="10" t="s">
        <v>8339</v>
      </c>
      <c r="R2290" t="s">
        <v>8340</v>
      </c>
      <c r="S2290">
        <f>YEAR(T2290)</f>
        <v>2017</v>
      </c>
      <c r="T2290" s="14">
        <f>(((J2290/60)/60)/24)+DATE(1970,1,1)</f>
        <v>42803.579224537039</v>
      </c>
      <c r="U2290" s="15">
        <f>(((I2290/60)/60)/24)+DATE(1970,1,1)</f>
        <v>42833.537557870368</v>
      </c>
    </row>
    <row r="2291" spans="1:21" ht="29" x14ac:dyDescent="0.35">
      <c r="A2291">
        <v>3084</v>
      </c>
      <c r="B2291" s="3" t="s">
        <v>3084</v>
      </c>
      <c r="C2291" s="3" t="s">
        <v>7194</v>
      </c>
      <c r="D2291" s="6">
        <v>4059</v>
      </c>
      <c r="E2291" s="8">
        <v>118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>ROUND((E2291/D2291)*100,0)</f>
        <v>3</v>
      </c>
      <c r="P2291" s="8">
        <f>IFERROR(ROUND(E2291/L2291,2),0)</f>
        <v>19.670000000000002</v>
      </c>
      <c r="Q2291" s="10" t="s">
        <v>8339</v>
      </c>
      <c r="R2291" t="s">
        <v>8357</v>
      </c>
      <c r="S2291">
        <f>YEAR(T2291)</f>
        <v>2015</v>
      </c>
      <c r="T2291" s="14">
        <f>(((J2291/60)/60)/24)+DATE(1970,1,1)</f>
        <v>42100.723738425921</v>
      </c>
      <c r="U2291" s="15">
        <f>(((I2291/60)/60)/24)+DATE(1970,1,1)</f>
        <v>42129.783333333333</v>
      </c>
    </row>
    <row r="2292" spans="1:21" ht="29" x14ac:dyDescent="0.35">
      <c r="A2292">
        <v>30</v>
      </c>
      <c r="B2292" s="3" t="s">
        <v>32</v>
      </c>
      <c r="C2292" s="3" t="s">
        <v>4141</v>
      </c>
      <c r="D2292" s="6">
        <v>4000</v>
      </c>
      <c r="E2292" s="8">
        <v>198415.01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>ROUND((E2292/D2292)*100,0)</f>
        <v>4960</v>
      </c>
      <c r="P2292" s="8">
        <f>IFERROR(ROUND(E2292/L2292,2),0)</f>
        <v>3743.68</v>
      </c>
      <c r="Q2292" s="10" t="s">
        <v>8308</v>
      </c>
      <c r="R2292" t="s">
        <v>8309</v>
      </c>
      <c r="S2292">
        <f>YEAR(T2292)</f>
        <v>2014</v>
      </c>
      <c r="T2292" s="14">
        <f>(((J2292/60)/60)/24)+DATE(1970,1,1)</f>
        <v>41842.292997685188</v>
      </c>
      <c r="U2292" s="15">
        <f>(((I2292/60)/60)/24)+DATE(1970,1,1)</f>
        <v>41872.292997685188</v>
      </c>
    </row>
    <row r="2293" spans="1:21" ht="29" x14ac:dyDescent="0.35">
      <c r="A2293">
        <v>82</v>
      </c>
      <c r="B2293" s="3" t="s">
        <v>84</v>
      </c>
      <c r="C2293" s="3" t="s">
        <v>4193</v>
      </c>
      <c r="D2293" s="6">
        <v>4000</v>
      </c>
      <c r="E2293" s="8">
        <v>100824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>ROUND((E2293/D2293)*100,0)</f>
        <v>2521</v>
      </c>
      <c r="P2293" s="8">
        <f>IFERROR(ROUND(E2293/L2293,2),0)</f>
        <v>1008.24</v>
      </c>
      <c r="Q2293" s="10" t="s">
        <v>8308</v>
      </c>
      <c r="R2293" t="s">
        <v>8310</v>
      </c>
      <c r="S2293">
        <f>YEAR(T2293)</f>
        <v>2011</v>
      </c>
      <c r="T2293" s="14">
        <f>(((J2293/60)/60)/24)+DATE(1970,1,1)</f>
        <v>40795.820150462961</v>
      </c>
      <c r="U2293" s="15">
        <f>(((I2293/60)/60)/24)+DATE(1970,1,1)</f>
        <v>40825.820150462961</v>
      </c>
    </row>
    <row r="2294" spans="1:21" ht="29" x14ac:dyDescent="0.35">
      <c r="A2294">
        <v>124</v>
      </c>
      <c r="B2294" s="3" t="s">
        <v>126</v>
      </c>
      <c r="C2294" s="3" t="s">
        <v>4235</v>
      </c>
      <c r="D2294" s="6">
        <v>4000</v>
      </c>
      <c r="E2294" s="8">
        <v>64203.33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>ROUND((E2294/D2294)*100,0)</f>
        <v>1605</v>
      </c>
      <c r="P2294" s="8">
        <f>IFERROR(ROUND(E2294/L2294,2),0)</f>
        <v>0</v>
      </c>
      <c r="Q2294" s="10" t="s">
        <v>8308</v>
      </c>
      <c r="R2294" t="s">
        <v>8327</v>
      </c>
      <c r="S2294">
        <f>YEAR(T2294)</f>
        <v>2015</v>
      </c>
      <c r="T2294" s="14">
        <f>(((J2294/60)/60)/24)+DATE(1970,1,1)</f>
        <v>42114.928726851853</v>
      </c>
      <c r="U2294" s="15">
        <f>(((I2294/60)/60)/24)+DATE(1970,1,1)</f>
        <v>42139.928726851853</v>
      </c>
    </row>
    <row r="2295" spans="1:21" ht="29" x14ac:dyDescent="0.35">
      <c r="A2295">
        <v>232</v>
      </c>
      <c r="B2295" s="3" t="s">
        <v>234</v>
      </c>
      <c r="C2295" s="3" t="s">
        <v>4342</v>
      </c>
      <c r="D2295" s="6">
        <v>4000</v>
      </c>
      <c r="E2295" s="8">
        <v>35123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>ROUND((E2295/D2295)*100,0)</f>
        <v>878</v>
      </c>
      <c r="P2295" s="8">
        <f>IFERROR(ROUND(E2295/L2295,2),0)</f>
        <v>5017.57</v>
      </c>
      <c r="Q2295" s="10" t="s">
        <v>8308</v>
      </c>
      <c r="R2295" t="s">
        <v>8323</v>
      </c>
      <c r="S2295">
        <f>YEAR(T2295)</f>
        <v>2015</v>
      </c>
      <c r="T2295" s="14">
        <f>(((J2295/60)/60)/24)+DATE(1970,1,1)</f>
        <v>42032.82576388889</v>
      </c>
      <c r="U2295" s="15">
        <f>(((I2295/60)/60)/24)+DATE(1970,1,1)</f>
        <v>42062.82576388889</v>
      </c>
    </row>
    <row r="2296" spans="1:21" ht="29" x14ac:dyDescent="0.35">
      <c r="A2296">
        <v>274</v>
      </c>
      <c r="B2296" s="3" t="s">
        <v>275</v>
      </c>
      <c r="C2296" s="3" t="s">
        <v>4384</v>
      </c>
      <c r="D2296" s="6">
        <v>4000</v>
      </c>
      <c r="E2296" s="8">
        <v>30383.32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>ROUND((E2296/D2296)*100,0)</f>
        <v>760</v>
      </c>
      <c r="P2296" s="8">
        <f>IFERROR(ROUND(E2296/L2296,2),0)</f>
        <v>268.88</v>
      </c>
      <c r="Q2296" s="10" t="s">
        <v>8308</v>
      </c>
      <c r="R2296" t="s">
        <v>8332</v>
      </c>
      <c r="S2296">
        <f>YEAR(T2296)</f>
        <v>2012</v>
      </c>
      <c r="T2296" s="14">
        <f>(((J2296/60)/60)/24)+DATE(1970,1,1)</f>
        <v>40969.912372685183</v>
      </c>
      <c r="U2296" s="15">
        <f>(((I2296/60)/60)/24)+DATE(1970,1,1)</f>
        <v>41004.290972222225</v>
      </c>
    </row>
    <row r="2297" spans="1:21" ht="29" x14ac:dyDescent="0.35">
      <c r="A2297">
        <v>276</v>
      </c>
      <c r="B2297" s="3" t="s">
        <v>277</v>
      </c>
      <c r="C2297" s="3" t="s">
        <v>4386</v>
      </c>
      <c r="D2297" s="6">
        <v>4000</v>
      </c>
      <c r="E2297" s="8">
        <v>30315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>ROUND((E2297/D2297)*100,0)</f>
        <v>758</v>
      </c>
      <c r="P2297" s="8">
        <f>IFERROR(ROUND(E2297/L2297,2),0)</f>
        <v>488.95</v>
      </c>
      <c r="Q2297" s="10" t="s">
        <v>8308</v>
      </c>
      <c r="R2297" t="s">
        <v>8332</v>
      </c>
      <c r="S2297">
        <f>YEAR(T2297)</f>
        <v>2012</v>
      </c>
      <c r="T2297" s="14">
        <f>(((J2297/60)/60)/24)+DATE(1970,1,1)</f>
        <v>40967.081874999996</v>
      </c>
      <c r="U2297" s="15">
        <f>(((I2297/60)/60)/24)+DATE(1970,1,1)</f>
        <v>41027.040208333332</v>
      </c>
    </row>
    <row r="2298" spans="1:21" ht="29" x14ac:dyDescent="0.35">
      <c r="A2298">
        <v>327</v>
      </c>
      <c r="B2298" s="3" t="s">
        <v>328</v>
      </c>
      <c r="C2298" s="3" t="s">
        <v>4437</v>
      </c>
      <c r="D2298" s="6">
        <v>4000</v>
      </c>
      <c r="E2298" s="8">
        <v>26024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>ROUND((E2298/D2298)*100,0)</f>
        <v>651</v>
      </c>
      <c r="P2298" s="8">
        <f>IFERROR(ROUND(E2298/L2298,2),0)</f>
        <v>765.41</v>
      </c>
      <c r="Q2298" s="10" t="s">
        <v>8308</v>
      </c>
      <c r="R2298" t="s">
        <v>8332</v>
      </c>
      <c r="S2298">
        <f>YEAR(T2298)</f>
        <v>2015</v>
      </c>
      <c r="T2298" s="14">
        <f>(((J2298/60)/60)/24)+DATE(1970,1,1)</f>
        <v>42058.235289351855</v>
      </c>
      <c r="U2298" s="15">
        <f>(((I2298/60)/60)/24)+DATE(1970,1,1)</f>
        <v>42085.333333333328</v>
      </c>
    </row>
    <row r="2299" spans="1:21" ht="29" x14ac:dyDescent="0.35">
      <c r="A2299">
        <v>380</v>
      </c>
      <c r="B2299" s="3" t="s">
        <v>381</v>
      </c>
      <c r="C2299" s="3" t="s">
        <v>4490</v>
      </c>
      <c r="D2299" s="6">
        <v>4000</v>
      </c>
      <c r="E2299" s="8">
        <v>21684.2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>ROUND((E2299/D2299)*100,0)</f>
        <v>542</v>
      </c>
      <c r="P2299" s="8">
        <f>IFERROR(ROUND(E2299/L2299,2),0)</f>
        <v>442.53</v>
      </c>
      <c r="Q2299" s="10" t="s">
        <v>8308</v>
      </c>
      <c r="R2299" t="s">
        <v>8332</v>
      </c>
      <c r="S2299">
        <f>YEAR(T2299)</f>
        <v>2015</v>
      </c>
      <c r="T2299" s="14">
        <f>(((J2299/60)/60)/24)+DATE(1970,1,1)</f>
        <v>42367.719814814816</v>
      </c>
      <c r="U2299" s="15">
        <f>(((I2299/60)/60)/24)+DATE(1970,1,1)</f>
        <v>42392.719814814816</v>
      </c>
    </row>
    <row r="2300" spans="1:21" ht="29" x14ac:dyDescent="0.35">
      <c r="A2300">
        <v>531</v>
      </c>
      <c r="B2300" s="3" t="s">
        <v>532</v>
      </c>
      <c r="C2300" s="3" t="s">
        <v>4641</v>
      </c>
      <c r="D2300" s="6">
        <v>4000</v>
      </c>
      <c r="E2300" s="8">
        <v>14511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>ROUND((E2300/D2300)*100,0)</f>
        <v>363</v>
      </c>
      <c r="P2300" s="8">
        <f>IFERROR(ROUND(E2300/L2300,2),0)</f>
        <v>468.1</v>
      </c>
      <c r="Q2300" s="10" t="s">
        <v>8339</v>
      </c>
      <c r="R2300" t="s">
        <v>8340</v>
      </c>
      <c r="S2300">
        <f>YEAR(T2300)</f>
        <v>2016</v>
      </c>
      <c r="T2300" s="14">
        <f>(((J2300/60)/60)/24)+DATE(1970,1,1)</f>
        <v>42676.065150462964</v>
      </c>
      <c r="U2300" s="15">
        <f>(((I2300/60)/60)/24)+DATE(1970,1,1)</f>
        <v>42721.290972222225</v>
      </c>
    </row>
    <row r="2301" spans="1:21" ht="29" x14ac:dyDescent="0.35">
      <c r="A2301">
        <v>729</v>
      </c>
      <c r="B2301" s="3" t="s">
        <v>730</v>
      </c>
      <c r="C2301" s="3" t="s">
        <v>4839</v>
      </c>
      <c r="D2301" s="6">
        <v>4000</v>
      </c>
      <c r="E2301" s="8">
        <v>10000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>ROUND((E2301/D2301)*100,0)</f>
        <v>250</v>
      </c>
      <c r="P2301" s="8">
        <f>IFERROR(ROUND(E2301/L2301,2),0)</f>
        <v>83.33</v>
      </c>
      <c r="Q2301" s="10" t="s">
        <v>8318</v>
      </c>
      <c r="R2301" t="s">
        <v>8319</v>
      </c>
      <c r="S2301">
        <f>YEAR(T2301)</f>
        <v>2012</v>
      </c>
      <c r="T2301" s="14">
        <f>(((J2301/60)/60)/24)+DATE(1970,1,1)</f>
        <v>41111.185891203706</v>
      </c>
      <c r="U2301" s="15">
        <f>(((I2301/60)/60)/24)+DATE(1970,1,1)</f>
        <v>41171.185891203706</v>
      </c>
    </row>
    <row r="2302" spans="1:21" ht="29" x14ac:dyDescent="0.35">
      <c r="A2302">
        <v>766</v>
      </c>
      <c r="B2302" s="3" t="s">
        <v>767</v>
      </c>
      <c r="C2302" s="3" t="s">
        <v>4876</v>
      </c>
      <c r="D2302" s="6">
        <v>4000</v>
      </c>
      <c r="E2302" s="8">
        <v>8950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>ROUND((E2302/D2302)*100,0)</f>
        <v>224</v>
      </c>
      <c r="P2302" s="8">
        <f>IFERROR(ROUND(E2302/L2302,2),0)</f>
        <v>0</v>
      </c>
      <c r="Q2302" s="10" t="s">
        <v>8318</v>
      </c>
      <c r="R2302" t="s">
        <v>8342</v>
      </c>
      <c r="S2302">
        <f>YEAR(T2302)</f>
        <v>2015</v>
      </c>
      <c r="T2302" s="14">
        <f>(((J2302/60)/60)/24)+DATE(1970,1,1)</f>
        <v>42021.783368055556</v>
      </c>
      <c r="U2302" s="15">
        <f>(((I2302/60)/60)/24)+DATE(1970,1,1)</f>
        <v>42051.783368055556</v>
      </c>
    </row>
    <row r="2303" spans="1:21" ht="29" x14ac:dyDescent="0.35">
      <c r="A2303">
        <v>769</v>
      </c>
      <c r="B2303" s="3" t="s">
        <v>770</v>
      </c>
      <c r="C2303" s="3" t="s">
        <v>4879</v>
      </c>
      <c r="D2303" s="6">
        <v>4000</v>
      </c>
      <c r="E2303" s="8">
        <v>8827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>ROUND((E2303/D2303)*100,0)</f>
        <v>221</v>
      </c>
      <c r="P2303" s="8">
        <f>IFERROR(ROUND(E2303/L2303,2),0)</f>
        <v>169.75</v>
      </c>
      <c r="Q2303" s="10" t="s">
        <v>8318</v>
      </c>
      <c r="R2303" t="s">
        <v>8342</v>
      </c>
      <c r="S2303">
        <f>YEAR(T2303)</f>
        <v>2013</v>
      </c>
      <c r="T2303" s="14">
        <f>(((J2303/60)/60)/24)+DATE(1970,1,1)</f>
        <v>41604.996458333335</v>
      </c>
      <c r="U2303" s="15">
        <f>(((I2303/60)/60)/24)+DATE(1970,1,1)</f>
        <v>41634.996458333335</v>
      </c>
    </row>
    <row r="2304" spans="1:21" x14ac:dyDescent="0.35">
      <c r="A2304">
        <v>807</v>
      </c>
      <c r="B2304" s="3" t="s">
        <v>808</v>
      </c>
      <c r="C2304" s="3" t="s">
        <v>4917</v>
      </c>
      <c r="D2304" s="6">
        <v>4000</v>
      </c>
      <c r="E2304" s="8">
        <v>8301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>ROUND((E2304/D2304)*100,0)</f>
        <v>208</v>
      </c>
      <c r="P2304" s="8">
        <f>IFERROR(ROUND(E2304/L2304,2),0)</f>
        <v>145.63</v>
      </c>
      <c r="Q2304" s="10" t="s">
        <v>8313</v>
      </c>
      <c r="R2304" t="s">
        <v>8315</v>
      </c>
      <c r="S2304">
        <f>YEAR(T2304)</f>
        <v>2017</v>
      </c>
      <c r="T2304" s="14">
        <f>(((J2304/60)/60)/24)+DATE(1970,1,1)</f>
        <v>42759.628599537042</v>
      </c>
      <c r="U2304" s="15">
        <f>(((I2304/60)/60)/24)+DATE(1970,1,1)</f>
        <v>42795.083333333328</v>
      </c>
    </row>
    <row r="2305" spans="1:21" ht="29" x14ac:dyDescent="0.35">
      <c r="A2305">
        <v>809</v>
      </c>
      <c r="B2305" s="3" t="s">
        <v>810</v>
      </c>
      <c r="C2305" s="3" t="s">
        <v>4919</v>
      </c>
      <c r="D2305" s="6">
        <v>4000</v>
      </c>
      <c r="E2305" s="8">
        <v>8272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>ROUND((E2305/D2305)*100,0)</f>
        <v>207</v>
      </c>
      <c r="P2305" s="8">
        <f>IFERROR(ROUND(E2305/L2305,2),0)</f>
        <v>159.08000000000001</v>
      </c>
      <c r="Q2305" s="10" t="s">
        <v>8313</v>
      </c>
      <c r="R2305" t="s">
        <v>8315</v>
      </c>
      <c r="S2305">
        <f>YEAR(T2305)</f>
        <v>2013</v>
      </c>
      <c r="T2305" s="14">
        <f>(((J2305/60)/60)/24)+DATE(1970,1,1)</f>
        <v>41628.833680555559</v>
      </c>
      <c r="U2305" s="15">
        <f>(((I2305/60)/60)/24)+DATE(1970,1,1)</f>
        <v>41658.833680555559</v>
      </c>
    </row>
    <row r="2306" spans="1:21" x14ac:dyDescent="0.35">
      <c r="A2306">
        <v>815</v>
      </c>
      <c r="B2306" s="3" t="s">
        <v>816</v>
      </c>
      <c r="C2306" s="3" t="s">
        <v>4925</v>
      </c>
      <c r="D2306" s="6">
        <v>4000</v>
      </c>
      <c r="E2306" s="8">
        <v>8211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>ROUND((E2306/D2306)*100,0)</f>
        <v>205</v>
      </c>
      <c r="P2306" s="8">
        <f>IFERROR(ROUND(E2306/L2306,2),0)</f>
        <v>190.95</v>
      </c>
      <c r="Q2306" s="10" t="s">
        <v>8313</v>
      </c>
      <c r="R2306" t="s">
        <v>8315</v>
      </c>
      <c r="S2306">
        <f>YEAR(T2306)</f>
        <v>2014</v>
      </c>
      <c r="T2306" s="14">
        <f>(((J2306/60)/60)/24)+DATE(1970,1,1)</f>
        <v>41914.917858796296</v>
      </c>
      <c r="U2306" s="15">
        <f>(((I2306/60)/60)/24)+DATE(1970,1,1)</f>
        <v>41944.917858796296</v>
      </c>
    </row>
    <row r="2307" spans="1:21" ht="29" x14ac:dyDescent="0.35">
      <c r="A2307">
        <v>849</v>
      </c>
      <c r="B2307" s="3" t="s">
        <v>850</v>
      </c>
      <c r="C2307" s="3" t="s">
        <v>4959</v>
      </c>
      <c r="D2307" s="6">
        <v>4000</v>
      </c>
      <c r="E2307" s="8">
        <v>7942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>ROUND((E2307/D2307)*100,0)</f>
        <v>199</v>
      </c>
      <c r="P2307" s="8">
        <f>IFERROR(ROUND(E2307/L2307,2),0)</f>
        <v>69.06</v>
      </c>
      <c r="Q2307" s="10" t="s">
        <v>8313</v>
      </c>
      <c r="R2307" t="s">
        <v>8314</v>
      </c>
      <c r="S2307">
        <f>YEAR(T2307)</f>
        <v>2015</v>
      </c>
      <c r="T2307" s="14">
        <f>(((J2307/60)/60)/24)+DATE(1970,1,1)</f>
        <v>42051.148888888885</v>
      </c>
      <c r="U2307" s="15">
        <f>(((I2307/60)/60)/24)+DATE(1970,1,1)</f>
        <v>42079.107222222221</v>
      </c>
    </row>
    <row r="2308" spans="1:21" ht="29" x14ac:dyDescent="0.35">
      <c r="A2308">
        <v>850</v>
      </c>
      <c r="B2308" s="3" t="s">
        <v>851</v>
      </c>
      <c r="C2308" s="3" t="s">
        <v>4960</v>
      </c>
      <c r="D2308" s="6">
        <v>4000</v>
      </c>
      <c r="E2308" s="8">
        <v>7934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>ROUND((E2308/D2308)*100,0)</f>
        <v>198</v>
      </c>
      <c r="P2308" s="8">
        <f>IFERROR(ROUND(E2308/L2308,2),0)</f>
        <v>59.65</v>
      </c>
      <c r="Q2308" s="10" t="s">
        <v>8313</v>
      </c>
      <c r="R2308" t="s">
        <v>8314</v>
      </c>
      <c r="S2308">
        <f>YEAR(T2308)</f>
        <v>2016</v>
      </c>
      <c r="T2308" s="14">
        <f>(((J2308/60)/60)/24)+DATE(1970,1,1)</f>
        <v>42452.827743055561</v>
      </c>
      <c r="U2308" s="15">
        <f>(((I2308/60)/60)/24)+DATE(1970,1,1)</f>
        <v>42485.207638888889</v>
      </c>
    </row>
    <row r="2309" spans="1:21" ht="29" x14ac:dyDescent="0.35">
      <c r="A2309">
        <v>859</v>
      </c>
      <c r="B2309" s="3" t="s">
        <v>860</v>
      </c>
      <c r="C2309" s="3" t="s">
        <v>4969</v>
      </c>
      <c r="D2309" s="6">
        <v>4000</v>
      </c>
      <c r="E2309" s="8">
        <v>7834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>ROUND((E2309/D2309)*100,0)</f>
        <v>196</v>
      </c>
      <c r="P2309" s="8">
        <f>IFERROR(ROUND(E2309/L2309,2),0)</f>
        <v>79.94</v>
      </c>
      <c r="Q2309" s="10" t="s">
        <v>8313</v>
      </c>
      <c r="R2309" t="s">
        <v>8314</v>
      </c>
      <c r="S2309">
        <f>YEAR(T2309)</f>
        <v>2015</v>
      </c>
      <c r="T2309" s="14">
        <f>(((J2309/60)/60)/24)+DATE(1970,1,1)</f>
        <v>42128.820231481484</v>
      </c>
      <c r="U2309" s="15">
        <f>(((I2309/60)/60)/24)+DATE(1970,1,1)</f>
        <v>42159</v>
      </c>
    </row>
    <row r="2310" spans="1:21" ht="29" x14ac:dyDescent="0.35">
      <c r="A2310">
        <v>948</v>
      </c>
      <c r="B2310" s="3" t="s">
        <v>949</v>
      </c>
      <c r="C2310" s="3" t="s">
        <v>5058</v>
      </c>
      <c r="D2310" s="6">
        <v>4000</v>
      </c>
      <c r="E2310" s="8">
        <v>6515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>ROUND((E2310/D2310)*100,0)</f>
        <v>163</v>
      </c>
      <c r="P2310" s="8">
        <f>IFERROR(ROUND(E2310/L2310,2),0)</f>
        <v>814.38</v>
      </c>
      <c r="Q2310" s="10" t="s">
        <v>8316</v>
      </c>
      <c r="R2310" t="s">
        <v>8324</v>
      </c>
      <c r="S2310">
        <f>YEAR(T2310)</f>
        <v>2016</v>
      </c>
      <c r="T2310" s="14">
        <f>(((J2310/60)/60)/24)+DATE(1970,1,1)</f>
        <v>42411.828287037039</v>
      </c>
      <c r="U2310" s="15">
        <f>(((I2310/60)/60)/24)+DATE(1970,1,1)</f>
        <v>42441.828287037039</v>
      </c>
    </row>
    <row r="2311" spans="1:21" ht="29" x14ac:dyDescent="0.35">
      <c r="A2311">
        <v>996</v>
      </c>
      <c r="B2311" s="3" t="s">
        <v>997</v>
      </c>
      <c r="C2311" s="3" t="s">
        <v>5106</v>
      </c>
      <c r="D2311" s="6">
        <v>4000</v>
      </c>
      <c r="E2311" s="8">
        <v>6060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>ROUND((E2311/D2311)*100,0)</f>
        <v>152</v>
      </c>
      <c r="P2311" s="8">
        <f>IFERROR(ROUND(E2311/L2311,2),0)</f>
        <v>1212</v>
      </c>
      <c r="Q2311" s="10" t="s">
        <v>8316</v>
      </c>
      <c r="R2311" t="s">
        <v>8324</v>
      </c>
      <c r="S2311">
        <f>YEAR(T2311)</f>
        <v>2014</v>
      </c>
      <c r="T2311" s="14">
        <f>(((J2311/60)/60)/24)+DATE(1970,1,1)</f>
        <v>41817.866435185184</v>
      </c>
      <c r="U2311" s="15">
        <f>(((I2311/60)/60)/24)+DATE(1970,1,1)</f>
        <v>41847.643750000003</v>
      </c>
    </row>
    <row r="2312" spans="1:21" ht="29" x14ac:dyDescent="0.35">
      <c r="A2312">
        <v>1006</v>
      </c>
      <c r="B2312" s="3" t="s">
        <v>1007</v>
      </c>
      <c r="C2312" s="3" t="s">
        <v>5116</v>
      </c>
      <c r="D2312" s="6">
        <v>4000</v>
      </c>
      <c r="E2312" s="8">
        <v>6025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>ROUND((E2312/D2312)*100,0)</f>
        <v>151</v>
      </c>
      <c r="P2312" s="8">
        <f>IFERROR(ROUND(E2312/L2312,2),0)</f>
        <v>753.13</v>
      </c>
      <c r="Q2312" s="10" t="s">
        <v>8316</v>
      </c>
      <c r="R2312" t="s">
        <v>8324</v>
      </c>
      <c r="S2312">
        <f>YEAR(T2312)</f>
        <v>2014</v>
      </c>
      <c r="T2312" s="14">
        <f>(((J2312/60)/60)/24)+DATE(1970,1,1)</f>
        <v>41977.040185185186</v>
      </c>
      <c r="U2312" s="15">
        <f>(((I2312/60)/60)/24)+DATE(1970,1,1)</f>
        <v>41985.299305555556</v>
      </c>
    </row>
    <row r="2313" spans="1:21" x14ac:dyDescent="0.35">
      <c r="A2313">
        <v>1061</v>
      </c>
      <c r="B2313" s="3" t="s">
        <v>1062</v>
      </c>
      <c r="C2313" s="3" t="s">
        <v>5171</v>
      </c>
      <c r="D2313" s="6">
        <v>4000</v>
      </c>
      <c r="E2313" s="8">
        <v>5574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>ROUND((E2313/D2313)*100,0)</f>
        <v>139</v>
      </c>
      <c r="P2313" s="8">
        <f>IFERROR(ROUND(E2313/L2313,2),0)</f>
        <v>0</v>
      </c>
      <c r="Q2313" s="10" t="s">
        <v>8329</v>
      </c>
      <c r="R2313" t="s">
        <v>8330</v>
      </c>
      <c r="S2313">
        <f>YEAR(T2313)</f>
        <v>2016</v>
      </c>
      <c r="T2313" s="14">
        <f>(((J2313/60)/60)/24)+DATE(1970,1,1)</f>
        <v>42432.276712962965</v>
      </c>
      <c r="U2313" s="15">
        <f>(((I2313/60)/60)/24)+DATE(1970,1,1)</f>
        <v>42492.041666666672</v>
      </c>
    </row>
    <row r="2314" spans="1:21" ht="29" x14ac:dyDescent="0.35">
      <c r="A2314">
        <v>1100</v>
      </c>
      <c r="B2314" s="3" t="s">
        <v>1101</v>
      </c>
      <c r="C2314" s="3" t="s">
        <v>5210</v>
      </c>
      <c r="D2314" s="6">
        <v>4000</v>
      </c>
      <c r="E2314" s="8">
        <v>5366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>ROUND((E2314/D2314)*100,0)</f>
        <v>134</v>
      </c>
      <c r="P2314" s="8">
        <f>IFERROR(ROUND(E2314/L2314,2),0)</f>
        <v>536.6</v>
      </c>
      <c r="Q2314" s="10" t="s">
        <v>8311</v>
      </c>
      <c r="R2314" t="s">
        <v>8333</v>
      </c>
      <c r="S2314">
        <f>YEAR(T2314)</f>
        <v>2016</v>
      </c>
      <c r="T2314" s="14">
        <f>(((J2314/60)/60)/24)+DATE(1970,1,1)</f>
        <v>42384.110775462963</v>
      </c>
      <c r="U2314" s="15">
        <f>(((I2314/60)/60)/24)+DATE(1970,1,1)</f>
        <v>42414.110775462963</v>
      </c>
    </row>
    <row r="2315" spans="1:21" ht="29" x14ac:dyDescent="0.35">
      <c r="A2315">
        <v>1142</v>
      </c>
      <c r="B2315" s="3" t="s">
        <v>1143</v>
      </c>
      <c r="C2315" s="3" t="s">
        <v>5252</v>
      </c>
      <c r="D2315" s="6">
        <v>4000</v>
      </c>
      <c r="E2315" s="8">
        <v>5175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>ROUND((E2315/D2315)*100,0)</f>
        <v>129</v>
      </c>
      <c r="P2315" s="8">
        <f>IFERROR(ROUND(E2315/L2315,2),0)</f>
        <v>0</v>
      </c>
      <c r="Q2315" s="10" t="s">
        <v>8311</v>
      </c>
      <c r="R2315" t="s">
        <v>8336</v>
      </c>
      <c r="S2315">
        <f>YEAR(T2315)</f>
        <v>2015</v>
      </c>
      <c r="T2315" s="14">
        <f>(((J2315/60)/60)/24)+DATE(1970,1,1)</f>
        <v>42022.006099537044</v>
      </c>
      <c r="U2315" s="15">
        <f>(((I2315/60)/60)/24)+DATE(1970,1,1)</f>
        <v>42052.006099537044</v>
      </c>
    </row>
    <row r="2316" spans="1:21" x14ac:dyDescent="0.35">
      <c r="A2316">
        <v>1222</v>
      </c>
      <c r="B2316" s="3" t="s">
        <v>1223</v>
      </c>
      <c r="C2316" s="3" t="s">
        <v>5332</v>
      </c>
      <c r="D2316" s="6">
        <v>4000</v>
      </c>
      <c r="E2316" s="8">
        <v>4569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>ROUND((E2316/D2316)*100,0)</f>
        <v>114</v>
      </c>
      <c r="P2316" s="8">
        <f>IFERROR(ROUND(E2316/L2316,2),0)</f>
        <v>33.11</v>
      </c>
      <c r="Q2316" s="10" t="s">
        <v>8325</v>
      </c>
      <c r="R2316" t="s">
        <v>8331</v>
      </c>
      <c r="S2316">
        <f>YEAR(T2316)</f>
        <v>2016</v>
      </c>
      <c r="T2316" s="14">
        <f>(((J2316/60)/60)/24)+DATE(1970,1,1)</f>
        <v>42430.720451388886</v>
      </c>
      <c r="U2316" s="15">
        <f>(((I2316/60)/60)/24)+DATE(1970,1,1)</f>
        <v>42461.166666666672</v>
      </c>
    </row>
    <row r="2317" spans="1:21" ht="29" x14ac:dyDescent="0.35">
      <c r="A2317">
        <v>1273</v>
      </c>
      <c r="B2317" s="3" t="s">
        <v>1274</v>
      </c>
      <c r="C2317" s="3" t="s">
        <v>5383</v>
      </c>
      <c r="D2317" s="6">
        <v>4000</v>
      </c>
      <c r="E2317" s="8">
        <v>4243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>ROUND((E2317/D2317)*100,0)</f>
        <v>106</v>
      </c>
      <c r="P2317" s="8">
        <f>IFERROR(ROUND(E2317/L2317,2),0)</f>
        <v>78.569999999999993</v>
      </c>
      <c r="Q2317" s="10" t="s">
        <v>8313</v>
      </c>
      <c r="R2317" t="s">
        <v>8315</v>
      </c>
      <c r="S2317">
        <f>YEAR(T2317)</f>
        <v>2014</v>
      </c>
      <c r="T2317" s="14">
        <f>(((J2317/60)/60)/24)+DATE(1970,1,1)</f>
        <v>41852.730219907404</v>
      </c>
      <c r="U2317" s="15">
        <f>(((I2317/60)/60)/24)+DATE(1970,1,1)</f>
        <v>41882.730219907404</v>
      </c>
    </row>
    <row r="2318" spans="1:21" ht="29" x14ac:dyDescent="0.35">
      <c r="A2318">
        <v>1288</v>
      </c>
      <c r="B2318" s="3" t="s">
        <v>1289</v>
      </c>
      <c r="C2318" s="3" t="s">
        <v>5398</v>
      </c>
      <c r="D2318" s="6">
        <v>4000</v>
      </c>
      <c r="E2318" s="8">
        <v>4150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>ROUND((E2318/D2318)*100,0)</f>
        <v>104</v>
      </c>
      <c r="P2318" s="8">
        <f>IFERROR(ROUND(E2318/L2318,2),0)</f>
        <v>68.03</v>
      </c>
      <c r="Q2318" s="10" t="s">
        <v>8339</v>
      </c>
      <c r="R2318" t="s">
        <v>8340</v>
      </c>
      <c r="S2318">
        <f>YEAR(T2318)</f>
        <v>2016</v>
      </c>
      <c r="T2318" s="14">
        <f>(((J2318/60)/60)/24)+DATE(1970,1,1)</f>
        <v>42561.154664351852</v>
      </c>
      <c r="U2318" s="15">
        <f>(((I2318/60)/60)/24)+DATE(1970,1,1)</f>
        <v>42592.166666666672</v>
      </c>
    </row>
    <row r="2319" spans="1:21" ht="29" x14ac:dyDescent="0.35">
      <c r="A2319">
        <v>1375</v>
      </c>
      <c r="B2319" s="3" t="s">
        <v>1376</v>
      </c>
      <c r="C2319" s="3" t="s">
        <v>5485</v>
      </c>
      <c r="D2319" s="6">
        <v>4000</v>
      </c>
      <c r="E2319" s="8">
        <v>3660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>ROUND((E2319/D2319)*100,0)</f>
        <v>92</v>
      </c>
      <c r="P2319" s="8">
        <f>IFERROR(ROUND(E2319/L2319,2),0)</f>
        <v>33.58</v>
      </c>
      <c r="Q2319" s="10" t="s">
        <v>8313</v>
      </c>
      <c r="R2319" t="s">
        <v>8315</v>
      </c>
      <c r="S2319">
        <f>YEAR(T2319)</f>
        <v>2016</v>
      </c>
      <c r="T2319" s="14">
        <f>(((J2319/60)/60)/24)+DATE(1970,1,1)</f>
        <v>42720.066192129627</v>
      </c>
      <c r="U2319" s="15">
        <f>(((I2319/60)/60)/24)+DATE(1970,1,1)</f>
        <v>42750.066192129627</v>
      </c>
    </row>
    <row r="2320" spans="1:21" ht="29" x14ac:dyDescent="0.35">
      <c r="A2320">
        <v>1387</v>
      </c>
      <c r="B2320" s="3" t="s">
        <v>1388</v>
      </c>
      <c r="C2320" s="3" t="s">
        <v>5497</v>
      </c>
      <c r="D2320" s="6">
        <v>4000</v>
      </c>
      <c r="E2320" s="8">
        <v>3562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>ROUND((E2320/D2320)*100,0)</f>
        <v>89</v>
      </c>
      <c r="P2320" s="8">
        <f>IFERROR(ROUND(E2320/L2320,2),0)</f>
        <v>45.67</v>
      </c>
      <c r="Q2320" s="10" t="s">
        <v>8313</v>
      </c>
      <c r="R2320" t="s">
        <v>8315</v>
      </c>
      <c r="S2320">
        <f>YEAR(T2320)</f>
        <v>2015</v>
      </c>
      <c r="T2320" s="14">
        <f>(((J2320/60)/60)/24)+DATE(1970,1,1)</f>
        <v>42126.92123842593</v>
      </c>
      <c r="U2320" s="15">
        <f>(((I2320/60)/60)/24)+DATE(1970,1,1)</f>
        <v>42158.1875</v>
      </c>
    </row>
    <row r="2321" spans="1:21" ht="29" x14ac:dyDescent="0.35">
      <c r="A2321">
        <v>1403</v>
      </c>
      <c r="B2321" s="3" t="s">
        <v>1404</v>
      </c>
      <c r="C2321" s="3" t="s">
        <v>5513</v>
      </c>
      <c r="D2321" s="6">
        <v>4000</v>
      </c>
      <c r="E2321" s="8">
        <v>3500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>ROUND((E2321/D2321)*100,0)</f>
        <v>88</v>
      </c>
      <c r="P2321" s="8">
        <f>IFERROR(ROUND(E2321/L2321,2),0)</f>
        <v>53.03</v>
      </c>
      <c r="Q2321" s="10" t="s">
        <v>8313</v>
      </c>
      <c r="R2321" t="s">
        <v>8315</v>
      </c>
      <c r="S2321">
        <f>YEAR(T2321)</f>
        <v>2013</v>
      </c>
      <c r="T2321" s="14">
        <f>(((J2321/60)/60)/24)+DATE(1970,1,1)</f>
        <v>41451.062905092593</v>
      </c>
      <c r="U2321" s="15">
        <f>(((I2321/60)/60)/24)+DATE(1970,1,1)</f>
        <v>41481.062905092593</v>
      </c>
    </row>
    <row r="2322" spans="1:21" ht="29" x14ac:dyDescent="0.35">
      <c r="A2322">
        <v>1409</v>
      </c>
      <c r="B2322" s="3" t="s">
        <v>1410</v>
      </c>
      <c r="C2322" s="3" t="s">
        <v>5519</v>
      </c>
      <c r="D2322" s="6">
        <v>4000</v>
      </c>
      <c r="E2322" s="8">
        <v>3466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>ROUND((E2322/D2322)*100,0)</f>
        <v>87</v>
      </c>
      <c r="P2322" s="8">
        <f>IFERROR(ROUND(E2322/L2322,2),0)</f>
        <v>0</v>
      </c>
      <c r="Q2322" s="10" t="s">
        <v>8318</v>
      </c>
      <c r="R2322" t="s">
        <v>8338</v>
      </c>
      <c r="S2322">
        <f>YEAR(T2322)</f>
        <v>2014</v>
      </c>
      <c r="T2322" s="14">
        <f>(((J2322/60)/60)/24)+DATE(1970,1,1)</f>
        <v>41945.133506944447</v>
      </c>
      <c r="U2322" s="15">
        <f>(((I2322/60)/60)/24)+DATE(1970,1,1)</f>
        <v>42005.175173611111</v>
      </c>
    </row>
    <row r="2323" spans="1:21" x14ac:dyDescent="0.35">
      <c r="A2323">
        <v>1462</v>
      </c>
      <c r="B2323" s="3" t="s">
        <v>1463</v>
      </c>
      <c r="C2323" s="3" t="s">
        <v>5572</v>
      </c>
      <c r="D2323" s="6">
        <v>4000</v>
      </c>
      <c r="E2323" s="8">
        <v>3275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>ROUND((E2323/D2323)*100,0)</f>
        <v>82</v>
      </c>
      <c r="P2323" s="8">
        <f>IFERROR(ROUND(E2323/L2323,2),0)</f>
        <v>21.83</v>
      </c>
      <c r="Q2323" s="10" t="s">
        <v>8318</v>
      </c>
      <c r="R2323" t="s">
        <v>8346</v>
      </c>
      <c r="S2323">
        <f>YEAR(T2323)</f>
        <v>2013</v>
      </c>
      <c r="T2323" s="14">
        <f>(((J2323/60)/60)/24)+DATE(1970,1,1)</f>
        <v>41344.662858796299</v>
      </c>
      <c r="U2323" s="15">
        <f>(((I2323/60)/60)/24)+DATE(1970,1,1)</f>
        <v>41374.662858796299</v>
      </c>
    </row>
    <row r="2324" spans="1:21" ht="29" x14ac:dyDescent="0.35">
      <c r="A2324">
        <v>1492</v>
      </c>
      <c r="B2324" s="3" t="s">
        <v>1493</v>
      </c>
      <c r="C2324" s="3" t="s">
        <v>5602</v>
      </c>
      <c r="D2324" s="6">
        <v>4000</v>
      </c>
      <c r="E2324" s="8">
        <v>3175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>ROUND((E2324/D2324)*100,0)</f>
        <v>79</v>
      </c>
      <c r="P2324" s="8">
        <f>IFERROR(ROUND(E2324/L2324,2),0)</f>
        <v>1587.5</v>
      </c>
      <c r="Q2324" s="10" t="s">
        <v>8318</v>
      </c>
      <c r="R2324" t="s">
        <v>8342</v>
      </c>
      <c r="S2324">
        <f>YEAR(T2324)</f>
        <v>2011</v>
      </c>
      <c r="T2324" s="14">
        <f>(((J2324/60)/60)/24)+DATE(1970,1,1)</f>
        <v>40682.884791666671</v>
      </c>
      <c r="U2324" s="15">
        <f>(((I2324/60)/60)/24)+DATE(1970,1,1)</f>
        <v>40712.884791666671</v>
      </c>
    </row>
    <row r="2325" spans="1:21" ht="29" x14ac:dyDescent="0.35">
      <c r="A2325">
        <v>1535</v>
      </c>
      <c r="B2325" s="3" t="s">
        <v>1536</v>
      </c>
      <c r="C2325" s="3" t="s">
        <v>5645</v>
      </c>
      <c r="D2325" s="6">
        <v>4000</v>
      </c>
      <c r="E2325" s="8">
        <v>3035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>ROUND((E2325/D2325)*100,0)</f>
        <v>76</v>
      </c>
      <c r="P2325" s="8">
        <f>IFERROR(ROUND(E2325/L2325,2),0)</f>
        <v>27.59</v>
      </c>
      <c r="Q2325" s="10" t="s">
        <v>8325</v>
      </c>
      <c r="R2325" t="s">
        <v>8331</v>
      </c>
      <c r="S2325">
        <f>YEAR(T2325)</f>
        <v>2016</v>
      </c>
      <c r="T2325" s="14">
        <f>(((J2325/60)/60)/24)+DATE(1970,1,1)</f>
        <v>42484.829062500001</v>
      </c>
      <c r="U2325" s="15">
        <f>(((I2325/60)/60)/24)+DATE(1970,1,1)</f>
        <v>42513.916666666672</v>
      </c>
    </row>
    <row r="2326" spans="1:21" ht="43.5" x14ac:dyDescent="0.35">
      <c r="A2326">
        <v>1562</v>
      </c>
      <c r="B2326" s="3" t="s">
        <v>1563</v>
      </c>
      <c r="C2326" s="3" t="s">
        <v>5672</v>
      </c>
      <c r="D2326" s="6">
        <v>4000</v>
      </c>
      <c r="E2326" s="8">
        <v>3000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>ROUND((E2326/D2326)*100,0)</f>
        <v>75</v>
      </c>
      <c r="P2326" s="8">
        <f>IFERROR(ROUND(E2326/L2326,2),0)</f>
        <v>0</v>
      </c>
      <c r="Q2326" s="10" t="s">
        <v>8318</v>
      </c>
      <c r="R2326" t="s">
        <v>8353</v>
      </c>
      <c r="S2326">
        <f>YEAR(T2326)</f>
        <v>2009</v>
      </c>
      <c r="T2326" s="14">
        <f>(((J2326/60)/60)/24)+DATE(1970,1,1)</f>
        <v>40079.566157407404</v>
      </c>
      <c r="U2326" s="15">
        <f>(((I2326/60)/60)/24)+DATE(1970,1,1)</f>
        <v>40149.034722222219</v>
      </c>
    </row>
    <row r="2327" spans="1:21" ht="29" x14ac:dyDescent="0.35">
      <c r="A2327">
        <v>1565</v>
      </c>
      <c r="B2327" s="3" t="s">
        <v>1566</v>
      </c>
      <c r="C2327" s="3" t="s">
        <v>5675</v>
      </c>
      <c r="D2327" s="6">
        <v>4000</v>
      </c>
      <c r="E2327" s="8">
        <v>2994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>ROUND((E2327/D2327)*100,0)</f>
        <v>75</v>
      </c>
      <c r="P2327" s="8">
        <f>IFERROR(ROUND(E2327/L2327,2),0)</f>
        <v>2994</v>
      </c>
      <c r="Q2327" s="10" t="s">
        <v>8318</v>
      </c>
      <c r="R2327" t="s">
        <v>8353</v>
      </c>
      <c r="S2327">
        <f>YEAR(T2327)</f>
        <v>2011</v>
      </c>
      <c r="T2327" s="14">
        <f>(((J2327/60)/60)/24)+DATE(1970,1,1)</f>
        <v>40672.729872685188</v>
      </c>
      <c r="U2327" s="15">
        <f>(((I2327/60)/60)/24)+DATE(1970,1,1)</f>
        <v>40702.729872685188</v>
      </c>
    </row>
    <row r="2328" spans="1:21" x14ac:dyDescent="0.35">
      <c r="A2328">
        <v>1628</v>
      </c>
      <c r="B2328" s="3" t="s">
        <v>1629</v>
      </c>
      <c r="C2328" s="3" t="s">
        <v>5738</v>
      </c>
      <c r="D2328" s="6">
        <v>4000</v>
      </c>
      <c r="E2328" s="8">
        <v>2690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>ROUND((E2328/D2328)*100,0)</f>
        <v>67</v>
      </c>
      <c r="P2328" s="8">
        <f>IFERROR(ROUND(E2328/L2328,2),0)</f>
        <v>30.57</v>
      </c>
      <c r="Q2328" s="10" t="s">
        <v>8313</v>
      </c>
      <c r="R2328" t="s">
        <v>8315</v>
      </c>
      <c r="S2328">
        <f>YEAR(T2328)</f>
        <v>2014</v>
      </c>
      <c r="T2328" s="14">
        <f>(((J2328/60)/60)/24)+DATE(1970,1,1)</f>
        <v>41774.737060185187</v>
      </c>
      <c r="U2328" s="15">
        <f>(((I2328/60)/60)/24)+DATE(1970,1,1)</f>
        <v>41807.737060185187</v>
      </c>
    </row>
    <row r="2329" spans="1:21" ht="29" x14ac:dyDescent="0.35">
      <c r="A2329">
        <v>1630</v>
      </c>
      <c r="B2329" s="3" t="s">
        <v>1631</v>
      </c>
      <c r="C2329" s="3" t="s">
        <v>5740</v>
      </c>
      <c r="D2329" s="6">
        <v>4000</v>
      </c>
      <c r="E2329" s="8">
        <v>2681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>ROUND((E2329/D2329)*100,0)</f>
        <v>67</v>
      </c>
      <c r="P2329" s="8">
        <f>IFERROR(ROUND(E2329/L2329,2),0)</f>
        <v>21.28</v>
      </c>
      <c r="Q2329" s="10" t="s">
        <v>8313</v>
      </c>
      <c r="R2329" t="s">
        <v>8315</v>
      </c>
      <c r="S2329">
        <f>YEAR(T2329)</f>
        <v>2012</v>
      </c>
      <c r="T2329" s="14">
        <f>(((J2329/60)/60)/24)+DATE(1970,1,1)</f>
        <v>40939.837673611109</v>
      </c>
      <c r="U2329" s="15">
        <f>(((I2329/60)/60)/24)+DATE(1970,1,1)</f>
        <v>40970.290972222225</v>
      </c>
    </row>
    <row r="2330" spans="1:21" ht="29" x14ac:dyDescent="0.35">
      <c r="A2330">
        <v>1632</v>
      </c>
      <c r="B2330" s="3" t="s">
        <v>1633</v>
      </c>
      <c r="C2330" s="3" t="s">
        <v>5742</v>
      </c>
      <c r="D2330" s="6">
        <v>4000</v>
      </c>
      <c r="E2330" s="8">
        <v>2670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>ROUND((E2330/D2330)*100,0)</f>
        <v>67</v>
      </c>
      <c r="P2330" s="8">
        <f>IFERROR(ROUND(E2330/L2330,2),0)</f>
        <v>56.81</v>
      </c>
      <c r="Q2330" s="10" t="s">
        <v>8313</v>
      </c>
      <c r="R2330" t="s">
        <v>8315</v>
      </c>
      <c r="S2330">
        <f>YEAR(T2330)</f>
        <v>2011</v>
      </c>
      <c r="T2330" s="14">
        <f>(((J2330/60)/60)/24)+DATE(1970,1,1)</f>
        <v>40750.340902777774</v>
      </c>
      <c r="U2330" s="15">
        <f>(((I2330/60)/60)/24)+DATE(1970,1,1)</f>
        <v>40810.340902777774</v>
      </c>
    </row>
    <row r="2331" spans="1:21" ht="29" x14ac:dyDescent="0.35">
      <c r="A2331">
        <v>1688</v>
      </c>
      <c r="B2331" s="3" t="s">
        <v>1689</v>
      </c>
      <c r="C2331" s="3" t="s">
        <v>5798</v>
      </c>
      <c r="D2331" s="6">
        <v>4000</v>
      </c>
      <c r="E2331" s="8">
        <v>2525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>ROUND((E2331/D2331)*100,0)</f>
        <v>63</v>
      </c>
      <c r="P2331" s="8">
        <f>IFERROR(ROUND(E2331/L2331,2),0)</f>
        <v>360.71</v>
      </c>
      <c r="Q2331" s="10" t="s">
        <v>8313</v>
      </c>
      <c r="R2331" t="s">
        <v>8345</v>
      </c>
      <c r="S2331">
        <f>YEAR(T2331)</f>
        <v>2017</v>
      </c>
      <c r="T2331" s="14">
        <f>(((J2331/60)/60)/24)+DATE(1970,1,1)</f>
        <v>42804.534652777773</v>
      </c>
      <c r="U2331" s="15">
        <f>(((I2331/60)/60)/24)+DATE(1970,1,1)</f>
        <v>42834.492986111116</v>
      </c>
    </row>
    <row r="2332" spans="1:21" ht="29" x14ac:dyDescent="0.35">
      <c r="A2332">
        <v>1719</v>
      </c>
      <c r="B2332" s="3" t="s">
        <v>1720</v>
      </c>
      <c r="C2332" s="3" t="s">
        <v>5829</v>
      </c>
      <c r="D2332" s="6">
        <v>4000</v>
      </c>
      <c r="E2332" s="8">
        <v>2451.0100000000002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>ROUND((E2332/D2332)*100,0)</f>
        <v>61</v>
      </c>
      <c r="P2332" s="8">
        <f>IFERROR(ROUND(E2332/L2332,2),0)</f>
        <v>817</v>
      </c>
      <c r="Q2332" s="10" t="s">
        <v>8313</v>
      </c>
      <c r="R2332" t="s">
        <v>8345</v>
      </c>
      <c r="S2332">
        <f>YEAR(T2332)</f>
        <v>2014</v>
      </c>
      <c r="T2332" s="14">
        <f>(((J2332/60)/60)/24)+DATE(1970,1,1)</f>
        <v>41869.534618055557</v>
      </c>
      <c r="U2332" s="15">
        <f>(((I2332/60)/60)/24)+DATE(1970,1,1)</f>
        <v>41899.534618055557</v>
      </c>
    </row>
    <row r="2333" spans="1:21" ht="29" x14ac:dyDescent="0.35">
      <c r="A2333">
        <v>1720</v>
      </c>
      <c r="B2333" s="3" t="s">
        <v>1721</v>
      </c>
      <c r="C2333" s="3" t="s">
        <v>5830</v>
      </c>
      <c r="D2333" s="6">
        <v>4000</v>
      </c>
      <c r="E2333" s="8">
        <v>2445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>ROUND((E2333/D2333)*100,0)</f>
        <v>61</v>
      </c>
      <c r="P2333" s="8">
        <f>IFERROR(ROUND(E2333/L2333,2),0)</f>
        <v>305.63</v>
      </c>
      <c r="Q2333" s="10" t="s">
        <v>8313</v>
      </c>
      <c r="R2333" t="s">
        <v>8345</v>
      </c>
      <c r="S2333">
        <f>YEAR(T2333)</f>
        <v>2014</v>
      </c>
      <c r="T2333" s="14">
        <f>(((J2333/60)/60)/24)+DATE(1970,1,1)</f>
        <v>41922.783229166671</v>
      </c>
      <c r="U2333" s="15">
        <f>(((I2333/60)/60)/24)+DATE(1970,1,1)</f>
        <v>41952.824895833335</v>
      </c>
    </row>
    <row r="2334" spans="1:21" ht="29" x14ac:dyDescent="0.35">
      <c r="A2334">
        <v>1732</v>
      </c>
      <c r="B2334" s="3" t="s">
        <v>1733</v>
      </c>
      <c r="C2334" s="3" t="s">
        <v>5842</v>
      </c>
      <c r="D2334" s="6">
        <v>4000</v>
      </c>
      <c r="E2334" s="8">
        <v>2385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>ROUND((E2334/D2334)*100,0)</f>
        <v>60</v>
      </c>
      <c r="P2334" s="8">
        <f>IFERROR(ROUND(E2334/L2334,2),0)</f>
        <v>0</v>
      </c>
      <c r="Q2334" s="10" t="s">
        <v>8313</v>
      </c>
      <c r="R2334" t="s">
        <v>8345</v>
      </c>
      <c r="S2334">
        <f>YEAR(T2334)</f>
        <v>2015</v>
      </c>
      <c r="T2334" s="14">
        <f>(((J2334/60)/60)/24)+DATE(1970,1,1)</f>
        <v>42325.683807870373</v>
      </c>
      <c r="U2334" s="15">
        <f>(((I2334/60)/60)/24)+DATE(1970,1,1)</f>
        <v>42385.208333333328</v>
      </c>
    </row>
    <row r="2335" spans="1:21" ht="29" x14ac:dyDescent="0.35">
      <c r="A2335">
        <v>1737</v>
      </c>
      <c r="B2335" s="3" t="s">
        <v>1738</v>
      </c>
      <c r="C2335" s="3" t="s">
        <v>5847</v>
      </c>
      <c r="D2335" s="6">
        <v>4000</v>
      </c>
      <c r="E2335" s="8">
        <v>2363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>ROUND((E2335/D2335)*100,0)</f>
        <v>59</v>
      </c>
      <c r="P2335" s="8">
        <f>IFERROR(ROUND(E2335/L2335,2),0)</f>
        <v>157.53</v>
      </c>
      <c r="Q2335" s="10" t="s">
        <v>8313</v>
      </c>
      <c r="R2335" t="s">
        <v>8345</v>
      </c>
      <c r="S2335">
        <f>YEAR(T2335)</f>
        <v>2015</v>
      </c>
      <c r="T2335" s="14">
        <f>(((J2335/60)/60)/24)+DATE(1970,1,1)</f>
        <v>42175.948981481488</v>
      </c>
      <c r="U2335" s="15">
        <f>(((I2335/60)/60)/24)+DATE(1970,1,1)</f>
        <v>42205.948981481488</v>
      </c>
    </row>
    <row r="2336" spans="1:21" x14ac:dyDescent="0.35">
      <c r="A2336">
        <v>1799</v>
      </c>
      <c r="B2336" s="3" t="s">
        <v>1800</v>
      </c>
      <c r="C2336" s="3" t="s">
        <v>5909</v>
      </c>
      <c r="D2336" s="6">
        <v>4000</v>
      </c>
      <c r="E2336" s="8">
        <v>2155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>ROUND((E2336/D2336)*100,0)</f>
        <v>54</v>
      </c>
      <c r="P2336" s="8">
        <f>IFERROR(ROUND(E2336/L2336,2),0)</f>
        <v>359.17</v>
      </c>
      <c r="Q2336" s="10" t="s">
        <v>8325</v>
      </c>
      <c r="R2336" t="s">
        <v>8331</v>
      </c>
      <c r="S2336">
        <f>YEAR(T2336)</f>
        <v>2014</v>
      </c>
      <c r="T2336" s="14">
        <f>(((J2336/60)/60)/24)+DATE(1970,1,1)</f>
        <v>41934.842685185184</v>
      </c>
      <c r="U2336" s="15">
        <f>(((I2336/60)/60)/24)+DATE(1970,1,1)</f>
        <v>41954.884351851855</v>
      </c>
    </row>
    <row r="2337" spans="1:21" ht="29" x14ac:dyDescent="0.35">
      <c r="A2337">
        <v>1976</v>
      </c>
      <c r="B2337" s="3" t="s">
        <v>1977</v>
      </c>
      <c r="C2337" s="3" t="s">
        <v>6086</v>
      </c>
      <c r="D2337" s="6">
        <v>4000</v>
      </c>
      <c r="E2337" s="8">
        <v>1776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>ROUND((E2337/D2337)*100,0)</f>
        <v>44</v>
      </c>
      <c r="P2337" s="8">
        <f>IFERROR(ROUND(E2337/L2337,2),0)</f>
        <v>3.75</v>
      </c>
      <c r="Q2337" s="10" t="s">
        <v>8316</v>
      </c>
      <c r="R2337" t="s">
        <v>8317</v>
      </c>
      <c r="S2337">
        <f>YEAR(T2337)</f>
        <v>2013</v>
      </c>
      <c r="T2337" s="14">
        <f>(((J2337/60)/60)/24)+DATE(1970,1,1)</f>
        <v>41438.899594907409</v>
      </c>
      <c r="U2337" s="15">
        <f>(((I2337/60)/60)/24)+DATE(1970,1,1)</f>
        <v>41468.899594907409</v>
      </c>
    </row>
    <row r="2338" spans="1:21" ht="29" x14ac:dyDescent="0.35">
      <c r="A2338">
        <v>2024</v>
      </c>
      <c r="B2338" s="3" t="s">
        <v>2025</v>
      </c>
      <c r="C2338" s="3" t="s">
        <v>6134</v>
      </c>
      <c r="D2338" s="6">
        <v>4000</v>
      </c>
      <c r="E2338" s="8">
        <v>1636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>ROUND((E2338/D2338)*100,0)</f>
        <v>41</v>
      </c>
      <c r="P2338" s="8">
        <f>IFERROR(ROUND(E2338/L2338,2),0)</f>
        <v>15.58</v>
      </c>
      <c r="Q2338" s="10" t="s">
        <v>8316</v>
      </c>
      <c r="R2338" t="s">
        <v>8317</v>
      </c>
      <c r="S2338">
        <f>YEAR(T2338)</f>
        <v>2012</v>
      </c>
      <c r="T2338" s="14">
        <f>(((J2338/60)/60)/24)+DATE(1970,1,1)</f>
        <v>41099.966944444444</v>
      </c>
      <c r="U2338" s="15">
        <f>(((I2338/60)/60)/24)+DATE(1970,1,1)</f>
        <v>41134.125</v>
      </c>
    </row>
    <row r="2339" spans="1:21" ht="29" x14ac:dyDescent="0.35">
      <c r="A2339">
        <v>2063</v>
      </c>
      <c r="B2339" s="3" t="s">
        <v>2064</v>
      </c>
      <c r="C2339" s="3" t="s">
        <v>6173</v>
      </c>
      <c r="D2339" s="6">
        <v>4000</v>
      </c>
      <c r="E2339" s="8">
        <v>1550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>ROUND((E2339/D2339)*100,0)</f>
        <v>39</v>
      </c>
      <c r="P2339" s="8">
        <f>IFERROR(ROUND(E2339/L2339,2),0)</f>
        <v>31.63</v>
      </c>
      <c r="Q2339" s="10" t="s">
        <v>8316</v>
      </c>
      <c r="R2339" t="s">
        <v>8317</v>
      </c>
      <c r="S2339">
        <f>YEAR(T2339)</f>
        <v>2016</v>
      </c>
      <c r="T2339" s="14">
        <f>(((J2339/60)/60)/24)+DATE(1970,1,1)</f>
        <v>42472.73265046296</v>
      </c>
      <c r="U2339" s="15">
        <f>(((I2339/60)/60)/24)+DATE(1970,1,1)</f>
        <v>42505.73265046296</v>
      </c>
    </row>
    <row r="2340" spans="1:21" ht="29" x14ac:dyDescent="0.35">
      <c r="A2340">
        <v>2086</v>
      </c>
      <c r="B2340" s="3" t="s">
        <v>2087</v>
      </c>
      <c r="C2340" s="3" t="s">
        <v>6196</v>
      </c>
      <c r="D2340" s="6">
        <v>4000</v>
      </c>
      <c r="E2340" s="8">
        <v>1510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>ROUND((E2340/D2340)*100,0)</f>
        <v>38</v>
      </c>
      <c r="P2340" s="8">
        <f>IFERROR(ROUND(E2340/L2340,2),0)</f>
        <v>43.14</v>
      </c>
      <c r="Q2340" s="10" t="s">
        <v>8313</v>
      </c>
      <c r="R2340" t="s">
        <v>8343</v>
      </c>
      <c r="S2340">
        <f>YEAR(T2340)</f>
        <v>2011</v>
      </c>
      <c r="T2340" s="14">
        <f>(((J2340/60)/60)/24)+DATE(1970,1,1)</f>
        <v>40860.67050925926</v>
      </c>
      <c r="U2340" s="15">
        <f>(((I2340/60)/60)/24)+DATE(1970,1,1)</f>
        <v>40891.207638888889</v>
      </c>
    </row>
    <row r="2341" spans="1:21" ht="29" x14ac:dyDescent="0.35">
      <c r="A2341">
        <v>2109</v>
      </c>
      <c r="B2341" s="3" t="s">
        <v>2110</v>
      </c>
      <c r="C2341" s="3" t="s">
        <v>6219</v>
      </c>
      <c r="D2341" s="6">
        <v>4000</v>
      </c>
      <c r="E2341" s="8">
        <v>1466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>ROUND((E2341/D2341)*100,0)</f>
        <v>37</v>
      </c>
      <c r="P2341" s="8">
        <f>IFERROR(ROUND(E2341/L2341,2),0)</f>
        <v>36.65</v>
      </c>
      <c r="Q2341" s="10" t="s">
        <v>8313</v>
      </c>
      <c r="R2341" t="s">
        <v>8343</v>
      </c>
      <c r="S2341">
        <f>YEAR(T2341)</f>
        <v>2015</v>
      </c>
      <c r="T2341" s="14">
        <f>(((J2341/60)/60)/24)+DATE(1970,1,1)</f>
        <v>42160.708530092597</v>
      </c>
      <c r="U2341" s="15">
        <f>(((I2341/60)/60)/24)+DATE(1970,1,1)</f>
        <v>42190.708530092597</v>
      </c>
    </row>
    <row r="2342" spans="1:21" ht="29" x14ac:dyDescent="0.35">
      <c r="A2342">
        <v>2171</v>
      </c>
      <c r="B2342" s="3" t="s">
        <v>2172</v>
      </c>
      <c r="C2342" s="3" t="s">
        <v>6281</v>
      </c>
      <c r="D2342" s="6">
        <v>4000</v>
      </c>
      <c r="E2342" s="8">
        <v>1316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>ROUND((E2342/D2342)*100,0)</f>
        <v>33</v>
      </c>
      <c r="P2342" s="8">
        <f>IFERROR(ROUND(E2342/L2342,2),0)</f>
        <v>28</v>
      </c>
      <c r="Q2342" s="10" t="s">
        <v>8313</v>
      </c>
      <c r="R2342" t="s">
        <v>8315</v>
      </c>
      <c r="S2342">
        <f>YEAR(T2342)</f>
        <v>2015</v>
      </c>
      <c r="T2342" s="14">
        <f>(((J2342/60)/60)/24)+DATE(1970,1,1)</f>
        <v>42141.95711805555</v>
      </c>
      <c r="U2342" s="15">
        <f>(((I2342/60)/60)/24)+DATE(1970,1,1)</f>
        <v>42177.208333333328</v>
      </c>
    </row>
    <row r="2343" spans="1:21" ht="29" x14ac:dyDescent="0.35">
      <c r="A2343">
        <v>2174</v>
      </c>
      <c r="B2343" s="3" t="s">
        <v>2175</v>
      </c>
      <c r="C2343" s="3" t="s">
        <v>6284</v>
      </c>
      <c r="D2343" s="6">
        <v>4000</v>
      </c>
      <c r="E2343" s="8">
        <v>1306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>ROUND((E2343/D2343)*100,0)</f>
        <v>33</v>
      </c>
      <c r="P2343" s="8">
        <f>IFERROR(ROUND(E2343/L2343,2),0)</f>
        <v>20.73</v>
      </c>
      <c r="Q2343" s="10" t="s">
        <v>8313</v>
      </c>
      <c r="R2343" t="s">
        <v>8315</v>
      </c>
      <c r="S2343">
        <f>YEAR(T2343)</f>
        <v>2016</v>
      </c>
      <c r="T2343" s="14">
        <f>(((J2343/60)/60)/24)+DATE(1970,1,1)</f>
        <v>42465.542905092589</v>
      </c>
      <c r="U2343" s="15">
        <f>(((I2343/60)/60)/24)+DATE(1970,1,1)</f>
        <v>42495.542905092589</v>
      </c>
    </row>
    <row r="2344" spans="1:21" ht="29" x14ac:dyDescent="0.35">
      <c r="A2344">
        <v>2202</v>
      </c>
      <c r="B2344" s="3" t="s">
        <v>2203</v>
      </c>
      <c r="C2344" s="3" t="s">
        <v>6312</v>
      </c>
      <c r="D2344" s="6">
        <v>4000</v>
      </c>
      <c r="E2344" s="8">
        <v>1250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>ROUND((E2344/D2344)*100,0)</f>
        <v>31</v>
      </c>
      <c r="P2344" s="8">
        <f>IFERROR(ROUND(E2344/L2344,2),0)</f>
        <v>1.73</v>
      </c>
      <c r="Q2344" s="10" t="s">
        <v>8313</v>
      </c>
      <c r="R2344" t="s">
        <v>8320</v>
      </c>
      <c r="S2344">
        <f>YEAR(T2344)</f>
        <v>2012</v>
      </c>
      <c r="T2344" s="14">
        <f>(((J2344/60)/60)/24)+DATE(1970,1,1)</f>
        <v>41184.849166666667</v>
      </c>
      <c r="U2344" s="15">
        <f>(((I2344/60)/60)/24)+DATE(1970,1,1)</f>
        <v>41214.849166666667</v>
      </c>
    </row>
    <row r="2345" spans="1:21" ht="29" x14ac:dyDescent="0.35">
      <c r="A2345">
        <v>2210</v>
      </c>
      <c r="B2345" s="3" t="s">
        <v>2211</v>
      </c>
      <c r="C2345" s="3" t="s">
        <v>6320</v>
      </c>
      <c r="D2345" s="6">
        <v>4000</v>
      </c>
      <c r="E2345" s="8">
        <v>1225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>ROUND((E2345/D2345)*100,0)</f>
        <v>31</v>
      </c>
      <c r="P2345" s="8">
        <f>IFERROR(ROUND(E2345/L2345,2),0)</f>
        <v>17.010000000000002</v>
      </c>
      <c r="Q2345" s="10" t="s">
        <v>8313</v>
      </c>
      <c r="R2345" t="s">
        <v>8320</v>
      </c>
      <c r="S2345">
        <f>YEAR(T2345)</f>
        <v>2012</v>
      </c>
      <c r="T2345" s="14">
        <f>(((J2345/60)/60)/24)+DATE(1970,1,1)</f>
        <v>40956.066087962965</v>
      </c>
      <c r="U2345" s="15">
        <f>(((I2345/60)/60)/24)+DATE(1970,1,1)</f>
        <v>41013.73333333333</v>
      </c>
    </row>
    <row r="2346" spans="1:21" x14ac:dyDescent="0.35">
      <c r="A2346">
        <v>2238</v>
      </c>
      <c r="B2346" s="3" t="s">
        <v>2239</v>
      </c>
      <c r="C2346" s="3" t="s">
        <v>6348</v>
      </c>
      <c r="D2346" s="6">
        <v>4000</v>
      </c>
      <c r="E2346" s="8">
        <v>1175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>ROUND((E2346/D2346)*100,0)</f>
        <v>29</v>
      </c>
      <c r="P2346" s="8">
        <f>IFERROR(ROUND(E2346/L2346,2),0)</f>
        <v>14.87</v>
      </c>
      <c r="Q2346" s="10" t="s">
        <v>8311</v>
      </c>
      <c r="R2346" t="s">
        <v>8312</v>
      </c>
      <c r="S2346">
        <f>YEAR(T2346)</f>
        <v>2017</v>
      </c>
      <c r="T2346" s="14">
        <f>(((J2346/60)/60)/24)+DATE(1970,1,1)</f>
        <v>42774.621712962966</v>
      </c>
      <c r="U2346" s="15">
        <f>(((I2346/60)/60)/24)+DATE(1970,1,1)</f>
        <v>42804.621712962966</v>
      </c>
    </row>
    <row r="2347" spans="1:21" ht="29" x14ac:dyDescent="0.35">
      <c r="A2347">
        <v>2245</v>
      </c>
      <c r="B2347" s="3" t="s">
        <v>2246</v>
      </c>
      <c r="C2347" s="3" t="s">
        <v>6355</v>
      </c>
      <c r="D2347" s="6">
        <v>4000</v>
      </c>
      <c r="E2347" s="8">
        <v>1155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>ROUND((E2347/D2347)*100,0)</f>
        <v>29</v>
      </c>
      <c r="P2347" s="8">
        <f>IFERROR(ROUND(E2347/L2347,2),0)</f>
        <v>0.57999999999999996</v>
      </c>
      <c r="Q2347" s="10" t="s">
        <v>8311</v>
      </c>
      <c r="R2347" t="s">
        <v>8312</v>
      </c>
      <c r="S2347">
        <f>YEAR(T2347)</f>
        <v>2014</v>
      </c>
      <c r="T2347" s="14">
        <f>(((J2347/60)/60)/24)+DATE(1970,1,1)</f>
        <v>41660.708530092597</v>
      </c>
      <c r="U2347" s="15">
        <f>(((I2347/60)/60)/24)+DATE(1970,1,1)</f>
        <v>41691.75</v>
      </c>
    </row>
    <row r="2348" spans="1:21" ht="29" x14ac:dyDescent="0.35">
      <c r="A2348">
        <v>2334</v>
      </c>
      <c r="B2348" s="3" t="s">
        <v>2335</v>
      </c>
      <c r="C2348" s="3" t="s">
        <v>6444</v>
      </c>
      <c r="D2348" s="6">
        <v>4000</v>
      </c>
      <c r="E2348" s="8">
        <v>1025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>ROUND((E2348/D2348)*100,0)</f>
        <v>26</v>
      </c>
      <c r="P2348" s="8">
        <f>IFERROR(ROUND(E2348/L2348,2),0)</f>
        <v>15.3</v>
      </c>
      <c r="Q2348" s="10" t="s">
        <v>8321</v>
      </c>
      <c r="R2348" t="s">
        <v>8348</v>
      </c>
      <c r="S2348">
        <f>YEAR(T2348)</f>
        <v>2014</v>
      </c>
      <c r="T2348" s="14">
        <f>(((J2348/60)/60)/24)+DATE(1970,1,1)</f>
        <v>41918.670115740737</v>
      </c>
      <c r="U2348" s="15">
        <f>(((I2348/60)/60)/24)+DATE(1970,1,1)</f>
        <v>41948.731944444444</v>
      </c>
    </row>
    <row r="2349" spans="1:21" ht="29" x14ac:dyDescent="0.35">
      <c r="A2349">
        <v>2398</v>
      </c>
      <c r="B2349" s="3" t="s">
        <v>2399</v>
      </c>
      <c r="C2349" s="3" t="s">
        <v>6508</v>
      </c>
      <c r="D2349" s="6">
        <v>4000</v>
      </c>
      <c r="E2349" s="8">
        <v>905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>ROUND((E2349/D2349)*100,0)</f>
        <v>23</v>
      </c>
      <c r="P2349" s="8">
        <f>IFERROR(ROUND(E2349/L2349,2),0)</f>
        <v>0</v>
      </c>
      <c r="Q2349" s="10" t="s">
        <v>8316</v>
      </c>
      <c r="R2349" t="s">
        <v>8334</v>
      </c>
      <c r="S2349">
        <f>YEAR(T2349)</f>
        <v>2015</v>
      </c>
      <c r="T2349" s="14">
        <f>(((J2349/60)/60)/24)+DATE(1970,1,1)</f>
        <v>42157.916481481487</v>
      </c>
      <c r="U2349" s="15">
        <f>(((I2349/60)/60)/24)+DATE(1970,1,1)</f>
        <v>42187.916481481487</v>
      </c>
    </row>
    <row r="2350" spans="1:21" ht="29" x14ac:dyDescent="0.35">
      <c r="A2350">
        <v>2481</v>
      </c>
      <c r="B2350" s="3" t="s">
        <v>2481</v>
      </c>
      <c r="C2350" s="3" t="s">
        <v>6591</v>
      </c>
      <c r="D2350" s="6">
        <v>4000</v>
      </c>
      <c r="E2350" s="8">
        <v>766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>ROUND((E2350/D2350)*100,0)</f>
        <v>19</v>
      </c>
      <c r="P2350" s="8">
        <f>IFERROR(ROUND(E2350/L2350,2),0)</f>
        <v>8.06</v>
      </c>
      <c r="Q2350" s="10" t="s">
        <v>8313</v>
      </c>
      <c r="R2350" t="s">
        <v>8343</v>
      </c>
      <c r="S2350">
        <f>YEAR(T2350)</f>
        <v>2012</v>
      </c>
      <c r="T2350" s="14">
        <f>(((J2350/60)/60)/24)+DATE(1970,1,1)</f>
        <v>40999.645925925928</v>
      </c>
      <c r="U2350" s="15">
        <f>(((I2350/60)/60)/24)+DATE(1970,1,1)</f>
        <v>41029.645925925928</v>
      </c>
    </row>
    <row r="2351" spans="1:21" ht="29" x14ac:dyDescent="0.35">
      <c r="A2351">
        <v>2497</v>
      </c>
      <c r="B2351" s="3" t="s">
        <v>2497</v>
      </c>
      <c r="C2351" s="3" t="s">
        <v>6607</v>
      </c>
      <c r="D2351" s="6">
        <v>4000</v>
      </c>
      <c r="E2351" s="8">
        <v>732.5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>ROUND((E2351/D2351)*100,0)</f>
        <v>18</v>
      </c>
      <c r="P2351" s="8">
        <f>IFERROR(ROUND(E2351/L2351,2),0)</f>
        <v>13.08</v>
      </c>
      <c r="Q2351" s="10" t="s">
        <v>8313</v>
      </c>
      <c r="R2351" t="s">
        <v>8343</v>
      </c>
      <c r="S2351">
        <f>YEAR(T2351)</f>
        <v>2011</v>
      </c>
      <c r="T2351" s="14">
        <f>(((J2351/60)/60)/24)+DATE(1970,1,1)</f>
        <v>40730.878912037035</v>
      </c>
      <c r="U2351" s="15">
        <f>(((I2351/60)/60)/24)+DATE(1970,1,1)</f>
        <v>40760.878912037035</v>
      </c>
    </row>
    <row r="2352" spans="1:21" ht="29" x14ac:dyDescent="0.35">
      <c r="A2352">
        <v>2499</v>
      </c>
      <c r="B2352" s="3" t="s">
        <v>2499</v>
      </c>
      <c r="C2352" s="3" t="s">
        <v>6609</v>
      </c>
      <c r="D2352" s="6">
        <v>4000</v>
      </c>
      <c r="E2352" s="8">
        <v>730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>ROUND((E2352/D2352)*100,0)</f>
        <v>18</v>
      </c>
      <c r="P2352" s="8">
        <f>IFERROR(ROUND(E2352/L2352,2),0)</f>
        <v>4.29</v>
      </c>
      <c r="Q2352" s="10" t="s">
        <v>8313</v>
      </c>
      <c r="R2352" t="s">
        <v>8343</v>
      </c>
      <c r="S2352">
        <f>YEAR(T2352)</f>
        <v>2012</v>
      </c>
      <c r="T2352" s="14">
        <f>(((J2352/60)/60)/24)+DATE(1970,1,1)</f>
        <v>41226.648576388885</v>
      </c>
      <c r="U2352" s="15">
        <f>(((I2352/60)/60)/24)+DATE(1970,1,1)</f>
        <v>41274.75</v>
      </c>
    </row>
    <row r="2353" spans="1:21" ht="29" x14ac:dyDescent="0.35">
      <c r="A2353">
        <v>2526</v>
      </c>
      <c r="B2353" s="3" t="s">
        <v>2526</v>
      </c>
      <c r="C2353" s="3" t="s">
        <v>6636</v>
      </c>
      <c r="D2353" s="6">
        <v>4000</v>
      </c>
      <c r="E2353" s="8">
        <v>680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>ROUND((E2353/D2353)*100,0)</f>
        <v>17</v>
      </c>
      <c r="P2353" s="8">
        <f>IFERROR(ROUND(E2353/L2353,2),0)</f>
        <v>20.61</v>
      </c>
      <c r="Q2353" s="10" t="s">
        <v>8313</v>
      </c>
      <c r="R2353" t="s">
        <v>8341</v>
      </c>
      <c r="S2353">
        <f>YEAR(T2353)</f>
        <v>2014</v>
      </c>
      <c r="T2353" s="14">
        <f>(((J2353/60)/60)/24)+DATE(1970,1,1)</f>
        <v>41953.091134259259</v>
      </c>
      <c r="U2353" s="15">
        <f>(((I2353/60)/60)/24)+DATE(1970,1,1)</f>
        <v>41981.207638888889</v>
      </c>
    </row>
    <row r="2354" spans="1:21" ht="29" x14ac:dyDescent="0.35">
      <c r="A2354">
        <v>2527</v>
      </c>
      <c r="B2354" s="3" t="s">
        <v>2527</v>
      </c>
      <c r="C2354" s="3" t="s">
        <v>6637</v>
      </c>
      <c r="D2354" s="6">
        <v>4000</v>
      </c>
      <c r="E2354" s="8">
        <v>679.44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>ROUND((E2354/D2354)*100,0)</f>
        <v>17</v>
      </c>
      <c r="P2354" s="8">
        <f>IFERROR(ROUND(E2354/L2354,2),0)</f>
        <v>9.57</v>
      </c>
      <c r="Q2354" s="10" t="s">
        <v>8313</v>
      </c>
      <c r="R2354" t="s">
        <v>8341</v>
      </c>
      <c r="S2354">
        <f>YEAR(T2354)</f>
        <v>2013</v>
      </c>
      <c r="T2354" s="14">
        <f>(((J2354/60)/60)/24)+DATE(1970,1,1)</f>
        <v>41546.75105324074</v>
      </c>
      <c r="U2354" s="15">
        <f>(((I2354/60)/60)/24)+DATE(1970,1,1)</f>
        <v>41565.165972222225</v>
      </c>
    </row>
    <row r="2355" spans="1:21" ht="29" x14ac:dyDescent="0.35">
      <c r="A2355">
        <v>2528</v>
      </c>
      <c r="B2355" s="3" t="s">
        <v>2528</v>
      </c>
      <c r="C2355" s="3" t="s">
        <v>6638</v>
      </c>
      <c r="D2355" s="6">
        <v>4000</v>
      </c>
      <c r="E2355" s="8">
        <v>678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>ROUND((E2355/D2355)*100,0)</f>
        <v>17</v>
      </c>
      <c r="P2355" s="8">
        <f>IFERROR(ROUND(E2355/L2355,2),0)</f>
        <v>8.3699999999999992</v>
      </c>
      <c r="Q2355" s="10" t="s">
        <v>8313</v>
      </c>
      <c r="R2355" t="s">
        <v>8341</v>
      </c>
      <c r="S2355">
        <f>YEAR(T2355)</f>
        <v>2015</v>
      </c>
      <c r="T2355" s="14">
        <f>(((J2355/60)/60)/24)+DATE(1970,1,1)</f>
        <v>42217.834525462968</v>
      </c>
      <c r="U2355" s="15">
        <f>(((I2355/60)/60)/24)+DATE(1970,1,1)</f>
        <v>42236.458333333328</v>
      </c>
    </row>
    <row r="2356" spans="1:21" ht="29" x14ac:dyDescent="0.35">
      <c r="A2356">
        <v>2532</v>
      </c>
      <c r="B2356" s="3" t="s">
        <v>2532</v>
      </c>
      <c r="C2356" s="3" t="s">
        <v>6642</v>
      </c>
      <c r="D2356" s="6">
        <v>4000</v>
      </c>
      <c r="E2356" s="8">
        <v>671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>ROUND((E2356/D2356)*100,0)</f>
        <v>17</v>
      </c>
      <c r="P2356" s="8">
        <f>IFERROR(ROUND(E2356/L2356,2),0)</f>
        <v>11.18</v>
      </c>
      <c r="Q2356" s="10" t="s">
        <v>8313</v>
      </c>
      <c r="R2356" t="s">
        <v>8341</v>
      </c>
      <c r="S2356">
        <f>YEAR(T2356)</f>
        <v>2012</v>
      </c>
      <c r="T2356" s="14">
        <f>(((J2356/60)/60)/24)+DATE(1970,1,1)</f>
        <v>41107.849143518521</v>
      </c>
      <c r="U2356" s="15">
        <f>(((I2356/60)/60)/24)+DATE(1970,1,1)</f>
        <v>41137.849143518521</v>
      </c>
    </row>
    <row r="2357" spans="1:21" ht="29" x14ac:dyDescent="0.35">
      <c r="A2357">
        <v>2764</v>
      </c>
      <c r="B2357" s="3" t="s">
        <v>2764</v>
      </c>
      <c r="C2357" s="3" t="s">
        <v>6874</v>
      </c>
      <c r="D2357" s="6">
        <v>4000</v>
      </c>
      <c r="E2357" s="8">
        <v>400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>ROUND((E2357/D2357)*100,0)</f>
        <v>10</v>
      </c>
      <c r="P2357" s="8">
        <f>IFERROR(ROUND(E2357/L2357,2),0)</f>
        <v>100</v>
      </c>
      <c r="Q2357" s="10" t="s">
        <v>8318</v>
      </c>
      <c r="R2357" t="s">
        <v>8354</v>
      </c>
      <c r="S2357">
        <f>YEAR(T2357)</f>
        <v>2012</v>
      </c>
      <c r="T2357" s="14">
        <f>(((J2357/60)/60)/24)+DATE(1970,1,1)</f>
        <v>41030.292025462964</v>
      </c>
      <c r="U2357" s="15">
        <f>(((I2357/60)/60)/24)+DATE(1970,1,1)</f>
        <v>41059.791666666664</v>
      </c>
    </row>
    <row r="2358" spans="1:21" ht="29" x14ac:dyDescent="0.35">
      <c r="A2358">
        <v>2765</v>
      </c>
      <c r="B2358" s="3" t="s">
        <v>2765</v>
      </c>
      <c r="C2358" s="3" t="s">
        <v>6875</v>
      </c>
      <c r="D2358" s="6">
        <v>4000</v>
      </c>
      <c r="E2358" s="8">
        <v>400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>ROUND((E2358/D2358)*100,0)</f>
        <v>10</v>
      </c>
      <c r="P2358" s="8">
        <f>IFERROR(ROUND(E2358/L2358,2),0)</f>
        <v>0</v>
      </c>
      <c r="Q2358" s="10" t="s">
        <v>8318</v>
      </c>
      <c r="R2358" t="s">
        <v>8354</v>
      </c>
      <c r="S2358">
        <f>YEAR(T2358)</f>
        <v>2012</v>
      </c>
      <c r="T2358" s="14">
        <f>(((J2358/60)/60)/24)+DATE(1970,1,1)</f>
        <v>41194.579027777778</v>
      </c>
      <c r="U2358" s="15">
        <f>(((I2358/60)/60)/24)+DATE(1970,1,1)</f>
        <v>41210.579027777778</v>
      </c>
    </row>
    <row r="2359" spans="1:21" ht="29" x14ac:dyDescent="0.35">
      <c r="A2359">
        <v>2767</v>
      </c>
      <c r="B2359" s="3" t="s">
        <v>2767</v>
      </c>
      <c r="C2359" s="3" t="s">
        <v>6877</v>
      </c>
      <c r="D2359" s="6">
        <v>4000</v>
      </c>
      <c r="E2359" s="8">
        <v>397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>ROUND((E2359/D2359)*100,0)</f>
        <v>10</v>
      </c>
      <c r="P2359" s="8">
        <f>IFERROR(ROUND(E2359/L2359,2),0)</f>
        <v>132.33000000000001</v>
      </c>
      <c r="Q2359" s="10" t="s">
        <v>8318</v>
      </c>
      <c r="R2359" t="s">
        <v>8354</v>
      </c>
      <c r="S2359">
        <f>YEAR(T2359)</f>
        <v>2015</v>
      </c>
      <c r="T2359" s="14">
        <f>(((J2359/60)/60)/24)+DATE(1970,1,1)</f>
        <v>42172.958912037036</v>
      </c>
      <c r="U2359" s="15">
        <f>(((I2359/60)/60)/24)+DATE(1970,1,1)</f>
        <v>42232.958912037036</v>
      </c>
    </row>
    <row r="2360" spans="1:21" ht="29" x14ac:dyDescent="0.35">
      <c r="A2360">
        <v>2774</v>
      </c>
      <c r="B2360" s="3" t="s">
        <v>2774</v>
      </c>
      <c r="C2360" s="3" t="s">
        <v>6884</v>
      </c>
      <c r="D2360" s="6">
        <v>4000</v>
      </c>
      <c r="E2360" s="8">
        <v>380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>ROUND((E2360/D2360)*100,0)</f>
        <v>10</v>
      </c>
      <c r="P2360" s="8">
        <f>IFERROR(ROUND(E2360/L2360,2),0)</f>
        <v>29.23</v>
      </c>
      <c r="Q2360" s="10" t="s">
        <v>8318</v>
      </c>
      <c r="R2360" t="s">
        <v>8354</v>
      </c>
      <c r="S2360">
        <f>YEAR(T2360)</f>
        <v>2013</v>
      </c>
      <c r="T2360" s="14">
        <f>(((J2360/60)/60)/24)+DATE(1970,1,1)</f>
        <v>41311.126481481479</v>
      </c>
      <c r="U2360" s="15">
        <f>(((I2360/60)/60)/24)+DATE(1970,1,1)</f>
        <v>41341.126481481479</v>
      </c>
    </row>
    <row r="2361" spans="1:21" ht="29" x14ac:dyDescent="0.35">
      <c r="A2361">
        <v>2860</v>
      </c>
      <c r="B2361" s="3" t="s">
        <v>2860</v>
      </c>
      <c r="C2361" s="3" t="s">
        <v>6970</v>
      </c>
      <c r="D2361" s="6">
        <v>4000</v>
      </c>
      <c r="E2361" s="8">
        <v>284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>ROUND((E2361/D2361)*100,0)</f>
        <v>7</v>
      </c>
      <c r="P2361" s="8">
        <f>IFERROR(ROUND(E2361/L2361,2),0)</f>
        <v>31.56</v>
      </c>
      <c r="Q2361" s="10" t="s">
        <v>8339</v>
      </c>
      <c r="R2361" t="s">
        <v>8340</v>
      </c>
      <c r="S2361">
        <f>YEAR(T2361)</f>
        <v>2016</v>
      </c>
      <c r="T2361" s="14">
        <f>(((J2361/60)/60)/24)+DATE(1970,1,1)</f>
        <v>42480.800648148142</v>
      </c>
      <c r="U2361" s="15">
        <f>(((I2361/60)/60)/24)+DATE(1970,1,1)</f>
        <v>42540.800648148142</v>
      </c>
    </row>
    <row r="2362" spans="1:21" ht="29" x14ac:dyDescent="0.35">
      <c r="A2362">
        <v>2938</v>
      </c>
      <c r="B2362" s="3" t="s">
        <v>2938</v>
      </c>
      <c r="C2362" s="3" t="s">
        <v>7048</v>
      </c>
      <c r="D2362" s="6">
        <v>4000</v>
      </c>
      <c r="E2362" s="8">
        <v>225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>ROUND((E2362/D2362)*100,0)</f>
        <v>6</v>
      </c>
      <c r="P2362" s="8">
        <f>IFERROR(ROUND(E2362/L2362,2),0)</f>
        <v>7.03</v>
      </c>
      <c r="Q2362" s="10" t="s">
        <v>8339</v>
      </c>
      <c r="R2362" t="s">
        <v>8351</v>
      </c>
      <c r="S2362">
        <f>YEAR(T2362)</f>
        <v>2014</v>
      </c>
      <c r="T2362" s="14">
        <f>(((J2362/60)/60)/24)+DATE(1970,1,1)</f>
        <v>42004.703865740739</v>
      </c>
      <c r="U2362" s="15">
        <f>(((I2362/60)/60)/24)+DATE(1970,1,1)</f>
        <v>42034.703865740739</v>
      </c>
    </row>
    <row r="2363" spans="1:21" ht="29" x14ac:dyDescent="0.35">
      <c r="A2363">
        <v>2981</v>
      </c>
      <c r="B2363" s="3" t="s">
        <v>2981</v>
      </c>
      <c r="C2363" s="3" t="s">
        <v>7091</v>
      </c>
      <c r="D2363" s="6">
        <v>4000</v>
      </c>
      <c r="E2363" s="8">
        <v>195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>ROUND((E2363/D2363)*100,0)</f>
        <v>5</v>
      </c>
      <c r="P2363" s="8">
        <f>IFERROR(ROUND(E2363/L2363,2),0)</f>
        <v>2.0099999999999998</v>
      </c>
      <c r="Q2363" s="10" t="s">
        <v>8339</v>
      </c>
      <c r="R2363" t="s">
        <v>8357</v>
      </c>
      <c r="S2363">
        <f>YEAR(T2363)</f>
        <v>2015</v>
      </c>
      <c r="T2363" s="14">
        <f>(((J2363/60)/60)/24)+DATE(1970,1,1)</f>
        <v>42225.559675925921</v>
      </c>
      <c r="U2363" s="15">
        <f>(((I2363/60)/60)/24)+DATE(1970,1,1)</f>
        <v>42270.559675925921</v>
      </c>
    </row>
    <row r="2364" spans="1:21" ht="29" x14ac:dyDescent="0.35">
      <c r="A2364">
        <v>3012</v>
      </c>
      <c r="B2364" s="3" t="s">
        <v>3012</v>
      </c>
      <c r="C2364" s="3" t="s">
        <v>7122</v>
      </c>
      <c r="D2364" s="6">
        <v>4000</v>
      </c>
      <c r="E2364" s="8">
        <v>160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>ROUND((E2364/D2364)*100,0)</f>
        <v>4</v>
      </c>
      <c r="P2364" s="8">
        <f>IFERROR(ROUND(E2364/L2364,2),0)</f>
        <v>2.91</v>
      </c>
      <c r="Q2364" s="10" t="s">
        <v>8339</v>
      </c>
      <c r="R2364" t="s">
        <v>8357</v>
      </c>
      <c r="S2364">
        <f>YEAR(T2364)</f>
        <v>2015</v>
      </c>
      <c r="T2364" s="14">
        <f>(((J2364/60)/60)/24)+DATE(1970,1,1)</f>
        <v>42024.702893518523</v>
      </c>
      <c r="U2364" s="15">
        <f>(((I2364/60)/60)/24)+DATE(1970,1,1)</f>
        <v>42045.702893518523</v>
      </c>
    </row>
    <row r="2365" spans="1:21" ht="29" x14ac:dyDescent="0.35">
      <c r="A2365">
        <v>3045</v>
      </c>
      <c r="B2365" s="3" t="s">
        <v>3045</v>
      </c>
      <c r="C2365" s="3" t="s">
        <v>7155</v>
      </c>
      <c r="D2365" s="6">
        <v>4000</v>
      </c>
      <c r="E2365" s="8">
        <v>135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>ROUND((E2365/D2365)*100,0)</f>
        <v>3</v>
      </c>
      <c r="P2365" s="8">
        <f>IFERROR(ROUND(E2365/L2365,2),0)</f>
        <v>2.11</v>
      </c>
      <c r="Q2365" s="10" t="s">
        <v>8339</v>
      </c>
      <c r="R2365" t="s">
        <v>8357</v>
      </c>
      <c r="S2365">
        <f>YEAR(T2365)</f>
        <v>2014</v>
      </c>
      <c r="T2365" s="14">
        <f>(((J2365/60)/60)/24)+DATE(1970,1,1)</f>
        <v>41843.155729166669</v>
      </c>
      <c r="U2365" s="15">
        <f>(((I2365/60)/60)/24)+DATE(1970,1,1)</f>
        <v>41873.155729166669</v>
      </c>
    </row>
    <row r="2366" spans="1:21" ht="29" x14ac:dyDescent="0.35">
      <c r="A2366">
        <v>3093</v>
      </c>
      <c r="B2366" s="3" t="s">
        <v>3093</v>
      </c>
      <c r="C2366" s="3" t="s">
        <v>7203</v>
      </c>
      <c r="D2366" s="6">
        <v>4000</v>
      </c>
      <c r="E2366" s="8">
        <v>114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>ROUND((E2366/D2366)*100,0)</f>
        <v>3</v>
      </c>
      <c r="P2366" s="8">
        <f>IFERROR(ROUND(E2366/L2366,2),0)</f>
        <v>6.71</v>
      </c>
      <c r="Q2366" s="10" t="s">
        <v>8339</v>
      </c>
      <c r="R2366" t="s">
        <v>8357</v>
      </c>
      <c r="S2366">
        <f>YEAR(T2366)</f>
        <v>2014</v>
      </c>
      <c r="T2366" s="14">
        <f>(((J2366/60)/60)/24)+DATE(1970,1,1)</f>
        <v>41760.909039351849</v>
      </c>
      <c r="U2366" s="15">
        <f>(((I2366/60)/60)/24)+DATE(1970,1,1)</f>
        <v>41791.165972222225</v>
      </c>
    </row>
    <row r="2367" spans="1:21" ht="29" x14ac:dyDescent="0.35">
      <c r="A2367">
        <v>3104</v>
      </c>
      <c r="B2367" s="3" t="s">
        <v>3104</v>
      </c>
      <c r="C2367" s="3" t="s">
        <v>7214</v>
      </c>
      <c r="D2367" s="6">
        <v>4000</v>
      </c>
      <c r="E2367" s="8">
        <v>108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>ROUND((E2367/D2367)*100,0)</f>
        <v>3</v>
      </c>
      <c r="P2367" s="8">
        <f>IFERROR(ROUND(E2367/L2367,2),0)</f>
        <v>21.6</v>
      </c>
      <c r="Q2367" s="10" t="s">
        <v>8339</v>
      </c>
      <c r="R2367" t="s">
        <v>8357</v>
      </c>
      <c r="S2367">
        <f>YEAR(T2367)</f>
        <v>2015</v>
      </c>
      <c r="T2367" s="14">
        <f>(((J2367/60)/60)/24)+DATE(1970,1,1)</f>
        <v>42006.908692129626</v>
      </c>
      <c r="U2367" s="15">
        <f>(((I2367/60)/60)/24)+DATE(1970,1,1)</f>
        <v>42038.083333333328</v>
      </c>
    </row>
    <row r="2368" spans="1:21" x14ac:dyDescent="0.35">
      <c r="A2368">
        <v>3157</v>
      </c>
      <c r="B2368" s="3" t="s">
        <v>3157</v>
      </c>
      <c r="C2368" s="3" t="s">
        <v>7267</v>
      </c>
      <c r="D2368" s="6">
        <v>4000</v>
      </c>
      <c r="E2368" s="8">
        <v>93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>ROUND((E2368/D2368)*100,0)</f>
        <v>2</v>
      </c>
      <c r="P2368" s="8">
        <f>IFERROR(ROUND(E2368/L2368,2),0)</f>
        <v>2.27</v>
      </c>
      <c r="Q2368" s="10" t="s">
        <v>8339</v>
      </c>
      <c r="R2368" t="s">
        <v>8340</v>
      </c>
      <c r="S2368">
        <f>YEAR(T2368)</f>
        <v>2014</v>
      </c>
      <c r="T2368" s="14">
        <f>(((J2368/60)/60)/24)+DATE(1970,1,1)</f>
        <v>41829.788252314815</v>
      </c>
      <c r="U2368" s="15">
        <f>(((I2368/60)/60)/24)+DATE(1970,1,1)</f>
        <v>41839.208333333336</v>
      </c>
    </row>
    <row r="2369" spans="1:21" ht="29" x14ac:dyDescent="0.35">
      <c r="A2369">
        <v>3162</v>
      </c>
      <c r="B2369" s="3" t="s">
        <v>3162</v>
      </c>
      <c r="C2369" s="3" t="s">
        <v>7272</v>
      </c>
      <c r="D2369" s="6">
        <v>4000</v>
      </c>
      <c r="E2369" s="8">
        <v>90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>ROUND((E2369/D2369)*100,0)</f>
        <v>2</v>
      </c>
      <c r="P2369" s="8">
        <f>IFERROR(ROUND(E2369/L2369,2),0)</f>
        <v>1.43</v>
      </c>
      <c r="Q2369" s="10" t="s">
        <v>8339</v>
      </c>
      <c r="R2369" t="s">
        <v>8340</v>
      </c>
      <c r="S2369">
        <f>YEAR(T2369)</f>
        <v>2014</v>
      </c>
      <c r="T2369" s="14">
        <f>(((J2369/60)/60)/24)+DATE(1970,1,1)</f>
        <v>41799.685902777775</v>
      </c>
      <c r="U2369" s="15">
        <f>(((I2369/60)/60)/24)+DATE(1970,1,1)</f>
        <v>41827.083333333336</v>
      </c>
    </row>
    <row r="2370" spans="1:21" ht="29" x14ac:dyDescent="0.35">
      <c r="A2370">
        <v>3190</v>
      </c>
      <c r="B2370" s="3" t="s">
        <v>3190</v>
      </c>
      <c r="C2370" s="3" t="s">
        <v>7300</v>
      </c>
      <c r="D2370" s="6">
        <v>4000</v>
      </c>
      <c r="E2370" s="8">
        <v>76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>ROUND((E2370/D2370)*100,0)</f>
        <v>2</v>
      </c>
      <c r="P2370" s="8">
        <f>IFERROR(ROUND(E2370/L2370,2),0)</f>
        <v>0</v>
      </c>
      <c r="Q2370" s="10" t="s">
        <v>8339</v>
      </c>
      <c r="R2370" t="s">
        <v>8351</v>
      </c>
      <c r="S2370">
        <f>YEAR(T2370)</f>
        <v>2016</v>
      </c>
      <c r="T2370" s="14">
        <f>(((J2370/60)/60)/24)+DATE(1970,1,1)</f>
        <v>42683.151331018518</v>
      </c>
      <c r="U2370" s="15">
        <f>(((I2370/60)/60)/24)+DATE(1970,1,1)</f>
        <v>42713.192997685182</v>
      </c>
    </row>
    <row r="2371" spans="1:21" x14ac:dyDescent="0.35">
      <c r="A2371">
        <v>3212</v>
      </c>
      <c r="B2371" s="3" t="s">
        <v>3212</v>
      </c>
      <c r="C2371" s="3" t="s">
        <v>7322</v>
      </c>
      <c r="D2371" s="6">
        <v>4000</v>
      </c>
      <c r="E2371" s="8">
        <v>70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>ROUND((E2371/D2371)*100,0)</f>
        <v>2</v>
      </c>
      <c r="P2371" s="8">
        <f>IFERROR(ROUND(E2371/L2371,2),0)</f>
        <v>0.74</v>
      </c>
      <c r="Q2371" s="10" t="s">
        <v>8339</v>
      </c>
      <c r="R2371" t="s">
        <v>8340</v>
      </c>
      <c r="S2371">
        <f>YEAR(T2371)</f>
        <v>2014</v>
      </c>
      <c r="T2371" s="14">
        <f>(((J2371/60)/60)/24)+DATE(1970,1,1)</f>
        <v>41829.795729166668</v>
      </c>
      <c r="U2371" s="15">
        <f>(((I2371/60)/60)/24)+DATE(1970,1,1)</f>
        <v>41859.795729166668</v>
      </c>
    </row>
    <row r="2372" spans="1:21" ht="29" x14ac:dyDescent="0.35">
      <c r="A2372">
        <v>3221</v>
      </c>
      <c r="B2372" s="3" t="s">
        <v>3221</v>
      </c>
      <c r="C2372" s="3" t="s">
        <v>7331</v>
      </c>
      <c r="D2372" s="6">
        <v>4000</v>
      </c>
      <c r="E2372" s="8">
        <v>68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>ROUND((E2372/D2372)*100,0)</f>
        <v>2</v>
      </c>
      <c r="P2372" s="8">
        <f>IFERROR(ROUND(E2372/L2372,2),0)</f>
        <v>0.6</v>
      </c>
      <c r="Q2372" s="10" t="s">
        <v>8339</v>
      </c>
      <c r="R2372" t="s">
        <v>8340</v>
      </c>
      <c r="S2372">
        <f>YEAR(T2372)</f>
        <v>2015</v>
      </c>
      <c r="T2372" s="14">
        <f>(((J2372/60)/60)/24)+DATE(1970,1,1)</f>
        <v>42155.696793981479</v>
      </c>
      <c r="U2372" s="15">
        <f>(((I2372/60)/60)/24)+DATE(1970,1,1)</f>
        <v>42190.696793981479</v>
      </c>
    </row>
    <row r="2373" spans="1:21" ht="29" x14ac:dyDescent="0.35">
      <c r="A2373">
        <v>3234</v>
      </c>
      <c r="B2373" s="3" t="s">
        <v>3234</v>
      </c>
      <c r="C2373" s="3" t="s">
        <v>7344</v>
      </c>
      <c r="D2373" s="6">
        <v>4000</v>
      </c>
      <c r="E2373" s="8">
        <v>61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>ROUND((E2373/D2373)*100,0)</f>
        <v>2</v>
      </c>
      <c r="P2373" s="8">
        <f>IFERROR(ROUND(E2373/L2373,2),0)</f>
        <v>0.53</v>
      </c>
      <c r="Q2373" s="10" t="s">
        <v>8339</v>
      </c>
      <c r="R2373" t="s">
        <v>8340</v>
      </c>
      <c r="S2373">
        <f>YEAR(T2373)</f>
        <v>2016</v>
      </c>
      <c r="T2373" s="14">
        <f>(((J2373/60)/60)/24)+DATE(1970,1,1)</f>
        <v>42734.789444444439</v>
      </c>
      <c r="U2373" s="15">
        <f>(((I2373/60)/60)/24)+DATE(1970,1,1)</f>
        <v>42767.979861111111</v>
      </c>
    </row>
    <row r="2374" spans="1:21" ht="29" x14ac:dyDescent="0.35">
      <c r="A2374">
        <v>3273</v>
      </c>
      <c r="B2374" s="3" t="s">
        <v>3273</v>
      </c>
      <c r="C2374" s="3" t="s">
        <v>7383</v>
      </c>
      <c r="D2374" s="6">
        <v>4000</v>
      </c>
      <c r="E2374" s="8">
        <v>51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>ROUND((E2374/D2374)*100,0)</f>
        <v>1</v>
      </c>
      <c r="P2374" s="8">
        <f>IFERROR(ROUND(E2374/L2374,2),0)</f>
        <v>2.4300000000000002</v>
      </c>
      <c r="Q2374" s="10" t="s">
        <v>8339</v>
      </c>
      <c r="R2374" t="s">
        <v>8340</v>
      </c>
      <c r="S2374">
        <f>YEAR(T2374)</f>
        <v>2016</v>
      </c>
      <c r="T2374" s="14">
        <f>(((J2374/60)/60)/24)+DATE(1970,1,1)</f>
        <v>42611.801412037035</v>
      </c>
      <c r="U2374" s="15">
        <f>(((I2374/60)/60)/24)+DATE(1970,1,1)</f>
        <v>42627.791666666672</v>
      </c>
    </row>
    <row r="2375" spans="1:21" ht="29" x14ac:dyDescent="0.35">
      <c r="A2375">
        <v>3305</v>
      </c>
      <c r="B2375" s="3" t="s">
        <v>3305</v>
      </c>
      <c r="C2375" s="3" t="s">
        <v>7415</v>
      </c>
      <c r="D2375" s="6">
        <v>4000</v>
      </c>
      <c r="E2375" s="8">
        <v>50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>ROUND((E2375/D2375)*100,0)</f>
        <v>1</v>
      </c>
      <c r="P2375" s="8">
        <f>IFERROR(ROUND(E2375/L2375,2),0)</f>
        <v>2.5</v>
      </c>
      <c r="Q2375" s="10" t="s">
        <v>8339</v>
      </c>
      <c r="R2375" t="s">
        <v>8340</v>
      </c>
      <c r="S2375">
        <f>YEAR(T2375)</f>
        <v>2015</v>
      </c>
      <c r="T2375" s="14">
        <f>(((J2375/60)/60)/24)+DATE(1970,1,1)</f>
        <v>42186.855879629627</v>
      </c>
      <c r="U2375" s="15">
        <f>(((I2375/60)/60)/24)+DATE(1970,1,1)</f>
        <v>42216.855879629627</v>
      </c>
    </row>
    <row r="2376" spans="1:21" ht="29" x14ac:dyDescent="0.35">
      <c r="A2376">
        <v>3315</v>
      </c>
      <c r="B2376" s="3" t="s">
        <v>3315</v>
      </c>
      <c r="C2376" s="3" t="s">
        <v>7425</v>
      </c>
      <c r="D2376" s="6">
        <v>4000</v>
      </c>
      <c r="E2376" s="8">
        <v>45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>ROUND((E2376/D2376)*100,0)</f>
        <v>1</v>
      </c>
      <c r="P2376" s="8">
        <f>IFERROR(ROUND(E2376/L2376,2),0)</f>
        <v>0.51</v>
      </c>
      <c r="Q2376" s="10" t="s">
        <v>8339</v>
      </c>
      <c r="R2376" t="s">
        <v>8340</v>
      </c>
      <c r="S2376">
        <f>YEAR(T2376)</f>
        <v>2016</v>
      </c>
      <c r="T2376" s="14">
        <f>(((J2376/60)/60)/24)+DATE(1970,1,1)</f>
        <v>42466.303715277783</v>
      </c>
      <c r="U2376" s="15">
        <f>(((I2376/60)/60)/24)+DATE(1970,1,1)</f>
        <v>42496.303715277783</v>
      </c>
    </row>
    <row r="2377" spans="1:21" ht="29" x14ac:dyDescent="0.35">
      <c r="A2377">
        <v>3359</v>
      </c>
      <c r="B2377" s="3" t="s">
        <v>3358</v>
      </c>
      <c r="C2377" s="3" t="s">
        <v>7469</v>
      </c>
      <c r="D2377" s="6">
        <v>4000</v>
      </c>
      <c r="E2377" s="8">
        <v>35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>ROUND((E2377/D2377)*100,0)</f>
        <v>1</v>
      </c>
      <c r="P2377" s="8">
        <f>IFERROR(ROUND(E2377/L2377,2),0)</f>
        <v>1.52</v>
      </c>
      <c r="Q2377" s="10" t="s">
        <v>8339</v>
      </c>
      <c r="R2377" t="s">
        <v>8340</v>
      </c>
      <c r="S2377">
        <f>YEAR(T2377)</f>
        <v>2017</v>
      </c>
      <c r="T2377" s="14">
        <f>(((J2377/60)/60)/24)+DATE(1970,1,1)</f>
        <v>42746.057106481487</v>
      </c>
      <c r="U2377" s="15">
        <f>(((I2377/60)/60)/24)+DATE(1970,1,1)</f>
        <v>42791.057106481487</v>
      </c>
    </row>
    <row r="2378" spans="1:21" ht="29" x14ac:dyDescent="0.35">
      <c r="A2378">
        <v>3381</v>
      </c>
      <c r="B2378" s="3" t="s">
        <v>3380</v>
      </c>
      <c r="C2378" s="3" t="s">
        <v>7491</v>
      </c>
      <c r="D2378" s="6">
        <v>4000</v>
      </c>
      <c r="E2378" s="8">
        <v>30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>ROUND((E2378/D2378)*100,0)</f>
        <v>1</v>
      </c>
      <c r="P2378" s="8">
        <f>IFERROR(ROUND(E2378/L2378,2),0)</f>
        <v>0.63</v>
      </c>
      <c r="Q2378" s="10" t="s">
        <v>8339</v>
      </c>
      <c r="R2378" t="s">
        <v>8340</v>
      </c>
      <c r="S2378">
        <f>YEAR(T2378)</f>
        <v>2015</v>
      </c>
      <c r="T2378" s="14">
        <f>(((J2378/60)/60)/24)+DATE(1970,1,1)</f>
        <v>42044.184988425928</v>
      </c>
      <c r="U2378" s="15">
        <f>(((I2378/60)/60)/24)+DATE(1970,1,1)</f>
        <v>42074.143321759257</v>
      </c>
    </row>
    <row r="2379" spans="1:21" ht="29" x14ac:dyDescent="0.35">
      <c r="A2379">
        <v>3398</v>
      </c>
      <c r="B2379" s="3" t="s">
        <v>3397</v>
      </c>
      <c r="C2379" s="3" t="s">
        <v>7508</v>
      </c>
      <c r="D2379" s="6">
        <v>4000</v>
      </c>
      <c r="E2379" s="8">
        <v>26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>ROUND((E2379/D2379)*100,0)</f>
        <v>1</v>
      </c>
      <c r="P2379" s="8">
        <f>IFERROR(ROUND(E2379/L2379,2),0)</f>
        <v>0.4</v>
      </c>
      <c r="Q2379" s="10" t="s">
        <v>8339</v>
      </c>
      <c r="R2379" t="s">
        <v>8340</v>
      </c>
      <c r="S2379">
        <f>YEAR(T2379)</f>
        <v>2014</v>
      </c>
      <c r="T2379" s="14">
        <f>(((J2379/60)/60)/24)+DATE(1970,1,1)</f>
        <v>41941.75203703704</v>
      </c>
      <c r="U2379" s="15">
        <f>(((I2379/60)/60)/24)+DATE(1970,1,1)</f>
        <v>41964.708333333328</v>
      </c>
    </row>
    <row r="2380" spans="1:21" ht="29" x14ac:dyDescent="0.35">
      <c r="A2380">
        <v>3416</v>
      </c>
      <c r="B2380" s="3" t="s">
        <v>3415</v>
      </c>
      <c r="C2380" s="3" t="s">
        <v>7526</v>
      </c>
      <c r="D2380" s="6">
        <v>4000</v>
      </c>
      <c r="E2380" s="8">
        <v>25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>ROUND((E2380/D2380)*100,0)</f>
        <v>1</v>
      </c>
      <c r="P2380" s="8">
        <f>IFERROR(ROUND(E2380/L2380,2),0)</f>
        <v>0.83</v>
      </c>
      <c r="Q2380" s="10" t="s">
        <v>8339</v>
      </c>
      <c r="R2380" t="s">
        <v>8340</v>
      </c>
      <c r="S2380">
        <f>YEAR(T2380)</f>
        <v>2015</v>
      </c>
      <c r="T2380" s="14">
        <f>(((J2380/60)/60)/24)+DATE(1970,1,1)</f>
        <v>42089.412557870368</v>
      </c>
      <c r="U2380" s="15">
        <f>(((I2380/60)/60)/24)+DATE(1970,1,1)</f>
        <v>42117.770833333328</v>
      </c>
    </row>
    <row r="2381" spans="1:21" ht="29" x14ac:dyDescent="0.35">
      <c r="A2381">
        <v>3418</v>
      </c>
      <c r="B2381" s="3" t="s">
        <v>3417</v>
      </c>
      <c r="C2381" s="3" t="s">
        <v>7528</v>
      </c>
      <c r="D2381" s="6">
        <v>4000</v>
      </c>
      <c r="E2381" s="8">
        <v>25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>ROUND((E2381/D2381)*100,0)</f>
        <v>1</v>
      </c>
      <c r="P2381" s="8">
        <f>IFERROR(ROUND(E2381/L2381,2),0)</f>
        <v>0.45</v>
      </c>
      <c r="Q2381" s="10" t="s">
        <v>8339</v>
      </c>
      <c r="R2381" t="s">
        <v>8340</v>
      </c>
      <c r="S2381">
        <f>YEAR(T2381)</f>
        <v>2014</v>
      </c>
      <c r="T2381" s="14">
        <f>(((J2381/60)/60)/24)+DATE(1970,1,1)</f>
        <v>41752.83457175926</v>
      </c>
      <c r="U2381" s="15">
        <f>(((I2381/60)/60)/24)+DATE(1970,1,1)</f>
        <v>41782.83457175926</v>
      </c>
    </row>
    <row r="2382" spans="1:21" ht="29" x14ac:dyDescent="0.35">
      <c r="A2382">
        <v>3502</v>
      </c>
      <c r="B2382" s="3" t="s">
        <v>3501</v>
      </c>
      <c r="C2382" s="3" t="s">
        <v>7612</v>
      </c>
      <c r="D2382" s="6">
        <v>4000</v>
      </c>
      <c r="E2382" s="8">
        <v>10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>ROUND((E2382/D2382)*100,0)</f>
        <v>0</v>
      </c>
      <c r="P2382" s="8">
        <f>IFERROR(ROUND(E2382/L2382,2),0)</f>
        <v>0.32</v>
      </c>
      <c r="Q2382" s="10" t="s">
        <v>8339</v>
      </c>
      <c r="R2382" t="s">
        <v>8340</v>
      </c>
      <c r="S2382">
        <f>YEAR(T2382)</f>
        <v>2016</v>
      </c>
      <c r="T2382" s="14">
        <f>(((J2382/60)/60)/24)+DATE(1970,1,1)</f>
        <v>42430.839398148149</v>
      </c>
      <c r="U2382" s="15">
        <f>(((I2382/60)/60)/24)+DATE(1970,1,1)</f>
        <v>42445.165972222225</v>
      </c>
    </row>
    <row r="2383" spans="1:21" ht="29" x14ac:dyDescent="0.35">
      <c r="A2383">
        <v>3517</v>
      </c>
      <c r="B2383" s="3" t="s">
        <v>3516</v>
      </c>
      <c r="C2383" s="3" t="s">
        <v>7627</v>
      </c>
      <c r="D2383" s="6">
        <v>4000</v>
      </c>
      <c r="E2383" s="8">
        <v>10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>ROUND((E2383/D2383)*100,0)</f>
        <v>0</v>
      </c>
      <c r="P2383" s="8">
        <f>IFERROR(ROUND(E2383/L2383,2),0)</f>
        <v>0.77</v>
      </c>
      <c r="Q2383" s="10" t="s">
        <v>8339</v>
      </c>
      <c r="R2383" t="s">
        <v>8340</v>
      </c>
      <c r="S2383">
        <f>YEAR(T2383)</f>
        <v>2014</v>
      </c>
      <c r="T2383" s="14">
        <f>(((J2383/60)/60)/24)+DATE(1970,1,1)</f>
        <v>41794.817523148151</v>
      </c>
      <c r="U2383" s="15">
        <f>(((I2383/60)/60)/24)+DATE(1970,1,1)</f>
        <v>41824.458333333336</v>
      </c>
    </row>
    <row r="2384" spans="1:21" ht="29" x14ac:dyDescent="0.35">
      <c r="A2384">
        <v>3523</v>
      </c>
      <c r="B2384" s="3" t="s">
        <v>3522</v>
      </c>
      <c r="C2384" s="3" t="s">
        <v>7633</v>
      </c>
      <c r="D2384" s="6">
        <v>4000</v>
      </c>
      <c r="E2384" s="8">
        <v>10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>ROUND((E2384/D2384)*100,0)</f>
        <v>0</v>
      </c>
      <c r="P2384" s="8">
        <f>IFERROR(ROUND(E2384/L2384,2),0)</f>
        <v>0.13</v>
      </c>
      <c r="Q2384" s="10" t="s">
        <v>8339</v>
      </c>
      <c r="R2384" t="s">
        <v>8340</v>
      </c>
      <c r="S2384">
        <f>YEAR(T2384)</f>
        <v>2016</v>
      </c>
      <c r="T2384" s="14">
        <f>(((J2384/60)/60)/24)+DATE(1970,1,1)</f>
        <v>42581.397546296299</v>
      </c>
      <c r="U2384" s="15">
        <f>(((I2384/60)/60)/24)+DATE(1970,1,1)</f>
        <v>42638.958333333328</v>
      </c>
    </row>
    <row r="2385" spans="1:21" ht="29" x14ac:dyDescent="0.35">
      <c r="A2385">
        <v>3589</v>
      </c>
      <c r="B2385" s="3" t="s">
        <v>3588</v>
      </c>
      <c r="C2385" s="3" t="s">
        <v>7699</v>
      </c>
      <c r="D2385" s="6">
        <v>4000</v>
      </c>
      <c r="E2385" s="8">
        <v>5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>ROUND((E2385/D2385)*100,0)</f>
        <v>0</v>
      </c>
      <c r="P2385" s="8">
        <f>IFERROR(ROUND(E2385/L2385,2),0)</f>
        <v>0.08</v>
      </c>
      <c r="Q2385" s="10" t="s">
        <v>8339</v>
      </c>
      <c r="R2385" t="s">
        <v>8340</v>
      </c>
      <c r="S2385">
        <f>YEAR(T2385)</f>
        <v>2015</v>
      </c>
      <c r="T2385" s="14">
        <f>(((J2385/60)/60)/24)+DATE(1970,1,1)</f>
        <v>42125.647534722222</v>
      </c>
      <c r="U2385" s="15">
        <f>(((I2385/60)/60)/24)+DATE(1970,1,1)</f>
        <v>42150.647534722222</v>
      </c>
    </row>
    <row r="2386" spans="1:21" ht="29" x14ac:dyDescent="0.35">
      <c r="A2386">
        <v>3602</v>
      </c>
      <c r="B2386" s="3" t="s">
        <v>3601</v>
      </c>
      <c r="C2386" s="3" t="s">
        <v>7712</v>
      </c>
      <c r="D2386" s="6">
        <v>4000</v>
      </c>
      <c r="E2386" s="8">
        <v>4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>ROUND((E2386/D2386)*100,0)</f>
        <v>0</v>
      </c>
      <c r="P2386" s="8">
        <f>IFERROR(ROUND(E2386/L2386,2),0)</f>
        <v>0.08</v>
      </c>
      <c r="Q2386" s="10" t="s">
        <v>8339</v>
      </c>
      <c r="R2386" t="s">
        <v>8340</v>
      </c>
      <c r="S2386">
        <f>YEAR(T2386)</f>
        <v>2016</v>
      </c>
      <c r="T2386" s="14">
        <f>(((J2386/60)/60)/24)+DATE(1970,1,1)</f>
        <v>42447.894432870366</v>
      </c>
      <c r="U2386" s="15">
        <f>(((I2386/60)/60)/24)+DATE(1970,1,1)</f>
        <v>42507.894432870366</v>
      </c>
    </row>
    <row r="2387" spans="1:21" ht="29" x14ac:dyDescent="0.35">
      <c r="A2387">
        <v>3626</v>
      </c>
      <c r="B2387" s="3" t="s">
        <v>3624</v>
      </c>
      <c r="C2387" s="3" t="s">
        <v>7736</v>
      </c>
      <c r="D2387" s="6">
        <v>4000</v>
      </c>
      <c r="E2387" s="8">
        <v>2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>ROUND((E2387/D2387)*100,0)</f>
        <v>0</v>
      </c>
      <c r="P2387" s="8">
        <f>IFERROR(ROUND(E2387/L2387,2),0)</f>
        <v>0.04</v>
      </c>
      <c r="Q2387" s="10" t="s">
        <v>8339</v>
      </c>
      <c r="R2387" t="s">
        <v>8340</v>
      </c>
      <c r="S2387">
        <f>YEAR(T2387)</f>
        <v>2014</v>
      </c>
      <c r="T2387" s="14">
        <f>(((J2387/60)/60)/24)+DATE(1970,1,1)</f>
        <v>41846.667326388888</v>
      </c>
      <c r="U2387" s="15">
        <f>(((I2387/60)/60)/24)+DATE(1970,1,1)</f>
        <v>41867.667326388888</v>
      </c>
    </row>
    <row r="2388" spans="1:21" ht="29" x14ac:dyDescent="0.35">
      <c r="A2388">
        <v>3673</v>
      </c>
      <c r="B2388" s="3" t="s">
        <v>3670</v>
      </c>
      <c r="C2388" s="3" t="s">
        <v>7783</v>
      </c>
      <c r="D2388" s="6">
        <v>4000</v>
      </c>
      <c r="E2388" s="8">
        <v>1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>ROUND((E2388/D2388)*100,0)</f>
        <v>0</v>
      </c>
      <c r="P2388" s="8">
        <f>IFERROR(ROUND(E2388/L2388,2),0)</f>
        <v>0.01</v>
      </c>
      <c r="Q2388" s="10" t="s">
        <v>8339</v>
      </c>
      <c r="R2388" t="s">
        <v>8340</v>
      </c>
      <c r="S2388">
        <f>YEAR(T2388)</f>
        <v>2014</v>
      </c>
      <c r="T2388" s="14">
        <f>(((J2388/60)/60)/24)+DATE(1970,1,1)</f>
        <v>41914.295104166667</v>
      </c>
      <c r="U2388" s="15">
        <f>(((I2388/60)/60)/24)+DATE(1970,1,1)</f>
        <v>41948.536111111112</v>
      </c>
    </row>
    <row r="2389" spans="1:21" ht="29" x14ac:dyDescent="0.35">
      <c r="A2389">
        <v>3695</v>
      </c>
      <c r="B2389" s="3" t="s">
        <v>3692</v>
      </c>
      <c r="C2389" s="3" t="s">
        <v>7805</v>
      </c>
      <c r="D2389" s="6">
        <v>4000</v>
      </c>
      <c r="E2389" s="8">
        <v>1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>ROUND((E2389/D2389)*100,0)</f>
        <v>0</v>
      </c>
      <c r="P2389" s="8">
        <f>IFERROR(ROUND(E2389/L2389,2),0)</f>
        <v>0.03</v>
      </c>
      <c r="Q2389" s="10" t="s">
        <v>8339</v>
      </c>
      <c r="R2389" t="s">
        <v>8340</v>
      </c>
      <c r="S2389">
        <f>YEAR(T2389)</f>
        <v>2014</v>
      </c>
      <c r="T2389" s="14">
        <f>(((J2389/60)/60)/24)+DATE(1970,1,1)</f>
        <v>41995.870486111111</v>
      </c>
      <c r="U2389" s="15">
        <f>(((I2389/60)/60)/24)+DATE(1970,1,1)</f>
        <v>42015.870486111111</v>
      </c>
    </row>
    <row r="2390" spans="1:21" ht="29" x14ac:dyDescent="0.35">
      <c r="A2390">
        <v>3717</v>
      </c>
      <c r="B2390" s="3" t="s">
        <v>3714</v>
      </c>
      <c r="C2390" s="3" t="s">
        <v>7827</v>
      </c>
      <c r="D2390" s="6">
        <v>4000</v>
      </c>
      <c r="E2390" s="8">
        <v>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>ROUND((E2390/D2390)*100,0)</f>
        <v>0</v>
      </c>
      <c r="P2390" s="8">
        <f>IFERROR(ROUND(E2390/L2390,2),0)</f>
        <v>0</v>
      </c>
      <c r="Q2390" s="10" t="s">
        <v>8339</v>
      </c>
      <c r="R2390" t="s">
        <v>8340</v>
      </c>
      <c r="S2390">
        <f>YEAR(T2390)</f>
        <v>2015</v>
      </c>
      <c r="T2390" s="14">
        <f>(((J2390/60)/60)/24)+DATE(1970,1,1)</f>
        <v>42102.866307870368</v>
      </c>
      <c r="U2390" s="15">
        <f>(((I2390/60)/60)/24)+DATE(1970,1,1)</f>
        <v>42133.866307870368</v>
      </c>
    </row>
    <row r="2391" spans="1:21" ht="29" x14ac:dyDescent="0.35">
      <c r="A2391">
        <v>3739</v>
      </c>
      <c r="B2391" s="3" t="s">
        <v>3736</v>
      </c>
      <c r="C2391" s="3" t="s">
        <v>7849</v>
      </c>
      <c r="D2391" s="6">
        <v>4000</v>
      </c>
      <c r="E2391" s="8">
        <v>0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>ROUND((E2391/D2391)*100,0)</f>
        <v>0</v>
      </c>
      <c r="P2391" s="8">
        <f>IFERROR(ROUND(E2391/L2391,2),0)</f>
        <v>0</v>
      </c>
      <c r="Q2391" s="10" t="s">
        <v>8339</v>
      </c>
      <c r="R2391" t="s">
        <v>8340</v>
      </c>
      <c r="S2391">
        <f>YEAR(T2391)</f>
        <v>2016</v>
      </c>
      <c r="T2391" s="14">
        <f>(((J2391/60)/60)/24)+DATE(1970,1,1)</f>
        <v>42548.449861111112</v>
      </c>
      <c r="U2391" s="15">
        <f>(((I2391/60)/60)/24)+DATE(1970,1,1)</f>
        <v>42568.449861111112</v>
      </c>
    </row>
    <row r="2392" spans="1:21" x14ac:dyDescent="0.35">
      <c r="A2392">
        <v>3759</v>
      </c>
      <c r="B2392" s="3" t="s">
        <v>3756</v>
      </c>
      <c r="C2392" s="3" t="s">
        <v>7869</v>
      </c>
      <c r="D2392" s="6">
        <v>4000</v>
      </c>
      <c r="E2392" s="8">
        <v>0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>ROUND((E2392/D2392)*100,0)</f>
        <v>0</v>
      </c>
      <c r="P2392" s="8">
        <f>IFERROR(ROUND(E2392/L2392,2),0)</f>
        <v>0</v>
      </c>
      <c r="Q2392" s="10" t="s">
        <v>8339</v>
      </c>
      <c r="R2392" t="s">
        <v>8351</v>
      </c>
      <c r="S2392">
        <f>YEAR(T2392)</f>
        <v>2015</v>
      </c>
      <c r="T2392" s="14">
        <f>(((J2392/60)/60)/24)+DATE(1970,1,1)</f>
        <v>42182.108252314814</v>
      </c>
      <c r="U2392" s="15">
        <f>(((I2392/60)/60)/24)+DATE(1970,1,1)</f>
        <v>42242.108252314814</v>
      </c>
    </row>
    <row r="2393" spans="1:21" ht="29" x14ac:dyDescent="0.35">
      <c r="A2393">
        <v>3768</v>
      </c>
      <c r="B2393" s="3" t="s">
        <v>3765</v>
      </c>
      <c r="C2393" s="3" t="s">
        <v>7878</v>
      </c>
      <c r="D2393" s="6">
        <v>4000</v>
      </c>
      <c r="E2393" s="8">
        <v>0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>ROUND((E2393/D2393)*100,0)</f>
        <v>0</v>
      </c>
      <c r="P2393" s="8">
        <f>IFERROR(ROUND(E2393/L2393,2),0)</f>
        <v>0</v>
      </c>
      <c r="Q2393" s="10" t="s">
        <v>8339</v>
      </c>
      <c r="R2393" t="s">
        <v>8351</v>
      </c>
      <c r="S2393">
        <f>YEAR(T2393)</f>
        <v>2014</v>
      </c>
      <c r="T2393" s="14">
        <f>(((J2393/60)/60)/24)+DATE(1970,1,1)</f>
        <v>41772.727893518517</v>
      </c>
      <c r="U2393" s="15">
        <f>(((I2393/60)/60)/24)+DATE(1970,1,1)</f>
        <v>41802.727893518517</v>
      </c>
    </row>
    <row r="2394" spans="1:21" ht="29" x14ac:dyDescent="0.35">
      <c r="A2394">
        <v>3950</v>
      </c>
      <c r="B2394" s="3" t="s">
        <v>3947</v>
      </c>
      <c r="C2394" s="3" t="s">
        <v>8058</v>
      </c>
      <c r="D2394" s="6">
        <v>4000</v>
      </c>
      <c r="E2394" s="8">
        <v>0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>ROUND((E2394/D2394)*100,0)</f>
        <v>0</v>
      </c>
      <c r="P2394" s="8">
        <f>IFERROR(ROUND(E2394/L2394,2),0)</f>
        <v>0</v>
      </c>
      <c r="Q2394" s="10" t="s">
        <v>8339</v>
      </c>
      <c r="R2394" t="s">
        <v>8340</v>
      </c>
      <c r="S2394">
        <f>YEAR(T2394)</f>
        <v>2016</v>
      </c>
      <c r="T2394" s="14">
        <f>(((J2394/60)/60)/24)+DATE(1970,1,1)</f>
        <v>42439.702314814815</v>
      </c>
      <c r="U2394" s="15">
        <f>(((I2394/60)/60)/24)+DATE(1970,1,1)</f>
        <v>42468.774305555555</v>
      </c>
    </row>
    <row r="2395" spans="1:21" ht="29" x14ac:dyDescent="0.3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>ROUND((E2395/D2395)*100,0)</f>
        <v>0</v>
      </c>
      <c r="P2395" s="8">
        <f>IFERROR(ROUND(E2395/L2395,2),0)</f>
        <v>0</v>
      </c>
      <c r="Q2395" s="10" t="s">
        <v>8339</v>
      </c>
      <c r="R2395" t="s">
        <v>8340</v>
      </c>
      <c r="S2395">
        <f>YEAR(T2395)</f>
        <v>2015</v>
      </c>
      <c r="T2395" s="14">
        <f>(((J2395/60)/60)/24)+DATE(1970,1,1)</f>
        <v>42282.655543981484</v>
      </c>
      <c r="U2395" s="15">
        <f>(((I2395/60)/60)/24)+DATE(1970,1,1)</f>
        <v>42342.697210648148</v>
      </c>
    </row>
    <row r="2396" spans="1:21" x14ac:dyDescent="0.35">
      <c r="A2396">
        <v>4065</v>
      </c>
      <c r="B2396" s="3" t="s">
        <v>4061</v>
      </c>
      <c r="C2396" s="3" t="s">
        <v>8169</v>
      </c>
      <c r="D2396" s="6">
        <v>4000</v>
      </c>
      <c r="E2396" s="8">
        <v>0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>ROUND((E2396/D2396)*100,0)</f>
        <v>0</v>
      </c>
      <c r="P2396" s="8">
        <f>IFERROR(ROUND(E2396/L2396,2),0)</f>
        <v>0</v>
      </c>
      <c r="Q2396" s="10" t="s">
        <v>8339</v>
      </c>
      <c r="R2396" t="s">
        <v>8340</v>
      </c>
      <c r="S2396">
        <f>YEAR(T2396)</f>
        <v>2014</v>
      </c>
      <c r="T2396" s="14">
        <f>(((J2396/60)/60)/24)+DATE(1970,1,1)</f>
        <v>41833.951516203706</v>
      </c>
      <c r="U2396" s="15">
        <f>(((I2396/60)/60)/24)+DATE(1970,1,1)</f>
        <v>41863.951516203706</v>
      </c>
    </row>
    <row r="2397" spans="1:21" ht="29" x14ac:dyDescent="0.35">
      <c r="A2397">
        <v>5</v>
      </c>
      <c r="B2397" s="3" t="s">
        <v>7</v>
      </c>
      <c r="C2397" s="3" t="s">
        <v>4116</v>
      </c>
      <c r="D2397" s="6">
        <v>3999</v>
      </c>
      <c r="E2397" s="8">
        <v>791862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>ROUND((E2397/D2397)*100,0)</f>
        <v>19802</v>
      </c>
      <c r="P2397" s="8">
        <f>IFERROR(ROUND(E2397/L2397,2),0)</f>
        <v>16848.13</v>
      </c>
      <c r="Q2397" s="10" t="s">
        <v>8308</v>
      </c>
      <c r="R2397" t="s">
        <v>8309</v>
      </c>
      <c r="S2397">
        <f>YEAR(T2397)</f>
        <v>2016</v>
      </c>
      <c r="T2397" s="14">
        <f>(((J2397/60)/60)/24)+DATE(1970,1,1)</f>
        <v>42563.932951388888</v>
      </c>
      <c r="U2397" s="15">
        <f>(((I2397/60)/60)/24)+DATE(1970,1,1)</f>
        <v>42580.232638888891</v>
      </c>
    </row>
    <row r="2398" spans="1:21" x14ac:dyDescent="0.35">
      <c r="A2398">
        <v>2255</v>
      </c>
      <c r="B2398" s="3" t="s">
        <v>2256</v>
      </c>
      <c r="C2398" s="3" t="s">
        <v>6365</v>
      </c>
      <c r="D2398" s="6">
        <v>3950</v>
      </c>
      <c r="E2398" s="8">
        <v>1142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>ROUND((E2398/D2398)*100,0)</f>
        <v>29</v>
      </c>
      <c r="P2398" s="8">
        <f>IFERROR(ROUND(E2398/L2398,2),0)</f>
        <v>4.21</v>
      </c>
      <c r="Q2398" s="10" t="s">
        <v>8311</v>
      </c>
      <c r="R2398" t="s">
        <v>8312</v>
      </c>
      <c r="S2398">
        <f>YEAR(T2398)</f>
        <v>2016</v>
      </c>
      <c r="T2398" s="14">
        <f>(((J2398/60)/60)/24)+DATE(1970,1,1)</f>
        <v>42467.951979166668</v>
      </c>
      <c r="U2398" s="15">
        <f>(((I2398/60)/60)/24)+DATE(1970,1,1)</f>
        <v>42497.951979166668</v>
      </c>
    </row>
    <row r="2399" spans="1:21" ht="29" x14ac:dyDescent="0.35">
      <c r="A2399">
        <v>2711</v>
      </c>
      <c r="B2399" s="3" t="s">
        <v>2711</v>
      </c>
      <c r="C2399" s="3" t="s">
        <v>6821</v>
      </c>
      <c r="D2399" s="6">
        <v>3910</v>
      </c>
      <c r="E2399" s="8">
        <v>455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>ROUND((E2399/D2399)*100,0)</f>
        <v>12</v>
      </c>
      <c r="P2399" s="8">
        <f>IFERROR(ROUND(E2399/L2399,2),0)</f>
        <v>6.23</v>
      </c>
      <c r="Q2399" s="10" t="s">
        <v>8339</v>
      </c>
      <c r="R2399" t="s">
        <v>8357</v>
      </c>
      <c r="S2399">
        <f>YEAR(T2399)</f>
        <v>2014</v>
      </c>
      <c r="T2399" s="14">
        <f>(((J2399/60)/60)/24)+DATE(1970,1,1)</f>
        <v>41780.745254629634</v>
      </c>
      <c r="U2399" s="15">
        <f>(((I2399/60)/60)/24)+DATE(1970,1,1)</f>
        <v>41810.917361111111</v>
      </c>
    </row>
    <row r="2400" spans="1:21" ht="29" x14ac:dyDescent="0.35">
      <c r="A2400">
        <v>918</v>
      </c>
      <c r="B2400" s="3" t="s">
        <v>919</v>
      </c>
      <c r="C2400" s="3" t="s">
        <v>5028</v>
      </c>
      <c r="D2400" s="6">
        <v>3900</v>
      </c>
      <c r="E2400" s="8">
        <v>7011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>ROUND((E2400/D2400)*100,0)</f>
        <v>180</v>
      </c>
      <c r="P2400" s="8">
        <f>IFERROR(ROUND(E2400/L2400,2),0)</f>
        <v>701.1</v>
      </c>
      <c r="Q2400" s="10" t="s">
        <v>8313</v>
      </c>
      <c r="R2400" t="s">
        <v>8344</v>
      </c>
      <c r="S2400">
        <f>YEAR(T2400)</f>
        <v>2014</v>
      </c>
      <c r="T2400" s="14">
        <f>(((J2400/60)/60)/24)+DATE(1970,1,1)</f>
        <v>41944.916215277779</v>
      </c>
      <c r="U2400" s="15">
        <f>(((I2400/60)/60)/24)+DATE(1970,1,1)</f>
        <v>41974.957881944443</v>
      </c>
    </row>
    <row r="2401" spans="1:21" ht="29" x14ac:dyDescent="0.35">
      <c r="A2401">
        <v>3876</v>
      </c>
      <c r="B2401" s="3" t="s">
        <v>3873</v>
      </c>
      <c r="C2401" s="3" t="s">
        <v>7985</v>
      </c>
      <c r="D2401" s="6">
        <v>3900</v>
      </c>
      <c r="E2401" s="8">
        <v>0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>ROUND((E2401/D2401)*100,0)</f>
        <v>0</v>
      </c>
      <c r="P2401" s="8">
        <f>IFERROR(ROUND(E2401/L2401,2),0)</f>
        <v>0</v>
      </c>
      <c r="Q2401" s="10" t="s">
        <v>8339</v>
      </c>
      <c r="R2401" t="s">
        <v>8351</v>
      </c>
      <c r="S2401">
        <f>YEAR(T2401)</f>
        <v>2016</v>
      </c>
      <c r="T2401" s="14">
        <f>(((J2401/60)/60)/24)+DATE(1970,1,1)</f>
        <v>42372.624166666668</v>
      </c>
      <c r="U2401" s="15">
        <f>(((I2401/60)/60)/24)+DATE(1970,1,1)</f>
        <v>42402.624166666668</v>
      </c>
    </row>
    <row r="2402" spans="1:21" ht="29" x14ac:dyDescent="0.35">
      <c r="A2402">
        <v>3334</v>
      </c>
      <c r="B2402" s="3" t="s">
        <v>3334</v>
      </c>
      <c r="C2402" s="3" t="s">
        <v>7444</v>
      </c>
      <c r="D2402" s="6">
        <v>3871</v>
      </c>
      <c r="E2402" s="8">
        <v>40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>ROUND((E2402/D2402)*100,0)</f>
        <v>1</v>
      </c>
      <c r="P2402" s="8">
        <f>IFERROR(ROUND(E2402/L2402,2),0)</f>
        <v>0.87</v>
      </c>
      <c r="Q2402" s="10" t="s">
        <v>8339</v>
      </c>
      <c r="R2402" t="s">
        <v>8340</v>
      </c>
      <c r="S2402">
        <f>YEAR(T2402)</f>
        <v>2015</v>
      </c>
      <c r="T2402" s="14">
        <f>(((J2402/60)/60)/24)+DATE(1970,1,1)</f>
        <v>42185.521087962959</v>
      </c>
      <c r="U2402" s="15">
        <f>(((I2402/60)/60)/24)+DATE(1970,1,1)</f>
        <v>42215.521087962959</v>
      </c>
    </row>
    <row r="2403" spans="1:21" ht="29" x14ac:dyDescent="0.35">
      <c r="A2403">
        <v>554</v>
      </c>
      <c r="B2403" s="3" t="s">
        <v>555</v>
      </c>
      <c r="C2403" s="3" t="s">
        <v>4664</v>
      </c>
      <c r="D2403" s="6">
        <v>3870</v>
      </c>
      <c r="E2403" s="8">
        <v>13451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>ROUND((E2403/D2403)*100,0)</f>
        <v>348</v>
      </c>
      <c r="P2403" s="8">
        <f>IFERROR(ROUND(E2403/L2403,2),0)</f>
        <v>611.41</v>
      </c>
      <c r="Q2403" s="10" t="s">
        <v>8316</v>
      </c>
      <c r="R2403" t="s">
        <v>8334</v>
      </c>
      <c r="S2403">
        <f>YEAR(T2403)</f>
        <v>2014</v>
      </c>
      <c r="T2403" s="14">
        <f>(((J2403/60)/60)/24)+DATE(1970,1,1)</f>
        <v>41901.684861111113</v>
      </c>
      <c r="U2403" s="15">
        <f>(((I2403/60)/60)/24)+DATE(1970,1,1)</f>
        <v>41931.684861111113</v>
      </c>
    </row>
    <row r="2404" spans="1:21" ht="29" x14ac:dyDescent="0.35">
      <c r="A2404">
        <v>1649</v>
      </c>
      <c r="B2404" s="3" t="s">
        <v>1650</v>
      </c>
      <c r="C2404" s="3" t="s">
        <v>5759</v>
      </c>
      <c r="D2404" s="6">
        <v>3800</v>
      </c>
      <c r="E2404" s="8">
        <v>2608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>ROUND((E2404/D2404)*100,0)</f>
        <v>69</v>
      </c>
      <c r="P2404" s="8">
        <f>IFERROR(ROUND(E2404/L2404,2),0)</f>
        <v>32.200000000000003</v>
      </c>
      <c r="Q2404" s="10" t="s">
        <v>8313</v>
      </c>
      <c r="R2404" t="s">
        <v>8337</v>
      </c>
      <c r="S2404">
        <f>YEAR(T2404)</f>
        <v>2014</v>
      </c>
      <c r="T2404" s="14">
        <f>(((J2404/60)/60)/24)+DATE(1970,1,1)</f>
        <v>41737.684664351851</v>
      </c>
      <c r="U2404" s="15">
        <f>(((I2404/60)/60)/24)+DATE(1970,1,1)</f>
        <v>41782.684664351851</v>
      </c>
    </row>
    <row r="2405" spans="1:21" ht="29" x14ac:dyDescent="0.35">
      <c r="A2405">
        <v>3492</v>
      </c>
      <c r="B2405" s="3" t="s">
        <v>3491</v>
      </c>
      <c r="C2405" s="3" t="s">
        <v>7602</v>
      </c>
      <c r="D2405" s="6">
        <v>3800</v>
      </c>
      <c r="E2405" s="8">
        <v>11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>ROUND((E2405/D2405)*100,0)</f>
        <v>0</v>
      </c>
      <c r="P2405" s="8">
        <f>IFERROR(ROUND(E2405/L2405,2),0)</f>
        <v>0.31</v>
      </c>
      <c r="Q2405" s="10" t="s">
        <v>8339</v>
      </c>
      <c r="R2405" t="s">
        <v>8340</v>
      </c>
      <c r="S2405">
        <f>YEAR(T2405)</f>
        <v>2015</v>
      </c>
      <c r="T2405" s="14">
        <f>(((J2405/60)/60)/24)+DATE(1970,1,1)</f>
        <v>42268.009224537032</v>
      </c>
      <c r="U2405" s="15">
        <f>(((I2405/60)/60)/24)+DATE(1970,1,1)</f>
        <v>42303.009224537032</v>
      </c>
    </row>
    <row r="2406" spans="1:21" ht="29" x14ac:dyDescent="0.35">
      <c r="A2406">
        <v>880</v>
      </c>
      <c r="B2406" s="3" t="s">
        <v>881</v>
      </c>
      <c r="C2406" s="3" t="s">
        <v>4990</v>
      </c>
      <c r="D2406" s="6">
        <v>3780</v>
      </c>
      <c r="E2406" s="8">
        <v>7559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>ROUND((E2406/D2406)*100,0)</f>
        <v>200</v>
      </c>
      <c r="P2406" s="8">
        <f>IFERROR(ROUND(E2406/L2406,2),0)</f>
        <v>944.88</v>
      </c>
      <c r="Q2406" s="10" t="s">
        <v>8313</v>
      </c>
      <c r="R2406" t="s">
        <v>8343</v>
      </c>
      <c r="S2406">
        <f>YEAR(T2406)</f>
        <v>2012</v>
      </c>
      <c r="T2406" s="14">
        <f>(((J2406/60)/60)/24)+DATE(1970,1,1)</f>
        <v>41179.32104166667</v>
      </c>
      <c r="U2406" s="15">
        <f>(((I2406/60)/60)/24)+DATE(1970,1,1)</f>
        <v>41212.32104166667</v>
      </c>
    </row>
    <row r="2407" spans="1:21" ht="29" x14ac:dyDescent="0.35">
      <c r="A2407">
        <v>773</v>
      </c>
      <c r="B2407" s="3" t="s">
        <v>774</v>
      </c>
      <c r="C2407" s="3" t="s">
        <v>4883</v>
      </c>
      <c r="D2407" s="6">
        <v>3759</v>
      </c>
      <c r="E2407" s="8">
        <v>8780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>ROUND((E2407/D2407)*100,0)</f>
        <v>234</v>
      </c>
      <c r="P2407" s="8">
        <f>IFERROR(ROUND(E2407/L2407,2),0)</f>
        <v>4390</v>
      </c>
      <c r="Q2407" s="10" t="s">
        <v>8318</v>
      </c>
      <c r="R2407" t="s">
        <v>8342</v>
      </c>
      <c r="S2407">
        <f>YEAR(T2407)</f>
        <v>2015</v>
      </c>
      <c r="T2407" s="14">
        <f>(((J2407/60)/60)/24)+DATE(1970,1,1)</f>
        <v>42100.735937499994</v>
      </c>
      <c r="U2407" s="15">
        <f>(((I2407/60)/60)/24)+DATE(1970,1,1)</f>
        <v>42134.959027777775</v>
      </c>
    </row>
    <row r="2408" spans="1:21" ht="29" x14ac:dyDescent="0.35">
      <c r="A2408">
        <v>881</v>
      </c>
      <c r="B2408" s="3" t="s">
        <v>882</v>
      </c>
      <c r="C2408" s="3" t="s">
        <v>4991</v>
      </c>
      <c r="D2408" s="6">
        <v>3750</v>
      </c>
      <c r="E2408" s="8">
        <v>7555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>ROUND((E2408/D2408)*100,0)</f>
        <v>201</v>
      </c>
      <c r="P2408" s="8">
        <f>IFERROR(ROUND(E2408/L2408,2),0)</f>
        <v>7555</v>
      </c>
      <c r="Q2408" s="10" t="s">
        <v>8313</v>
      </c>
      <c r="R2408" t="s">
        <v>8343</v>
      </c>
      <c r="S2408">
        <f>YEAR(T2408)</f>
        <v>2011</v>
      </c>
      <c r="T2408" s="14">
        <f>(((J2408/60)/60)/24)+DATE(1970,1,1)</f>
        <v>40877.25099537037</v>
      </c>
      <c r="U2408" s="15">
        <f>(((I2408/60)/60)/24)+DATE(1970,1,1)</f>
        <v>40922.25099537037</v>
      </c>
    </row>
    <row r="2409" spans="1:21" ht="29" x14ac:dyDescent="0.35">
      <c r="A2409">
        <v>1503</v>
      </c>
      <c r="B2409" s="3" t="s">
        <v>1504</v>
      </c>
      <c r="C2409" s="3" t="s">
        <v>5613</v>
      </c>
      <c r="D2409" s="6">
        <v>3750</v>
      </c>
      <c r="E2409" s="8">
        <v>3133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>ROUND((E2409/D2409)*100,0)</f>
        <v>84</v>
      </c>
      <c r="P2409" s="8">
        <f>IFERROR(ROUND(E2409/L2409,2),0)</f>
        <v>44.13</v>
      </c>
      <c r="Q2409" s="10" t="s">
        <v>8325</v>
      </c>
      <c r="R2409" t="s">
        <v>8331</v>
      </c>
      <c r="S2409">
        <f>YEAR(T2409)</f>
        <v>2016</v>
      </c>
      <c r="T2409" s="14">
        <f>(((J2409/60)/60)/24)+DATE(1970,1,1)</f>
        <v>42606.347233796296</v>
      </c>
      <c r="U2409" s="15">
        <f>(((I2409/60)/60)/24)+DATE(1970,1,1)</f>
        <v>42666.347233796296</v>
      </c>
    </row>
    <row r="2410" spans="1:21" ht="29" x14ac:dyDescent="0.35">
      <c r="A2410">
        <v>3049</v>
      </c>
      <c r="B2410" s="3" t="s">
        <v>3049</v>
      </c>
      <c r="C2410" s="3" t="s">
        <v>7159</v>
      </c>
      <c r="D2410" s="6">
        <v>3750</v>
      </c>
      <c r="E2410" s="8">
        <v>133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>ROUND((E2410/D2410)*100,0)</f>
        <v>4</v>
      </c>
      <c r="P2410" s="8">
        <f>IFERROR(ROUND(E2410/L2410,2),0)</f>
        <v>2.46</v>
      </c>
      <c r="Q2410" s="10" t="s">
        <v>8339</v>
      </c>
      <c r="R2410" t="s">
        <v>8357</v>
      </c>
      <c r="S2410">
        <f>YEAR(T2410)</f>
        <v>2015</v>
      </c>
      <c r="T2410" s="14">
        <f>(((J2410/60)/60)/24)+DATE(1970,1,1)</f>
        <v>42139.014525462961</v>
      </c>
      <c r="U2410" s="15">
        <f>(((I2410/60)/60)/24)+DATE(1970,1,1)</f>
        <v>42169.014525462961</v>
      </c>
    </row>
    <row r="2411" spans="1:21" ht="29" x14ac:dyDescent="0.35">
      <c r="A2411">
        <v>3191</v>
      </c>
      <c r="B2411" s="3" t="s">
        <v>3191</v>
      </c>
      <c r="C2411" s="3" t="s">
        <v>7301</v>
      </c>
      <c r="D2411" s="6">
        <v>3750</v>
      </c>
      <c r="E2411" s="8">
        <v>75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>ROUND((E2411/D2411)*100,0)</f>
        <v>2</v>
      </c>
      <c r="P2411" s="8">
        <f>IFERROR(ROUND(E2411/L2411,2),0)</f>
        <v>18.75</v>
      </c>
      <c r="Q2411" s="10" t="s">
        <v>8339</v>
      </c>
      <c r="R2411" t="s">
        <v>8351</v>
      </c>
      <c r="S2411">
        <f>YEAR(T2411)</f>
        <v>2016</v>
      </c>
      <c r="T2411" s="14">
        <f>(((J2411/60)/60)/24)+DATE(1970,1,1)</f>
        <v>42538.755428240736</v>
      </c>
      <c r="U2411" s="15">
        <f>(((I2411/60)/60)/24)+DATE(1970,1,1)</f>
        <v>42598.755428240736</v>
      </c>
    </row>
    <row r="2412" spans="1:21" ht="29" x14ac:dyDescent="0.35">
      <c r="A2412">
        <v>3426</v>
      </c>
      <c r="B2412" s="3" t="s">
        <v>3425</v>
      </c>
      <c r="C2412" s="3" t="s">
        <v>7536</v>
      </c>
      <c r="D2412" s="6">
        <v>3750</v>
      </c>
      <c r="E2412" s="8">
        <v>25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>ROUND((E2412/D2412)*100,0)</f>
        <v>1</v>
      </c>
      <c r="P2412" s="8">
        <f>IFERROR(ROUND(E2412/L2412,2),0)</f>
        <v>0.28999999999999998</v>
      </c>
      <c r="Q2412" s="10" t="s">
        <v>8339</v>
      </c>
      <c r="R2412" t="s">
        <v>8340</v>
      </c>
      <c r="S2412">
        <f>YEAR(T2412)</f>
        <v>2014</v>
      </c>
      <c r="T2412" s="14">
        <f>(((J2412/60)/60)/24)+DATE(1970,1,1)</f>
        <v>41884.056747685187</v>
      </c>
      <c r="U2412" s="15">
        <f>(((I2412/60)/60)/24)+DATE(1970,1,1)</f>
        <v>41903.083333333336</v>
      </c>
    </row>
    <row r="2413" spans="1:21" ht="29" x14ac:dyDescent="0.35">
      <c r="A2413">
        <v>4058</v>
      </c>
      <c r="B2413" s="3" t="s">
        <v>4054</v>
      </c>
      <c r="C2413" s="3" t="s">
        <v>8162</v>
      </c>
      <c r="D2413" s="6">
        <v>3750</v>
      </c>
      <c r="E2413" s="8">
        <v>0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>ROUND((E2413/D2413)*100,0)</f>
        <v>0</v>
      </c>
      <c r="P2413" s="8">
        <f>IFERROR(ROUND(E2413/L2413,2),0)</f>
        <v>0</v>
      </c>
      <c r="Q2413" s="10" t="s">
        <v>8339</v>
      </c>
      <c r="R2413" t="s">
        <v>8340</v>
      </c>
      <c r="S2413">
        <f>YEAR(T2413)</f>
        <v>2016</v>
      </c>
      <c r="T2413" s="14">
        <f>(((J2413/60)/60)/24)+DATE(1970,1,1)</f>
        <v>42446.060694444444</v>
      </c>
      <c r="U2413" s="15">
        <f>(((I2413/60)/60)/24)+DATE(1970,1,1)</f>
        <v>42461.165972222225</v>
      </c>
    </row>
    <row r="2414" spans="1:21" x14ac:dyDescent="0.35">
      <c r="A2414">
        <v>1376</v>
      </c>
      <c r="B2414" s="3" t="s">
        <v>1377</v>
      </c>
      <c r="C2414" s="3" t="s">
        <v>5486</v>
      </c>
      <c r="D2414" s="6">
        <v>3700</v>
      </c>
      <c r="E2414" s="8">
        <v>3659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>ROUND((E2414/D2414)*100,0)</f>
        <v>99</v>
      </c>
      <c r="P2414" s="8">
        <f>IFERROR(ROUND(E2414/L2414,2),0)</f>
        <v>21.78</v>
      </c>
      <c r="Q2414" s="10" t="s">
        <v>8313</v>
      </c>
      <c r="R2414" t="s">
        <v>8315</v>
      </c>
      <c r="S2414">
        <f>YEAR(T2414)</f>
        <v>2016</v>
      </c>
      <c r="T2414" s="14">
        <f>(((J2414/60)/60)/24)+DATE(1970,1,1)</f>
        <v>42677.669050925921</v>
      </c>
      <c r="U2414" s="15">
        <f>(((I2414/60)/60)/24)+DATE(1970,1,1)</f>
        <v>42707.710717592592</v>
      </c>
    </row>
    <row r="2415" spans="1:21" ht="29" x14ac:dyDescent="0.35">
      <c r="A2415">
        <v>2551</v>
      </c>
      <c r="B2415" s="3" t="s">
        <v>2551</v>
      </c>
      <c r="C2415" s="3" t="s">
        <v>6661</v>
      </c>
      <c r="D2415" s="6">
        <v>3675</v>
      </c>
      <c r="E2415" s="8">
        <v>644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>ROUND((E2415/D2415)*100,0)</f>
        <v>18</v>
      </c>
      <c r="P2415" s="8">
        <f>IFERROR(ROUND(E2415/L2415,2),0)</f>
        <v>11.5</v>
      </c>
      <c r="Q2415" s="10" t="s">
        <v>8313</v>
      </c>
      <c r="R2415" t="s">
        <v>8341</v>
      </c>
      <c r="S2415">
        <f>YEAR(T2415)</f>
        <v>2012</v>
      </c>
      <c r="T2415" s="14">
        <f>(((J2415/60)/60)/24)+DATE(1970,1,1)</f>
        <v>40961.252141203702</v>
      </c>
      <c r="U2415" s="15">
        <f>(((I2415/60)/60)/24)+DATE(1970,1,1)</f>
        <v>40989.866666666669</v>
      </c>
    </row>
    <row r="2416" spans="1:21" ht="29" x14ac:dyDescent="0.35">
      <c r="A2416">
        <v>736</v>
      </c>
      <c r="B2416" s="3" t="s">
        <v>737</v>
      </c>
      <c r="C2416" s="3" t="s">
        <v>4846</v>
      </c>
      <c r="D2416" s="6">
        <v>3600</v>
      </c>
      <c r="E2416" s="8">
        <v>9700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>ROUND((E2416/D2416)*100,0)</f>
        <v>269</v>
      </c>
      <c r="P2416" s="8">
        <f>IFERROR(ROUND(E2416/L2416,2),0)</f>
        <v>89.81</v>
      </c>
      <c r="Q2416" s="10" t="s">
        <v>8318</v>
      </c>
      <c r="R2416" t="s">
        <v>8319</v>
      </c>
      <c r="S2416">
        <f>YEAR(T2416)</f>
        <v>2013</v>
      </c>
      <c r="T2416" s="14">
        <f>(((J2416/60)/60)/24)+DATE(1970,1,1)</f>
        <v>41579.734259259261</v>
      </c>
      <c r="U2416" s="15">
        <f>(((I2416/60)/60)/24)+DATE(1970,1,1)</f>
        <v>41599.207638888889</v>
      </c>
    </row>
    <row r="2417" spans="1:21" ht="43.5" x14ac:dyDescent="0.35">
      <c r="A2417">
        <v>2159</v>
      </c>
      <c r="B2417" s="3" t="s">
        <v>2160</v>
      </c>
      <c r="C2417" s="3" t="s">
        <v>6269</v>
      </c>
      <c r="D2417" s="6">
        <v>3600</v>
      </c>
      <c r="E2417" s="8">
        <v>1342.01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>ROUND((E2417/D2417)*100,0)</f>
        <v>37</v>
      </c>
      <c r="P2417" s="8">
        <f>IFERROR(ROUND(E2417/L2417,2),0)</f>
        <v>671.01</v>
      </c>
      <c r="Q2417" s="10" t="s">
        <v>8311</v>
      </c>
      <c r="R2417" t="s">
        <v>8333</v>
      </c>
      <c r="S2417">
        <f>YEAR(T2417)</f>
        <v>2011</v>
      </c>
      <c r="T2417" s="14">
        <f>(((J2417/60)/60)/24)+DATE(1970,1,1)</f>
        <v>40710.731180555551</v>
      </c>
      <c r="U2417" s="15">
        <f>(((I2417/60)/60)/24)+DATE(1970,1,1)</f>
        <v>40740.731180555551</v>
      </c>
    </row>
    <row r="2418" spans="1:21" ht="29" x14ac:dyDescent="0.35">
      <c r="A2418">
        <v>3789</v>
      </c>
      <c r="B2418" s="3" t="s">
        <v>3786</v>
      </c>
      <c r="C2418" s="3" t="s">
        <v>7899</v>
      </c>
      <c r="D2418" s="6">
        <v>3550</v>
      </c>
      <c r="E2418" s="8">
        <v>0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>ROUND((E2418/D2418)*100,0)</f>
        <v>0</v>
      </c>
      <c r="P2418" s="8">
        <f>IFERROR(ROUND(E2418/L2418,2),0)</f>
        <v>0</v>
      </c>
      <c r="Q2418" s="10" t="s">
        <v>8339</v>
      </c>
      <c r="R2418" t="s">
        <v>8351</v>
      </c>
      <c r="S2418">
        <f>YEAR(T2418)</f>
        <v>2015</v>
      </c>
      <c r="T2418" s="14">
        <f>(((J2418/60)/60)/24)+DATE(1970,1,1)</f>
        <v>42138.798819444448</v>
      </c>
      <c r="U2418" s="15">
        <f>(((I2418/60)/60)/24)+DATE(1970,1,1)</f>
        <v>42170.798819444448</v>
      </c>
    </row>
    <row r="2419" spans="1:21" x14ac:dyDescent="0.35">
      <c r="A2419">
        <v>8</v>
      </c>
      <c r="B2419" s="3" t="s">
        <v>10</v>
      </c>
      <c r="C2419" s="3" t="s">
        <v>4119</v>
      </c>
      <c r="D2419" s="6">
        <v>3500</v>
      </c>
      <c r="E2419" s="8">
        <v>508525.01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>ROUND((E2419/D2419)*100,0)</f>
        <v>14529</v>
      </c>
      <c r="P2419" s="8">
        <f>IFERROR(ROUND(E2419/L2419,2),0)</f>
        <v>42377.08</v>
      </c>
      <c r="Q2419" s="10" t="s">
        <v>8308</v>
      </c>
      <c r="R2419" t="s">
        <v>8309</v>
      </c>
      <c r="S2419">
        <f>YEAR(T2419)</f>
        <v>2016</v>
      </c>
      <c r="T2419" s="14">
        <f>(((J2419/60)/60)/24)+DATE(1970,1,1)</f>
        <v>42468.94458333333</v>
      </c>
      <c r="U2419" s="15">
        <f>(((I2419/60)/60)/24)+DATE(1970,1,1)</f>
        <v>42475.875</v>
      </c>
    </row>
    <row r="2420" spans="1:21" ht="29" x14ac:dyDescent="0.35">
      <c r="A2420">
        <v>13</v>
      </c>
      <c r="B2420" s="3" t="s">
        <v>15</v>
      </c>
      <c r="C2420" s="3" t="s">
        <v>4124</v>
      </c>
      <c r="D2420" s="6">
        <v>3500</v>
      </c>
      <c r="E2420" s="8">
        <v>349474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>ROUND((E2420/D2420)*100,0)</f>
        <v>9985</v>
      </c>
      <c r="P2420" s="8">
        <f>IFERROR(ROUND(E2420/L2420,2),0)</f>
        <v>6852.43</v>
      </c>
      <c r="Q2420" s="10" t="s">
        <v>8308</v>
      </c>
      <c r="R2420" t="s">
        <v>8309</v>
      </c>
      <c r="S2420">
        <f>YEAR(T2420)</f>
        <v>2016</v>
      </c>
      <c r="T2420" s="14">
        <f>(((J2420/60)/60)/24)+DATE(1970,1,1)</f>
        <v>42508.677187499998</v>
      </c>
      <c r="U2420" s="15">
        <f>(((I2420/60)/60)/24)+DATE(1970,1,1)</f>
        <v>42544.852083333331</v>
      </c>
    </row>
    <row r="2421" spans="1:21" ht="29" x14ac:dyDescent="0.35">
      <c r="A2421">
        <v>75</v>
      </c>
      <c r="B2421" s="3" t="s">
        <v>77</v>
      </c>
      <c r="C2421" s="3" t="s">
        <v>4186</v>
      </c>
      <c r="D2421" s="6">
        <v>3500</v>
      </c>
      <c r="E2421" s="8">
        <v>106330.39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>ROUND((E2421/D2421)*100,0)</f>
        <v>3038</v>
      </c>
      <c r="P2421" s="8">
        <f>IFERROR(ROUND(E2421/L2421,2),0)</f>
        <v>2262.35</v>
      </c>
      <c r="Q2421" s="10" t="s">
        <v>8308</v>
      </c>
      <c r="R2421" t="s">
        <v>8310</v>
      </c>
      <c r="S2421">
        <f>YEAR(T2421)</f>
        <v>2013</v>
      </c>
      <c r="T2421" s="14">
        <f>(((J2421/60)/60)/24)+DATE(1970,1,1)</f>
        <v>41357.209166666667</v>
      </c>
      <c r="U2421" s="15">
        <f>(((I2421/60)/60)/24)+DATE(1970,1,1)</f>
        <v>41387.209166666667</v>
      </c>
    </row>
    <row r="2422" spans="1:21" ht="29" x14ac:dyDescent="0.35">
      <c r="A2422">
        <v>88</v>
      </c>
      <c r="B2422" s="3" t="s">
        <v>90</v>
      </c>
      <c r="C2422" s="3" t="s">
        <v>4199</v>
      </c>
      <c r="D2422" s="6">
        <v>3500</v>
      </c>
      <c r="E2422" s="8">
        <v>96015.9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>ROUND((E2422/D2422)*100,0)</f>
        <v>2743</v>
      </c>
      <c r="P2422" s="8">
        <f>IFERROR(ROUND(E2422/L2422,2),0)</f>
        <v>1600.27</v>
      </c>
      <c r="Q2422" s="10" t="s">
        <v>8308</v>
      </c>
      <c r="R2422" t="s">
        <v>8310</v>
      </c>
      <c r="S2422">
        <f>YEAR(T2422)</f>
        <v>2014</v>
      </c>
      <c r="T2422" s="14">
        <f>(((J2422/60)/60)/24)+DATE(1970,1,1)</f>
        <v>41786.65892361111</v>
      </c>
      <c r="U2422" s="15">
        <f>(((I2422/60)/60)/24)+DATE(1970,1,1)</f>
        <v>41812.65892361111</v>
      </c>
    </row>
    <row r="2423" spans="1:21" ht="29" x14ac:dyDescent="0.35">
      <c r="A2423">
        <v>101</v>
      </c>
      <c r="B2423" s="3" t="s">
        <v>103</v>
      </c>
      <c r="C2423" s="3" t="s">
        <v>4212</v>
      </c>
      <c r="D2423" s="6">
        <v>3500</v>
      </c>
      <c r="E2423" s="8">
        <v>79335.360000000001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>ROUND((E2423/D2423)*100,0)</f>
        <v>2267</v>
      </c>
      <c r="P2423" s="8">
        <f>IFERROR(ROUND(E2423/L2423,2),0)</f>
        <v>2266.7199999999998</v>
      </c>
      <c r="Q2423" s="10" t="s">
        <v>8308</v>
      </c>
      <c r="R2423" t="s">
        <v>8310</v>
      </c>
      <c r="S2423">
        <f>YEAR(T2423)</f>
        <v>2012</v>
      </c>
      <c r="T2423" s="14">
        <f>(((J2423/60)/60)/24)+DATE(1970,1,1)</f>
        <v>41274.776736111111</v>
      </c>
      <c r="U2423" s="15">
        <f>(((I2423/60)/60)/24)+DATE(1970,1,1)</f>
        <v>41298.776736111111</v>
      </c>
    </row>
    <row r="2424" spans="1:21" ht="29" x14ac:dyDescent="0.35">
      <c r="A2424">
        <v>111</v>
      </c>
      <c r="B2424" s="3" t="s">
        <v>113</v>
      </c>
      <c r="C2424" s="3" t="s">
        <v>4222</v>
      </c>
      <c r="D2424" s="6">
        <v>3500</v>
      </c>
      <c r="E2424" s="8">
        <v>74134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>ROUND((E2424/D2424)*100,0)</f>
        <v>2118</v>
      </c>
      <c r="P2424" s="8">
        <f>IFERROR(ROUND(E2424/L2424,2),0)</f>
        <v>1398.75</v>
      </c>
      <c r="Q2424" s="10" t="s">
        <v>8308</v>
      </c>
      <c r="R2424" t="s">
        <v>8310</v>
      </c>
      <c r="S2424">
        <f>YEAR(T2424)</f>
        <v>2015</v>
      </c>
      <c r="T2424" s="14">
        <f>(((J2424/60)/60)/24)+DATE(1970,1,1)</f>
        <v>42125.333182870367</v>
      </c>
      <c r="U2424" s="15">
        <f>(((I2424/60)/60)/24)+DATE(1970,1,1)</f>
        <v>42155.333182870367</v>
      </c>
    </row>
    <row r="2425" spans="1:21" ht="29" x14ac:dyDescent="0.35">
      <c r="A2425">
        <v>116</v>
      </c>
      <c r="B2425" s="3" t="s">
        <v>118</v>
      </c>
      <c r="C2425" s="3" t="s">
        <v>4227</v>
      </c>
      <c r="D2425" s="6">
        <v>3500</v>
      </c>
      <c r="E2425" s="8">
        <v>71748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>ROUND((E2425/D2425)*100,0)</f>
        <v>2050</v>
      </c>
      <c r="P2425" s="8">
        <f>IFERROR(ROUND(E2425/L2425,2),0)</f>
        <v>1258.74</v>
      </c>
      <c r="Q2425" s="10" t="s">
        <v>8308</v>
      </c>
      <c r="R2425" t="s">
        <v>8310</v>
      </c>
      <c r="S2425">
        <f>YEAR(T2425)</f>
        <v>2011</v>
      </c>
      <c r="T2425" s="14">
        <f>(((J2425/60)/60)/24)+DATE(1970,1,1)</f>
        <v>40595.497164351851</v>
      </c>
      <c r="U2425" s="15">
        <f>(((I2425/60)/60)/24)+DATE(1970,1,1)</f>
        <v>40641.455497685187</v>
      </c>
    </row>
    <row r="2426" spans="1:21" ht="29" x14ac:dyDescent="0.35">
      <c r="A2426">
        <v>196</v>
      </c>
      <c r="B2426" s="3" t="s">
        <v>198</v>
      </c>
      <c r="C2426" s="3" t="s">
        <v>4306</v>
      </c>
      <c r="D2426" s="6">
        <v>3500</v>
      </c>
      <c r="E2426" s="8">
        <v>40690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>ROUND((E2426/D2426)*100,0)</f>
        <v>1163</v>
      </c>
      <c r="P2426" s="8">
        <f>IFERROR(ROUND(E2426/L2426,2),0)</f>
        <v>2141.58</v>
      </c>
      <c r="Q2426" s="10" t="s">
        <v>8308</v>
      </c>
      <c r="R2426" t="s">
        <v>8323</v>
      </c>
      <c r="S2426">
        <f>YEAR(T2426)</f>
        <v>2015</v>
      </c>
      <c r="T2426" s="14">
        <f>(((J2426/60)/60)/24)+DATE(1970,1,1)</f>
        <v>42259.542800925927</v>
      </c>
      <c r="U2426" s="15">
        <f>(((I2426/60)/60)/24)+DATE(1970,1,1)</f>
        <v>42287.875</v>
      </c>
    </row>
    <row r="2427" spans="1:21" ht="29" x14ac:dyDescent="0.35">
      <c r="A2427">
        <v>244</v>
      </c>
      <c r="B2427" s="4">
        <v>39756</v>
      </c>
      <c r="C2427" s="3" t="s">
        <v>4354</v>
      </c>
      <c r="D2427" s="6">
        <v>3500</v>
      </c>
      <c r="E2427" s="8">
        <v>33370.769999999997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>ROUND((E2427/D2427)*100,0)</f>
        <v>953</v>
      </c>
      <c r="P2427" s="8">
        <f>IFERROR(ROUND(E2427/L2427,2),0)</f>
        <v>397.27</v>
      </c>
      <c r="Q2427" s="10" t="s">
        <v>8308</v>
      </c>
      <c r="R2427" t="s">
        <v>8332</v>
      </c>
      <c r="S2427">
        <f>YEAR(T2427)</f>
        <v>2010</v>
      </c>
      <c r="T2427" s="14">
        <f>(((J2427/60)/60)/24)+DATE(1970,1,1)</f>
        <v>40213.323599537034</v>
      </c>
      <c r="U2427" s="15">
        <f>(((I2427/60)/60)/24)+DATE(1970,1,1)</f>
        <v>40253.29583333333</v>
      </c>
    </row>
    <row r="2428" spans="1:21" ht="29" x14ac:dyDescent="0.35">
      <c r="A2428">
        <v>251</v>
      </c>
      <c r="B2428" s="3" t="s">
        <v>252</v>
      </c>
      <c r="C2428" s="3" t="s">
        <v>4361</v>
      </c>
      <c r="D2428" s="6">
        <v>3500</v>
      </c>
      <c r="E2428" s="8">
        <v>32172.66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>ROUND((E2428/D2428)*100,0)</f>
        <v>919</v>
      </c>
      <c r="P2428" s="8">
        <f>IFERROR(ROUND(E2428/L2428,2),0)</f>
        <v>417.83</v>
      </c>
      <c r="Q2428" s="10" t="s">
        <v>8308</v>
      </c>
      <c r="R2428" t="s">
        <v>8332</v>
      </c>
      <c r="S2428">
        <f>YEAR(T2428)</f>
        <v>2012</v>
      </c>
      <c r="T2428" s="14">
        <f>(((J2428/60)/60)/24)+DATE(1970,1,1)</f>
        <v>41013.787569444445</v>
      </c>
      <c r="U2428" s="15">
        <f>(((I2428/60)/60)/24)+DATE(1970,1,1)</f>
        <v>41045.791666666664</v>
      </c>
    </row>
    <row r="2429" spans="1:21" ht="29" x14ac:dyDescent="0.35">
      <c r="A2429">
        <v>341</v>
      </c>
      <c r="B2429" s="3" t="s">
        <v>342</v>
      </c>
      <c r="C2429" s="3" t="s">
        <v>4451</v>
      </c>
      <c r="D2429" s="6">
        <v>3500</v>
      </c>
      <c r="E2429" s="8">
        <v>25088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>ROUND((E2429/D2429)*100,0)</f>
        <v>717</v>
      </c>
      <c r="P2429" s="8">
        <f>IFERROR(ROUND(E2429/L2429,2),0)</f>
        <v>456.15</v>
      </c>
      <c r="Q2429" s="10" t="s">
        <v>8308</v>
      </c>
      <c r="R2429" t="s">
        <v>8332</v>
      </c>
      <c r="S2429">
        <f>YEAR(T2429)</f>
        <v>2014</v>
      </c>
      <c r="T2429" s="14">
        <f>(((J2429/60)/60)/24)+DATE(1970,1,1)</f>
        <v>41894.879606481481</v>
      </c>
      <c r="U2429" s="15">
        <f>(((I2429/60)/60)/24)+DATE(1970,1,1)</f>
        <v>41913.165972222225</v>
      </c>
    </row>
    <row r="2430" spans="1:21" ht="29" x14ac:dyDescent="0.35">
      <c r="A2430">
        <v>354</v>
      </c>
      <c r="B2430" s="3" t="s">
        <v>355</v>
      </c>
      <c r="C2430" s="3" t="s">
        <v>4464</v>
      </c>
      <c r="D2430" s="6">
        <v>3500</v>
      </c>
      <c r="E2430" s="8">
        <v>23727.55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>ROUND((E2430/D2430)*100,0)</f>
        <v>678</v>
      </c>
      <c r="P2430" s="8">
        <f>IFERROR(ROUND(E2430/L2430,2),0)</f>
        <v>818.19</v>
      </c>
      <c r="Q2430" s="10" t="s">
        <v>8308</v>
      </c>
      <c r="R2430" t="s">
        <v>8332</v>
      </c>
      <c r="S2430">
        <f>YEAR(T2430)</f>
        <v>2016</v>
      </c>
      <c r="T2430" s="14">
        <f>(((J2430/60)/60)/24)+DATE(1970,1,1)</f>
        <v>42438.827789351853</v>
      </c>
      <c r="U2430" s="15">
        <f>(((I2430/60)/60)/24)+DATE(1970,1,1)</f>
        <v>42468.786122685182</v>
      </c>
    </row>
    <row r="2431" spans="1:21" ht="29" x14ac:dyDescent="0.35">
      <c r="A2431">
        <v>524</v>
      </c>
      <c r="B2431" s="3" t="s">
        <v>525</v>
      </c>
      <c r="C2431" s="3" t="s">
        <v>4634</v>
      </c>
      <c r="D2431" s="6">
        <v>3500</v>
      </c>
      <c r="E2431" s="8">
        <v>15121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>ROUND((E2431/D2431)*100,0)</f>
        <v>432</v>
      </c>
      <c r="P2431" s="8">
        <f>IFERROR(ROUND(E2431/L2431,2),0)</f>
        <v>116.32</v>
      </c>
      <c r="Q2431" s="10" t="s">
        <v>8339</v>
      </c>
      <c r="R2431" t="s">
        <v>8340</v>
      </c>
      <c r="S2431">
        <f>YEAR(T2431)</f>
        <v>2016</v>
      </c>
      <c r="T2431" s="14">
        <f>(((J2431/60)/60)/24)+DATE(1970,1,1)</f>
        <v>42492.717233796298</v>
      </c>
      <c r="U2431" s="15">
        <f>(((I2431/60)/60)/24)+DATE(1970,1,1)</f>
        <v>42522.717233796298</v>
      </c>
    </row>
    <row r="2432" spans="1:21" ht="29" x14ac:dyDescent="0.35">
      <c r="A2432">
        <v>727</v>
      </c>
      <c r="B2432" s="3" t="s">
        <v>728</v>
      </c>
      <c r="C2432" s="3" t="s">
        <v>4837</v>
      </c>
      <c r="D2432" s="6">
        <v>3500</v>
      </c>
      <c r="E2432" s="8">
        <v>10017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>ROUND((E2432/D2432)*100,0)</f>
        <v>286</v>
      </c>
      <c r="P2432" s="8">
        <f>IFERROR(ROUND(E2432/L2432,2),0)</f>
        <v>67.23</v>
      </c>
      <c r="Q2432" s="10" t="s">
        <v>8318</v>
      </c>
      <c r="R2432" t="s">
        <v>8319</v>
      </c>
      <c r="S2432">
        <f>YEAR(T2432)</f>
        <v>2012</v>
      </c>
      <c r="T2432" s="14">
        <f>(((J2432/60)/60)/24)+DATE(1970,1,1)</f>
        <v>41247.020243055551</v>
      </c>
      <c r="U2432" s="15">
        <f>(((I2432/60)/60)/24)+DATE(1970,1,1)</f>
        <v>41288.888888888891</v>
      </c>
    </row>
    <row r="2433" spans="1:21" ht="29" x14ac:dyDescent="0.35">
      <c r="A2433">
        <v>762</v>
      </c>
      <c r="B2433" s="3" t="s">
        <v>763</v>
      </c>
      <c r="C2433" s="3" t="s">
        <v>4872</v>
      </c>
      <c r="D2433" s="6">
        <v>3500</v>
      </c>
      <c r="E2433" s="8">
        <v>9110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>ROUND((E2433/D2433)*100,0)</f>
        <v>260</v>
      </c>
      <c r="P2433" s="8">
        <f>IFERROR(ROUND(E2433/L2433,2),0)</f>
        <v>0</v>
      </c>
      <c r="Q2433" s="10" t="s">
        <v>8318</v>
      </c>
      <c r="R2433" t="s">
        <v>8342</v>
      </c>
      <c r="S2433">
        <f>YEAR(T2433)</f>
        <v>2016</v>
      </c>
      <c r="T2433" s="14">
        <f>(((J2433/60)/60)/24)+DATE(1970,1,1)</f>
        <v>42690.858449074076</v>
      </c>
      <c r="U2433" s="15">
        <f>(((I2433/60)/60)/24)+DATE(1970,1,1)</f>
        <v>42708.25</v>
      </c>
    </row>
    <row r="2434" spans="1:21" ht="29" x14ac:dyDescent="0.35">
      <c r="A2434">
        <v>798</v>
      </c>
      <c r="B2434" s="3" t="s">
        <v>799</v>
      </c>
      <c r="C2434" s="3" t="s">
        <v>4908</v>
      </c>
      <c r="D2434" s="6">
        <v>3500</v>
      </c>
      <c r="E2434" s="8">
        <v>8425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>ROUND((E2434/D2434)*100,0)</f>
        <v>241</v>
      </c>
      <c r="P2434" s="8">
        <f>IFERROR(ROUND(E2434/L2434,2),0)</f>
        <v>96.84</v>
      </c>
      <c r="Q2434" s="10" t="s">
        <v>8313</v>
      </c>
      <c r="R2434" t="s">
        <v>8315</v>
      </c>
      <c r="S2434">
        <f>YEAR(T2434)</f>
        <v>2014</v>
      </c>
      <c r="T2434" s="14">
        <f>(((J2434/60)/60)/24)+DATE(1970,1,1)</f>
        <v>41882.590127314819</v>
      </c>
      <c r="U2434" s="15">
        <f>(((I2434/60)/60)/24)+DATE(1970,1,1)</f>
        <v>41912.590127314819</v>
      </c>
    </row>
    <row r="2435" spans="1:21" x14ac:dyDescent="0.35">
      <c r="A2435">
        <v>852</v>
      </c>
      <c r="B2435" s="3" t="s">
        <v>853</v>
      </c>
      <c r="C2435" s="3" t="s">
        <v>4962</v>
      </c>
      <c r="D2435" s="6">
        <v>3500</v>
      </c>
      <c r="E2435" s="8">
        <v>7905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>ROUND((E2435/D2435)*100,0)</f>
        <v>226</v>
      </c>
      <c r="P2435" s="8">
        <f>IFERROR(ROUND(E2435/L2435,2),0)</f>
        <v>127.5</v>
      </c>
      <c r="Q2435" s="10" t="s">
        <v>8313</v>
      </c>
      <c r="R2435" t="s">
        <v>8314</v>
      </c>
      <c r="S2435">
        <f>YEAR(T2435)</f>
        <v>2016</v>
      </c>
      <c r="T2435" s="14">
        <f>(((J2435/60)/60)/24)+DATE(1970,1,1)</f>
        <v>42656.805497685185</v>
      </c>
      <c r="U2435" s="15">
        <f>(((I2435/60)/60)/24)+DATE(1970,1,1)</f>
        <v>42667.875</v>
      </c>
    </row>
    <row r="2436" spans="1:21" ht="29" x14ac:dyDescent="0.35">
      <c r="A2436">
        <v>866</v>
      </c>
      <c r="B2436" s="3" t="s">
        <v>867</v>
      </c>
      <c r="C2436" s="3" t="s">
        <v>4976</v>
      </c>
      <c r="D2436" s="6">
        <v>3500</v>
      </c>
      <c r="E2436" s="8">
        <v>7764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>ROUND((E2436/D2436)*100,0)</f>
        <v>222</v>
      </c>
      <c r="P2436" s="8">
        <f>IFERROR(ROUND(E2436/L2436,2),0)</f>
        <v>705.82</v>
      </c>
      <c r="Q2436" s="10" t="s">
        <v>8313</v>
      </c>
      <c r="R2436" t="s">
        <v>8344</v>
      </c>
      <c r="S2436">
        <f>YEAR(T2436)</f>
        <v>2015</v>
      </c>
      <c r="T2436" s="14">
        <f>(((J2436/60)/60)/24)+DATE(1970,1,1)</f>
        <v>42025.637939814813</v>
      </c>
      <c r="U2436" s="15">
        <f>(((I2436/60)/60)/24)+DATE(1970,1,1)</f>
        <v>42063.631944444445</v>
      </c>
    </row>
    <row r="2437" spans="1:21" x14ac:dyDescent="0.35">
      <c r="A2437">
        <v>873</v>
      </c>
      <c r="B2437" s="3" t="s">
        <v>874</v>
      </c>
      <c r="C2437" s="3" t="s">
        <v>4983</v>
      </c>
      <c r="D2437" s="6">
        <v>3500</v>
      </c>
      <c r="E2437" s="8">
        <v>7665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>ROUND((E2437/D2437)*100,0)</f>
        <v>219</v>
      </c>
      <c r="P2437" s="8">
        <f>IFERROR(ROUND(E2437/L2437,2),0)</f>
        <v>1533</v>
      </c>
      <c r="Q2437" s="10" t="s">
        <v>8313</v>
      </c>
      <c r="R2437" t="s">
        <v>8344</v>
      </c>
      <c r="S2437">
        <f>YEAR(T2437)</f>
        <v>2012</v>
      </c>
      <c r="T2437" s="14">
        <f>(((J2437/60)/60)/24)+DATE(1970,1,1)</f>
        <v>41184.167129629634</v>
      </c>
      <c r="U2437" s="15">
        <f>(((I2437/60)/60)/24)+DATE(1970,1,1)</f>
        <v>41224.208796296298</v>
      </c>
    </row>
    <row r="2438" spans="1:21" ht="29" x14ac:dyDescent="0.35">
      <c r="A2438">
        <v>912</v>
      </c>
      <c r="B2438" s="3" t="s">
        <v>913</v>
      </c>
      <c r="C2438" s="3" t="s">
        <v>5022</v>
      </c>
      <c r="D2438" s="6">
        <v>3500</v>
      </c>
      <c r="E2438" s="8">
        <v>7062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>ROUND((E2438/D2438)*100,0)</f>
        <v>202</v>
      </c>
      <c r="P2438" s="8">
        <f>IFERROR(ROUND(E2438/L2438,2),0)</f>
        <v>3531</v>
      </c>
      <c r="Q2438" s="10" t="s">
        <v>8313</v>
      </c>
      <c r="R2438" t="s">
        <v>8344</v>
      </c>
      <c r="S2438">
        <f>YEAR(T2438)</f>
        <v>2012</v>
      </c>
      <c r="T2438" s="14">
        <f>(((J2438/60)/60)/24)+DATE(1970,1,1)</f>
        <v>41194.109340277777</v>
      </c>
      <c r="U2438" s="15">
        <f>(((I2438/60)/60)/24)+DATE(1970,1,1)</f>
        <v>41254.151006944441</v>
      </c>
    </row>
    <row r="2439" spans="1:21" ht="29" x14ac:dyDescent="0.35">
      <c r="A2439">
        <v>935</v>
      </c>
      <c r="B2439" s="3" t="s">
        <v>936</v>
      </c>
      <c r="C2439" s="3" t="s">
        <v>5045</v>
      </c>
      <c r="D2439" s="6">
        <v>3500</v>
      </c>
      <c r="E2439" s="8">
        <v>6663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>ROUND((E2439/D2439)*100,0)</f>
        <v>190</v>
      </c>
      <c r="P2439" s="8">
        <f>IFERROR(ROUND(E2439/L2439,2),0)</f>
        <v>3331.5</v>
      </c>
      <c r="Q2439" s="10" t="s">
        <v>8313</v>
      </c>
      <c r="R2439" t="s">
        <v>8344</v>
      </c>
      <c r="S2439">
        <f>YEAR(T2439)</f>
        <v>2015</v>
      </c>
      <c r="T2439" s="14">
        <f>(((J2439/60)/60)/24)+DATE(1970,1,1)</f>
        <v>42368.333668981482</v>
      </c>
      <c r="U2439" s="15">
        <f>(((I2439/60)/60)/24)+DATE(1970,1,1)</f>
        <v>42398.333668981482</v>
      </c>
    </row>
    <row r="2440" spans="1:21" ht="29" x14ac:dyDescent="0.35">
      <c r="A2440">
        <v>937</v>
      </c>
      <c r="B2440" s="3" t="s">
        <v>938</v>
      </c>
      <c r="C2440" s="3" t="s">
        <v>5047</v>
      </c>
      <c r="D2440" s="6">
        <v>3500</v>
      </c>
      <c r="E2440" s="8">
        <v>6646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>ROUND((E2440/D2440)*100,0)</f>
        <v>190</v>
      </c>
      <c r="P2440" s="8">
        <f>IFERROR(ROUND(E2440/L2440,2),0)</f>
        <v>3323</v>
      </c>
      <c r="Q2440" s="10" t="s">
        <v>8313</v>
      </c>
      <c r="R2440" t="s">
        <v>8344</v>
      </c>
      <c r="S2440">
        <f>YEAR(T2440)</f>
        <v>2013</v>
      </c>
      <c r="T2440" s="14">
        <f>(((J2440/60)/60)/24)+DATE(1970,1,1)</f>
        <v>41551.798113425924</v>
      </c>
      <c r="U2440" s="15">
        <f>(((I2440/60)/60)/24)+DATE(1970,1,1)</f>
        <v>41581.839780092596</v>
      </c>
    </row>
    <row r="2441" spans="1:21" ht="29" x14ac:dyDescent="0.35">
      <c r="A2441">
        <v>1055</v>
      </c>
      <c r="B2441" s="3" t="s">
        <v>1056</v>
      </c>
      <c r="C2441" s="3" t="s">
        <v>5165</v>
      </c>
      <c r="D2441" s="6">
        <v>3500</v>
      </c>
      <c r="E2441" s="8">
        <v>5617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>ROUND((E2441/D2441)*100,0)</f>
        <v>160</v>
      </c>
      <c r="P2441" s="8">
        <f>IFERROR(ROUND(E2441/L2441,2),0)</f>
        <v>0</v>
      </c>
      <c r="Q2441" s="10" t="s">
        <v>8329</v>
      </c>
      <c r="R2441" t="s">
        <v>8330</v>
      </c>
      <c r="S2441">
        <f>YEAR(T2441)</f>
        <v>2016</v>
      </c>
      <c r="T2441" s="14">
        <f>(((J2441/60)/60)/24)+DATE(1970,1,1)</f>
        <v>42406.992418981477</v>
      </c>
      <c r="U2441" s="15">
        <f>(((I2441/60)/60)/24)+DATE(1970,1,1)</f>
        <v>42436.992418981477</v>
      </c>
    </row>
    <row r="2442" spans="1:21" ht="29" x14ac:dyDescent="0.35">
      <c r="A2442">
        <v>1198</v>
      </c>
      <c r="B2442" s="3" t="s">
        <v>1199</v>
      </c>
      <c r="C2442" s="3" t="s">
        <v>5308</v>
      </c>
      <c r="D2442" s="6">
        <v>3500</v>
      </c>
      <c r="E2442" s="8">
        <v>4818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>ROUND((E2442/D2442)*100,0)</f>
        <v>138</v>
      </c>
      <c r="P2442" s="8">
        <f>IFERROR(ROUND(E2442/L2442,2),0)</f>
        <v>28.85</v>
      </c>
      <c r="Q2442" s="10" t="s">
        <v>8325</v>
      </c>
      <c r="R2442" t="s">
        <v>8331</v>
      </c>
      <c r="S2442">
        <f>YEAR(T2442)</f>
        <v>2015</v>
      </c>
      <c r="T2442" s="14">
        <f>(((J2442/60)/60)/24)+DATE(1970,1,1)</f>
        <v>42333.619050925925</v>
      </c>
      <c r="U2442" s="15">
        <f>(((I2442/60)/60)/24)+DATE(1970,1,1)</f>
        <v>42369.125</v>
      </c>
    </row>
    <row r="2443" spans="1:21" ht="29" x14ac:dyDescent="0.35">
      <c r="A2443">
        <v>1247</v>
      </c>
      <c r="B2443" s="3" t="s">
        <v>1248</v>
      </c>
      <c r="C2443" s="3" t="s">
        <v>5357</v>
      </c>
      <c r="D2443" s="6">
        <v>3500</v>
      </c>
      <c r="E2443" s="8">
        <v>4400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>ROUND((E2443/D2443)*100,0)</f>
        <v>126</v>
      </c>
      <c r="P2443" s="8">
        <f>IFERROR(ROUND(E2443/L2443,2),0)</f>
        <v>88</v>
      </c>
      <c r="Q2443" s="10" t="s">
        <v>8313</v>
      </c>
      <c r="R2443" t="s">
        <v>8315</v>
      </c>
      <c r="S2443">
        <f>YEAR(T2443)</f>
        <v>2013</v>
      </c>
      <c r="T2443" s="14">
        <f>(((J2443/60)/60)/24)+DATE(1970,1,1)</f>
        <v>41370.292303240742</v>
      </c>
      <c r="U2443" s="15">
        <f>(((I2443/60)/60)/24)+DATE(1970,1,1)</f>
        <v>41400.292303240742</v>
      </c>
    </row>
    <row r="2444" spans="1:21" ht="29" x14ac:dyDescent="0.35">
      <c r="A2444">
        <v>1252</v>
      </c>
      <c r="B2444" s="3" t="s">
        <v>1253</v>
      </c>
      <c r="C2444" s="3" t="s">
        <v>5362</v>
      </c>
      <c r="D2444" s="6">
        <v>3500</v>
      </c>
      <c r="E2444" s="8">
        <v>4372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>ROUND((E2444/D2444)*100,0)</f>
        <v>125</v>
      </c>
      <c r="P2444" s="8">
        <f>IFERROR(ROUND(E2444/L2444,2),0)</f>
        <v>31.01</v>
      </c>
      <c r="Q2444" s="10" t="s">
        <v>8313</v>
      </c>
      <c r="R2444" t="s">
        <v>8315</v>
      </c>
      <c r="S2444">
        <f>YEAR(T2444)</f>
        <v>2013</v>
      </c>
      <c r="T2444" s="14">
        <f>(((J2444/60)/60)/24)+DATE(1970,1,1)</f>
        <v>41543.988067129627</v>
      </c>
      <c r="U2444" s="15">
        <f>(((I2444/60)/60)/24)+DATE(1970,1,1)</f>
        <v>41571.988067129627</v>
      </c>
    </row>
    <row r="2445" spans="1:21" ht="29" x14ac:dyDescent="0.35">
      <c r="A2445">
        <v>1265</v>
      </c>
      <c r="B2445" s="3" t="s">
        <v>1266</v>
      </c>
      <c r="C2445" s="3" t="s">
        <v>5375</v>
      </c>
      <c r="D2445" s="6">
        <v>3500</v>
      </c>
      <c r="E2445" s="8">
        <v>4296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>ROUND((E2445/D2445)*100,0)</f>
        <v>123</v>
      </c>
      <c r="P2445" s="8">
        <f>IFERROR(ROUND(E2445/L2445,2),0)</f>
        <v>65.09</v>
      </c>
      <c r="Q2445" s="10" t="s">
        <v>8313</v>
      </c>
      <c r="R2445" t="s">
        <v>8315</v>
      </c>
      <c r="S2445">
        <f>YEAR(T2445)</f>
        <v>2010</v>
      </c>
      <c r="T2445" s="14">
        <f>(((J2445/60)/60)/24)+DATE(1970,1,1)</f>
        <v>40465.655266203699</v>
      </c>
      <c r="U2445" s="15">
        <f>(((I2445/60)/60)/24)+DATE(1970,1,1)</f>
        <v>40512.655266203699</v>
      </c>
    </row>
    <row r="2446" spans="1:21" x14ac:dyDescent="0.35">
      <c r="A2446">
        <v>1290</v>
      </c>
      <c r="B2446" s="3" t="s">
        <v>1291</v>
      </c>
      <c r="C2446" s="3" t="s">
        <v>5400</v>
      </c>
      <c r="D2446" s="6">
        <v>3500</v>
      </c>
      <c r="E2446" s="8">
        <v>4140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>ROUND((E2446/D2446)*100,0)</f>
        <v>118</v>
      </c>
      <c r="P2446" s="8">
        <f>IFERROR(ROUND(E2446/L2446,2),0)</f>
        <v>48.14</v>
      </c>
      <c r="Q2446" s="10" t="s">
        <v>8339</v>
      </c>
      <c r="R2446" t="s">
        <v>8340</v>
      </c>
      <c r="S2446">
        <f>YEAR(T2446)</f>
        <v>2015</v>
      </c>
      <c r="T2446" s="14">
        <f>(((J2446/60)/60)/24)+DATE(1970,1,1)</f>
        <v>42086.614942129629</v>
      </c>
      <c r="U2446" s="15">
        <f>(((I2446/60)/60)/24)+DATE(1970,1,1)</f>
        <v>42117.290972222225</v>
      </c>
    </row>
    <row r="2447" spans="1:21" ht="29" x14ac:dyDescent="0.35">
      <c r="A2447">
        <v>1299</v>
      </c>
      <c r="B2447" s="3" t="s">
        <v>1300</v>
      </c>
      <c r="C2447" s="3" t="s">
        <v>5409</v>
      </c>
      <c r="D2447" s="6">
        <v>3500</v>
      </c>
      <c r="E2447" s="8">
        <v>4085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>ROUND((E2447/D2447)*100,0)</f>
        <v>117</v>
      </c>
      <c r="P2447" s="8">
        <f>IFERROR(ROUND(E2447/L2447,2),0)</f>
        <v>127.66</v>
      </c>
      <c r="Q2447" s="10" t="s">
        <v>8339</v>
      </c>
      <c r="R2447" t="s">
        <v>8340</v>
      </c>
      <c r="S2447">
        <f>YEAR(T2447)</f>
        <v>2015</v>
      </c>
      <c r="T2447" s="14">
        <f>(((J2447/60)/60)/24)+DATE(1970,1,1)</f>
        <v>42169.814340277779</v>
      </c>
      <c r="U2447" s="15">
        <f>(((I2447/60)/60)/24)+DATE(1970,1,1)</f>
        <v>42199.814340277779</v>
      </c>
    </row>
    <row r="2448" spans="1:21" ht="29" x14ac:dyDescent="0.35">
      <c r="A2448">
        <v>1303</v>
      </c>
      <c r="B2448" s="3" t="s">
        <v>1304</v>
      </c>
      <c r="C2448" s="3" t="s">
        <v>5413</v>
      </c>
      <c r="D2448" s="6">
        <v>3500</v>
      </c>
      <c r="E2448" s="8">
        <v>4073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>ROUND((E2448/D2448)*100,0)</f>
        <v>116</v>
      </c>
      <c r="P2448" s="8">
        <f>IFERROR(ROUND(E2448/L2448,2),0)</f>
        <v>37.71</v>
      </c>
      <c r="Q2448" s="10" t="s">
        <v>8339</v>
      </c>
      <c r="R2448" t="s">
        <v>8340</v>
      </c>
      <c r="S2448">
        <f>YEAR(T2448)</f>
        <v>2016</v>
      </c>
      <c r="T2448" s="14">
        <f>(((J2448/60)/60)/24)+DATE(1970,1,1)</f>
        <v>42566.441203703704</v>
      </c>
      <c r="U2448" s="15">
        <f>(((I2448/60)/60)/24)+DATE(1970,1,1)</f>
        <v>42582.458333333328</v>
      </c>
    </row>
    <row r="2449" spans="1:21" ht="29" x14ac:dyDescent="0.35">
      <c r="A2449">
        <v>1384</v>
      </c>
      <c r="B2449" s="3" t="s">
        <v>1385</v>
      </c>
      <c r="C2449" s="3" t="s">
        <v>5494</v>
      </c>
      <c r="D2449" s="6">
        <v>3500</v>
      </c>
      <c r="E2449" s="8">
        <v>3590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>ROUND((E2449/D2449)*100,0)</f>
        <v>103</v>
      </c>
      <c r="P2449" s="8">
        <f>IFERROR(ROUND(E2449/L2449,2),0)</f>
        <v>56.98</v>
      </c>
      <c r="Q2449" s="10" t="s">
        <v>8313</v>
      </c>
      <c r="R2449" t="s">
        <v>8315</v>
      </c>
      <c r="S2449">
        <f>YEAR(T2449)</f>
        <v>2015</v>
      </c>
      <c r="T2449" s="14">
        <f>(((J2449/60)/60)/24)+DATE(1970,1,1)</f>
        <v>42160.735208333332</v>
      </c>
      <c r="U2449" s="15">
        <f>(((I2449/60)/60)/24)+DATE(1970,1,1)</f>
        <v>42190.735208333332</v>
      </c>
    </row>
    <row r="2450" spans="1:21" x14ac:dyDescent="0.35">
      <c r="A2450">
        <v>1395</v>
      </c>
      <c r="B2450" s="3" t="s">
        <v>1396</v>
      </c>
      <c r="C2450" s="3" t="s">
        <v>5505</v>
      </c>
      <c r="D2450" s="6">
        <v>3500</v>
      </c>
      <c r="E2450" s="8">
        <v>3530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>ROUND((E2450/D2450)*100,0)</f>
        <v>101</v>
      </c>
      <c r="P2450" s="8">
        <f>IFERROR(ROUND(E2450/L2450,2),0)</f>
        <v>43.05</v>
      </c>
      <c r="Q2450" s="10" t="s">
        <v>8313</v>
      </c>
      <c r="R2450" t="s">
        <v>8315</v>
      </c>
      <c r="S2450">
        <f>YEAR(T2450)</f>
        <v>2016</v>
      </c>
      <c r="T2450" s="14">
        <f>(((J2450/60)/60)/24)+DATE(1970,1,1)</f>
        <v>42719.90834490741</v>
      </c>
      <c r="U2450" s="15">
        <f>(((I2450/60)/60)/24)+DATE(1970,1,1)</f>
        <v>42749.90834490741</v>
      </c>
    </row>
    <row r="2451" spans="1:21" ht="29" x14ac:dyDescent="0.35">
      <c r="A2451">
        <v>1512</v>
      </c>
      <c r="B2451" s="3" t="s">
        <v>1513</v>
      </c>
      <c r="C2451" s="3" t="s">
        <v>5622</v>
      </c>
      <c r="D2451" s="6">
        <v>3500</v>
      </c>
      <c r="E2451" s="8">
        <v>3100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>ROUND((E2451/D2451)*100,0)</f>
        <v>89</v>
      </c>
      <c r="P2451" s="8">
        <f>IFERROR(ROUND(E2451/L2451,2),0)</f>
        <v>9.25</v>
      </c>
      <c r="Q2451" s="10" t="s">
        <v>8325</v>
      </c>
      <c r="R2451" t="s">
        <v>8331</v>
      </c>
      <c r="S2451">
        <f>YEAR(T2451)</f>
        <v>2017</v>
      </c>
      <c r="T2451" s="14">
        <f>(((J2451/60)/60)/24)+DATE(1970,1,1)</f>
        <v>42741.684479166666</v>
      </c>
      <c r="U2451" s="15">
        <f>(((I2451/60)/60)/24)+DATE(1970,1,1)</f>
        <v>42771.684479166666</v>
      </c>
    </row>
    <row r="2452" spans="1:21" ht="29" x14ac:dyDescent="0.35">
      <c r="A2452">
        <v>1527</v>
      </c>
      <c r="B2452" s="3" t="s">
        <v>1528</v>
      </c>
      <c r="C2452" s="3" t="s">
        <v>5637</v>
      </c>
      <c r="D2452" s="6">
        <v>3500</v>
      </c>
      <c r="E2452" s="8">
        <v>3055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>ROUND((E2452/D2452)*100,0)</f>
        <v>87</v>
      </c>
      <c r="P2452" s="8">
        <f>IFERROR(ROUND(E2452/L2452,2),0)</f>
        <v>43.64</v>
      </c>
      <c r="Q2452" s="10" t="s">
        <v>8325</v>
      </c>
      <c r="R2452" t="s">
        <v>8331</v>
      </c>
      <c r="S2452">
        <f>YEAR(T2452)</f>
        <v>2017</v>
      </c>
      <c r="T2452" s="14">
        <f>(((J2452/60)/60)/24)+DATE(1970,1,1)</f>
        <v>42780.600532407407</v>
      </c>
      <c r="U2452" s="15">
        <f>(((I2452/60)/60)/24)+DATE(1970,1,1)</f>
        <v>42808.558865740735</v>
      </c>
    </row>
    <row r="2453" spans="1:21" ht="29" x14ac:dyDescent="0.35">
      <c r="A2453">
        <v>1551</v>
      </c>
      <c r="B2453" s="3" t="s">
        <v>1552</v>
      </c>
      <c r="C2453" s="3" t="s">
        <v>5661</v>
      </c>
      <c r="D2453" s="6">
        <v>3500</v>
      </c>
      <c r="E2453" s="8">
        <v>3010.01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>ROUND((E2453/D2453)*100,0)</f>
        <v>86</v>
      </c>
      <c r="P2453" s="8">
        <f>IFERROR(ROUND(E2453/L2453,2),0)</f>
        <v>0</v>
      </c>
      <c r="Q2453" s="10" t="s">
        <v>8325</v>
      </c>
      <c r="R2453" t="s">
        <v>8326</v>
      </c>
      <c r="S2453">
        <f>YEAR(T2453)</f>
        <v>2015</v>
      </c>
      <c r="T2453" s="14">
        <f>(((J2453/60)/60)/24)+DATE(1970,1,1)</f>
        <v>42121.824525462958</v>
      </c>
      <c r="U2453" s="15">
        <f>(((I2453/60)/60)/24)+DATE(1970,1,1)</f>
        <v>42151.824525462958</v>
      </c>
    </row>
    <row r="2454" spans="1:21" ht="29" x14ac:dyDescent="0.35">
      <c r="A2454">
        <v>1665</v>
      </c>
      <c r="B2454" s="3" t="s">
        <v>1666</v>
      </c>
      <c r="C2454" s="3" t="s">
        <v>5775</v>
      </c>
      <c r="D2454" s="6">
        <v>3500</v>
      </c>
      <c r="E2454" s="8">
        <v>2569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>ROUND((E2454/D2454)*100,0)</f>
        <v>73</v>
      </c>
      <c r="P2454" s="8">
        <f>IFERROR(ROUND(E2454/L2454,2),0)</f>
        <v>27.62</v>
      </c>
      <c r="Q2454" s="10" t="s">
        <v>8313</v>
      </c>
      <c r="R2454" t="s">
        <v>8337</v>
      </c>
      <c r="S2454">
        <f>YEAR(T2454)</f>
        <v>2011</v>
      </c>
      <c r="T2454" s="14">
        <f>(((J2454/60)/60)/24)+DATE(1970,1,1)</f>
        <v>40564.649456018517</v>
      </c>
      <c r="U2454" s="15">
        <f>(((I2454/60)/60)/24)+DATE(1970,1,1)</f>
        <v>40596.125</v>
      </c>
    </row>
    <row r="2455" spans="1:21" ht="29" x14ac:dyDescent="0.35">
      <c r="A2455">
        <v>1683</v>
      </c>
      <c r="B2455" s="3" t="s">
        <v>1684</v>
      </c>
      <c r="C2455" s="3" t="s">
        <v>5793</v>
      </c>
      <c r="D2455" s="6">
        <v>3500</v>
      </c>
      <c r="E2455" s="8">
        <v>2537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>ROUND((E2455/D2455)*100,0)</f>
        <v>72</v>
      </c>
      <c r="P2455" s="8">
        <f>IFERROR(ROUND(E2455/L2455,2),0)</f>
        <v>253.7</v>
      </c>
      <c r="Q2455" s="10" t="s">
        <v>8313</v>
      </c>
      <c r="R2455" t="s">
        <v>8345</v>
      </c>
      <c r="S2455">
        <f>YEAR(T2455)</f>
        <v>2017</v>
      </c>
      <c r="T2455" s="14">
        <f>(((J2455/60)/60)/24)+DATE(1970,1,1)</f>
        <v>42808.781689814816</v>
      </c>
      <c r="U2455" s="15">
        <f>(((I2455/60)/60)/24)+DATE(1970,1,1)</f>
        <v>42832.781689814816</v>
      </c>
    </row>
    <row r="2456" spans="1:21" ht="29" x14ac:dyDescent="0.35">
      <c r="A2456">
        <v>1802</v>
      </c>
      <c r="B2456" s="3" t="s">
        <v>1803</v>
      </c>
      <c r="C2456" s="3" t="s">
        <v>5912</v>
      </c>
      <c r="D2456" s="6">
        <v>3500</v>
      </c>
      <c r="E2456" s="8">
        <v>2152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>ROUND((E2456/D2456)*100,0)</f>
        <v>61</v>
      </c>
      <c r="P2456" s="8">
        <f>IFERROR(ROUND(E2456/L2456,2),0)</f>
        <v>119.56</v>
      </c>
      <c r="Q2456" s="10" t="s">
        <v>8325</v>
      </c>
      <c r="R2456" t="s">
        <v>8331</v>
      </c>
      <c r="S2456">
        <f>YEAR(T2456)</f>
        <v>2015</v>
      </c>
      <c r="T2456" s="14">
        <f>(((J2456/60)/60)/24)+DATE(1970,1,1)</f>
        <v>42159.47256944445</v>
      </c>
      <c r="U2456" s="15">
        <f>(((I2456/60)/60)/24)+DATE(1970,1,1)</f>
        <v>42182.915972222225</v>
      </c>
    </row>
    <row r="2457" spans="1:21" ht="29" x14ac:dyDescent="0.35">
      <c r="A2457">
        <v>1809</v>
      </c>
      <c r="B2457" s="3" t="s">
        <v>1810</v>
      </c>
      <c r="C2457" s="3" t="s">
        <v>5919</v>
      </c>
      <c r="D2457" s="6">
        <v>3500</v>
      </c>
      <c r="E2457" s="8">
        <v>2142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>ROUND((E2457/D2457)*100,0)</f>
        <v>61</v>
      </c>
      <c r="P2457" s="8">
        <f>IFERROR(ROUND(E2457/L2457,2),0)</f>
        <v>238</v>
      </c>
      <c r="Q2457" s="10" t="s">
        <v>8325</v>
      </c>
      <c r="R2457" t="s">
        <v>8331</v>
      </c>
      <c r="S2457">
        <f>YEAR(T2457)</f>
        <v>2015</v>
      </c>
      <c r="T2457" s="14">
        <f>(((J2457/60)/60)/24)+DATE(1970,1,1)</f>
        <v>42029.907858796301</v>
      </c>
      <c r="U2457" s="15">
        <f>(((I2457/60)/60)/24)+DATE(1970,1,1)</f>
        <v>42064.907858796301</v>
      </c>
    </row>
    <row r="2458" spans="1:21" ht="29" x14ac:dyDescent="0.35">
      <c r="A2458">
        <v>1870</v>
      </c>
      <c r="B2458" s="3" t="s">
        <v>1871</v>
      </c>
      <c r="C2458" s="3" t="s">
        <v>5980</v>
      </c>
      <c r="D2458" s="6">
        <v>3500</v>
      </c>
      <c r="E2458" s="8">
        <v>2033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>ROUND((E2458/D2458)*100,0)</f>
        <v>58</v>
      </c>
      <c r="P2458" s="8">
        <f>IFERROR(ROUND(E2458/L2458,2),0)</f>
        <v>184.82</v>
      </c>
      <c r="Q2458" s="10" t="s">
        <v>8311</v>
      </c>
      <c r="R2458" t="s">
        <v>8336</v>
      </c>
      <c r="S2458">
        <f>YEAR(T2458)</f>
        <v>2016</v>
      </c>
      <c r="T2458" s="14">
        <f>(((J2458/60)/60)/24)+DATE(1970,1,1)</f>
        <v>42371.355729166666</v>
      </c>
      <c r="U2458" s="15">
        <f>(((I2458/60)/60)/24)+DATE(1970,1,1)</f>
        <v>42400.178472222222</v>
      </c>
    </row>
    <row r="2459" spans="1:21" ht="29" x14ac:dyDescent="0.35">
      <c r="A2459">
        <v>2081</v>
      </c>
      <c r="B2459" s="3" t="s">
        <v>2082</v>
      </c>
      <c r="C2459" s="3" t="s">
        <v>6191</v>
      </c>
      <c r="D2459" s="6">
        <v>3500</v>
      </c>
      <c r="E2459" s="8">
        <v>1520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>ROUND((E2459/D2459)*100,0)</f>
        <v>43</v>
      </c>
      <c r="P2459" s="8">
        <f>IFERROR(ROUND(E2459/L2459,2),0)</f>
        <v>27.64</v>
      </c>
      <c r="Q2459" s="10" t="s">
        <v>8313</v>
      </c>
      <c r="R2459" t="s">
        <v>8343</v>
      </c>
      <c r="S2459">
        <f>YEAR(T2459)</f>
        <v>2012</v>
      </c>
      <c r="T2459" s="14">
        <f>(((J2459/60)/60)/24)+DATE(1970,1,1)</f>
        <v>41004.156886574077</v>
      </c>
      <c r="U2459" s="15">
        <f>(((I2459/60)/60)/24)+DATE(1970,1,1)</f>
        <v>41045.207638888889</v>
      </c>
    </row>
    <row r="2460" spans="1:21" ht="43.5" x14ac:dyDescent="0.35">
      <c r="A2460">
        <v>2094</v>
      </c>
      <c r="B2460" s="3" t="s">
        <v>2095</v>
      </c>
      <c r="C2460" s="3" t="s">
        <v>6204</v>
      </c>
      <c r="D2460" s="6">
        <v>3500</v>
      </c>
      <c r="E2460" s="8">
        <v>1501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>ROUND((E2460/D2460)*100,0)</f>
        <v>43</v>
      </c>
      <c r="P2460" s="8">
        <f>IFERROR(ROUND(E2460/L2460,2),0)</f>
        <v>20.85</v>
      </c>
      <c r="Q2460" s="10" t="s">
        <v>8313</v>
      </c>
      <c r="R2460" t="s">
        <v>8343</v>
      </c>
      <c r="S2460">
        <f>YEAR(T2460)</f>
        <v>2012</v>
      </c>
      <c r="T2460" s="14">
        <f>(((J2460/60)/60)/24)+DATE(1970,1,1)</f>
        <v>40939.02002314815</v>
      </c>
      <c r="U2460" s="15">
        <f>(((I2460/60)/60)/24)+DATE(1970,1,1)</f>
        <v>40973.125</v>
      </c>
    </row>
    <row r="2461" spans="1:21" ht="29" x14ac:dyDescent="0.35">
      <c r="A2461">
        <v>2220</v>
      </c>
      <c r="B2461" s="3" t="s">
        <v>2221</v>
      </c>
      <c r="C2461" s="3" t="s">
        <v>6330</v>
      </c>
      <c r="D2461" s="6">
        <v>3500</v>
      </c>
      <c r="E2461" s="8">
        <v>1215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>ROUND((E2461/D2461)*100,0)</f>
        <v>35</v>
      </c>
      <c r="P2461" s="8">
        <f>IFERROR(ROUND(E2461/L2461,2),0)</f>
        <v>17.61</v>
      </c>
      <c r="Q2461" s="10" t="s">
        <v>8313</v>
      </c>
      <c r="R2461" t="s">
        <v>8320</v>
      </c>
      <c r="S2461">
        <f>YEAR(T2461)</f>
        <v>2013</v>
      </c>
      <c r="T2461" s="14">
        <f>(((J2461/60)/60)/24)+DATE(1970,1,1)</f>
        <v>41452.060601851852</v>
      </c>
      <c r="U2461" s="15">
        <f>(((I2461/60)/60)/24)+DATE(1970,1,1)</f>
        <v>41482.060601851852</v>
      </c>
    </row>
    <row r="2462" spans="1:21" ht="29" x14ac:dyDescent="0.35">
      <c r="A2462">
        <v>2249</v>
      </c>
      <c r="B2462" s="3" t="s">
        <v>2250</v>
      </c>
      <c r="C2462" s="3" t="s">
        <v>6359</v>
      </c>
      <c r="D2462" s="6">
        <v>3500</v>
      </c>
      <c r="E2462" s="8">
        <v>1147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>ROUND((E2462/D2462)*100,0)</f>
        <v>33</v>
      </c>
      <c r="P2462" s="8">
        <f>IFERROR(ROUND(E2462/L2462,2),0)</f>
        <v>6.37</v>
      </c>
      <c r="Q2462" s="10" t="s">
        <v>8311</v>
      </c>
      <c r="R2462" t="s">
        <v>8312</v>
      </c>
      <c r="S2462">
        <f>YEAR(T2462)</f>
        <v>2013</v>
      </c>
      <c r="T2462" s="14">
        <f>(((J2462/60)/60)/24)+DATE(1970,1,1)</f>
        <v>41336.703298611108</v>
      </c>
      <c r="U2462" s="15">
        <f>(((I2462/60)/60)/24)+DATE(1970,1,1)</f>
        <v>41366.661631944444</v>
      </c>
    </row>
    <row r="2463" spans="1:21" ht="29" x14ac:dyDescent="0.35">
      <c r="A2463">
        <v>2306</v>
      </c>
      <c r="B2463" s="3" t="s">
        <v>2307</v>
      </c>
      <c r="C2463" s="3" t="s">
        <v>6416</v>
      </c>
      <c r="D2463" s="6">
        <v>3500</v>
      </c>
      <c r="E2463" s="8">
        <v>1056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>ROUND((E2463/D2463)*100,0)</f>
        <v>30</v>
      </c>
      <c r="P2463" s="8">
        <f>IFERROR(ROUND(E2463/L2463,2),0)</f>
        <v>14.47</v>
      </c>
      <c r="Q2463" s="10" t="s">
        <v>8313</v>
      </c>
      <c r="R2463" t="s">
        <v>8343</v>
      </c>
      <c r="S2463">
        <f>YEAR(T2463)</f>
        <v>2012</v>
      </c>
      <c r="T2463" s="14">
        <f>(((J2463/60)/60)/24)+DATE(1970,1,1)</f>
        <v>40948.16815972222</v>
      </c>
      <c r="U2463" s="15">
        <f>(((I2463/60)/60)/24)+DATE(1970,1,1)</f>
        <v>40978.16815972222</v>
      </c>
    </row>
    <row r="2464" spans="1:21" ht="29" x14ac:dyDescent="0.35">
      <c r="A2464">
        <v>2425</v>
      </c>
      <c r="B2464" s="3" t="s">
        <v>2426</v>
      </c>
      <c r="C2464" s="3" t="s">
        <v>6535</v>
      </c>
      <c r="D2464" s="6">
        <v>3500</v>
      </c>
      <c r="E2464" s="8">
        <v>861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>ROUND((E2464/D2464)*100,0)</f>
        <v>25</v>
      </c>
      <c r="P2464" s="8">
        <f>IFERROR(ROUND(E2464/L2464,2),0)</f>
        <v>861</v>
      </c>
      <c r="Q2464" s="10" t="s">
        <v>8321</v>
      </c>
      <c r="R2464" t="s">
        <v>8322</v>
      </c>
      <c r="S2464">
        <f>YEAR(T2464)</f>
        <v>2016</v>
      </c>
      <c r="T2464" s="14">
        <f>(((J2464/60)/60)/24)+DATE(1970,1,1)</f>
        <v>42502.913761574076</v>
      </c>
      <c r="U2464" s="15">
        <f>(((I2464/60)/60)/24)+DATE(1970,1,1)</f>
        <v>42517.919444444444</v>
      </c>
    </row>
    <row r="2465" spans="1:21" ht="29" x14ac:dyDescent="0.35">
      <c r="A2465">
        <v>2484</v>
      </c>
      <c r="B2465" s="3" t="s">
        <v>2484</v>
      </c>
      <c r="C2465" s="3" t="s">
        <v>6594</v>
      </c>
      <c r="D2465" s="6">
        <v>3500</v>
      </c>
      <c r="E2465" s="8">
        <v>760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>ROUND((E2465/D2465)*100,0)</f>
        <v>22</v>
      </c>
      <c r="P2465" s="8">
        <f>IFERROR(ROUND(E2465/L2465,2),0)</f>
        <v>8.44</v>
      </c>
      <c r="Q2465" s="10" t="s">
        <v>8313</v>
      </c>
      <c r="R2465" t="s">
        <v>8343</v>
      </c>
      <c r="S2465">
        <f>YEAR(T2465)</f>
        <v>2011</v>
      </c>
      <c r="T2465" s="14">
        <f>(((J2465/60)/60)/24)+DATE(1970,1,1)</f>
        <v>40771.916701388887</v>
      </c>
      <c r="U2465" s="15">
        <f>(((I2465/60)/60)/24)+DATE(1970,1,1)</f>
        <v>40801.916701388887</v>
      </c>
    </row>
    <row r="2466" spans="1:21" ht="29" x14ac:dyDescent="0.35">
      <c r="A2466">
        <v>2489</v>
      </c>
      <c r="B2466" s="3" t="s">
        <v>2489</v>
      </c>
      <c r="C2466" s="3" t="s">
        <v>6599</v>
      </c>
      <c r="D2466" s="6">
        <v>3500</v>
      </c>
      <c r="E2466" s="8">
        <v>754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>ROUND((E2466/D2466)*100,0)</f>
        <v>22</v>
      </c>
      <c r="P2466" s="8">
        <f>IFERROR(ROUND(E2466/L2466,2),0)</f>
        <v>10.050000000000001</v>
      </c>
      <c r="Q2466" s="10" t="s">
        <v>8313</v>
      </c>
      <c r="R2466" t="s">
        <v>8343</v>
      </c>
      <c r="S2466">
        <f>YEAR(T2466)</f>
        <v>2013</v>
      </c>
      <c r="T2466" s="14">
        <f>(((J2466/60)/60)/24)+DATE(1970,1,1)</f>
        <v>41373.690266203703</v>
      </c>
      <c r="U2466" s="15">
        <f>(((I2466/60)/60)/24)+DATE(1970,1,1)</f>
        <v>41403.690266203703</v>
      </c>
    </row>
    <row r="2467" spans="1:21" ht="29" x14ac:dyDescent="0.35">
      <c r="A2467">
        <v>2541</v>
      </c>
      <c r="B2467" s="3" t="s">
        <v>2541</v>
      </c>
      <c r="C2467" s="3" t="s">
        <v>6651</v>
      </c>
      <c r="D2467" s="6">
        <v>3500</v>
      </c>
      <c r="E2467" s="8">
        <v>651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>ROUND((E2467/D2467)*100,0)</f>
        <v>19</v>
      </c>
      <c r="P2467" s="8">
        <f>IFERROR(ROUND(E2467/L2467,2),0)</f>
        <v>10.33</v>
      </c>
      <c r="Q2467" s="10" t="s">
        <v>8313</v>
      </c>
      <c r="R2467" t="s">
        <v>8341</v>
      </c>
      <c r="S2467">
        <f>YEAR(T2467)</f>
        <v>2013</v>
      </c>
      <c r="T2467" s="14">
        <f>(((J2467/60)/60)/24)+DATE(1970,1,1)</f>
        <v>41483.449282407404</v>
      </c>
      <c r="U2467" s="15">
        <f>(((I2467/60)/60)/24)+DATE(1970,1,1)</f>
        <v>41543.449282407404</v>
      </c>
    </row>
    <row r="2468" spans="1:21" ht="29" x14ac:dyDescent="0.35">
      <c r="A2468">
        <v>2546</v>
      </c>
      <c r="B2468" s="3" t="s">
        <v>2546</v>
      </c>
      <c r="C2468" s="3" t="s">
        <v>6656</v>
      </c>
      <c r="D2468" s="6">
        <v>3500</v>
      </c>
      <c r="E2468" s="8">
        <v>650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>ROUND((E2468/D2468)*100,0)</f>
        <v>19</v>
      </c>
      <c r="P2468" s="8">
        <f>IFERROR(ROUND(E2468/L2468,2),0)</f>
        <v>10</v>
      </c>
      <c r="Q2468" s="10" t="s">
        <v>8313</v>
      </c>
      <c r="R2468" t="s">
        <v>8341</v>
      </c>
      <c r="S2468">
        <f>YEAR(T2468)</f>
        <v>2013</v>
      </c>
      <c r="T2468" s="14">
        <f>(((J2468/60)/60)/24)+DATE(1970,1,1)</f>
        <v>41524.858553240738</v>
      </c>
      <c r="U2468" s="15">
        <f>(((I2468/60)/60)/24)+DATE(1970,1,1)</f>
        <v>41552.208333333336</v>
      </c>
    </row>
    <row r="2469" spans="1:21" ht="29" x14ac:dyDescent="0.35">
      <c r="A2469">
        <v>2665</v>
      </c>
      <c r="B2469" s="3" t="s">
        <v>2665</v>
      </c>
      <c r="C2469" s="3" t="s">
        <v>6775</v>
      </c>
      <c r="D2469" s="6">
        <v>3500</v>
      </c>
      <c r="E2469" s="8">
        <v>509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>ROUND((E2469/D2469)*100,0)</f>
        <v>15</v>
      </c>
      <c r="P2469" s="8">
        <f>IFERROR(ROUND(E2469/L2469,2),0)</f>
        <v>11.07</v>
      </c>
      <c r="Q2469" s="10" t="s">
        <v>8316</v>
      </c>
      <c r="R2469" t="s">
        <v>8355</v>
      </c>
      <c r="S2469">
        <f>YEAR(T2469)</f>
        <v>2015</v>
      </c>
      <c r="T2469" s="14">
        <f>(((J2469/60)/60)/24)+DATE(1970,1,1)</f>
        <v>42083.895532407405</v>
      </c>
      <c r="U2469" s="15">
        <f>(((I2469/60)/60)/24)+DATE(1970,1,1)</f>
        <v>42128.895532407405</v>
      </c>
    </row>
    <row r="2470" spans="1:21" ht="43.5" x14ac:dyDescent="0.35">
      <c r="A2470">
        <v>2692</v>
      </c>
      <c r="B2470" s="3" t="s">
        <v>2692</v>
      </c>
      <c r="C2470" s="3" t="s">
        <v>6802</v>
      </c>
      <c r="D2470" s="6">
        <v>3500</v>
      </c>
      <c r="E2470" s="8">
        <v>485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>ROUND((E2470/D2470)*100,0)</f>
        <v>14</v>
      </c>
      <c r="P2470" s="8">
        <f>IFERROR(ROUND(E2470/L2470,2),0)</f>
        <v>485</v>
      </c>
      <c r="Q2470" s="10" t="s">
        <v>8321</v>
      </c>
      <c r="R2470" t="s">
        <v>8322</v>
      </c>
      <c r="S2470">
        <f>YEAR(T2470)</f>
        <v>2015</v>
      </c>
      <c r="T2470" s="14">
        <f>(((J2470/60)/60)/24)+DATE(1970,1,1)</f>
        <v>42058.334027777775</v>
      </c>
      <c r="U2470" s="15">
        <f>(((I2470/60)/60)/24)+DATE(1970,1,1)</f>
        <v>42088.292361111111</v>
      </c>
    </row>
    <row r="2471" spans="1:21" ht="29" x14ac:dyDescent="0.35">
      <c r="A2471">
        <v>2839</v>
      </c>
      <c r="B2471" s="3" t="s">
        <v>2839</v>
      </c>
      <c r="C2471" s="3" t="s">
        <v>6949</v>
      </c>
      <c r="D2471" s="6">
        <v>3500</v>
      </c>
      <c r="E2471" s="8">
        <v>300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>ROUND((E2471/D2471)*100,0)</f>
        <v>9</v>
      </c>
      <c r="P2471" s="8">
        <f>IFERROR(ROUND(E2471/L2471,2),0)</f>
        <v>9.68</v>
      </c>
      <c r="Q2471" s="10" t="s">
        <v>8339</v>
      </c>
      <c r="R2471" t="s">
        <v>8340</v>
      </c>
      <c r="S2471">
        <f>YEAR(T2471)</f>
        <v>2014</v>
      </c>
      <c r="T2471" s="14">
        <f>(((J2471/60)/60)/24)+DATE(1970,1,1)</f>
        <v>41853.240208333329</v>
      </c>
      <c r="U2471" s="15">
        <f>(((I2471/60)/60)/24)+DATE(1970,1,1)</f>
        <v>41876.207638888889</v>
      </c>
    </row>
    <row r="2472" spans="1:21" ht="29" x14ac:dyDescent="0.35">
      <c r="A2472">
        <v>2905</v>
      </c>
      <c r="B2472" s="3" t="s">
        <v>2905</v>
      </c>
      <c r="C2472" s="3" t="s">
        <v>7015</v>
      </c>
      <c r="D2472" s="6">
        <v>3500</v>
      </c>
      <c r="E2472" s="8">
        <v>250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>ROUND((E2472/D2472)*100,0)</f>
        <v>7</v>
      </c>
      <c r="P2472" s="8">
        <f>IFERROR(ROUND(E2472/L2472,2),0)</f>
        <v>14.71</v>
      </c>
      <c r="Q2472" s="10" t="s">
        <v>8339</v>
      </c>
      <c r="R2472" t="s">
        <v>8340</v>
      </c>
      <c r="S2472">
        <f>YEAR(T2472)</f>
        <v>2016</v>
      </c>
      <c r="T2472" s="14">
        <f>(((J2472/60)/60)/24)+DATE(1970,1,1)</f>
        <v>42606.056863425925</v>
      </c>
      <c r="U2472" s="15">
        <f>(((I2472/60)/60)/24)+DATE(1970,1,1)</f>
        <v>42620.056863425925</v>
      </c>
    </row>
    <row r="2473" spans="1:21" ht="29" x14ac:dyDescent="0.35">
      <c r="A2473">
        <v>2935</v>
      </c>
      <c r="B2473" s="3" t="s">
        <v>2935</v>
      </c>
      <c r="C2473" s="3" t="s">
        <v>7045</v>
      </c>
      <c r="D2473" s="6">
        <v>3500</v>
      </c>
      <c r="E2473" s="8">
        <v>225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>ROUND((E2473/D2473)*100,0)</f>
        <v>6</v>
      </c>
      <c r="P2473" s="8">
        <f>IFERROR(ROUND(E2473/L2473,2),0)</f>
        <v>5.77</v>
      </c>
      <c r="Q2473" s="10" t="s">
        <v>8339</v>
      </c>
      <c r="R2473" t="s">
        <v>8351</v>
      </c>
      <c r="S2473">
        <f>YEAR(T2473)</f>
        <v>2016</v>
      </c>
      <c r="T2473" s="14">
        <f>(((J2473/60)/60)/24)+DATE(1970,1,1)</f>
        <v>42553.583425925928</v>
      </c>
      <c r="U2473" s="15">
        <f>(((I2473/60)/60)/24)+DATE(1970,1,1)</f>
        <v>42611.708333333328</v>
      </c>
    </row>
    <row r="2474" spans="1:21" x14ac:dyDescent="0.35">
      <c r="A2474">
        <v>2968</v>
      </c>
      <c r="B2474" s="3" t="s">
        <v>2968</v>
      </c>
      <c r="C2474" s="3" t="s">
        <v>7078</v>
      </c>
      <c r="D2474" s="6">
        <v>3500</v>
      </c>
      <c r="E2474" s="8">
        <v>201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>ROUND((E2474/D2474)*100,0)</f>
        <v>6</v>
      </c>
      <c r="P2474" s="8">
        <f>IFERROR(ROUND(E2474/L2474,2),0)</f>
        <v>4.28</v>
      </c>
      <c r="Q2474" s="10" t="s">
        <v>8339</v>
      </c>
      <c r="R2474" t="s">
        <v>8340</v>
      </c>
      <c r="S2474">
        <f>YEAR(T2474)</f>
        <v>2016</v>
      </c>
      <c r="T2474" s="14">
        <f>(((J2474/60)/60)/24)+DATE(1970,1,1)</f>
        <v>42585.523842592593</v>
      </c>
      <c r="U2474" s="15">
        <f>(((I2474/60)/60)/24)+DATE(1970,1,1)</f>
        <v>42599.165972222225</v>
      </c>
    </row>
    <row r="2475" spans="1:21" ht="29" x14ac:dyDescent="0.35">
      <c r="A2475">
        <v>3051</v>
      </c>
      <c r="B2475" s="3" t="s">
        <v>3051</v>
      </c>
      <c r="C2475" s="3" t="s">
        <v>7161</v>
      </c>
      <c r="D2475" s="6">
        <v>3500</v>
      </c>
      <c r="E2475" s="8">
        <v>132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>ROUND((E2475/D2475)*100,0)</f>
        <v>4</v>
      </c>
      <c r="P2475" s="8">
        <f>IFERROR(ROUND(E2475/L2475,2),0)</f>
        <v>3.77</v>
      </c>
      <c r="Q2475" s="10" t="s">
        <v>8339</v>
      </c>
      <c r="R2475" t="s">
        <v>8357</v>
      </c>
      <c r="S2475">
        <f>YEAR(T2475)</f>
        <v>2017</v>
      </c>
      <c r="T2475" s="14">
        <f>(((J2475/60)/60)/24)+DATE(1970,1,1)</f>
        <v>42744.416030092587</v>
      </c>
      <c r="U2475" s="15">
        <f>(((I2475/60)/60)/24)+DATE(1970,1,1)</f>
        <v>42774.416030092587</v>
      </c>
    </row>
    <row r="2476" spans="1:21" ht="29" x14ac:dyDescent="0.35">
      <c r="A2476">
        <v>3150</v>
      </c>
      <c r="B2476" s="3" t="s">
        <v>3150</v>
      </c>
      <c r="C2476" s="3" t="s">
        <v>7260</v>
      </c>
      <c r="D2476" s="6">
        <v>3500</v>
      </c>
      <c r="E2476" s="8">
        <v>96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>ROUND((E2476/D2476)*100,0)</f>
        <v>3</v>
      </c>
      <c r="P2476" s="8">
        <f>IFERROR(ROUND(E2476/L2476,2),0)</f>
        <v>0.92</v>
      </c>
      <c r="Q2476" s="10" t="s">
        <v>8339</v>
      </c>
      <c r="R2476" t="s">
        <v>8340</v>
      </c>
      <c r="S2476">
        <f>YEAR(T2476)</f>
        <v>2010</v>
      </c>
      <c r="T2476" s="14">
        <f>(((J2476/60)/60)/24)+DATE(1970,1,1)</f>
        <v>40478.263923611114</v>
      </c>
      <c r="U2476" s="15">
        <f>(((I2476/60)/60)/24)+DATE(1970,1,1)</f>
        <v>40568.166666666664</v>
      </c>
    </row>
    <row r="2477" spans="1:21" ht="29" x14ac:dyDescent="0.35">
      <c r="A2477">
        <v>3151</v>
      </c>
      <c r="B2477" s="3" t="s">
        <v>3151</v>
      </c>
      <c r="C2477" s="3" t="s">
        <v>7261</v>
      </c>
      <c r="D2477" s="6">
        <v>3500</v>
      </c>
      <c r="E2477" s="8">
        <v>95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>ROUND((E2477/D2477)*100,0)</f>
        <v>3</v>
      </c>
      <c r="P2477" s="8">
        <f>IFERROR(ROUND(E2477/L2477,2),0)</f>
        <v>2.79</v>
      </c>
      <c r="Q2477" s="10" t="s">
        <v>8339</v>
      </c>
      <c r="R2477" t="s">
        <v>8340</v>
      </c>
      <c r="S2477">
        <f>YEAR(T2477)</f>
        <v>2014</v>
      </c>
      <c r="T2477" s="14">
        <f>(((J2477/60)/60)/24)+DATE(1970,1,1)</f>
        <v>41862.83997685185</v>
      </c>
      <c r="U2477" s="15">
        <f>(((I2477/60)/60)/24)+DATE(1970,1,1)</f>
        <v>41892.83997685185</v>
      </c>
    </row>
    <row r="2478" spans="1:21" ht="29" x14ac:dyDescent="0.35">
      <c r="A2478">
        <v>3195</v>
      </c>
      <c r="B2478" s="3" t="s">
        <v>3195</v>
      </c>
      <c r="C2478" s="3" t="s">
        <v>7305</v>
      </c>
      <c r="D2478" s="6">
        <v>3500</v>
      </c>
      <c r="E2478" s="8">
        <v>75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>ROUND((E2478/D2478)*100,0)</f>
        <v>2</v>
      </c>
      <c r="P2478" s="8">
        <f>IFERROR(ROUND(E2478/L2478,2),0)</f>
        <v>1.92</v>
      </c>
      <c r="Q2478" s="10" t="s">
        <v>8339</v>
      </c>
      <c r="R2478" t="s">
        <v>8351</v>
      </c>
      <c r="S2478">
        <f>YEAR(T2478)</f>
        <v>2015</v>
      </c>
      <c r="T2478" s="14">
        <f>(((J2478/60)/60)/24)+DATE(1970,1,1)</f>
        <v>42017.594236111108</v>
      </c>
      <c r="U2478" s="15">
        <f>(((I2478/60)/60)/24)+DATE(1970,1,1)</f>
        <v>42047.594236111108</v>
      </c>
    </row>
    <row r="2479" spans="1:21" ht="29" x14ac:dyDescent="0.35">
      <c r="A2479">
        <v>3308</v>
      </c>
      <c r="B2479" s="3" t="s">
        <v>3308</v>
      </c>
      <c r="C2479" s="3" t="s">
        <v>7418</v>
      </c>
      <c r="D2479" s="6">
        <v>3500</v>
      </c>
      <c r="E2479" s="8">
        <v>47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>ROUND((E2479/D2479)*100,0)</f>
        <v>1</v>
      </c>
      <c r="P2479" s="8">
        <f>IFERROR(ROUND(E2479/L2479,2),0)</f>
        <v>0.82</v>
      </c>
      <c r="Q2479" s="10" t="s">
        <v>8339</v>
      </c>
      <c r="R2479" t="s">
        <v>8340</v>
      </c>
      <c r="S2479">
        <f>YEAR(T2479)</f>
        <v>2016</v>
      </c>
      <c r="T2479" s="14">
        <f>(((J2479/60)/60)/24)+DATE(1970,1,1)</f>
        <v>42452.876909722225</v>
      </c>
      <c r="U2479" s="15">
        <f>(((I2479/60)/60)/24)+DATE(1970,1,1)</f>
        <v>42473.876909722225</v>
      </c>
    </row>
    <row r="2480" spans="1:21" ht="29" x14ac:dyDescent="0.35">
      <c r="A2480">
        <v>3333</v>
      </c>
      <c r="B2480" s="3" t="s">
        <v>3333</v>
      </c>
      <c r="C2480" s="3" t="s">
        <v>7443</v>
      </c>
      <c r="D2480" s="6">
        <v>3500</v>
      </c>
      <c r="E2480" s="8">
        <v>40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>ROUND((E2480/D2480)*100,0)</f>
        <v>1</v>
      </c>
      <c r="P2480" s="8">
        <f>IFERROR(ROUND(E2480/L2480,2),0)</f>
        <v>0.36</v>
      </c>
      <c r="Q2480" s="10" t="s">
        <v>8339</v>
      </c>
      <c r="R2480" t="s">
        <v>8340</v>
      </c>
      <c r="S2480">
        <f>YEAR(T2480)</f>
        <v>2015</v>
      </c>
      <c r="T2480" s="14">
        <f>(((J2480/60)/60)/24)+DATE(1970,1,1)</f>
        <v>42148.676851851851</v>
      </c>
      <c r="U2480" s="15">
        <f>(((I2480/60)/60)/24)+DATE(1970,1,1)</f>
        <v>42170.676851851851</v>
      </c>
    </row>
    <row r="2481" spans="1:21" ht="29" x14ac:dyDescent="0.35">
      <c r="A2481">
        <v>3350</v>
      </c>
      <c r="B2481" s="3" t="s">
        <v>3349</v>
      </c>
      <c r="C2481" s="3" t="s">
        <v>7460</v>
      </c>
      <c r="D2481" s="6">
        <v>3500</v>
      </c>
      <c r="E2481" s="8">
        <v>36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>ROUND((E2481/D2481)*100,0)</f>
        <v>1</v>
      </c>
      <c r="P2481" s="8">
        <f>IFERROR(ROUND(E2481/L2481,2),0)</f>
        <v>0.71</v>
      </c>
      <c r="Q2481" s="10" t="s">
        <v>8339</v>
      </c>
      <c r="R2481" t="s">
        <v>8340</v>
      </c>
      <c r="S2481">
        <f>YEAR(T2481)</f>
        <v>2015</v>
      </c>
      <c r="T2481" s="14">
        <f>(((J2481/60)/60)/24)+DATE(1970,1,1)</f>
        <v>42302.701516203699</v>
      </c>
      <c r="U2481" s="15">
        <f>(((I2481/60)/60)/24)+DATE(1970,1,1)</f>
        <v>42337.958333333328</v>
      </c>
    </row>
    <row r="2482" spans="1:21" ht="29" x14ac:dyDescent="0.35">
      <c r="A2482">
        <v>3374</v>
      </c>
      <c r="B2482" s="3" t="s">
        <v>3373</v>
      </c>
      <c r="C2482" s="3" t="s">
        <v>7484</v>
      </c>
      <c r="D2482" s="6">
        <v>3500</v>
      </c>
      <c r="E2482" s="8">
        <v>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>ROUND((E2482/D2482)*100,0)</f>
        <v>1</v>
      </c>
      <c r="P2482" s="8">
        <f>IFERROR(ROUND(E2482/L2482,2),0)</f>
        <v>0.57999999999999996</v>
      </c>
      <c r="Q2482" s="10" t="s">
        <v>8339</v>
      </c>
      <c r="R2482" t="s">
        <v>8340</v>
      </c>
      <c r="S2482">
        <f>YEAR(T2482)</f>
        <v>2015</v>
      </c>
      <c r="T2482" s="14">
        <f>(((J2482/60)/60)/24)+DATE(1970,1,1)</f>
        <v>42275.731666666667</v>
      </c>
      <c r="U2482" s="15">
        <f>(((I2482/60)/60)/24)+DATE(1970,1,1)</f>
        <v>42305.731666666667</v>
      </c>
    </row>
    <row r="2483" spans="1:21" ht="29" x14ac:dyDescent="0.35">
      <c r="A2483">
        <v>3382</v>
      </c>
      <c r="B2483" s="3" t="s">
        <v>3381</v>
      </c>
      <c r="C2483" s="3" t="s">
        <v>7492</v>
      </c>
      <c r="D2483" s="6">
        <v>3500</v>
      </c>
      <c r="E2483" s="8">
        <v>30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>ROUND((E2483/D2483)*100,0)</f>
        <v>1</v>
      </c>
      <c r="P2483" s="8">
        <f>IFERROR(ROUND(E2483/L2483,2),0)</f>
        <v>0.65</v>
      </c>
      <c r="Q2483" s="10" t="s">
        <v>8339</v>
      </c>
      <c r="R2483" t="s">
        <v>8340</v>
      </c>
      <c r="S2483">
        <f>YEAR(T2483)</f>
        <v>2016</v>
      </c>
      <c r="T2483" s="14">
        <f>(((J2483/60)/60)/24)+DATE(1970,1,1)</f>
        <v>42559.431203703702</v>
      </c>
      <c r="U2483" s="15">
        <f>(((I2483/60)/60)/24)+DATE(1970,1,1)</f>
        <v>42583.957638888889</v>
      </c>
    </row>
    <row r="2484" spans="1:21" ht="29" x14ac:dyDescent="0.35">
      <c r="A2484">
        <v>3466</v>
      </c>
      <c r="B2484" s="3" t="s">
        <v>3465</v>
      </c>
      <c r="C2484" s="3" t="s">
        <v>7576</v>
      </c>
      <c r="D2484" s="6">
        <v>3500</v>
      </c>
      <c r="E2484" s="8">
        <v>18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>ROUND((E2484/D2484)*100,0)</f>
        <v>1</v>
      </c>
      <c r="P2484" s="8">
        <f>IFERROR(ROUND(E2484/L2484,2),0)</f>
        <v>0.3</v>
      </c>
      <c r="Q2484" s="10" t="s">
        <v>8339</v>
      </c>
      <c r="R2484" t="s">
        <v>8340</v>
      </c>
      <c r="S2484">
        <f>YEAR(T2484)</f>
        <v>2016</v>
      </c>
      <c r="T2484" s="14">
        <f>(((J2484/60)/60)/24)+DATE(1970,1,1)</f>
        <v>42420.019097222219</v>
      </c>
      <c r="U2484" s="15">
        <f>(((I2484/60)/60)/24)+DATE(1970,1,1)</f>
        <v>42479.977430555555</v>
      </c>
    </row>
    <row r="2485" spans="1:21" x14ac:dyDescent="0.35">
      <c r="A2485">
        <v>3635</v>
      </c>
      <c r="B2485" s="3" t="s">
        <v>3633</v>
      </c>
      <c r="C2485" s="3" t="s">
        <v>7745</v>
      </c>
      <c r="D2485" s="6">
        <v>3500</v>
      </c>
      <c r="E2485" s="8">
        <v>1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>ROUND((E2485/D2485)*100,0)</f>
        <v>0</v>
      </c>
      <c r="P2485" s="8">
        <f>IFERROR(ROUND(E2485/L2485,2),0)</f>
        <v>0.1</v>
      </c>
      <c r="Q2485" s="10" t="s">
        <v>8339</v>
      </c>
      <c r="R2485" t="s">
        <v>8351</v>
      </c>
      <c r="S2485">
        <f>YEAR(T2485)</f>
        <v>2016</v>
      </c>
      <c r="T2485" s="14">
        <f>(((J2485/60)/60)/24)+DATE(1970,1,1)</f>
        <v>42450.88282407407</v>
      </c>
      <c r="U2485" s="15">
        <f>(((I2485/60)/60)/24)+DATE(1970,1,1)</f>
        <v>42480.88282407407</v>
      </c>
    </row>
    <row r="2486" spans="1:21" ht="29" x14ac:dyDescent="0.35">
      <c r="A2486">
        <v>3671</v>
      </c>
      <c r="B2486" s="3" t="s">
        <v>3668</v>
      </c>
      <c r="C2486" s="3" t="s">
        <v>7781</v>
      </c>
      <c r="D2486" s="6">
        <v>3500</v>
      </c>
      <c r="E2486" s="8">
        <v>1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>ROUND((E2486/D2486)*100,0)</f>
        <v>0</v>
      </c>
      <c r="P2486" s="8">
        <f>IFERROR(ROUND(E2486/L2486,2),0)</f>
        <v>0.03</v>
      </c>
      <c r="Q2486" s="10" t="s">
        <v>8339</v>
      </c>
      <c r="R2486" t="s">
        <v>8340</v>
      </c>
      <c r="S2486">
        <f>YEAR(T2486)</f>
        <v>2014</v>
      </c>
      <c r="T2486" s="14">
        <f>(((J2486/60)/60)/24)+DATE(1970,1,1)</f>
        <v>41820.62809027778</v>
      </c>
      <c r="U2486" s="15">
        <f>(((I2486/60)/60)/24)+DATE(1970,1,1)</f>
        <v>41841.165972222225</v>
      </c>
    </row>
    <row r="2487" spans="1:21" ht="29" x14ac:dyDescent="0.35">
      <c r="A2487">
        <v>3683</v>
      </c>
      <c r="B2487" s="3" t="s">
        <v>3680</v>
      </c>
      <c r="C2487" s="3" t="s">
        <v>7793</v>
      </c>
      <c r="D2487" s="6">
        <v>3500</v>
      </c>
      <c r="E2487" s="8">
        <v>1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>ROUND((E2487/D2487)*100,0)</f>
        <v>0</v>
      </c>
      <c r="P2487" s="8">
        <f>IFERROR(ROUND(E2487/L2487,2),0)</f>
        <v>0.02</v>
      </c>
      <c r="Q2487" s="10" t="s">
        <v>8339</v>
      </c>
      <c r="R2487" t="s">
        <v>8340</v>
      </c>
      <c r="S2487">
        <f>YEAR(T2487)</f>
        <v>2016</v>
      </c>
      <c r="T2487" s="14">
        <f>(((J2487/60)/60)/24)+DATE(1970,1,1)</f>
        <v>42633.116851851853</v>
      </c>
      <c r="U2487" s="15">
        <f>(((I2487/60)/60)/24)+DATE(1970,1,1)</f>
        <v>42663.116851851853</v>
      </c>
    </row>
    <row r="2488" spans="1:21" ht="29" x14ac:dyDescent="0.35">
      <c r="A2488">
        <v>3694</v>
      </c>
      <c r="B2488" s="3" t="s">
        <v>3691</v>
      </c>
      <c r="C2488" s="3" t="s">
        <v>7804</v>
      </c>
      <c r="D2488" s="6">
        <v>3500</v>
      </c>
      <c r="E2488" s="8">
        <v>1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>ROUND((E2488/D2488)*100,0)</f>
        <v>0</v>
      </c>
      <c r="P2488" s="8">
        <f>IFERROR(ROUND(E2488/L2488,2),0)</f>
        <v>0.02</v>
      </c>
      <c r="Q2488" s="10" t="s">
        <v>8339</v>
      </c>
      <c r="R2488" t="s">
        <v>8340</v>
      </c>
      <c r="S2488">
        <f>YEAR(T2488)</f>
        <v>2016</v>
      </c>
      <c r="T2488" s="14">
        <f>(((J2488/60)/60)/24)+DATE(1970,1,1)</f>
        <v>42490.133877314816</v>
      </c>
      <c r="U2488" s="15">
        <f>(((I2488/60)/60)/24)+DATE(1970,1,1)</f>
        <v>42527.083333333328</v>
      </c>
    </row>
    <row r="2489" spans="1:21" ht="29" x14ac:dyDescent="0.35">
      <c r="A2489">
        <v>3715</v>
      </c>
      <c r="B2489" s="3" t="s">
        <v>3712</v>
      </c>
      <c r="C2489" s="3" t="s">
        <v>7825</v>
      </c>
      <c r="D2489" s="6">
        <v>3500</v>
      </c>
      <c r="E2489" s="8">
        <v>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>ROUND((E2489/D2489)*100,0)</f>
        <v>0</v>
      </c>
      <c r="P2489" s="8">
        <f>IFERROR(ROUND(E2489/L2489,2),0)</f>
        <v>0</v>
      </c>
      <c r="Q2489" s="10" t="s">
        <v>8339</v>
      </c>
      <c r="R2489" t="s">
        <v>8340</v>
      </c>
      <c r="S2489">
        <f>YEAR(T2489)</f>
        <v>2015</v>
      </c>
      <c r="T2489" s="14">
        <f>(((J2489/60)/60)/24)+DATE(1970,1,1)</f>
        <v>42036.995590277773</v>
      </c>
      <c r="U2489" s="15">
        <f>(((I2489/60)/60)/24)+DATE(1970,1,1)</f>
        <v>42094.536111111112</v>
      </c>
    </row>
    <row r="2490" spans="1:21" ht="29" x14ac:dyDescent="0.35">
      <c r="A2490">
        <v>3757</v>
      </c>
      <c r="B2490" s="3" t="s">
        <v>3754</v>
      </c>
      <c r="C2490" s="3" t="s">
        <v>7867</v>
      </c>
      <c r="D2490" s="6">
        <v>3500</v>
      </c>
      <c r="E2490" s="8">
        <v>0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>ROUND((E2490/D2490)*100,0)</f>
        <v>0</v>
      </c>
      <c r="P2490" s="8">
        <f>IFERROR(ROUND(E2490/L2490,2),0)</f>
        <v>0</v>
      </c>
      <c r="Q2490" s="10" t="s">
        <v>8339</v>
      </c>
      <c r="R2490" t="s">
        <v>8351</v>
      </c>
      <c r="S2490">
        <f>YEAR(T2490)</f>
        <v>2014</v>
      </c>
      <c r="T2490" s="14">
        <f>(((J2490/60)/60)/24)+DATE(1970,1,1)</f>
        <v>41954.850868055553</v>
      </c>
      <c r="U2490" s="15">
        <f>(((I2490/60)/60)/24)+DATE(1970,1,1)</f>
        <v>41974.850868055553</v>
      </c>
    </row>
    <row r="2491" spans="1:21" ht="29" x14ac:dyDescent="0.35">
      <c r="A2491">
        <v>3821</v>
      </c>
      <c r="B2491" s="3" t="s">
        <v>3818</v>
      </c>
      <c r="C2491" s="3" t="s">
        <v>7930</v>
      </c>
      <c r="D2491" s="6">
        <v>3500</v>
      </c>
      <c r="E2491" s="8">
        <v>0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>ROUND((E2491/D2491)*100,0)</f>
        <v>0</v>
      </c>
      <c r="P2491" s="8">
        <f>IFERROR(ROUND(E2491/L2491,2),0)</f>
        <v>0</v>
      </c>
      <c r="Q2491" s="10" t="s">
        <v>8339</v>
      </c>
      <c r="R2491" t="s">
        <v>8340</v>
      </c>
      <c r="S2491">
        <f>YEAR(T2491)</f>
        <v>2015</v>
      </c>
      <c r="T2491" s="14">
        <f>(((J2491/60)/60)/24)+DATE(1970,1,1)</f>
        <v>42341.180636574078</v>
      </c>
      <c r="U2491" s="15">
        <f>(((I2491/60)/60)/24)+DATE(1970,1,1)</f>
        <v>42373.180636574078</v>
      </c>
    </row>
    <row r="2492" spans="1:21" ht="29" x14ac:dyDescent="0.35">
      <c r="A2492">
        <v>3917</v>
      </c>
      <c r="B2492" s="3" t="s">
        <v>3914</v>
      </c>
      <c r="C2492" s="3" t="s">
        <v>8025</v>
      </c>
      <c r="D2492" s="6">
        <v>3500</v>
      </c>
      <c r="E2492" s="8">
        <v>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>ROUND((E2492/D2492)*100,0)</f>
        <v>0</v>
      </c>
      <c r="P2492" s="8">
        <f>IFERROR(ROUND(E2492/L2492,2),0)</f>
        <v>0</v>
      </c>
      <c r="Q2492" s="10" t="s">
        <v>8339</v>
      </c>
      <c r="R2492" t="s">
        <v>8340</v>
      </c>
      <c r="S2492">
        <f>YEAR(T2492)</f>
        <v>2014</v>
      </c>
      <c r="T2492" s="14">
        <f>(((J2492/60)/60)/24)+DATE(1970,1,1)</f>
        <v>41863.527326388888</v>
      </c>
      <c r="U2492" s="15">
        <f>(((I2492/60)/60)/24)+DATE(1970,1,1)</f>
        <v>41893.527326388888</v>
      </c>
    </row>
    <row r="2493" spans="1:21" ht="29" x14ac:dyDescent="0.35">
      <c r="A2493">
        <v>4019</v>
      </c>
      <c r="B2493" s="3" t="s">
        <v>4015</v>
      </c>
      <c r="C2493" s="3" t="s">
        <v>8124</v>
      </c>
      <c r="D2493" s="6">
        <v>3500</v>
      </c>
      <c r="E2493" s="8">
        <v>0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>ROUND((E2493/D2493)*100,0)</f>
        <v>0</v>
      </c>
      <c r="P2493" s="8">
        <f>IFERROR(ROUND(E2493/L2493,2),0)</f>
        <v>0</v>
      </c>
      <c r="Q2493" s="10" t="s">
        <v>8339</v>
      </c>
      <c r="R2493" t="s">
        <v>8340</v>
      </c>
      <c r="S2493">
        <f>YEAR(T2493)</f>
        <v>2016</v>
      </c>
      <c r="T2493" s="14">
        <f>(((J2493/60)/60)/24)+DATE(1970,1,1)</f>
        <v>42417.675879629634</v>
      </c>
      <c r="U2493" s="15">
        <f>(((I2493/60)/60)/24)+DATE(1970,1,1)</f>
        <v>42475.686111111107</v>
      </c>
    </row>
    <row r="2494" spans="1:21" ht="29" x14ac:dyDescent="0.35">
      <c r="A2494">
        <v>4057</v>
      </c>
      <c r="B2494" s="3" t="s">
        <v>4053</v>
      </c>
      <c r="C2494" s="3" t="s">
        <v>8161</v>
      </c>
      <c r="D2494" s="6">
        <v>3500</v>
      </c>
      <c r="E2494" s="8">
        <v>0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>ROUND((E2494/D2494)*100,0)</f>
        <v>0</v>
      </c>
      <c r="P2494" s="8">
        <f>IFERROR(ROUND(E2494/L2494,2),0)</f>
        <v>0</v>
      </c>
      <c r="Q2494" s="10" t="s">
        <v>8339</v>
      </c>
      <c r="R2494" t="s">
        <v>8340</v>
      </c>
      <c r="S2494">
        <f>YEAR(T2494)</f>
        <v>2015</v>
      </c>
      <c r="T2494" s="14">
        <f>(((J2494/60)/60)/24)+DATE(1970,1,1)</f>
        <v>42310.968518518523</v>
      </c>
      <c r="U2494" s="15">
        <f>(((I2494/60)/60)/24)+DATE(1970,1,1)</f>
        <v>42333.958333333328</v>
      </c>
    </row>
    <row r="2495" spans="1:21" ht="29" x14ac:dyDescent="0.35">
      <c r="A2495">
        <v>4073</v>
      </c>
      <c r="B2495" s="3" t="s">
        <v>4069</v>
      </c>
      <c r="C2495" s="3" t="s">
        <v>8176</v>
      </c>
      <c r="D2495" s="6">
        <v>3500</v>
      </c>
      <c r="E2495" s="8">
        <v>0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>ROUND((E2495/D2495)*100,0)</f>
        <v>0</v>
      </c>
      <c r="P2495" s="8">
        <f>IFERROR(ROUND(E2495/L2495,2),0)</f>
        <v>0</v>
      </c>
      <c r="Q2495" s="10" t="s">
        <v>8339</v>
      </c>
      <c r="R2495" t="s">
        <v>8340</v>
      </c>
      <c r="S2495">
        <f>YEAR(T2495)</f>
        <v>2015</v>
      </c>
      <c r="T2495" s="14">
        <f>(((J2495/60)/60)/24)+DATE(1970,1,1)</f>
        <v>42078.34520833334</v>
      </c>
      <c r="U2495" s="15">
        <f>(((I2495/60)/60)/24)+DATE(1970,1,1)</f>
        <v>42133.166666666672</v>
      </c>
    </row>
    <row r="2496" spans="1:21" ht="29" x14ac:dyDescent="0.35">
      <c r="A2496">
        <v>4083</v>
      </c>
      <c r="B2496" s="3" t="s">
        <v>4079</v>
      </c>
      <c r="C2496" s="3" t="s">
        <v>8186</v>
      </c>
      <c r="D2496" s="6">
        <v>3500</v>
      </c>
      <c r="E2496" s="8">
        <v>0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>ROUND((E2496/D2496)*100,0)</f>
        <v>0</v>
      </c>
      <c r="P2496" s="8">
        <f>IFERROR(ROUND(E2496/L2496,2),0)</f>
        <v>0</v>
      </c>
      <c r="Q2496" s="10" t="s">
        <v>8339</v>
      </c>
      <c r="R2496" t="s">
        <v>8340</v>
      </c>
      <c r="S2496">
        <f>YEAR(T2496)</f>
        <v>2015</v>
      </c>
      <c r="T2496" s="14">
        <f>(((J2496/60)/60)/24)+DATE(1970,1,1)</f>
        <v>42353.761759259258</v>
      </c>
      <c r="U2496" s="15">
        <f>(((I2496/60)/60)/24)+DATE(1970,1,1)</f>
        <v>42383.761759259258</v>
      </c>
    </row>
    <row r="2497" spans="1:21" ht="29" x14ac:dyDescent="0.35">
      <c r="A2497">
        <v>4085</v>
      </c>
      <c r="B2497" s="3" t="s">
        <v>4081</v>
      </c>
      <c r="C2497" s="3" t="s">
        <v>8188</v>
      </c>
      <c r="D2497" s="6">
        <v>3500</v>
      </c>
      <c r="E2497" s="8">
        <v>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>ROUND((E2497/D2497)*100,0)</f>
        <v>0</v>
      </c>
      <c r="P2497" s="8">
        <f>IFERROR(ROUND(E2497/L2497,2),0)</f>
        <v>0</v>
      </c>
      <c r="Q2497" s="10" t="s">
        <v>8339</v>
      </c>
      <c r="R2497" t="s">
        <v>8340</v>
      </c>
      <c r="S2497">
        <f>YEAR(T2497)</f>
        <v>2015</v>
      </c>
      <c r="T2497" s="14">
        <f>(((J2497/60)/60)/24)+DATE(1970,1,1)</f>
        <v>42058.603877314818</v>
      </c>
      <c r="U2497" s="15">
        <f>(((I2497/60)/60)/24)+DATE(1970,1,1)</f>
        <v>42087.165972222225</v>
      </c>
    </row>
    <row r="2498" spans="1:21" ht="29" x14ac:dyDescent="0.35">
      <c r="A2498">
        <v>4096</v>
      </c>
      <c r="B2498" s="3" t="s">
        <v>4092</v>
      </c>
      <c r="C2498" s="3" t="s">
        <v>8199</v>
      </c>
      <c r="D2498" s="6">
        <v>3500</v>
      </c>
      <c r="E2498" s="8">
        <v>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>ROUND((E2498/D2498)*100,0)</f>
        <v>0</v>
      </c>
      <c r="P2498" s="8">
        <f>IFERROR(ROUND(E2498/L2498,2),0)</f>
        <v>0</v>
      </c>
      <c r="Q2498" s="10" t="s">
        <v>8339</v>
      </c>
      <c r="R2498" t="s">
        <v>8340</v>
      </c>
      <c r="S2498">
        <f>YEAR(T2498)</f>
        <v>2017</v>
      </c>
      <c r="T2498" s="14">
        <f>(((J2498/60)/60)/24)+DATE(1970,1,1)</f>
        <v>42750.530312499999</v>
      </c>
      <c r="U2498" s="15">
        <f>(((I2498/60)/60)/24)+DATE(1970,1,1)</f>
        <v>42794.368749999994</v>
      </c>
    </row>
    <row r="2499" spans="1:21" ht="29" x14ac:dyDescent="0.35">
      <c r="A2499">
        <v>4068</v>
      </c>
      <c r="B2499" s="3" t="s">
        <v>4064</v>
      </c>
      <c r="C2499" s="3" t="s">
        <v>8171</v>
      </c>
      <c r="D2499" s="6">
        <v>3495</v>
      </c>
      <c r="E2499" s="8">
        <v>0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>ROUND((E2499/D2499)*100,0)</f>
        <v>0</v>
      </c>
      <c r="P2499" s="8">
        <f>IFERROR(ROUND(E2499/L2499,2),0)</f>
        <v>0</v>
      </c>
      <c r="Q2499" s="10" t="s">
        <v>8339</v>
      </c>
      <c r="R2499" t="s">
        <v>8340</v>
      </c>
      <c r="S2499">
        <f>YEAR(T2499)</f>
        <v>2016</v>
      </c>
      <c r="T2499" s="14">
        <f>(((J2499/60)/60)/24)+DATE(1970,1,1)</f>
        <v>42718.963599537034</v>
      </c>
      <c r="U2499" s="15">
        <f>(((I2499/60)/60)/24)+DATE(1970,1,1)</f>
        <v>42748.961805555555</v>
      </c>
    </row>
    <row r="2500" spans="1:21" ht="29" x14ac:dyDescent="0.35">
      <c r="A2500">
        <v>181</v>
      </c>
      <c r="B2500" s="3" t="s">
        <v>183</v>
      </c>
      <c r="C2500" s="3" t="s">
        <v>4291</v>
      </c>
      <c r="D2500" s="6">
        <v>3423</v>
      </c>
      <c r="E2500" s="8">
        <v>44669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>ROUND((E2500/D2500)*100,0)</f>
        <v>1305</v>
      </c>
      <c r="P2500" s="8">
        <f>IFERROR(ROUND(E2500/L2500,2),0)</f>
        <v>11167.25</v>
      </c>
      <c r="Q2500" s="10" t="s">
        <v>8308</v>
      </c>
      <c r="R2500" t="s">
        <v>8323</v>
      </c>
      <c r="S2500">
        <f>YEAR(T2500)</f>
        <v>2015</v>
      </c>
      <c r="T2500" s="14">
        <f>(((J2500/60)/60)/24)+DATE(1970,1,1)</f>
        <v>42147.741840277777</v>
      </c>
      <c r="U2500" s="15">
        <f>(((I2500/60)/60)/24)+DATE(1970,1,1)</f>
        <v>42177.741840277777</v>
      </c>
    </row>
    <row r="2501" spans="1:21" ht="29" x14ac:dyDescent="0.35">
      <c r="A2501">
        <v>530</v>
      </c>
      <c r="B2501" s="3" t="s">
        <v>531</v>
      </c>
      <c r="C2501" s="3" t="s">
        <v>4640</v>
      </c>
      <c r="D2501" s="6">
        <v>3405</v>
      </c>
      <c r="E2501" s="8">
        <v>14598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>ROUND((E2501/D2501)*100,0)</f>
        <v>429</v>
      </c>
      <c r="P2501" s="8">
        <f>IFERROR(ROUND(E2501/L2501,2),0)</f>
        <v>503.38</v>
      </c>
      <c r="Q2501" s="10" t="s">
        <v>8339</v>
      </c>
      <c r="R2501" t="s">
        <v>8340</v>
      </c>
      <c r="S2501">
        <f>YEAR(T2501)</f>
        <v>2015</v>
      </c>
      <c r="T2501" s="14">
        <f>(((J2501/60)/60)/24)+DATE(1970,1,1)</f>
        <v>42157.591064814813</v>
      </c>
      <c r="U2501" s="15">
        <f>(((I2501/60)/60)/24)+DATE(1970,1,1)</f>
        <v>42179.083333333328</v>
      </c>
    </row>
    <row r="2502" spans="1:21" ht="29" x14ac:dyDescent="0.35">
      <c r="A2502">
        <v>304</v>
      </c>
      <c r="B2502" s="3" t="s">
        <v>305</v>
      </c>
      <c r="C2502" s="3" t="s">
        <v>4414</v>
      </c>
      <c r="D2502" s="6">
        <v>3400</v>
      </c>
      <c r="E2502" s="8">
        <v>27849.22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>ROUND((E2502/D2502)*100,0)</f>
        <v>819</v>
      </c>
      <c r="P2502" s="8">
        <f>IFERROR(ROUND(E2502/L2502,2),0)</f>
        <v>376.34</v>
      </c>
      <c r="Q2502" s="10" t="s">
        <v>8308</v>
      </c>
      <c r="R2502" t="s">
        <v>8332</v>
      </c>
      <c r="S2502">
        <f>YEAR(T2502)</f>
        <v>2012</v>
      </c>
      <c r="T2502" s="14">
        <f>(((J2502/60)/60)/24)+DATE(1970,1,1)</f>
        <v>41114.094872685186</v>
      </c>
      <c r="U2502" s="15">
        <f>(((I2502/60)/60)/24)+DATE(1970,1,1)</f>
        <v>41153.083333333336</v>
      </c>
    </row>
    <row r="2503" spans="1:21" ht="29" x14ac:dyDescent="0.35">
      <c r="A2503">
        <v>1356</v>
      </c>
      <c r="B2503" s="3" t="s">
        <v>1357</v>
      </c>
      <c r="C2503" s="3" t="s">
        <v>5466</v>
      </c>
      <c r="D2503" s="6">
        <v>3400</v>
      </c>
      <c r="E2503" s="8">
        <v>3785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>ROUND((E2503/D2503)*100,0)</f>
        <v>111</v>
      </c>
      <c r="P2503" s="8">
        <f>IFERROR(ROUND(E2503/L2503,2),0)</f>
        <v>43.51</v>
      </c>
      <c r="Q2503" s="10" t="s">
        <v>8318</v>
      </c>
      <c r="R2503" t="s">
        <v>8319</v>
      </c>
      <c r="S2503">
        <f>YEAR(T2503)</f>
        <v>2013</v>
      </c>
      <c r="T2503" s="14">
        <f>(((J2503/60)/60)/24)+DATE(1970,1,1)</f>
        <v>41430.038888888892</v>
      </c>
      <c r="U2503" s="15">
        <f>(((I2503/60)/60)/24)+DATE(1970,1,1)</f>
        <v>41460.038888888892</v>
      </c>
    </row>
    <row r="2504" spans="1:21" ht="29" x14ac:dyDescent="0.35">
      <c r="A2504">
        <v>1667</v>
      </c>
      <c r="B2504" s="3" t="s">
        <v>1668</v>
      </c>
      <c r="C2504" s="3" t="s">
        <v>5777</v>
      </c>
      <c r="D2504" s="6">
        <v>3400</v>
      </c>
      <c r="E2504" s="8">
        <v>2565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>ROUND((E2504/D2504)*100,0)</f>
        <v>75</v>
      </c>
      <c r="P2504" s="8">
        <f>IFERROR(ROUND(E2504/L2504,2),0)</f>
        <v>31.28</v>
      </c>
      <c r="Q2504" s="10" t="s">
        <v>8313</v>
      </c>
      <c r="R2504" t="s">
        <v>8337</v>
      </c>
      <c r="S2504">
        <f>YEAR(T2504)</f>
        <v>2014</v>
      </c>
      <c r="T2504" s="14">
        <f>(((J2504/60)/60)/24)+DATE(1970,1,1)</f>
        <v>41682.0705787037</v>
      </c>
      <c r="U2504" s="15">
        <f>(((I2504/60)/60)/24)+DATE(1970,1,1)</f>
        <v>41709.290972222225</v>
      </c>
    </row>
    <row r="2505" spans="1:21" ht="29" x14ac:dyDescent="0.35">
      <c r="A2505">
        <v>2701</v>
      </c>
      <c r="B2505" s="3" t="s">
        <v>2701</v>
      </c>
      <c r="C2505" s="3" t="s">
        <v>6811</v>
      </c>
      <c r="D2505" s="6">
        <v>3400</v>
      </c>
      <c r="E2505" s="8">
        <v>467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>ROUND((E2505/D2505)*100,0)</f>
        <v>14</v>
      </c>
      <c r="P2505" s="8">
        <f>IFERROR(ROUND(E2505/L2505,2),0)</f>
        <v>10.15</v>
      </c>
      <c r="Q2505" s="10" t="s">
        <v>8339</v>
      </c>
      <c r="R2505" t="s">
        <v>8357</v>
      </c>
      <c r="S2505">
        <f>YEAR(T2505)</f>
        <v>2017</v>
      </c>
      <c r="T2505" s="14">
        <f>(((J2505/60)/60)/24)+DATE(1970,1,1)</f>
        <v>42801.774699074071</v>
      </c>
      <c r="U2505" s="15">
        <f>(((I2505/60)/60)/24)+DATE(1970,1,1)</f>
        <v>42832.733032407406</v>
      </c>
    </row>
    <row r="2506" spans="1:21" ht="29" x14ac:dyDescent="0.35">
      <c r="A2506">
        <v>3015</v>
      </c>
      <c r="B2506" s="3" t="s">
        <v>3015</v>
      </c>
      <c r="C2506" s="3" t="s">
        <v>7125</v>
      </c>
      <c r="D2506" s="6">
        <v>3400</v>
      </c>
      <c r="E2506" s="8">
        <v>155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>ROUND((E2506/D2506)*100,0)</f>
        <v>5</v>
      </c>
      <c r="P2506" s="8">
        <f>IFERROR(ROUND(E2506/L2506,2),0)</f>
        <v>3.88</v>
      </c>
      <c r="Q2506" s="10" t="s">
        <v>8339</v>
      </c>
      <c r="R2506" t="s">
        <v>8357</v>
      </c>
      <c r="S2506">
        <f>YEAR(T2506)</f>
        <v>2014</v>
      </c>
      <c r="T2506" s="14">
        <f>(((J2506/60)/60)/24)+DATE(1970,1,1)</f>
        <v>41785.72729166667</v>
      </c>
      <c r="U2506" s="15">
        <f>(((I2506/60)/60)/24)+DATE(1970,1,1)</f>
        <v>41801.166666666664</v>
      </c>
    </row>
    <row r="2507" spans="1:21" ht="29" x14ac:dyDescent="0.35">
      <c r="A2507">
        <v>3585</v>
      </c>
      <c r="B2507" s="3" t="s">
        <v>3584</v>
      </c>
      <c r="C2507" s="3" t="s">
        <v>7695</v>
      </c>
      <c r="D2507" s="6">
        <v>3400</v>
      </c>
      <c r="E2507" s="8">
        <v>5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>ROUND((E2507/D2507)*100,0)</f>
        <v>0</v>
      </c>
      <c r="P2507" s="8">
        <f>IFERROR(ROUND(E2507/L2507,2),0)</f>
        <v>0.22</v>
      </c>
      <c r="Q2507" s="10" t="s">
        <v>8339</v>
      </c>
      <c r="R2507" t="s">
        <v>8340</v>
      </c>
      <c r="S2507">
        <f>YEAR(T2507)</f>
        <v>2014</v>
      </c>
      <c r="T2507" s="14">
        <f>(((J2507/60)/60)/24)+DATE(1970,1,1)</f>
        <v>41964.716319444444</v>
      </c>
      <c r="U2507" s="15">
        <f>(((I2507/60)/60)/24)+DATE(1970,1,1)</f>
        <v>41994.716319444444</v>
      </c>
    </row>
    <row r="2508" spans="1:21" ht="29" x14ac:dyDescent="0.35">
      <c r="A2508">
        <v>1882</v>
      </c>
      <c r="B2508" s="3" t="s">
        <v>1883</v>
      </c>
      <c r="C2508" s="3" t="s">
        <v>5992</v>
      </c>
      <c r="D2508" s="6">
        <v>3350</v>
      </c>
      <c r="E2508" s="8">
        <v>2020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>ROUND((E2508/D2508)*100,0)</f>
        <v>60</v>
      </c>
      <c r="P2508" s="8">
        <f>IFERROR(ROUND(E2508/L2508,2),0)</f>
        <v>24.94</v>
      </c>
      <c r="Q2508" s="10" t="s">
        <v>8313</v>
      </c>
      <c r="R2508" t="s">
        <v>8343</v>
      </c>
      <c r="S2508">
        <f>YEAR(T2508)</f>
        <v>2012</v>
      </c>
      <c r="T2508" s="14">
        <f>(((J2508/60)/60)/24)+DATE(1970,1,1)</f>
        <v>41067.949212962965</v>
      </c>
      <c r="U2508" s="15">
        <f>(((I2508/60)/60)/24)+DATE(1970,1,1)</f>
        <v>41100.991666666669</v>
      </c>
    </row>
    <row r="2509" spans="1:21" ht="29" x14ac:dyDescent="0.35">
      <c r="A2509">
        <v>3341</v>
      </c>
      <c r="B2509" s="3" t="s">
        <v>3341</v>
      </c>
      <c r="C2509" s="3" t="s">
        <v>7451</v>
      </c>
      <c r="D2509" s="6">
        <v>3350</v>
      </c>
      <c r="E2509" s="8">
        <v>40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>ROUND((E2509/D2509)*100,0)</f>
        <v>1</v>
      </c>
      <c r="P2509" s="8">
        <f>IFERROR(ROUND(E2509/L2509,2),0)</f>
        <v>1.43</v>
      </c>
      <c r="Q2509" s="10" t="s">
        <v>8339</v>
      </c>
      <c r="R2509" t="s">
        <v>8340</v>
      </c>
      <c r="S2509">
        <f>YEAR(T2509)</f>
        <v>2016</v>
      </c>
      <c r="T2509" s="14">
        <f>(((J2509/60)/60)/24)+DATE(1970,1,1)</f>
        <v>42510.798854166671</v>
      </c>
      <c r="U2509" s="15">
        <f>(((I2509/60)/60)/24)+DATE(1970,1,1)</f>
        <v>42533.708333333328</v>
      </c>
    </row>
    <row r="2510" spans="1:21" ht="29" x14ac:dyDescent="0.35">
      <c r="A2510">
        <v>3483</v>
      </c>
      <c r="B2510" s="3" t="s">
        <v>3482</v>
      </c>
      <c r="C2510" s="3" t="s">
        <v>7593</v>
      </c>
      <c r="D2510" s="6">
        <v>3350</v>
      </c>
      <c r="E2510" s="8">
        <v>15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>ROUND((E2510/D2510)*100,0)</f>
        <v>0</v>
      </c>
      <c r="P2510" s="8">
        <f>IFERROR(ROUND(E2510/L2510,2),0)</f>
        <v>0.11</v>
      </c>
      <c r="Q2510" s="10" t="s">
        <v>8339</v>
      </c>
      <c r="R2510" t="s">
        <v>8340</v>
      </c>
      <c r="S2510">
        <f>YEAR(T2510)</f>
        <v>2014</v>
      </c>
      <c r="T2510" s="14">
        <f>(((J2510/60)/60)/24)+DATE(1970,1,1)</f>
        <v>41793.668761574074</v>
      </c>
      <c r="U2510" s="15">
        <f>(((I2510/60)/60)/24)+DATE(1970,1,1)</f>
        <v>41823.668761574074</v>
      </c>
    </row>
    <row r="2511" spans="1:21" ht="29" x14ac:dyDescent="0.35">
      <c r="A2511">
        <v>1579</v>
      </c>
      <c r="B2511" s="3" t="s">
        <v>1580</v>
      </c>
      <c r="C2511" s="3" t="s">
        <v>5689</v>
      </c>
      <c r="D2511" s="6">
        <v>3333</v>
      </c>
      <c r="E2511" s="8">
        <v>2925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>ROUND((E2511/D2511)*100,0)</f>
        <v>88</v>
      </c>
      <c r="P2511" s="8">
        <f>IFERROR(ROUND(E2511/L2511,2),0)</f>
        <v>1462.5</v>
      </c>
      <c r="Q2511" s="10" t="s">
        <v>8318</v>
      </c>
      <c r="R2511" t="s">
        <v>8353</v>
      </c>
      <c r="S2511">
        <f>YEAR(T2511)</f>
        <v>2013</v>
      </c>
      <c r="T2511" s="14">
        <f>(((J2511/60)/60)/24)+DATE(1970,1,1)</f>
        <v>41481.996423611112</v>
      </c>
      <c r="U2511" s="15">
        <f>(((I2511/60)/60)/24)+DATE(1970,1,1)</f>
        <v>41514.996423611112</v>
      </c>
    </row>
    <row r="2512" spans="1:21" ht="29" x14ac:dyDescent="0.35">
      <c r="A2512">
        <v>420</v>
      </c>
      <c r="B2512" s="3" t="s">
        <v>421</v>
      </c>
      <c r="C2512" s="3" t="s">
        <v>4530</v>
      </c>
      <c r="D2512" s="6">
        <v>3300</v>
      </c>
      <c r="E2512" s="8">
        <v>19770.11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>ROUND((E2512/D2512)*100,0)</f>
        <v>599</v>
      </c>
      <c r="P2512" s="8">
        <f>IFERROR(ROUND(E2512/L2512,2),0)</f>
        <v>6590.04</v>
      </c>
      <c r="Q2512" s="10" t="s">
        <v>8308</v>
      </c>
      <c r="R2512" t="s">
        <v>8335</v>
      </c>
      <c r="S2512">
        <f>YEAR(T2512)</f>
        <v>2014</v>
      </c>
      <c r="T2512" s="14">
        <f>(((J2512/60)/60)/24)+DATE(1970,1,1)</f>
        <v>41682.23646990741</v>
      </c>
      <c r="U2512" s="15">
        <f>(((I2512/60)/60)/24)+DATE(1970,1,1)</f>
        <v>41712.194803240738</v>
      </c>
    </row>
    <row r="2513" spans="1:21" ht="29" x14ac:dyDescent="0.35">
      <c r="A2513">
        <v>474</v>
      </c>
      <c r="B2513" s="3" t="s">
        <v>475</v>
      </c>
      <c r="C2513" s="3" t="s">
        <v>4584</v>
      </c>
      <c r="D2513" s="6">
        <v>3300</v>
      </c>
      <c r="E2513" s="8">
        <v>16465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>ROUND((E2513/D2513)*100,0)</f>
        <v>499</v>
      </c>
      <c r="P2513" s="8">
        <f>IFERROR(ROUND(E2513/L2513,2),0)</f>
        <v>16465</v>
      </c>
      <c r="Q2513" s="10" t="s">
        <v>8308</v>
      </c>
      <c r="R2513" t="s">
        <v>8335</v>
      </c>
      <c r="S2513">
        <f>YEAR(T2513)</f>
        <v>2017</v>
      </c>
      <c r="T2513" s="14">
        <f>(((J2513/60)/60)/24)+DATE(1970,1,1)</f>
        <v>42753.329039351855</v>
      </c>
      <c r="U2513" s="15">
        <f>(((I2513/60)/60)/24)+DATE(1970,1,1)</f>
        <v>42783.329039351855</v>
      </c>
    </row>
    <row r="2514" spans="1:21" ht="29" x14ac:dyDescent="0.35">
      <c r="A2514">
        <v>536</v>
      </c>
      <c r="B2514" s="3" t="s">
        <v>537</v>
      </c>
      <c r="C2514" s="3" t="s">
        <v>4646</v>
      </c>
      <c r="D2514" s="6">
        <v>3300</v>
      </c>
      <c r="E2514" s="8">
        <v>14190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>ROUND((E2514/D2514)*100,0)</f>
        <v>430</v>
      </c>
      <c r="P2514" s="8">
        <f>IFERROR(ROUND(E2514/L2514,2),0)</f>
        <v>363.85</v>
      </c>
      <c r="Q2514" s="10" t="s">
        <v>8339</v>
      </c>
      <c r="R2514" t="s">
        <v>8340</v>
      </c>
      <c r="S2514">
        <f>YEAR(T2514)</f>
        <v>2015</v>
      </c>
      <c r="T2514" s="14">
        <f>(((J2514/60)/60)/24)+DATE(1970,1,1)</f>
        <v>42179.344988425932</v>
      </c>
      <c r="U2514" s="15">
        <f>(((I2514/60)/60)/24)+DATE(1970,1,1)</f>
        <v>42219.75</v>
      </c>
    </row>
    <row r="2515" spans="1:21" ht="29" x14ac:dyDescent="0.35">
      <c r="A2515">
        <v>916</v>
      </c>
      <c r="B2515" s="3" t="s">
        <v>917</v>
      </c>
      <c r="C2515" s="3" t="s">
        <v>5026</v>
      </c>
      <c r="D2515" s="6">
        <v>3300</v>
      </c>
      <c r="E2515" s="8">
        <v>7019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>ROUND((E2515/D2515)*100,0)</f>
        <v>213</v>
      </c>
      <c r="P2515" s="8">
        <f>IFERROR(ROUND(E2515/L2515,2),0)</f>
        <v>0</v>
      </c>
      <c r="Q2515" s="10" t="s">
        <v>8313</v>
      </c>
      <c r="R2515" t="s">
        <v>8344</v>
      </c>
      <c r="S2515">
        <f>YEAR(T2515)</f>
        <v>2010</v>
      </c>
      <c r="T2515" s="14">
        <f>(((J2515/60)/60)/24)+DATE(1970,1,1)</f>
        <v>40434.853402777779</v>
      </c>
      <c r="U2515" s="15">
        <f>(((I2515/60)/60)/24)+DATE(1970,1,1)</f>
        <v>40473.208333333336</v>
      </c>
    </row>
    <row r="2516" spans="1:21" ht="29" x14ac:dyDescent="0.35">
      <c r="A2516">
        <v>1260</v>
      </c>
      <c r="B2516" s="3" t="s">
        <v>1261</v>
      </c>
      <c r="C2516" s="3" t="s">
        <v>5370</v>
      </c>
      <c r="D2516" s="6">
        <v>3300</v>
      </c>
      <c r="E2516" s="8">
        <v>4313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>ROUND((E2516/D2516)*100,0)</f>
        <v>131</v>
      </c>
      <c r="P2516" s="8">
        <f>IFERROR(ROUND(E2516/L2516,2),0)</f>
        <v>58.28</v>
      </c>
      <c r="Q2516" s="10" t="s">
        <v>8313</v>
      </c>
      <c r="R2516" t="s">
        <v>8315</v>
      </c>
      <c r="S2516">
        <f>YEAR(T2516)</f>
        <v>2014</v>
      </c>
      <c r="T2516" s="14">
        <f>(((J2516/60)/60)/24)+DATE(1970,1,1)</f>
        <v>41666.842824074076</v>
      </c>
      <c r="U2516" s="15">
        <f>(((I2516/60)/60)/24)+DATE(1970,1,1)</f>
        <v>41696.842824074076</v>
      </c>
    </row>
    <row r="2517" spans="1:21" ht="29" x14ac:dyDescent="0.35">
      <c r="A2517">
        <v>2262</v>
      </c>
      <c r="B2517" s="3" t="s">
        <v>2263</v>
      </c>
      <c r="C2517" s="3" t="s">
        <v>6372</v>
      </c>
      <c r="D2517" s="6">
        <v>3300</v>
      </c>
      <c r="E2517" s="8">
        <v>1126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>ROUND((E2517/D2517)*100,0)</f>
        <v>34</v>
      </c>
      <c r="P2517" s="8">
        <f>IFERROR(ROUND(E2517/L2517,2),0)</f>
        <v>6.22</v>
      </c>
      <c r="Q2517" s="10" t="s">
        <v>8311</v>
      </c>
      <c r="R2517" t="s">
        <v>8312</v>
      </c>
      <c r="S2517">
        <f>YEAR(T2517)</f>
        <v>2014</v>
      </c>
      <c r="T2517" s="14">
        <f>(((J2517/60)/60)/24)+DATE(1970,1,1)</f>
        <v>41926.585162037038</v>
      </c>
      <c r="U2517" s="15">
        <f>(((I2517/60)/60)/24)+DATE(1970,1,1)</f>
        <v>41961</v>
      </c>
    </row>
    <row r="2518" spans="1:21" ht="29" x14ac:dyDescent="0.35">
      <c r="A2518">
        <v>3261</v>
      </c>
      <c r="B2518" s="3" t="s">
        <v>3261</v>
      </c>
      <c r="C2518" s="3" t="s">
        <v>7371</v>
      </c>
      <c r="D2518" s="6">
        <v>3300</v>
      </c>
      <c r="E2518" s="8">
        <v>53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>ROUND((E2518/D2518)*100,0)</f>
        <v>2</v>
      </c>
      <c r="P2518" s="8">
        <f>IFERROR(ROUND(E2518/L2518,2),0)</f>
        <v>1.08</v>
      </c>
      <c r="Q2518" s="10" t="s">
        <v>8339</v>
      </c>
      <c r="R2518" t="s">
        <v>8340</v>
      </c>
      <c r="S2518">
        <f>YEAR(T2518)</f>
        <v>2015</v>
      </c>
      <c r="T2518" s="14">
        <f>(((J2518/60)/60)/24)+DATE(1970,1,1)</f>
        <v>42171.725416666668</v>
      </c>
      <c r="U2518" s="15">
        <f>(((I2518/60)/60)/24)+DATE(1970,1,1)</f>
        <v>42201.725416666668</v>
      </c>
    </row>
    <row r="2519" spans="1:21" ht="29" x14ac:dyDescent="0.35">
      <c r="A2519">
        <v>3322</v>
      </c>
      <c r="B2519" s="3" t="s">
        <v>3322</v>
      </c>
      <c r="C2519" s="3" t="s">
        <v>7432</v>
      </c>
      <c r="D2519" s="6">
        <v>3300</v>
      </c>
      <c r="E2519" s="8">
        <v>45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>ROUND((E2519/D2519)*100,0)</f>
        <v>1</v>
      </c>
      <c r="P2519" s="8">
        <f>IFERROR(ROUND(E2519/L2519,2),0)</f>
        <v>1.96</v>
      </c>
      <c r="Q2519" s="10" t="s">
        <v>8339</v>
      </c>
      <c r="R2519" t="s">
        <v>8340</v>
      </c>
      <c r="S2519">
        <f>YEAR(T2519)</f>
        <v>2016</v>
      </c>
      <c r="T2519" s="14">
        <f>(((J2519/60)/60)/24)+DATE(1970,1,1)</f>
        <v>42521.010370370372</v>
      </c>
      <c r="U2519" s="15">
        <f>(((I2519/60)/60)/24)+DATE(1970,1,1)</f>
        <v>42543.163194444445</v>
      </c>
    </row>
    <row r="2520" spans="1:21" ht="29" x14ac:dyDescent="0.35">
      <c r="A2520">
        <v>3526</v>
      </c>
      <c r="B2520" s="3" t="s">
        <v>3525</v>
      </c>
      <c r="C2520" s="3" t="s">
        <v>7636</v>
      </c>
      <c r="D2520" s="6">
        <v>3300</v>
      </c>
      <c r="E2520" s="8">
        <v>10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>ROUND((E2520/D2520)*100,0)</f>
        <v>0</v>
      </c>
      <c r="P2520" s="8">
        <f>IFERROR(ROUND(E2520/L2520,2),0)</f>
        <v>0.28999999999999998</v>
      </c>
      <c r="Q2520" s="10" t="s">
        <v>8339</v>
      </c>
      <c r="R2520" t="s">
        <v>8340</v>
      </c>
      <c r="S2520">
        <f>YEAR(T2520)</f>
        <v>2016</v>
      </c>
      <c r="T2520" s="14">
        <f>(((J2520/60)/60)/24)+DATE(1970,1,1)</f>
        <v>42460.335312499999</v>
      </c>
      <c r="U2520" s="15">
        <f>(((I2520/60)/60)/24)+DATE(1970,1,1)</f>
        <v>42488.249305555553</v>
      </c>
    </row>
    <row r="2521" spans="1:21" x14ac:dyDescent="0.35">
      <c r="A2521">
        <v>3638</v>
      </c>
      <c r="B2521" s="3" t="s">
        <v>3636</v>
      </c>
      <c r="C2521" s="3" t="s">
        <v>7748</v>
      </c>
      <c r="D2521" s="6">
        <v>3300</v>
      </c>
      <c r="E2521" s="8">
        <v>1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>ROUND((E2521/D2521)*100,0)</f>
        <v>0</v>
      </c>
      <c r="P2521" s="8">
        <f>IFERROR(ROUND(E2521/L2521,2),0)</f>
        <v>0.5</v>
      </c>
      <c r="Q2521" s="10" t="s">
        <v>8339</v>
      </c>
      <c r="R2521" t="s">
        <v>8351</v>
      </c>
      <c r="S2521">
        <f>YEAR(T2521)</f>
        <v>2015</v>
      </c>
      <c r="T2521" s="14">
        <f>(((J2521/60)/60)/24)+DATE(1970,1,1)</f>
        <v>42053.672824074078</v>
      </c>
      <c r="U2521" s="15">
        <f>(((I2521/60)/60)/24)+DATE(1970,1,1)</f>
        <v>42113.631157407406</v>
      </c>
    </row>
    <row r="2522" spans="1:21" x14ac:dyDescent="0.35">
      <c r="A2522">
        <v>3720</v>
      </c>
      <c r="B2522" s="3" t="s">
        <v>3717</v>
      </c>
      <c r="C2522" s="3" t="s">
        <v>7830</v>
      </c>
      <c r="D2522" s="6">
        <v>3300</v>
      </c>
      <c r="E2522" s="8">
        <v>0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>ROUND((E2522/D2522)*100,0)</f>
        <v>0</v>
      </c>
      <c r="P2522" s="8">
        <f>IFERROR(ROUND(E2522/L2522,2),0)</f>
        <v>0</v>
      </c>
      <c r="Q2522" s="10" t="s">
        <v>8339</v>
      </c>
      <c r="R2522" t="s">
        <v>8340</v>
      </c>
      <c r="S2522">
        <f>YEAR(T2522)</f>
        <v>2015</v>
      </c>
      <c r="T2522" s="14">
        <f>(((J2522/60)/60)/24)+DATE(1970,1,1)</f>
        <v>42165.993125000001</v>
      </c>
      <c r="U2522" s="15">
        <f>(((I2522/60)/60)/24)+DATE(1970,1,1)</f>
        <v>42187.993125000001</v>
      </c>
    </row>
    <row r="2523" spans="1:21" ht="29" x14ac:dyDescent="0.35">
      <c r="A2523">
        <v>2751</v>
      </c>
      <c r="B2523" s="3" t="s">
        <v>2751</v>
      </c>
      <c r="C2523" s="3" t="s">
        <v>6861</v>
      </c>
      <c r="D2523" s="6">
        <v>3274</v>
      </c>
      <c r="E2523" s="8">
        <v>410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>ROUND((E2523/D2523)*100,0)</f>
        <v>13</v>
      </c>
      <c r="P2523" s="8">
        <f>IFERROR(ROUND(E2523/L2523,2),0)</f>
        <v>0</v>
      </c>
      <c r="Q2523" s="10" t="s">
        <v>8318</v>
      </c>
      <c r="R2523" t="s">
        <v>8354</v>
      </c>
      <c r="S2523">
        <f>YEAR(T2523)</f>
        <v>2014</v>
      </c>
      <c r="T2523" s="14">
        <f>(((J2523/60)/60)/24)+DATE(1970,1,1)</f>
        <v>41747.887060185189</v>
      </c>
      <c r="U2523" s="15">
        <f>(((I2523/60)/60)/24)+DATE(1970,1,1)</f>
        <v>41807.887060185189</v>
      </c>
    </row>
    <row r="2524" spans="1:21" ht="29" x14ac:dyDescent="0.35">
      <c r="A2524">
        <v>1717</v>
      </c>
      <c r="B2524" s="3" t="s">
        <v>1718</v>
      </c>
      <c r="C2524" s="3" t="s">
        <v>5827</v>
      </c>
      <c r="D2524" s="6">
        <v>3265</v>
      </c>
      <c r="E2524" s="8">
        <v>2468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>ROUND((E2524/D2524)*100,0)</f>
        <v>76</v>
      </c>
      <c r="P2524" s="8">
        <f>IFERROR(ROUND(E2524/L2524,2),0)</f>
        <v>60.2</v>
      </c>
      <c r="Q2524" s="10" t="s">
        <v>8313</v>
      </c>
      <c r="R2524" t="s">
        <v>8345</v>
      </c>
      <c r="S2524">
        <f>YEAR(T2524)</f>
        <v>2016</v>
      </c>
      <c r="T2524" s="14">
        <f>(((J2524/60)/60)/24)+DATE(1970,1,1)</f>
        <v>42460.98192129629</v>
      </c>
      <c r="U2524" s="15">
        <f>(((I2524/60)/60)/24)+DATE(1970,1,1)</f>
        <v>42481.166666666672</v>
      </c>
    </row>
    <row r="2525" spans="1:21" ht="29" x14ac:dyDescent="0.35">
      <c r="A2525">
        <v>3938</v>
      </c>
      <c r="B2525" s="3" t="s">
        <v>3935</v>
      </c>
      <c r="C2525" s="3" t="s">
        <v>8046</v>
      </c>
      <c r="D2525" s="6">
        <v>3255</v>
      </c>
      <c r="E2525" s="8">
        <v>0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>ROUND((E2525/D2525)*100,0)</f>
        <v>0</v>
      </c>
      <c r="P2525" s="8">
        <f>IFERROR(ROUND(E2525/L2525,2),0)</f>
        <v>0</v>
      </c>
      <c r="Q2525" s="10" t="s">
        <v>8339</v>
      </c>
      <c r="R2525" t="s">
        <v>8340</v>
      </c>
      <c r="S2525">
        <f>YEAR(T2525)</f>
        <v>2015</v>
      </c>
      <c r="T2525" s="14">
        <f>(((J2525/60)/60)/24)+DATE(1970,1,1)</f>
        <v>42151.905717592599</v>
      </c>
      <c r="U2525" s="15">
        <f>(((I2525/60)/60)/24)+DATE(1970,1,1)</f>
        <v>42182.905717592599</v>
      </c>
    </row>
    <row r="2526" spans="1:21" ht="29" x14ac:dyDescent="0.35">
      <c r="A2526">
        <v>119</v>
      </c>
      <c r="B2526" s="3" t="s">
        <v>121</v>
      </c>
      <c r="C2526" s="3" t="s">
        <v>4230</v>
      </c>
      <c r="D2526" s="6">
        <v>3250</v>
      </c>
      <c r="E2526" s="8">
        <v>66554.559999999998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>ROUND((E2526/D2526)*100,0)</f>
        <v>2048</v>
      </c>
      <c r="P2526" s="8">
        <f>IFERROR(ROUND(E2526/L2526,2),0)</f>
        <v>1798.77</v>
      </c>
      <c r="Q2526" s="10" t="s">
        <v>8308</v>
      </c>
      <c r="R2526" t="s">
        <v>8310</v>
      </c>
      <c r="S2526">
        <f>YEAR(T2526)</f>
        <v>2011</v>
      </c>
      <c r="T2526" s="14">
        <f>(((J2526/60)/60)/24)+DATE(1970,1,1)</f>
        <v>40739.069282407407</v>
      </c>
      <c r="U2526" s="15">
        <f>(((I2526/60)/60)/24)+DATE(1970,1,1)</f>
        <v>40768.958333333336</v>
      </c>
    </row>
    <row r="2527" spans="1:21" ht="29" x14ac:dyDescent="0.35">
      <c r="A2527">
        <v>1596</v>
      </c>
      <c r="B2527" s="3" t="s">
        <v>1597</v>
      </c>
      <c r="C2527" s="3" t="s">
        <v>5706</v>
      </c>
      <c r="D2527" s="6">
        <v>3250</v>
      </c>
      <c r="E2527" s="8">
        <v>2836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>ROUND((E2527/D2527)*100,0)</f>
        <v>87</v>
      </c>
      <c r="P2527" s="8">
        <f>IFERROR(ROUND(E2527/L2527,2),0)</f>
        <v>945.33</v>
      </c>
      <c r="Q2527" s="10" t="s">
        <v>8325</v>
      </c>
      <c r="R2527" t="s">
        <v>8328</v>
      </c>
      <c r="S2527">
        <f>YEAR(T2527)</f>
        <v>2014</v>
      </c>
      <c r="T2527" s="14">
        <f>(((J2527/60)/60)/24)+DATE(1970,1,1)</f>
        <v>41941.430196759262</v>
      </c>
      <c r="U2527" s="15">
        <f>(((I2527/60)/60)/24)+DATE(1970,1,1)</f>
        <v>41986.471863425926</v>
      </c>
    </row>
    <row r="2528" spans="1:21" ht="29" x14ac:dyDescent="0.35">
      <c r="A2528">
        <v>2406</v>
      </c>
      <c r="B2528" s="3" t="s">
        <v>2407</v>
      </c>
      <c r="C2528" s="3" t="s">
        <v>6516</v>
      </c>
      <c r="D2528" s="6">
        <v>3250</v>
      </c>
      <c r="E2528" s="8">
        <v>895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>ROUND((E2528/D2528)*100,0)</f>
        <v>28</v>
      </c>
      <c r="P2528" s="8">
        <f>IFERROR(ROUND(E2528/L2528,2),0)</f>
        <v>55.94</v>
      </c>
      <c r="Q2528" s="10" t="s">
        <v>8321</v>
      </c>
      <c r="R2528" t="s">
        <v>8322</v>
      </c>
      <c r="S2528">
        <f>YEAR(T2528)</f>
        <v>2014</v>
      </c>
      <c r="T2528" s="14">
        <f>(((J2528/60)/60)/24)+DATE(1970,1,1)</f>
        <v>41983.110995370371</v>
      </c>
      <c r="U2528" s="15">
        <f>(((I2528/60)/60)/24)+DATE(1970,1,1)</f>
        <v>42023.110995370371</v>
      </c>
    </row>
    <row r="2529" spans="1:21" ht="29" x14ac:dyDescent="0.35">
      <c r="A2529">
        <v>2762</v>
      </c>
      <c r="B2529" s="3" t="s">
        <v>2762</v>
      </c>
      <c r="C2529" s="3" t="s">
        <v>6872</v>
      </c>
      <c r="D2529" s="6">
        <v>3250</v>
      </c>
      <c r="E2529" s="8">
        <v>400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>ROUND((E2529/D2529)*100,0)</f>
        <v>12</v>
      </c>
      <c r="P2529" s="8">
        <f>IFERROR(ROUND(E2529/L2529,2),0)</f>
        <v>400</v>
      </c>
      <c r="Q2529" s="10" t="s">
        <v>8318</v>
      </c>
      <c r="R2529" t="s">
        <v>8354</v>
      </c>
      <c r="S2529">
        <f>YEAR(T2529)</f>
        <v>2012</v>
      </c>
      <c r="T2529" s="14">
        <f>(((J2529/60)/60)/24)+DATE(1970,1,1)</f>
        <v>40927.036979166667</v>
      </c>
      <c r="U2529" s="15">
        <f>(((I2529/60)/60)/24)+DATE(1970,1,1)</f>
        <v>40986.995312500003</v>
      </c>
    </row>
    <row r="2530" spans="1:21" ht="29" x14ac:dyDescent="0.35">
      <c r="A2530">
        <v>98</v>
      </c>
      <c r="B2530" s="3" t="s">
        <v>100</v>
      </c>
      <c r="C2530" s="3" t="s">
        <v>4209</v>
      </c>
      <c r="D2530" s="6">
        <v>3200</v>
      </c>
      <c r="E2530" s="8">
        <v>81316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>ROUND((E2530/D2530)*100,0)</f>
        <v>2541</v>
      </c>
      <c r="P2530" s="8">
        <f>IFERROR(ROUND(E2530/L2530,2),0)</f>
        <v>1355.27</v>
      </c>
      <c r="Q2530" s="10" t="s">
        <v>8308</v>
      </c>
      <c r="R2530" t="s">
        <v>8310</v>
      </c>
      <c r="S2530">
        <f>YEAR(T2530)</f>
        <v>2012</v>
      </c>
      <c r="T2530" s="14">
        <f>(((J2530/60)/60)/24)+DATE(1970,1,1)</f>
        <v>41214.79483796296</v>
      </c>
      <c r="U2530" s="15">
        <f>(((I2530/60)/60)/24)+DATE(1970,1,1)</f>
        <v>41250.979166666664</v>
      </c>
    </row>
    <row r="2531" spans="1:21" ht="29" x14ac:dyDescent="0.35">
      <c r="A2531">
        <v>1122</v>
      </c>
      <c r="B2531" s="3" t="s">
        <v>1123</v>
      </c>
      <c r="C2531" s="3" t="s">
        <v>5232</v>
      </c>
      <c r="D2531" s="6">
        <v>3200</v>
      </c>
      <c r="E2531" s="8">
        <v>5258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>ROUND((E2531/D2531)*100,0)</f>
        <v>164</v>
      </c>
      <c r="P2531" s="8">
        <f>IFERROR(ROUND(E2531/L2531,2),0)</f>
        <v>0</v>
      </c>
      <c r="Q2531" s="10" t="s">
        <v>8311</v>
      </c>
      <c r="R2531" t="s">
        <v>8333</v>
      </c>
      <c r="S2531">
        <f>YEAR(T2531)</f>
        <v>2013</v>
      </c>
      <c r="T2531" s="14">
        <f>(((J2531/60)/60)/24)+DATE(1970,1,1)</f>
        <v>41410.703993055555</v>
      </c>
      <c r="U2531" s="15">
        <f>(((I2531/60)/60)/24)+DATE(1970,1,1)</f>
        <v>41424.703993055555</v>
      </c>
    </row>
    <row r="2532" spans="1:21" ht="29" x14ac:dyDescent="0.35">
      <c r="A2532">
        <v>1929</v>
      </c>
      <c r="B2532" s="3" t="s">
        <v>1930</v>
      </c>
      <c r="C2532" s="3" t="s">
        <v>6039</v>
      </c>
      <c r="D2532" s="6">
        <v>3200</v>
      </c>
      <c r="E2532" s="8">
        <v>1920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>ROUND((E2532/D2532)*100,0)</f>
        <v>60</v>
      </c>
      <c r="P2532" s="8">
        <f>IFERROR(ROUND(E2532/L2532,2),0)</f>
        <v>25.6</v>
      </c>
      <c r="Q2532" s="10" t="s">
        <v>8313</v>
      </c>
      <c r="R2532" t="s">
        <v>8343</v>
      </c>
      <c r="S2532">
        <f>YEAR(T2532)</f>
        <v>2011</v>
      </c>
      <c r="T2532" s="14">
        <f>(((J2532/60)/60)/24)+DATE(1970,1,1)</f>
        <v>40687.021597222221</v>
      </c>
      <c r="U2532" s="15">
        <f>(((I2532/60)/60)/24)+DATE(1970,1,1)</f>
        <v>40729.021597222221</v>
      </c>
    </row>
    <row r="2533" spans="1:21" ht="29" x14ac:dyDescent="0.35">
      <c r="A2533">
        <v>1994</v>
      </c>
      <c r="B2533" s="3" t="s">
        <v>1995</v>
      </c>
      <c r="C2533" s="3" t="s">
        <v>6104</v>
      </c>
      <c r="D2533" s="6">
        <v>3200</v>
      </c>
      <c r="E2533" s="8">
        <v>1710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>ROUND((E2533/D2533)*100,0)</f>
        <v>53</v>
      </c>
      <c r="P2533" s="8">
        <f>IFERROR(ROUND(E2533/L2533,2),0)</f>
        <v>0</v>
      </c>
      <c r="Q2533" s="10" t="s">
        <v>8325</v>
      </c>
      <c r="R2533" t="s">
        <v>8352</v>
      </c>
      <c r="S2533">
        <f>YEAR(T2533)</f>
        <v>2016</v>
      </c>
      <c r="T2533" s="14">
        <f>(((J2533/60)/60)/24)+DATE(1970,1,1)</f>
        <v>42651.006273148145</v>
      </c>
      <c r="U2533" s="15">
        <f>(((I2533/60)/60)/24)+DATE(1970,1,1)</f>
        <v>42711.047939814816</v>
      </c>
    </row>
    <row r="2534" spans="1:21" ht="29" x14ac:dyDescent="0.35">
      <c r="A2534">
        <v>2476</v>
      </c>
      <c r="B2534" s="3" t="s">
        <v>2477</v>
      </c>
      <c r="C2534" s="3" t="s">
        <v>6586</v>
      </c>
      <c r="D2534" s="6">
        <v>3200</v>
      </c>
      <c r="E2534" s="8">
        <v>780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>ROUND((E2534/D2534)*100,0)</f>
        <v>24</v>
      </c>
      <c r="P2534" s="8">
        <f>IFERROR(ROUND(E2534/L2534,2),0)</f>
        <v>14.18</v>
      </c>
      <c r="Q2534" s="10" t="s">
        <v>8313</v>
      </c>
      <c r="R2534" t="s">
        <v>8343</v>
      </c>
      <c r="S2534">
        <f>YEAR(T2534)</f>
        <v>2014</v>
      </c>
      <c r="T2534" s="14">
        <f>(((J2534/60)/60)/24)+DATE(1970,1,1)</f>
        <v>41913.328356481477</v>
      </c>
      <c r="U2534" s="15">
        <f>(((I2534/60)/60)/24)+DATE(1970,1,1)</f>
        <v>41946.370023148149</v>
      </c>
    </row>
    <row r="2535" spans="1:21" ht="29" x14ac:dyDescent="0.35">
      <c r="A2535">
        <v>2971</v>
      </c>
      <c r="B2535" s="3" t="s">
        <v>2971</v>
      </c>
      <c r="C2535" s="3" t="s">
        <v>7081</v>
      </c>
      <c r="D2535" s="6">
        <v>3200</v>
      </c>
      <c r="E2535" s="8">
        <v>200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>ROUND((E2535/D2535)*100,0)</f>
        <v>6</v>
      </c>
      <c r="P2535" s="8">
        <f>IFERROR(ROUND(E2535/L2535,2),0)</f>
        <v>4.6500000000000004</v>
      </c>
      <c r="Q2535" s="10" t="s">
        <v>8339</v>
      </c>
      <c r="R2535" t="s">
        <v>8340</v>
      </c>
      <c r="S2535">
        <f>YEAR(T2535)</f>
        <v>2014</v>
      </c>
      <c r="T2535" s="14">
        <f>(((J2535/60)/60)/24)+DATE(1970,1,1)</f>
        <v>41852.658310185187</v>
      </c>
      <c r="U2535" s="15">
        <f>(((I2535/60)/60)/24)+DATE(1970,1,1)</f>
        <v>41882.658310185187</v>
      </c>
    </row>
    <row r="2536" spans="1:21" ht="29" x14ac:dyDescent="0.35">
      <c r="A2536">
        <v>3186</v>
      </c>
      <c r="B2536" s="3" t="s">
        <v>3186</v>
      </c>
      <c r="C2536" s="3" t="s">
        <v>7296</v>
      </c>
      <c r="D2536" s="6">
        <v>3200</v>
      </c>
      <c r="E2536" s="8">
        <v>80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>ROUND((E2536/D2536)*100,0)</f>
        <v>3</v>
      </c>
      <c r="P2536" s="8">
        <f>IFERROR(ROUND(E2536/L2536,2),0)</f>
        <v>1.1399999999999999</v>
      </c>
      <c r="Q2536" s="10" t="s">
        <v>8339</v>
      </c>
      <c r="R2536" t="s">
        <v>8340</v>
      </c>
      <c r="S2536">
        <f>YEAR(T2536)</f>
        <v>2014</v>
      </c>
      <c r="T2536" s="14">
        <f>(((J2536/60)/60)/24)+DATE(1970,1,1)</f>
        <v>41868.924050925925</v>
      </c>
      <c r="U2536" s="15">
        <f>(((I2536/60)/60)/24)+DATE(1970,1,1)</f>
        <v>41898.875</v>
      </c>
    </row>
    <row r="2537" spans="1:21" ht="29" x14ac:dyDescent="0.35">
      <c r="A2537">
        <v>3560</v>
      </c>
      <c r="B2537" s="3" t="s">
        <v>3559</v>
      </c>
      <c r="C2537" s="3" t="s">
        <v>7670</v>
      </c>
      <c r="D2537" s="6">
        <v>3200</v>
      </c>
      <c r="E2537" s="8">
        <v>7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>ROUND((E2537/D2537)*100,0)</f>
        <v>0</v>
      </c>
      <c r="P2537" s="8">
        <f>IFERROR(ROUND(E2537/L2537,2),0)</f>
        <v>0.09</v>
      </c>
      <c r="Q2537" s="10" t="s">
        <v>8339</v>
      </c>
      <c r="R2537" t="s">
        <v>8340</v>
      </c>
      <c r="S2537">
        <f>YEAR(T2537)</f>
        <v>2015</v>
      </c>
      <c r="T2537" s="14">
        <f>(((J2537/60)/60)/24)+DATE(1970,1,1)</f>
        <v>42115.889652777783</v>
      </c>
      <c r="U2537" s="15">
        <f>(((I2537/60)/60)/24)+DATE(1970,1,1)</f>
        <v>42151.114583333328</v>
      </c>
    </row>
    <row r="2538" spans="1:21" x14ac:dyDescent="0.35">
      <c r="A2538">
        <v>876</v>
      </c>
      <c r="B2538" s="3" t="s">
        <v>877</v>
      </c>
      <c r="C2538" s="3" t="s">
        <v>4986</v>
      </c>
      <c r="D2538" s="6">
        <v>3152</v>
      </c>
      <c r="E2538" s="8">
        <v>7620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>ROUND((E2538/D2538)*100,0)</f>
        <v>242</v>
      </c>
      <c r="P2538" s="8">
        <f>IFERROR(ROUND(E2538/L2538,2),0)</f>
        <v>169.33</v>
      </c>
      <c r="Q2538" s="10" t="s">
        <v>8313</v>
      </c>
      <c r="R2538" t="s">
        <v>8344</v>
      </c>
      <c r="S2538">
        <f>YEAR(T2538)</f>
        <v>2013</v>
      </c>
      <c r="T2538" s="14">
        <f>(((J2538/60)/60)/24)+DATE(1970,1,1)</f>
        <v>41276.496840277774</v>
      </c>
      <c r="U2538" s="15">
        <f>(((I2538/60)/60)/24)+DATE(1970,1,1)</f>
        <v>41309.496840277774</v>
      </c>
    </row>
    <row r="2539" spans="1:21" ht="29" x14ac:dyDescent="0.35">
      <c r="A2539">
        <v>2932</v>
      </c>
      <c r="B2539" s="3" t="s">
        <v>2932</v>
      </c>
      <c r="C2539" s="3" t="s">
        <v>7042</v>
      </c>
      <c r="D2539" s="6">
        <v>3100</v>
      </c>
      <c r="E2539" s="8">
        <v>230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>ROUND((E2539/D2539)*100,0)</f>
        <v>7</v>
      </c>
      <c r="P2539" s="8">
        <f>IFERROR(ROUND(E2539/L2539,2),0)</f>
        <v>6.05</v>
      </c>
      <c r="Q2539" s="10" t="s">
        <v>8339</v>
      </c>
      <c r="R2539" t="s">
        <v>8351</v>
      </c>
      <c r="S2539">
        <f>YEAR(T2539)</f>
        <v>2015</v>
      </c>
      <c r="T2539" s="14">
        <f>(((J2539/60)/60)/24)+DATE(1970,1,1)</f>
        <v>42025.164780092593</v>
      </c>
      <c r="U2539" s="15">
        <f>(((I2539/60)/60)/24)+DATE(1970,1,1)</f>
        <v>42056.458333333328</v>
      </c>
    </row>
    <row r="2540" spans="1:21" ht="29" x14ac:dyDescent="0.35">
      <c r="A2540">
        <v>3223</v>
      </c>
      <c r="B2540" s="3" t="s">
        <v>3223</v>
      </c>
      <c r="C2540" s="3" t="s">
        <v>7333</v>
      </c>
      <c r="D2540" s="6">
        <v>3100</v>
      </c>
      <c r="E2540" s="8">
        <v>65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>ROUND((E2540/D2540)*100,0)</f>
        <v>2</v>
      </c>
      <c r="P2540" s="8">
        <f>IFERROR(ROUND(E2540/L2540,2),0)</f>
        <v>0.88</v>
      </c>
      <c r="Q2540" s="10" t="s">
        <v>8339</v>
      </c>
      <c r="R2540" t="s">
        <v>8340</v>
      </c>
      <c r="S2540">
        <f>YEAR(T2540)</f>
        <v>2015</v>
      </c>
      <c r="T2540" s="14">
        <f>(((J2540/60)/60)/24)+DATE(1970,1,1)</f>
        <v>42206.835370370376</v>
      </c>
      <c r="U2540" s="15">
        <f>(((I2540/60)/60)/24)+DATE(1970,1,1)</f>
        <v>42236.835370370376</v>
      </c>
    </row>
    <row r="2541" spans="1:21" ht="29" x14ac:dyDescent="0.35">
      <c r="A2541">
        <v>10</v>
      </c>
      <c r="B2541" s="3" t="s">
        <v>12</v>
      </c>
      <c r="C2541" s="3" t="s">
        <v>4121</v>
      </c>
      <c r="D2541" s="6">
        <v>3000</v>
      </c>
      <c r="E2541" s="8">
        <v>471567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>ROUND((E2541/D2541)*100,0)</f>
        <v>15719</v>
      </c>
      <c r="P2541" s="8">
        <f>IFERROR(ROUND(E2541/L2541,2),0)</f>
        <v>24819.32</v>
      </c>
      <c r="Q2541" s="10" t="s">
        <v>8308</v>
      </c>
      <c r="R2541" t="s">
        <v>8309</v>
      </c>
      <c r="S2541">
        <f>YEAR(T2541)</f>
        <v>2014</v>
      </c>
      <c r="T2541" s="14">
        <f>(((J2541/60)/60)/24)+DATE(1970,1,1)</f>
        <v>41780.068043981482</v>
      </c>
      <c r="U2541" s="15">
        <f>(((I2541/60)/60)/24)+DATE(1970,1,1)</f>
        <v>41815.068043981482</v>
      </c>
    </row>
    <row r="2542" spans="1:21" ht="29" x14ac:dyDescent="0.35">
      <c r="A2542">
        <v>29</v>
      </c>
      <c r="B2542" s="3" t="s">
        <v>31</v>
      </c>
      <c r="C2542" s="3" t="s">
        <v>4140</v>
      </c>
      <c r="D2542" s="6">
        <v>3000</v>
      </c>
      <c r="E2542" s="8">
        <v>201165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>ROUND((E2542/D2542)*100,0)</f>
        <v>6706</v>
      </c>
      <c r="P2542" s="8">
        <f>IFERROR(ROUND(E2542/L2542,2),0)</f>
        <v>1719.36</v>
      </c>
      <c r="Q2542" s="10" t="s">
        <v>8308</v>
      </c>
      <c r="R2542" t="s">
        <v>8309</v>
      </c>
      <c r="S2542">
        <f>YEAR(T2542)</f>
        <v>2014</v>
      </c>
      <c r="T2542" s="14">
        <f>(((J2542/60)/60)/24)+DATE(1970,1,1)</f>
        <v>41812.67324074074</v>
      </c>
      <c r="U2542" s="15">
        <f>(((I2542/60)/60)/24)+DATE(1970,1,1)</f>
        <v>41842.67324074074</v>
      </c>
    </row>
    <row r="2543" spans="1:21" x14ac:dyDescent="0.35">
      <c r="A2543">
        <v>53</v>
      </c>
      <c r="B2543" s="3" t="s">
        <v>55</v>
      </c>
      <c r="C2543" s="3" t="s">
        <v>4164</v>
      </c>
      <c r="D2543" s="6">
        <v>3000</v>
      </c>
      <c r="E2543" s="8">
        <v>142483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>ROUND((E2543/D2543)*100,0)</f>
        <v>4749</v>
      </c>
      <c r="P2543" s="8">
        <f>IFERROR(ROUND(E2543/L2543,2),0)</f>
        <v>1217.8</v>
      </c>
      <c r="Q2543" s="10" t="s">
        <v>8308</v>
      </c>
      <c r="R2543" t="s">
        <v>8309</v>
      </c>
      <c r="S2543">
        <f>YEAR(T2543)</f>
        <v>2014</v>
      </c>
      <c r="T2543" s="14">
        <f>(((J2543/60)/60)/24)+DATE(1970,1,1)</f>
        <v>41719.549131944441</v>
      </c>
      <c r="U2543" s="15">
        <f>(((I2543/60)/60)/24)+DATE(1970,1,1)</f>
        <v>41733.916666666664</v>
      </c>
    </row>
    <row r="2544" spans="1:21" ht="29" x14ac:dyDescent="0.35">
      <c r="A2544">
        <v>62</v>
      </c>
      <c r="B2544" s="3" t="s">
        <v>64</v>
      </c>
      <c r="C2544" s="3" t="s">
        <v>4173</v>
      </c>
      <c r="D2544" s="6">
        <v>3000</v>
      </c>
      <c r="E2544" s="8">
        <v>120249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>ROUND((E2544/D2544)*100,0)</f>
        <v>4008</v>
      </c>
      <c r="P2544" s="8">
        <f>IFERROR(ROUND(E2544/L2544,2),0)</f>
        <v>2505.19</v>
      </c>
      <c r="Q2544" s="10" t="s">
        <v>8308</v>
      </c>
      <c r="R2544" t="s">
        <v>8310</v>
      </c>
      <c r="S2544">
        <f>YEAR(T2544)</f>
        <v>2013</v>
      </c>
      <c r="T2544" s="14">
        <f>(((J2544/60)/60)/24)+DATE(1970,1,1)</f>
        <v>41311.799513888887</v>
      </c>
      <c r="U2544" s="15">
        <f>(((I2544/60)/60)/24)+DATE(1970,1,1)</f>
        <v>41336.799513888887</v>
      </c>
    </row>
    <row r="2545" spans="1:21" ht="29" x14ac:dyDescent="0.35">
      <c r="A2545">
        <v>91</v>
      </c>
      <c r="B2545" s="3" t="s">
        <v>93</v>
      </c>
      <c r="C2545" s="3" t="s">
        <v>4202</v>
      </c>
      <c r="D2545" s="6">
        <v>3000</v>
      </c>
      <c r="E2545" s="8">
        <v>92340.21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>ROUND((E2545/D2545)*100,0)</f>
        <v>3078</v>
      </c>
      <c r="P2545" s="8">
        <f>IFERROR(ROUND(E2545/L2545,2),0)</f>
        <v>2007.4</v>
      </c>
      <c r="Q2545" s="10" t="s">
        <v>8308</v>
      </c>
      <c r="R2545" t="s">
        <v>8310</v>
      </c>
      <c r="S2545">
        <f>YEAR(T2545)</f>
        <v>2011</v>
      </c>
      <c r="T2545" s="14">
        <f>(((J2545/60)/60)/24)+DATE(1970,1,1)</f>
        <v>40619.402361111112</v>
      </c>
      <c r="U2545" s="15">
        <f>(((I2545/60)/60)/24)+DATE(1970,1,1)</f>
        <v>40680.402361111112</v>
      </c>
    </row>
    <row r="2546" spans="1:21" ht="29" x14ac:dyDescent="0.35">
      <c r="A2546">
        <v>114</v>
      </c>
      <c r="B2546" s="3" t="s">
        <v>116</v>
      </c>
      <c r="C2546" s="3" t="s">
        <v>4225</v>
      </c>
      <c r="D2546" s="6">
        <v>3000</v>
      </c>
      <c r="E2546" s="8">
        <v>73552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>ROUND((E2546/D2546)*100,0)</f>
        <v>2452</v>
      </c>
      <c r="P2546" s="8">
        <f>IFERROR(ROUND(E2546/L2546,2),0)</f>
        <v>2101.4899999999998</v>
      </c>
      <c r="Q2546" s="10" t="s">
        <v>8308</v>
      </c>
      <c r="R2546" t="s">
        <v>8310</v>
      </c>
      <c r="S2546">
        <f>YEAR(T2546)</f>
        <v>2011</v>
      </c>
      <c r="T2546" s="14">
        <f>(((J2546/60)/60)/24)+DATE(1970,1,1)</f>
        <v>40861.27416666667</v>
      </c>
      <c r="U2546" s="15">
        <f>(((I2546/60)/60)/24)+DATE(1970,1,1)</f>
        <v>40921.27416666667</v>
      </c>
    </row>
    <row r="2547" spans="1:21" ht="29" x14ac:dyDescent="0.35">
      <c r="A2547">
        <v>121</v>
      </c>
      <c r="B2547" s="3" t="s">
        <v>123</v>
      </c>
      <c r="C2547" s="3" t="s">
        <v>4232</v>
      </c>
      <c r="D2547" s="6">
        <v>3000</v>
      </c>
      <c r="E2547" s="8">
        <v>65924.38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>ROUND((E2547/D2547)*100,0)</f>
        <v>2197</v>
      </c>
      <c r="P2547" s="8">
        <f>IFERROR(ROUND(E2547/L2547,2),0)</f>
        <v>65924.38</v>
      </c>
      <c r="Q2547" s="10" t="s">
        <v>8308</v>
      </c>
      <c r="R2547" t="s">
        <v>8327</v>
      </c>
      <c r="S2547">
        <f>YEAR(T2547)</f>
        <v>2015</v>
      </c>
      <c r="T2547" s="14">
        <f>(((J2547/60)/60)/24)+DATE(1970,1,1)</f>
        <v>42096.704976851848</v>
      </c>
      <c r="U2547" s="15">
        <f>(((I2547/60)/60)/24)+DATE(1970,1,1)</f>
        <v>42112.427777777775</v>
      </c>
    </row>
    <row r="2548" spans="1:21" ht="29" x14ac:dyDescent="0.35">
      <c r="A2548">
        <v>135</v>
      </c>
      <c r="B2548" s="3" t="s">
        <v>137</v>
      </c>
      <c r="C2548" s="3" t="s">
        <v>4246</v>
      </c>
      <c r="D2548" s="6">
        <v>3000</v>
      </c>
      <c r="E2548" s="8">
        <v>57342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>ROUND((E2548/D2548)*100,0)</f>
        <v>1911</v>
      </c>
      <c r="P2548" s="8">
        <f>IFERROR(ROUND(E2548/L2548,2),0)</f>
        <v>11468.4</v>
      </c>
      <c r="Q2548" s="10" t="s">
        <v>8308</v>
      </c>
      <c r="R2548" t="s">
        <v>8327</v>
      </c>
      <c r="S2548">
        <f>YEAR(T2548)</f>
        <v>2014</v>
      </c>
      <c r="T2548" s="14">
        <f>(((J2548/60)/60)/24)+DATE(1970,1,1)</f>
        <v>41788.381909722222</v>
      </c>
      <c r="U2548" s="15">
        <f>(((I2548/60)/60)/24)+DATE(1970,1,1)</f>
        <v>41821.791666666664</v>
      </c>
    </row>
    <row r="2549" spans="1:21" ht="29" x14ac:dyDescent="0.35">
      <c r="A2549">
        <v>136</v>
      </c>
      <c r="B2549" s="3" t="s">
        <v>138</v>
      </c>
      <c r="C2549" s="3" t="s">
        <v>4232</v>
      </c>
      <c r="D2549" s="6">
        <v>3000</v>
      </c>
      <c r="E2549" s="8">
        <v>57197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>ROUND((E2549/D2549)*100,0)</f>
        <v>1907</v>
      </c>
      <c r="P2549" s="8">
        <f>IFERROR(ROUND(E2549/L2549,2),0)</f>
        <v>0</v>
      </c>
      <c r="Q2549" s="10" t="s">
        <v>8308</v>
      </c>
      <c r="R2549" t="s">
        <v>8327</v>
      </c>
      <c r="S2549">
        <f>YEAR(T2549)</f>
        <v>2015</v>
      </c>
      <c r="T2549" s="14">
        <f>(((J2549/60)/60)/24)+DATE(1970,1,1)</f>
        <v>42096.410115740742</v>
      </c>
      <c r="U2549" s="15">
        <f>(((I2549/60)/60)/24)+DATE(1970,1,1)</f>
        <v>42140.427777777775</v>
      </c>
    </row>
    <row r="2550" spans="1:21" ht="29" x14ac:dyDescent="0.35">
      <c r="A2550">
        <v>142</v>
      </c>
      <c r="B2550" s="3" t="s">
        <v>144</v>
      </c>
      <c r="C2550" s="3" t="s">
        <v>4252</v>
      </c>
      <c r="D2550" s="6">
        <v>3000</v>
      </c>
      <c r="E2550" s="8">
        <v>55201.52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>ROUND((E2550/D2550)*100,0)</f>
        <v>1840</v>
      </c>
      <c r="P2550" s="8">
        <f>IFERROR(ROUND(E2550/L2550,2),0)</f>
        <v>55201.52</v>
      </c>
      <c r="Q2550" s="10" t="s">
        <v>8308</v>
      </c>
      <c r="R2550" t="s">
        <v>8327</v>
      </c>
      <c r="S2550">
        <f>YEAR(T2550)</f>
        <v>2014</v>
      </c>
      <c r="T2550" s="14">
        <f>(((J2550/60)/60)/24)+DATE(1970,1,1)</f>
        <v>41938.893263888887</v>
      </c>
      <c r="U2550" s="15">
        <f>(((I2550/60)/60)/24)+DATE(1970,1,1)</f>
        <v>41959.934930555552</v>
      </c>
    </row>
    <row r="2551" spans="1:21" ht="29" x14ac:dyDescent="0.35">
      <c r="A2551">
        <v>229</v>
      </c>
      <c r="B2551" s="3" t="s">
        <v>231</v>
      </c>
      <c r="C2551" s="3" t="s">
        <v>4339</v>
      </c>
      <c r="D2551" s="6">
        <v>3000</v>
      </c>
      <c r="E2551" s="8">
        <v>35296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>ROUND((E2551/D2551)*100,0)</f>
        <v>1177</v>
      </c>
      <c r="P2551" s="8">
        <f>IFERROR(ROUND(E2551/L2551,2),0)</f>
        <v>0</v>
      </c>
      <c r="Q2551" s="10" t="s">
        <v>8308</v>
      </c>
      <c r="R2551" t="s">
        <v>8323</v>
      </c>
      <c r="S2551">
        <f>YEAR(T2551)</f>
        <v>2016</v>
      </c>
      <c r="T2551" s="14">
        <f>(((J2551/60)/60)/24)+DATE(1970,1,1)</f>
        <v>42383.933993055558</v>
      </c>
      <c r="U2551" s="15">
        <f>(((I2551/60)/60)/24)+DATE(1970,1,1)</f>
        <v>42413.933993055558</v>
      </c>
    </row>
    <row r="2552" spans="1:21" ht="29" x14ac:dyDescent="0.35">
      <c r="A2552">
        <v>272</v>
      </c>
      <c r="B2552" s="3" t="s">
        <v>273</v>
      </c>
      <c r="C2552" s="3" t="s">
        <v>4382</v>
      </c>
      <c r="D2552" s="6">
        <v>3000</v>
      </c>
      <c r="E2552" s="8">
        <v>30608.59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>ROUND((E2552/D2552)*100,0)</f>
        <v>1020</v>
      </c>
      <c r="P2552" s="8">
        <f>IFERROR(ROUND(E2552/L2552,2),0)</f>
        <v>470.9</v>
      </c>
      <c r="Q2552" s="10" t="s">
        <v>8308</v>
      </c>
      <c r="R2552" t="s">
        <v>8332</v>
      </c>
      <c r="S2552">
        <f>YEAR(T2552)</f>
        <v>2010</v>
      </c>
      <c r="T2552" s="14">
        <f>(((J2552/60)/60)/24)+DATE(1970,1,1)</f>
        <v>40235.900358796294</v>
      </c>
      <c r="U2552" s="15">
        <f>(((I2552/60)/60)/24)+DATE(1970,1,1)</f>
        <v>40296.78402777778</v>
      </c>
    </row>
    <row r="2553" spans="1:21" ht="29" x14ac:dyDescent="0.35">
      <c r="A2553">
        <v>303</v>
      </c>
      <c r="B2553" s="3" t="s">
        <v>304</v>
      </c>
      <c r="C2553" s="3" t="s">
        <v>4413</v>
      </c>
      <c r="D2553" s="6">
        <v>3000</v>
      </c>
      <c r="E2553" s="8">
        <v>28067.34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>ROUND((E2553/D2553)*100,0)</f>
        <v>936</v>
      </c>
      <c r="P2553" s="8">
        <f>IFERROR(ROUND(E2553/L2553,2),0)</f>
        <v>342.28</v>
      </c>
      <c r="Q2553" s="10" t="s">
        <v>8308</v>
      </c>
      <c r="R2553" t="s">
        <v>8332</v>
      </c>
      <c r="S2553">
        <f>YEAR(T2553)</f>
        <v>2012</v>
      </c>
      <c r="T2553" s="14">
        <f>(((J2553/60)/60)/24)+DATE(1970,1,1)</f>
        <v>41032.071134259262</v>
      </c>
      <c r="U2553" s="15">
        <f>(((I2553/60)/60)/24)+DATE(1970,1,1)</f>
        <v>41062.071134259262</v>
      </c>
    </row>
    <row r="2554" spans="1:21" ht="29" x14ac:dyDescent="0.35">
      <c r="A2554">
        <v>337</v>
      </c>
      <c r="B2554" s="3" t="s">
        <v>338</v>
      </c>
      <c r="C2554" s="3" t="s">
        <v>4447</v>
      </c>
      <c r="D2554" s="6">
        <v>3000</v>
      </c>
      <c r="E2554" s="8">
        <v>25375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>ROUND((E2554/D2554)*100,0)</f>
        <v>846</v>
      </c>
      <c r="P2554" s="8">
        <f>IFERROR(ROUND(E2554/L2554,2),0)</f>
        <v>818.55</v>
      </c>
      <c r="Q2554" s="10" t="s">
        <v>8308</v>
      </c>
      <c r="R2554" t="s">
        <v>8332</v>
      </c>
      <c r="S2554">
        <f>YEAR(T2554)</f>
        <v>2015</v>
      </c>
      <c r="T2554" s="14">
        <f>(((J2554/60)/60)/24)+DATE(1970,1,1)</f>
        <v>42047.128564814819</v>
      </c>
      <c r="U2554" s="15">
        <f>(((I2554/60)/60)/24)+DATE(1970,1,1)</f>
        <v>42077.086898148147</v>
      </c>
    </row>
    <row r="2555" spans="1:21" ht="29" x14ac:dyDescent="0.35">
      <c r="A2555">
        <v>378</v>
      </c>
      <c r="B2555" s="3" t="s">
        <v>379</v>
      </c>
      <c r="C2555" s="3" t="s">
        <v>4488</v>
      </c>
      <c r="D2555" s="6">
        <v>3000</v>
      </c>
      <c r="E2555" s="8">
        <v>21831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>ROUND((E2555/D2555)*100,0)</f>
        <v>728</v>
      </c>
      <c r="P2555" s="8">
        <f>IFERROR(ROUND(E2555/L2555,2),0)</f>
        <v>263.02</v>
      </c>
      <c r="Q2555" s="10" t="s">
        <v>8308</v>
      </c>
      <c r="R2555" t="s">
        <v>8332</v>
      </c>
      <c r="S2555">
        <f>YEAR(T2555)</f>
        <v>2016</v>
      </c>
      <c r="T2555" s="14">
        <f>(((J2555/60)/60)/24)+DATE(1970,1,1)</f>
        <v>42370.571851851855</v>
      </c>
      <c r="U2555" s="15">
        <f>(((I2555/60)/60)/24)+DATE(1970,1,1)</f>
        <v>42394.994444444441</v>
      </c>
    </row>
    <row r="2556" spans="1:21" ht="29" x14ac:dyDescent="0.35">
      <c r="A2556">
        <v>424</v>
      </c>
      <c r="B2556" s="3" t="s">
        <v>425</v>
      </c>
      <c r="C2556" s="3" t="s">
        <v>4534</v>
      </c>
      <c r="D2556" s="6">
        <v>3000</v>
      </c>
      <c r="E2556" s="8">
        <v>19434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>ROUND((E2556/D2556)*100,0)</f>
        <v>648</v>
      </c>
      <c r="P2556" s="8">
        <f>IFERROR(ROUND(E2556/L2556,2),0)</f>
        <v>3886.8</v>
      </c>
      <c r="Q2556" s="10" t="s">
        <v>8308</v>
      </c>
      <c r="R2556" t="s">
        <v>8335</v>
      </c>
      <c r="S2556">
        <f>YEAR(T2556)</f>
        <v>2012</v>
      </c>
      <c r="T2556" s="14">
        <f>(((J2556/60)/60)/24)+DATE(1970,1,1)</f>
        <v>40934.376145833332</v>
      </c>
      <c r="U2556" s="15">
        <f>(((I2556/60)/60)/24)+DATE(1970,1,1)</f>
        <v>40994.334479166668</v>
      </c>
    </row>
    <row r="2557" spans="1:21" ht="29" x14ac:dyDescent="0.35">
      <c r="A2557">
        <v>431</v>
      </c>
      <c r="B2557" s="3" t="s">
        <v>432</v>
      </c>
      <c r="C2557" s="3" t="s">
        <v>4541</v>
      </c>
      <c r="D2557" s="6">
        <v>3000</v>
      </c>
      <c r="E2557" s="8">
        <v>18855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>ROUND((E2557/D2557)*100,0)</f>
        <v>629</v>
      </c>
      <c r="P2557" s="8">
        <f>IFERROR(ROUND(E2557/L2557,2),0)</f>
        <v>2356.88</v>
      </c>
      <c r="Q2557" s="10" t="s">
        <v>8308</v>
      </c>
      <c r="R2557" t="s">
        <v>8335</v>
      </c>
      <c r="S2557">
        <f>YEAR(T2557)</f>
        <v>2016</v>
      </c>
      <c r="T2557" s="14">
        <f>(((J2557/60)/60)/24)+DATE(1970,1,1)</f>
        <v>42526.871331018512</v>
      </c>
      <c r="U2557" s="15">
        <f>(((I2557/60)/60)/24)+DATE(1970,1,1)</f>
        <v>42556.871331018512</v>
      </c>
    </row>
    <row r="2558" spans="1:21" ht="58" x14ac:dyDescent="0.35">
      <c r="A2558">
        <v>433</v>
      </c>
      <c r="B2558" s="3" t="s">
        <v>434</v>
      </c>
      <c r="C2558" s="3" t="s">
        <v>4543</v>
      </c>
      <c r="D2558" s="6">
        <v>3000</v>
      </c>
      <c r="E2558" s="8">
        <v>18671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>ROUND((E2558/D2558)*100,0)</f>
        <v>622</v>
      </c>
      <c r="P2558" s="8">
        <f>IFERROR(ROUND(E2558/L2558,2),0)</f>
        <v>0</v>
      </c>
      <c r="Q2558" s="10" t="s">
        <v>8308</v>
      </c>
      <c r="R2558" t="s">
        <v>8335</v>
      </c>
      <c r="S2558">
        <f>YEAR(T2558)</f>
        <v>2015</v>
      </c>
      <c r="T2558" s="14">
        <f>(((J2558/60)/60)/24)+DATE(1970,1,1)</f>
        <v>42228.629884259266</v>
      </c>
      <c r="U2558" s="15">
        <f>(((I2558/60)/60)/24)+DATE(1970,1,1)</f>
        <v>42288.629884259266</v>
      </c>
    </row>
    <row r="2559" spans="1:21" ht="29" x14ac:dyDescent="0.35">
      <c r="A2559">
        <v>522</v>
      </c>
      <c r="B2559" s="3" t="s">
        <v>523</v>
      </c>
      <c r="C2559" s="3" t="s">
        <v>4632</v>
      </c>
      <c r="D2559" s="6">
        <v>3000</v>
      </c>
      <c r="E2559" s="8">
        <v>15171.5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>ROUND((E2559/D2559)*100,0)</f>
        <v>506</v>
      </c>
      <c r="P2559" s="8">
        <f>IFERROR(ROUND(E2559/L2559,2),0)</f>
        <v>489.4</v>
      </c>
      <c r="Q2559" s="10" t="s">
        <v>8339</v>
      </c>
      <c r="R2559" t="s">
        <v>8340</v>
      </c>
      <c r="S2559">
        <f>YEAR(T2559)</f>
        <v>2016</v>
      </c>
      <c r="T2559" s="14">
        <f>(((J2559/60)/60)/24)+DATE(1970,1,1)</f>
        <v>42430.040798611109</v>
      </c>
      <c r="U2559" s="15">
        <f>(((I2559/60)/60)/24)+DATE(1970,1,1)</f>
        <v>42449.999131944445</v>
      </c>
    </row>
    <row r="2560" spans="1:21" ht="29" x14ac:dyDescent="0.35">
      <c r="A2560">
        <v>580</v>
      </c>
      <c r="B2560" s="3" t="s">
        <v>581</v>
      </c>
      <c r="C2560" s="3" t="s">
        <v>4690</v>
      </c>
      <c r="D2560" s="6">
        <v>3000</v>
      </c>
      <c r="E2560" s="8">
        <v>12571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>ROUND((E2560/D2560)*100,0)</f>
        <v>419</v>
      </c>
      <c r="P2560" s="8">
        <f>IFERROR(ROUND(E2560/L2560,2),0)</f>
        <v>12571</v>
      </c>
      <c r="Q2560" s="10" t="s">
        <v>8316</v>
      </c>
      <c r="R2560" t="s">
        <v>8334</v>
      </c>
      <c r="S2560">
        <f>YEAR(T2560)</f>
        <v>2016</v>
      </c>
      <c r="T2560" s="14">
        <f>(((J2560/60)/60)/24)+DATE(1970,1,1)</f>
        <v>42605.908182870371</v>
      </c>
      <c r="U2560" s="15">
        <f>(((I2560/60)/60)/24)+DATE(1970,1,1)</f>
        <v>42635.908182870371</v>
      </c>
    </row>
    <row r="2561" spans="1:21" ht="29" x14ac:dyDescent="0.35">
      <c r="A2561">
        <v>652</v>
      </c>
      <c r="B2561" s="3" t="s">
        <v>653</v>
      </c>
      <c r="C2561" s="3" t="s">
        <v>4762</v>
      </c>
      <c r="D2561" s="6">
        <v>3000</v>
      </c>
      <c r="E2561" s="8">
        <v>11090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>ROUND((E2561/D2561)*100,0)</f>
        <v>370</v>
      </c>
      <c r="P2561" s="8">
        <f>IFERROR(ROUND(E2561/L2561,2),0)</f>
        <v>396.07</v>
      </c>
      <c r="Q2561" s="10" t="s">
        <v>8316</v>
      </c>
      <c r="R2561" t="s">
        <v>8324</v>
      </c>
      <c r="S2561">
        <f>YEAR(T2561)</f>
        <v>2016</v>
      </c>
      <c r="T2561" s="14">
        <f>(((J2561/60)/60)/24)+DATE(1970,1,1)</f>
        <v>42675.690393518518</v>
      </c>
      <c r="U2561" s="15">
        <f>(((I2561/60)/60)/24)+DATE(1970,1,1)</f>
        <v>42705.732060185182</v>
      </c>
    </row>
    <row r="2562" spans="1:21" x14ac:dyDescent="0.35">
      <c r="A2562">
        <v>659</v>
      </c>
      <c r="B2562" s="3" t="s">
        <v>660</v>
      </c>
      <c r="C2562" s="3" t="s">
        <v>4769</v>
      </c>
      <c r="D2562" s="6">
        <v>3000</v>
      </c>
      <c r="E2562" s="8">
        <v>10846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>ROUND((E2562/D2562)*100,0)</f>
        <v>362</v>
      </c>
      <c r="P2562" s="8">
        <f>IFERROR(ROUND(E2562/L2562,2),0)</f>
        <v>516.48</v>
      </c>
      <c r="Q2562" s="10" t="s">
        <v>8316</v>
      </c>
      <c r="R2562" t="s">
        <v>8324</v>
      </c>
      <c r="S2562">
        <f>YEAR(T2562)</f>
        <v>2015</v>
      </c>
      <c r="T2562" s="14">
        <f>(((J2562/60)/60)/24)+DATE(1970,1,1)</f>
        <v>42209.593692129631</v>
      </c>
      <c r="U2562" s="15">
        <f>(((I2562/60)/60)/24)+DATE(1970,1,1)</f>
        <v>42239.593692129631</v>
      </c>
    </row>
    <row r="2563" spans="1:21" ht="29" x14ac:dyDescent="0.35">
      <c r="A2563">
        <v>740</v>
      </c>
      <c r="B2563" s="3" t="s">
        <v>741</v>
      </c>
      <c r="C2563" s="3" t="s">
        <v>4850</v>
      </c>
      <c r="D2563" s="6">
        <v>3000</v>
      </c>
      <c r="E2563" s="8">
        <v>9500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>ROUND((E2563/D2563)*100,0)</f>
        <v>317</v>
      </c>
      <c r="P2563" s="8">
        <f>IFERROR(ROUND(E2563/L2563,2),0)</f>
        <v>500</v>
      </c>
      <c r="Q2563" s="10" t="s">
        <v>8318</v>
      </c>
      <c r="R2563" t="s">
        <v>8319</v>
      </c>
      <c r="S2563">
        <f>YEAR(T2563)</f>
        <v>2015</v>
      </c>
      <c r="T2563" s="14">
        <f>(((J2563/60)/60)/24)+DATE(1970,1,1)</f>
        <v>42162.146782407406</v>
      </c>
      <c r="U2563" s="15">
        <f>(((I2563/60)/60)/24)+DATE(1970,1,1)</f>
        <v>42176.146782407406</v>
      </c>
    </row>
    <row r="2564" spans="1:21" ht="29" x14ac:dyDescent="0.35">
      <c r="A2564">
        <v>751</v>
      </c>
      <c r="B2564" s="3" t="s">
        <v>752</v>
      </c>
      <c r="C2564" s="3" t="s">
        <v>4861</v>
      </c>
      <c r="D2564" s="6">
        <v>3000</v>
      </c>
      <c r="E2564" s="8">
        <v>9302.75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>ROUND((E2564/D2564)*100,0)</f>
        <v>310</v>
      </c>
      <c r="P2564" s="8">
        <f>IFERROR(ROUND(E2564/L2564,2),0)</f>
        <v>150.04</v>
      </c>
      <c r="Q2564" s="10" t="s">
        <v>8318</v>
      </c>
      <c r="R2564" t="s">
        <v>8319</v>
      </c>
      <c r="S2564">
        <f>YEAR(T2564)</f>
        <v>2011</v>
      </c>
      <c r="T2564" s="14">
        <f>(((J2564/60)/60)/24)+DATE(1970,1,1)</f>
        <v>40713.630497685182</v>
      </c>
      <c r="U2564" s="15">
        <f>(((I2564/60)/60)/24)+DATE(1970,1,1)</f>
        <v>40759.630497685182</v>
      </c>
    </row>
    <row r="2565" spans="1:21" ht="29" x14ac:dyDescent="0.35">
      <c r="A2565">
        <v>777</v>
      </c>
      <c r="B2565" s="3" t="s">
        <v>778</v>
      </c>
      <c r="C2565" s="3" t="s">
        <v>4887</v>
      </c>
      <c r="D2565" s="6">
        <v>3000</v>
      </c>
      <c r="E2565" s="8">
        <v>8735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>ROUND((E2565/D2565)*100,0)</f>
        <v>291</v>
      </c>
      <c r="P2565" s="8">
        <f>IFERROR(ROUND(E2565/L2565,2),0)</f>
        <v>2911.67</v>
      </c>
      <c r="Q2565" s="10" t="s">
        <v>8318</v>
      </c>
      <c r="R2565" t="s">
        <v>8342</v>
      </c>
      <c r="S2565">
        <f>YEAR(T2565)</f>
        <v>2013</v>
      </c>
      <c r="T2565" s="14">
        <f>(((J2565/60)/60)/24)+DATE(1970,1,1)</f>
        <v>41456.981215277774</v>
      </c>
      <c r="U2565" s="15">
        <f>(((I2565/60)/60)/24)+DATE(1970,1,1)</f>
        <v>41486.981215277774</v>
      </c>
    </row>
    <row r="2566" spans="1:21" ht="29" x14ac:dyDescent="0.35">
      <c r="A2566">
        <v>797</v>
      </c>
      <c r="B2566" s="3" t="s">
        <v>798</v>
      </c>
      <c r="C2566" s="3" t="s">
        <v>4907</v>
      </c>
      <c r="D2566" s="6">
        <v>3000</v>
      </c>
      <c r="E2566" s="8">
        <v>8447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>ROUND((E2566/D2566)*100,0)</f>
        <v>282</v>
      </c>
      <c r="P2566" s="8">
        <f>IFERROR(ROUND(E2566/L2566,2),0)</f>
        <v>118.97</v>
      </c>
      <c r="Q2566" s="10" t="s">
        <v>8313</v>
      </c>
      <c r="R2566" t="s">
        <v>8315</v>
      </c>
      <c r="S2566">
        <f>YEAR(T2566)</f>
        <v>2012</v>
      </c>
      <c r="T2566" s="14">
        <f>(((J2566/60)/60)/24)+DATE(1970,1,1)</f>
        <v>40996.994074074071</v>
      </c>
      <c r="U2566" s="15">
        <f>(((I2566/60)/60)/24)+DATE(1970,1,1)</f>
        <v>41028.166666666664</v>
      </c>
    </row>
    <row r="2567" spans="1:21" ht="29" x14ac:dyDescent="0.35">
      <c r="A2567">
        <v>805</v>
      </c>
      <c r="B2567" s="3" t="s">
        <v>806</v>
      </c>
      <c r="C2567" s="3" t="s">
        <v>4915</v>
      </c>
      <c r="D2567" s="6">
        <v>3000</v>
      </c>
      <c r="E2567" s="8">
        <v>8315.01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>ROUND((E2567/D2567)*100,0)</f>
        <v>277</v>
      </c>
      <c r="P2567" s="8">
        <f>IFERROR(ROUND(E2567/L2567,2),0)</f>
        <v>153.97999999999999</v>
      </c>
      <c r="Q2567" s="10" t="s">
        <v>8313</v>
      </c>
      <c r="R2567" t="s">
        <v>8315</v>
      </c>
      <c r="S2567">
        <f>YEAR(T2567)</f>
        <v>2011</v>
      </c>
      <c r="T2567" s="14">
        <f>(((J2567/60)/60)/24)+DATE(1970,1,1)</f>
        <v>40690.823055555556</v>
      </c>
      <c r="U2567" s="15">
        <f>(((I2567/60)/60)/24)+DATE(1970,1,1)</f>
        <v>40740.958333333336</v>
      </c>
    </row>
    <row r="2568" spans="1:21" ht="29" x14ac:dyDescent="0.35">
      <c r="A2568">
        <v>822</v>
      </c>
      <c r="B2568" s="3" t="s">
        <v>823</v>
      </c>
      <c r="C2568" s="3" t="s">
        <v>4932</v>
      </c>
      <c r="D2568" s="6">
        <v>3000</v>
      </c>
      <c r="E2568" s="8">
        <v>8160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>ROUND((E2568/D2568)*100,0)</f>
        <v>272</v>
      </c>
      <c r="P2568" s="8">
        <f>IFERROR(ROUND(E2568/L2568,2),0)</f>
        <v>118.26</v>
      </c>
      <c r="Q2568" s="10" t="s">
        <v>8313</v>
      </c>
      <c r="R2568" t="s">
        <v>8315</v>
      </c>
      <c r="S2568">
        <f>YEAR(T2568)</f>
        <v>2012</v>
      </c>
      <c r="T2568" s="14">
        <f>(((J2568/60)/60)/24)+DATE(1970,1,1)</f>
        <v>41157.947337962964</v>
      </c>
      <c r="U2568" s="15">
        <f>(((I2568/60)/60)/24)+DATE(1970,1,1)</f>
        <v>41187.947337962964</v>
      </c>
    </row>
    <row r="2569" spans="1:21" ht="29" x14ac:dyDescent="0.3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>ROUND((E2569/D2569)*100,0)</f>
        <v>267</v>
      </c>
      <c r="P2569" s="8">
        <f>IFERROR(ROUND(E2569/L2569,2),0)</f>
        <v>63.1</v>
      </c>
      <c r="Q2569" s="10" t="s">
        <v>8313</v>
      </c>
      <c r="R2569" t="s">
        <v>8314</v>
      </c>
      <c r="S2569">
        <f>YEAR(T2569)</f>
        <v>2016</v>
      </c>
      <c r="T2569" s="14">
        <f>(((J2569/60)/60)/24)+DATE(1970,1,1)</f>
        <v>42695.257870370369</v>
      </c>
      <c r="U2569" s="15">
        <f>(((I2569/60)/60)/24)+DATE(1970,1,1)</f>
        <v>42712.333333333328</v>
      </c>
    </row>
    <row r="2570" spans="1:21" ht="29" x14ac:dyDescent="0.35">
      <c r="A2570">
        <v>844</v>
      </c>
      <c r="B2570" s="3" t="s">
        <v>845</v>
      </c>
      <c r="C2570" s="3" t="s">
        <v>4954</v>
      </c>
      <c r="D2570" s="6">
        <v>3000</v>
      </c>
      <c r="E2570" s="8">
        <v>8010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>ROUND((E2570/D2570)*100,0)</f>
        <v>267</v>
      </c>
      <c r="P2570" s="8">
        <f>IFERROR(ROUND(E2570/L2570,2),0)</f>
        <v>50.38</v>
      </c>
      <c r="Q2570" s="10" t="s">
        <v>8313</v>
      </c>
      <c r="R2570" t="s">
        <v>8314</v>
      </c>
      <c r="S2570">
        <f>YEAR(T2570)</f>
        <v>2014</v>
      </c>
      <c r="T2570" s="14">
        <f>(((J2570/60)/60)/24)+DATE(1970,1,1)</f>
        <v>41905.684629629628</v>
      </c>
      <c r="U2570" s="15">
        <f>(((I2570/60)/60)/24)+DATE(1970,1,1)</f>
        <v>41944.207638888889</v>
      </c>
    </row>
    <row r="2571" spans="1:21" ht="29" x14ac:dyDescent="0.35">
      <c r="A2571">
        <v>874</v>
      </c>
      <c r="B2571" s="3" t="s">
        <v>875</v>
      </c>
      <c r="C2571" s="3" t="s">
        <v>4984</v>
      </c>
      <c r="D2571" s="6">
        <v>3000</v>
      </c>
      <c r="E2571" s="8">
        <v>7655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>ROUND((E2571/D2571)*100,0)</f>
        <v>255</v>
      </c>
      <c r="P2571" s="8">
        <f>IFERROR(ROUND(E2571/L2571,2),0)</f>
        <v>364.52</v>
      </c>
      <c r="Q2571" s="10" t="s">
        <v>8313</v>
      </c>
      <c r="R2571" t="s">
        <v>8344</v>
      </c>
      <c r="S2571">
        <f>YEAR(T2571)</f>
        <v>2013</v>
      </c>
      <c r="T2571" s="14">
        <f>(((J2571/60)/60)/24)+DATE(1970,1,1)</f>
        <v>41368.583726851852</v>
      </c>
      <c r="U2571" s="15">
        <f>(((I2571/60)/60)/24)+DATE(1970,1,1)</f>
        <v>41398.583726851852</v>
      </c>
    </row>
    <row r="2572" spans="1:21" ht="29" x14ac:dyDescent="0.35">
      <c r="A2572">
        <v>890</v>
      </c>
      <c r="B2572" s="3" t="s">
        <v>891</v>
      </c>
      <c r="C2572" s="3" t="s">
        <v>5000</v>
      </c>
      <c r="D2572" s="6">
        <v>3000</v>
      </c>
      <c r="E2572" s="8">
        <v>7445.14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>ROUND((E2572/D2572)*100,0)</f>
        <v>248</v>
      </c>
      <c r="P2572" s="8">
        <f>IFERROR(ROUND(E2572/L2572,2),0)</f>
        <v>1861.29</v>
      </c>
      <c r="Q2572" s="10" t="s">
        <v>8313</v>
      </c>
      <c r="R2572" t="s">
        <v>8343</v>
      </c>
      <c r="S2572">
        <f>YEAR(T2572)</f>
        <v>2013</v>
      </c>
      <c r="T2572" s="14">
        <f>(((J2572/60)/60)/24)+DATE(1970,1,1)</f>
        <v>41569.698831018519</v>
      </c>
      <c r="U2572" s="15">
        <f>(((I2572/60)/60)/24)+DATE(1970,1,1)</f>
        <v>41599.740497685183</v>
      </c>
    </row>
    <row r="2573" spans="1:21" ht="29" x14ac:dyDescent="0.35">
      <c r="A2573">
        <v>897</v>
      </c>
      <c r="B2573" s="3" t="s">
        <v>898</v>
      </c>
      <c r="C2573" s="3" t="s">
        <v>5007</v>
      </c>
      <c r="D2573" s="6">
        <v>3000</v>
      </c>
      <c r="E2573" s="8">
        <v>7344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>ROUND((E2573/D2573)*100,0)</f>
        <v>245</v>
      </c>
      <c r="P2573" s="8">
        <f>IFERROR(ROUND(E2573/L2573,2),0)</f>
        <v>0</v>
      </c>
      <c r="Q2573" s="10" t="s">
        <v>8313</v>
      </c>
      <c r="R2573" t="s">
        <v>8343</v>
      </c>
      <c r="S2573">
        <f>YEAR(T2573)</f>
        <v>2012</v>
      </c>
      <c r="T2573" s="14">
        <f>(((J2573/60)/60)/24)+DATE(1970,1,1)</f>
        <v>41211.688750000001</v>
      </c>
      <c r="U2573" s="15">
        <f>(((I2573/60)/60)/24)+DATE(1970,1,1)</f>
        <v>41241.730416666665</v>
      </c>
    </row>
    <row r="2574" spans="1:21" ht="29" x14ac:dyDescent="0.35">
      <c r="A2574">
        <v>924</v>
      </c>
      <c r="B2574" s="3" t="s">
        <v>925</v>
      </c>
      <c r="C2574" s="3" t="s">
        <v>5034</v>
      </c>
      <c r="D2574" s="6">
        <v>3000</v>
      </c>
      <c r="E2574" s="8">
        <v>6863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>ROUND((E2574/D2574)*100,0)</f>
        <v>229</v>
      </c>
      <c r="P2574" s="8">
        <f>IFERROR(ROUND(E2574/L2574,2),0)</f>
        <v>457.53</v>
      </c>
      <c r="Q2574" s="10" t="s">
        <v>8313</v>
      </c>
      <c r="R2574" t="s">
        <v>8344</v>
      </c>
      <c r="S2574">
        <f>YEAR(T2574)</f>
        <v>2013</v>
      </c>
      <c r="T2574" s="14">
        <f>(((J2574/60)/60)/24)+DATE(1970,1,1)</f>
        <v>41288.942928240744</v>
      </c>
      <c r="U2574" s="15">
        <f>(((I2574/60)/60)/24)+DATE(1970,1,1)</f>
        <v>41318.942928240744</v>
      </c>
    </row>
    <row r="2575" spans="1:21" x14ac:dyDescent="0.35">
      <c r="A2575">
        <v>943</v>
      </c>
      <c r="B2575" s="3" t="s">
        <v>944</v>
      </c>
      <c r="C2575" s="3" t="s">
        <v>5053</v>
      </c>
      <c r="D2575" s="6">
        <v>3000</v>
      </c>
      <c r="E2575" s="8">
        <v>6592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>ROUND((E2575/D2575)*100,0)</f>
        <v>220</v>
      </c>
      <c r="P2575" s="8">
        <f>IFERROR(ROUND(E2575/L2575,2),0)</f>
        <v>549.33000000000004</v>
      </c>
      <c r="Q2575" s="10" t="s">
        <v>8316</v>
      </c>
      <c r="R2575" t="s">
        <v>8324</v>
      </c>
      <c r="S2575">
        <f>YEAR(T2575)</f>
        <v>2016</v>
      </c>
      <c r="T2575" s="14">
        <f>(((J2575/60)/60)/24)+DATE(1970,1,1)</f>
        <v>42673.66788194445</v>
      </c>
      <c r="U2575" s="15">
        <f>(((I2575/60)/60)/24)+DATE(1970,1,1)</f>
        <v>42703.709548611107</v>
      </c>
    </row>
    <row r="2576" spans="1:21" ht="29" x14ac:dyDescent="0.35">
      <c r="A2576">
        <v>1021</v>
      </c>
      <c r="B2576" s="3" t="s">
        <v>1022</v>
      </c>
      <c r="C2576" s="3" t="s">
        <v>5131</v>
      </c>
      <c r="D2576" s="6">
        <v>3000</v>
      </c>
      <c r="E2576" s="8">
        <v>5922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>ROUND((E2576/D2576)*100,0)</f>
        <v>197</v>
      </c>
      <c r="P2576" s="8">
        <f>IFERROR(ROUND(E2576/L2576,2),0)</f>
        <v>12.39</v>
      </c>
      <c r="Q2576" s="10" t="s">
        <v>8313</v>
      </c>
      <c r="R2576" t="s">
        <v>8320</v>
      </c>
      <c r="S2576">
        <f>YEAR(T2576)</f>
        <v>2015</v>
      </c>
      <c r="T2576" s="14">
        <f>(((J2576/60)/60)/24)+DATE(1970,1,1)</f>
        <v>42271.251979166671</v>
      </c>
      <c r="U2576" s="15">
        <f>(((I2576/60)/60)/24)+DATE(1970,1,1)</f>
        <v>42294.166666666672</v>
      </c>
    </row>
    <row r="2577" spans="1:21" ht="29" x14ac:dyDescent="0.35">
      <c r="A2577">
        <v>1046</v>
      </c>
      <c r="B2577" s="3" t="s">
        <v>1047</v>
      </c>
      <c r="C2577" s="3" t="s">
        <v>5156</v>
      </c>
      <c r="D2577" s="6">
        <v>3000</v>
      </c>
      <c r="E2577" s="8">
        <v>5665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>ROUND((E2577/D2577)*100,0)</f>
        <v>189</v>
      </c>
      <c r="P2577" s="8">
        <f>IFERROR(ROUND(E2577/L2577,2),0)</f>
        <v>0</v>
      </c>
      <c r="Q2577" s="10" t="s">
        <v>8329</v>
      </c>
      <c r="R2577" t="s">
        <v>8330</v>
      </c>
      <c r="S2577">
        <f>YEAR(T2577)</f>
        <v>2015</v>
      </c>
      <c r="T2577" s="14">
        <f>(((J2577/60)/60)/24)+DATE(1970,1,1)</f>
        <v>42319.851388888885</v>
      </c>
      <c r="U2577" s="15">
        <f>(((I2577/60)/60)/24)+DATE(1970,1,1)</f>
        <v>42364.851388888885</v>
      </c>
    </row>
    <row r="2578" spans="1:21" ht="29" x14ac:dyDescent="0.35">
      <c r="A2578">
        <v>1065</v>
      </c>
      <c r="B2578" s="3" t="s">
        <v>1066</v>
      </c>
      <c r="C2578" s="3" t="s">
        <v>5175</v>
      </c>
      <c r="D2578" s="6">
        <v>3000</v>
      </c>
      <c r="E2578" s="8">
        <v>5540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>ROUND((E2578/D2578)*100,0)</f>
        <v>185</v>
      </c>
      <c r="P2578" s="8">
        <f>IFERROR(ROUND(E2578/L2578,2),0)</f>
        <v>1108</v>
      </c>
      <c r="Q2578" s="10" t="s">
        <v>8311</v>
      </c>
      <c r="R2578" t="s">
        <v>8333</v>
      </c>
      <c r="S2578">
        <f>YEAR(T2578)</f>
        <v>2014</v>
      </c>
      <c r="T2578" s="14">
        <f>(((J2578/60)/60)/24)+DATE(1970,1,1)</f>
        <v>41661.381041666667</v>
      </c>
      <c r="U2578" s="15">
        <f>(((I2578/60)/60)/24)+DATE(1970,1,1)</f>
        <v>41689.381041666667</v>
      </c>
    </row>
    <row r="2579" spans="1:21" ht="29" x14ac:dyDescent="0.35">
      <c r="A2579">
        <v>1125</v>
      </c>
      <c r="B2579" s="3" t="s">
        <v>1126</v>
      </c>
      <c r="C2579" s="3" t="s">
        <v>5235</v>
      </c>
      <c r="D2579" s="6">
        <v>3000</v>
      </c>
      <c r="E2579" s="8">
        <v>5236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>ROUND((E2579/D2579)*100,0)</f>
        <v>175</v>
      </c>
      <c r="P2579" s="8">
        <f>IFERROR(ROUND(E2579/L2579,2),0)</f>
        <v>0</v>
      </c>
      <c r="Q2579" s="10" t="s">
        <v>8311</v>
      </c>
      <c r="R2579" t="s">
        <v>8336</v>
      </c>
      <c r="S2579">
        <f>YEAR(T2579)</f>
        <v>2015</v>
      </c>
      <c r="T2579" s="14">
        <f>(((J2579/60)/60)/24)+DATE(1970,1,1)</f>
        <v>42212.624189814815</v>
      </c>
      <c r="U2579" s="15">
        <f>(((I2579/60)/60)/24)+DATE(1970,1,1)</f>
        <v>42272.624189814815</v>
      </c>
    </row>
    <row r="2580" spans="1:21" ht="29" x14ac:dyDescent="0.35">
      <c r="A2580">
        <v>1133</v>
      </c>
      <c r="B2580" s="3" t="s">
        <v>1134</v>
      </c>
      <c r="C2580" s="3" t="s">
        <v>5243</v>
      </c>
      <c r="D2580" s="6">
        <v>3000</v>
      </c>
      <c r="E2580" s="8">
        <v>5221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>ROUND((E2580/D2580)*100,0)</f>
        <v>174</v>
      </c>
      <c r="P2580" s="8">
        <f>IFERROR(ROUND(E2580/L2580,2),0)</f>
        <v>5221</v>
      </c>
      <c r="Q2580" s="10" t="s">
        <v>8311</v>
      </c>
      <c r="R2580" t="s">
        <v>8336</v>
      </c>
      <c r="S2580">
        <f>YEAR(T2580)</f>
        <v>2014</v>
      </c>
      <c r="T2580" s="14">
        <f>(((J2580/60)/60)/24)+DATE(1970,1,1)</f>
        <v>41821.407187500001</v>
      </c>
      <c r="U2580" s="15">
        <f>(((I2580/60)/60)/24)+DATE(1970,1,1)</f>
        <v>41851.407187500001</v>
      </c>
    </row>
    <row r="2581" spans="1:21" ht="29" x14ac:dyDescent="0.35">
      <c r="A2581">
        <v>1225</v>
      </c>
      <c r="B2581" s="3" t="s">
        <v>1226</v>
      </c>
      <c r="C2581" s="3" t="s">
        <v>5335</v>
      </c>
      <c r="D2581" s="6">
        <v>3000</v>
      </c>
      <c r="E2581" s="8">
        <v>4559.13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>ROUND((E2581/D2581)*100,0)</f>
        <v>152</v>
      </c>
      <c r="P2581" s="8">
        <f>IFERROR(ROUND(E2581/L2581,2),0)</f>
        <v>1519.71</v>
      </c>
      <c r="Q2581" s="10" t="s">
        <v>8313</v>
      </c>
      <c r="R2581" t="s">
        <v>8347</v>
      </c>
      <c r="S2581">
        <f>YEAR(T2581)</f>
        <v>2013</v>
      </c>
      <c r="T2581" s="14">
        <f>(((J2581/60)/60)/24)+DATE(1970,1,1)</f>
        <v>41509.905995370369</v>
      </c>
      <c r="U2581" s="15">
        <f>(((I2581/60)/60)/24)+DATE(1970,1,1)</f>
        <v>41569.905995370369</v>
      </c>
    </row>
    <row r="2582" spans="1:21" ht="29" x14ac:dyDescent="0.35">
      <c r="A2582">
        <v>1255</v>
      </c>
      <c r="B2582" s="3" t="s">
        <v>1256</v>
      </c>
      <c r="C2582" s="3" t="s">
        <v>5365</v>
      </c>
      <c r="D2582" s="6">
        <v>3000</v>
      </c>
      <c r="E2582" s="8">
        <v>4343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>ROUND((E2582/D2582)*100,0)</f>
        <v>145</v>
      </c>
      <c r="P2582" s="8">
        <f>IFERROR(ROUND(E2582/L2582,2),0)</f>
        <v>39.840000000000003</v>
      </c>
      <c r="Q2582" s="10" t="s">
        <v>8313</v>
      </c>
      <c r="R2582" t="s">
        <v>8315</v>
      </c>
      <c r="S2582">
        <f>YEAR(T2582)</f>
        <v>2013</v>
      </c>
      <c r="T2582" s="14">
        <f>(((J2582/60)/60)/24)+DATE(1970,1,1)</f>
        <v>41579.845509259263</v>
      </c>
      <c r="U2582" s="15">
        <f>(((I2582/60)/60)/24)+DATE(1970,1,1)</f>
        <v>41609.887175925927</v>
      </c>
    </row>
    <row r="2583" spans="1:21" x14ac:dyDescent="0.35">
      <c r="A2583">
        <v>1276</v>
      </c>
      <c r="B2583" s="3" t="s">
        <v>1277</v>
      </c>
      <c r="C2583" s="3" t="s">
        <v>5386</v>
      </c>
      <c r="D2583" s="6">
        <v>3000</v>
      </c>
      <c r="E2583" s="8">
        <v>4219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>ROUND((E2583/D2583)*100,0)</f>
        <v>141</v>
      </c>
      <c r="P2583" s="8">
        <f>IFERROR(ROUND(E2583/L2583,2),0)</f>
        <v>62.04</v>
      </c>
      <c r="Q2583" s="10" t="s">
        <v>8313</v>
      </c>
      <c r="R2583" t="s">
        <v>8315</v>
      </c>
      <c r="S2583">
        <f>YEAR(T2583)</f>
        <v>2009</v>
      </c>
      <c r="T2583" s="14">
        <f>(((J2583/60)/60)/24)+DATE(1970,1,1)</f>
        <v>40007.704247685186</v>
      </c>
      <c r="U2583" s="15">
        <f>(((I2583/60)/60)/24)+DATE(1970,1,1)</f>
        <v>40057.166666666664</v>
      </c>
    </row>
    <row r="2584" spans="1:21" ht="29" x14ac:dyDescent="0.35">
      <c r="A2584">
        <v>1291</v>
      </c>
      <c r="B2584" s="3" t="s">
        <v>1292</v>
      </c>
      <c r="C2584" s="3" t="s">
        <v>5401</v>
      </c>
      <c r="D2584" s="6">
        <v>3000</v>
      </c>
      <c r="E2584" s="8">
        <v>4137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>ROUND((E2584/D2584)*100,0)</f>
        <v>138</v>
      </c>
      <c r="P2584" s="8">
        <f>IFERROR(ROUND(E2584/L2584,2),0)</f>
        <v>98.5</v>
      </c>
      <c r="Q2584" s="10" t="s">
        <v>8339</v>
      </c>
      <c r="R2584" t="s">
        <v>8340</v>
      </c>
      <c r="S2584">
        <f>YEAR(T2584)</f>
        <v>2015</v>
      </c>
      <c r="T2584" s="14">
        <f>(((J2584/60)/60)/24)+DATE(1970,1,1)</f>
        <v>42064.652673611112</v>
      </c>
      <c r="U2584" s="15">
        <f>(((I2584/60)/60)/24)+DATE(1970,1,1)</f>
        <v>42101.291666666672</v>
      </c>
    </row>
    <row r="2585" spans="1:21" ht="29" x14ac:dyDescent="0.35">
      <c r="A2585">
        <v>1300</v>
      </c>
      <c r="B2585" s="3" t="s">
        <v>1301</v>
      </c>
      <c r="C2585" s="3" t="s">
        <v>5410</v>
      </c>
      <c r="D2585" s="6">
        <v>3000</v>
      </c>
      <c r="E2585" s="8">
        <v>4085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>ROUND((E2585/D2585)*100,0)</f>
        <v>136</v>
      </c>
      <c r="P2585" s="8">
        <f>IFERROR(ROUND(E2585/L2585,2),0)</f>
        <v>170.21</v>
      </c>
      <c r="Q2585" s="10" t="s">
        <v>8339</v>
      </c>
      <c r="R2585" t="s">
        <v>8340</v>
      </c>
      <c r="S2585">
        <f>YEAR(T2585)</f>
        <v>2016</v>
      </c>
      <c r="T2585" s="14">
        <f>(((J2585/60)/60)/24)+DATE(1970,1,1)</f>
        <v>42483.675208333334</v>
      </c>
      <c r="U2585" s="15">
        <f>(((I2585/60)/60)/24)+DATE(1970,1,1)</f>
        <v>42522.789583333331</v>
      </c>
    </row>
    <row r="2586" spans="1:21" ht="29" x14ac:dyDescent="0.35">
      <c r="A2586">
        <v>1358</v>
      </c>
      <c r="B2586" s="3" t="s">
        <v>1359</v>
      </c>
      <c r="C2586" s="3" t="s">
        <v>5468</v>
      </c>
      <c r="D2586" s="6">
        <v>3000</v>
      </c>
      <c r="E2586" s="8">
        <v>3775.5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>ROUND((E2586/D2586)*100,0)</f>
        <v>126</v>
      </c>
      <c r="P2586" s="8">
        <f>IFERROR(ROUND(E2586/L2586,2),0)</f>
        <v>77.05</v>
      </c>
      <c r="Q2586" s="10" t="s">
        <v>8318</v>
      </c>
      <c r="R2586" t="s">
        <v>8319</v>
      </c>
      <c r="S2586">
        <f>YEAR(T2586)</f>
        <v>2011</v>
      </c>
      <c r="T2586" s="14">
        <f>(((J2586/60)/60)/24)+DATE(1970,1,1)</f>
        <v>40689.570868055554</v>
      </c>
      <c r="U2586" s="15">
        <f>(((I2586/60)/60)/24)+DATE(1970,1,1)</f>
        <v>40719.570868055554</v>
      </c>
    </row>
    <row r="2587" spans="1:21" ht="29" x14ac:dyDescent="0.35">
      <c r="A2587">
        <v>1407</v>
      </c>
      <c r="B2587" s="3" t="s">
        <v>1408</v>
      </c>
      <c r="C2587" s="3" t="s">
        <v>5517</v>
      </c>
      <c r="D2587" s="6">
        <v>3000</v>
      </c>
      <c r="E2587" s="8">
        <v>3485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>ROUND((E2587/D2587)*100,0)</f>
        <v>116</v>
      </c>
      <c r="P2587" s="8">
        <f>IFERROR(ROUND(E2587/L2587,2),0)</f>
        <v>1742.5</v>
      </c>
      <c r="Q2587" s="10" t="s">
        <v>8318</v>
      </c>
      <c r="R2587" t="s">
        <v>8338</v>
      </c>
      <c r="S2587">
        <f>YEAR(T2587)</f>
        <v>2014</v>
      </c>
      <c r="T2587" s="14">
        <f>(((J2587/60)/60)/24)+DATE(1970,1,1)</f>
        <v>41838.536782407406</v>
      </c>
      <c r="U2587" s="15">
        <f>(((I2587/60)/60)/24)+DATE(1970,1,1)</f>
        <v>41863.536782407406</v>
      </c>
    </row>
    <row r="2588" spans="1:21" ht="29" x14ac:dyDescent="0.35">
      <c r="A2588">
        <v>1411</v>
      </c>
      <c r="B2588" s="3" t="s">
        <v>1412</v>
      </c>
      <c r="C2588" s="3" t="s">
        <v>5521</v>
      </c>
      <c r="D2588" s="6">
        <v>3000</v>
      </c>
      <c r="E2588" s="8">
        <v>3465.32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>ROUND((E2588/D2588)*100,0)</f>
        <v>116</v>
      </c>
      <c r="P2588" s="8">
        <f>IFERROR(ROUND(E2588/L2588,2),0)</f>
        <v>1155.1099999999999</v>
      </c>
      <c r="Q2588" s="10" t="s">
        <v>8318</v>
      </c>
      <c r="R2588" t="s">
        <v>8338</v>
      </c>
      <c r="S2588">
        <f>YEAR(T2588)</f>
        <v>2015</v>
      </c>
      <c r="T2588" s="14">
        <f>(((J2588/60)/60)/24)+DATE(1970,1,1)</f>
        <v>42013.059027777781</v>
      </c>
      <c r="U2588" s="15">
        <f>(((I2588/60)/60)/24)+DATE(1970,1,1)</f>
        <v>42041.059027777781</v>
      </c>
    </row>
    <row r="2589" spans="1:21" ht="29" x14ac:dyDescent="0.35">
      <c r="A2589">
        <v>1418</v>
      </c>
      <c r="B2589" s="3" t="s">
        <v>1419</v>
      </c>
      <c r="C2589" s="3" t="s">
        <v>5528</v>
      </c>
      <c r="D2589" s="6">
        <v>3000</v>
      </c>
      <c r="E2589" s="8">
        <v>3432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>ROUND((E2589/D2589)*100,0)</f>
        <v>114</v>
      </c>
      <c r="P2589" s="8">
        <f>IFERROR(ROUND(E2589/L2589,2),0)</f>
        <v>3432</v>
      </c>
      <c r="Q2589" s="10" t="s">
        <v>8318</v>
      </c>
      <c r="R2589" t="s">
        <v>8338</v>
      </c>
      <c r="S2589">
        <f>YEAR(T2589)</f>
        <v>2016</v>
      </c>
      <c r="T2589" s="14">
        <f>(((J2589/60)/60)/24)+DATE(1970,1,1)</f>
        <v>42395.456412037034</v>
      </c>
      <c r="U2589" s="15">
        <f>(((I2589/60)/60)/24)+DATE(1970,1,1)</f>
        <v>42425.456412037034</v>
      </c>
    </row>
    <row r="2590" spans="1:21" ht="29" x14ac:dyDescent="0.35">
      <c r="A2590">
        <v>1437</v>
      </c>
      <c r="B2590" s="3" t="s">
        <v>1438</v>
      </c>
      <c r="C2590" s="3" t="s">
        <v>5547</v>
      </c>
      <c r="D2590" s="6">
        <v>3000</v>
      </c>
      <c r="E2590" s="8">
        <v>3372.25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>ROUND((E2590/D2590)*100,0)</f>
        <v>112</v>
      </c>
      <c r="P2590" s="8">
        <f>IFERROR(ROUND(E2590/L2590,2),0)</f>
        <v>153.28</v>
      </c>
      <c r="Q2590" s="10" t="s">
        <v>8318</v>
      </c>
      <c r="R2590" t="s">
        <v>8338</v>
      </c>
      <c r="S2590">
        <f>YEAR(T2590)</f>
        <v>2014</v>
      </c>
      <c r="T2590" s="14">
        <f>(((J2590/60)/60)/24)+DATE(1970,1,1)</f>
        <v>41796.531701388885</v>
      </c>
      <c r="U2590" s="15">
        <f>(((I2590/60)/60)/24)+DATE(1970,1,1)</f>
        <v>41833.207638888889</v>
      </c>
    </row>
    <row r="2591" spans="1:21" ht="29" x14ac:dyDescent="0.35">
      <c r="A2591">
        <v>1474</v>
      </c>
      <c r="B2591" s="3" t="s">
        <v>1475</v>
      </c>
      <c r="C2591" s="3" t="s">
        <v>5584</v>
      </c>
      <c r="D2591" s="6">
        <v>3000</v>
      </c>
      <c r="E2591" s="8">
        <v>3226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>ROUND((E2591/D2591)*100,0)</f>
        <v>108</v>
      </c>
      <c r="P2591" s="8">
        <f>IFERROR(ROUND(E2591/L2591,2),0)</f>
        <v>42.45</v>
      </c>
      <c r="Q2591" s="10" t="s">
        <v>8318</v>
      </c>
      <c r="R2591" t="s">
        <v>8346</v>
      </c>
      <c r="S2591">
        <f>YEAR(T2591)</f>
        <v>2013</v>
      </c>
      <c r="T2591" s="14">
        <f>(((J2591/60)/60)/24)+DATE(1970,1,1)</f>
        <v>41500.727916666663</v>
      </c>
      <c r="U2591" s="15">
        <f>(((I2591/60)/60)/24)+DATE(1970,1,1)</f>
        <v>41530.727916666663</v>
      </c>
    </row>
    <row r="2592" spans="1:21" ht="29" x14ac:dyDescent="0.35">
      <c r="A2592">
        <v>1498</v>
      </c>
      <c r="B2592" s="3" t="s">
        <v>1499</v>
      </c>
      <c r="C2592" s="3" t="s">
        <v>5608</v>
      </c>
      <c r="D2592" s="6">
        <v>3000</v>
      </c>
      <c r="E2592" s="8">
        <v>3155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>ROUND((E2592/D2592)*100,0)</f>
        <v>105</v>
      </c>
      <c r="P2592" s="8">
        <f>IFERROR(ROUND(E2592/L2592,2),0)</f>
        <v>1051.67</v>
      </c>
      <c r="Q2592" s="10" t="s">
        <v>8318</v>
      </c>
      <c r="R2592" t="s">
        <v>8342</v>
      </c>
      <c r="S2592">
        <f>YEAR(T2592)</f>
        <v>2014</v>
      </c>
      <c r="T2592" s="14">
        <f>(((J2592/60)/60)/24)+DATE(1970,1,1)</f>
        <v>41840.983541666668</v>
      </c>
      <c r="U2592" s="15">
        <f>(((I2592/60)/60)/24)+DATE(1970,1,1)</f>
        <v>41885.983541666668</v>
      </c>
    </row>
    <row r="2593" spans="1:21" ht="29" x14ac:dyDescent="0.35">
      <c r="A2593">
        <v>1524</v>
      </c>
      <c r="B2593" s="3" t="s">
        <v>1525</v>
      </c>
      <c r="C2593" s="3" t="s">
        <v>5634</v>
      </c>
      <c r="D2593" s="6">
        <v>3000</v>
      </c>
      <c r="E2593" s="8">
        <v>3060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>ROUND((E2593/D2593)*100,0)</f>
        <v>102</v>
      </c>
      <c r="P2593" s="8">
        <f>IFERROR(ROUND(E2593/L2593,2),0)</f>
        <v>109.29</v>
      </c>
      <c r="Q2593" s="10" t="s">
        <v>8325</v>
      </c>
      <c r="R2593" t="s">
        <v>8331</v>
      </c>
      <c r="S2593">
        <f>YEAR(T2593)</f>
        <v>2017</v>
      </c>
      <c r="T2593" s="14">
        <f>(((J2593/60)/60)/24)+DATE(1970,1,1)</f>
        <v>42756.501041666663</v>
      </c>
      <c r="U2593" s="15">
        <f>(((I2593/60)/60)/24)+DATE(1970,1,1)</f>
        <v>42786.501041666663</v>
      </c>
    </row>
    <row r="2594" spans="1:21" x14ac:dyDescent="0.35">
      <c r="A2594">
        <v>1528</v>
      </c>
      <c r="B2594" s="3" t="s">
        <v>1529</v>
      </c>
      <c r="C2594" s="3" t="s">
        <v>5638</v>
      </c>
      <c r="D2594" s="6">
        <v>3000</v>
      </c>
      <c r="E2594" s="8">
        <v>3048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>ROUND((E2594/D2594)*100,0)</f>
        <v>102</v>
      </c>
      <c r="P2594" s="8">
        <f>IFERROR(ROUND(E2594/L2594,2),0)</f>
        <v>19.05</v>
      </c>
      <c r="Q2594" s="10" t="s">
        <v>8325</v>
      </c>
      <c r="R2594" t="s">
        <v>8331</v>
      </c>
      <c r="S2594">
        <f>YEAR(T2594)</f>
        <v>2017</v>
      </c>
      <c r="T2594" s="14">
        <f>(((J2594/60)/60)/24)+DATE(1970,1,1)</f>
        <v>42736.732893518521</v>
      </c>
      <c r="U2594" s="15">
        <f>(((I2594/60)/60)/24)+DATE(1970,1,1)</f>
        <v>42767</v>
      </c>
    </row>
    <row r="2595" spans="1:21" ht="29" x14ac:dyDescent="0.35">
      <c r="A2595">
        <v>1545</v>
      </c>
      <c r="B2595" s="3" t="s">
        <v>1546</v>
      </c>
      <c r="C2595" s="3" t="s">
        <v>5655</v>
      </c>
      <c r="D2595" s="6">
        <v>3000</v>
      </c>
      <c r="E2595" s="8">
        <v>3017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>ROUND((E2595/D2595)*100,0)</f>
        <v>101</v>
      </c>
      <c r="P2595" s="8">
        <f>IFERROR(ROUND(E2595/L2595,2),0)</f>
        <v>3017</v>
      </c>
      <c r="Q2595" s="10" t="s">
        <v>8325</v>
      </c>
      <c r="R2595" t="s">
        <v>8326</v>
      </c>
      <c r="S2595">
        <f>YEAR(T2595)</f>
        <v>2015</v>
      </c>
      <c r="T2595" s="14">
        <f>(((J2595/60)/60)/24)+DATE(1970,1,1)</f>
        <v>42031.884652777779</v>
      </c>
      <c r="U2595" s="15">
        <f>(((I2595/60)/60)/24)+DATE(1970,1,1)</f>
        <v>42065.886111111111</v>
      </c>
    </row>
    <row r="2596" spans="1:21" x14ac:dyDescent="0.35">
      <c r="A2596">
        <v>1676</v>
      </c>
      <c r="B2596" s="3" t="s">
        <v>1677</v>
      </c>
      <c r="C2596" s="3" t="s">
        <v>5786</v>
      </c>
      <c r="D2596" s="6">
        <v>3000</v>
      </c>
      <c r="E2596" s="8">
        <v>2550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>ROUND((E2596/D2596)*100,0)</f>
        <v>85</v>
      </c>
      <c r="P2596" s="8">
        <f>IFERROR(ROUND(E2596/L2596,2),0)</f>
        <v>60.71</v>
      </c>
      <c r="Q2596" s="10" t="s">
        <v>8313</v>
      </c>
      <c r="R2596" t="s">
        <v>8337</v>
      </c>
      <c r="S2596">
        <f>YEAR(T2596)</f>
        <v>2012</v>
      </c>
      <c r="T2596" s="14">
        <f>(((J2596/60)/60)/24)+DATE(1970,1,1)</f>
        <v>40973.72623842593</v>
      </c>
      <c r="U2596" s="15">
        <f>(((I2596/60)/60)/24)+DATE(1970,1,1)</f>
        <v>41020.165972222225</v>
      </c>
    </row>
    <row r="2597" spans="1:21" ht="29" x14ac:dyDescent="0.35">
      <c r="A2597">
        <v>1693</v>
      </c>
      <c r="B2597" s="3" t="s">
        <v>1694</v>
      </c>
      <c r="C2597" s="3" t="s">
        <v>5803</v>
      </c>
      <c r="D2597" s="6">
        <v>3000</v>
      </c>
      <c r="E2597" s="8">
        <v>2520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>ROUND((E2597/D2597)*100,0)</f>
        <v>84</v>
      </c>
      <c r="P2597" s="8">
        <f>IFERROR(ROUND(E2597/L2597,2),0)</f>
        <v>315</v>
      </c>
      <c r="Q2597" s="10" t="s">
        <v>8313</v>
      </c>
      <c r="R2597" t="s">
        <v>8345</v>
      </c>
      <c r="S2597">
        <f>YEAR(T2597)</f>
        <v>2017</v>
      </c>
      <c r="T2597" s="14">
        <f>(((J2597/60)/60)/24)+DATE(1970,1,1)</f>
        <v>42803.920277777783</v>
      </c>
      <c r="U2597" s="15">
        <f>(((I2597/60)/60)/24)+DATE(1970,1,1)</f>
        <v>42834.833333333328</v>
      </c>
    </row>
    <row r="2598" spans="1:21" ht="29" x14ac:dyDescent="0.35">
      <c r="A2598">
        <v>1713</v>
      </c>
      <c r="B2598" s="3" t="s">
        <v>1714</v>
      </c>
      <c r="C2598" s="3" t="s">
        <v>5823</v>
      </c>
      <c r="D2598" s="6">
        <v>3000</v>
      </c>
      <c r="E2598" s="8">
        <v>2485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>ROUND((E2598/D2598)*100,0)</f>
        <v>83</v>
      </c>
      <c r="P2598" s="8">
        <f>IFERROR(ROUND(E2598/L2598,2),0)</f>
        <v>2485</v>
      </c>
      <c r="Q2598" s="10" t="s">
        <v>8313</v>
      </c>
      <c r="R2598" t="s">
        <v>8345</v>
      </c>
      <c r="S2598">
        <f>YEAR(T2598)</f>
        <v>2014</v>
      </c>
      <c r="T2598" s="14">
        <f>(((J2598/60)/60)/24)+DATE(1970,1,1)</f>
        <v>41887.801064814819</v>
      </c>
      <c r="U2598" s="15">
        <f>(((I2598/60)/60)/24)+DATE(1970,1,1)</f>
        <v>41917.801064814819</v>
      </c>
    </row>
    <row r="2599" spans="1:21" ht="29" x14ac:dyDescent="0.35">
      <c r="A2599">
        <v>1727</v>
      </c>
      <c r="B2599" s="3" t="s">
        <v>1728</v>
      </c>
      <c r="C2599" s="3" t="s">
        <v>5837</v>
      </c>
      <c r="D2599" s="6">
        <v>3000</v>
      </c>
      <c r="E2599" s="8">
        <v>2400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>ROUND((E2599/D2599)*100,0)</f>
        <v>80</v>
      </c>
      <c r="P2599" s="8">
        <f>IFERROR(ROUND(E2599/L2599,2),0)</f>
        <v>2400</v>
      </c>
      <c r="Q2599" s="10" t="s">
        <v>8313</v>
      </c>
      <c r="R2599" t="s">
        <v>8345</v>
      </c>
      <c r="S2599">
        <f>YEAR(T2599)</f>
        <v>2015</v>
      </c>
      <c r="T2599" s="14">
        <f>(((J2599/60)/60)/24)+DATE(1970,1,1)</f>
        <v>42044.927974537044</v>
      </c>
      <c r="U2599" s="15">
        <f>(((I2599/60)/60)/24)+DATE(1970,1,1)</f>
        <v>42099.458333333328</v>
      </c>
    </row>
    <row r="2600" spans="1:21" ht="29" x14ac:dyDescent="0.35">
      <c r="A2600">
        <v>1730</v>
      </c>
      <c r="B2600" s="3" t="s">
        <v>1731</v>
      </c>
      <c r="C2600" s="3" t="s">
        <v>5840</v>
      </c>
      <c r="D2600" s="6">
        <v>3000</v>
      </c>
      <c r="E2600" s="8">
        <v>2390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>ROUND((E2600/D2600)*100,0)</f>
        <v>80</v>
      </c>
      <c r="P2600" s="8">
        <f>IFERROR(ROUND(E2600/L2600,2),0)</f>
        <v>0</v>
      </c>
      <c r="Q2600" s="10" t="s">
        <v>8313</v>
      </c>
      <c r="R2600" t="s">
        <v>8345</v>
      </c>
      <c r="S2600">
        <f>YEAR(T2600)</f>
        <v>2015</v>
      </c>
      <c r="T2600" s="14">
        <f>(((J2600/60)/60)/24)+DATE(1970,1,1)</f>
        <v>42272.087766203709</v>
      </c>
      <c r="U2600" s="15">
        <f>(((I2600/60)/60)/24)+DATE(1970,1,1)</f>
        <v>42302.087766203709</v>
      </c>
    </row>
    <row r="2601" spans="1:21" x14ac:dyDescent="0.35">
      <c r="A2601">
        <v>1736</v>
      </c>
      <c r="B2601" s="3" t="s">
        <v>1737</v>
      </c>
      <c r="C2601" s="3" t="s">
        <v>5846</v>
      </c>
      <c r="D2601" s="6">
        <v>3000</v>
      </c>
      <c r="E2601" s="8">
        <v>2366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>ROUND((E2601/D2601)*100,0)</f>
        <v>79</v>
      </c>
      <c r="P2601" s="8">
        <f>IFERROR(ROUND(E2601/L2601,2),0)</f>
        <v>2366</v>
      </c>
      <c r="Q2601" s="10" t="s">
        <v>8313</v>
      </c>
      <c r="R2601" t="s">
        <v>8345</v>
      </c>
      <c r="S2601">
        <f>YEAR(T2601)</f>
        <v>2015</v>
      </c>
      <c r="T2601" s="14">
        <f>(((J2601/60)/60)/24)+DATE(1970,1,1)</f>
        <v>42286.861493055556</v>
      </c>
      <c r="U2601" s="15">
        <f>(((I2601/60)/60)/24)+DATE(1970,1,1)</f>
        <v>42316.90315972222</v>
      </c>
    </row>
    <row r="2602" spans="1:21" ht="29" x14ac:dyDescent="0.35">
      <c r="A2602">
        <v>1740</v>
      </c>
      <c r="B2602" s="3" t="s">
        <v>1741</v>
      </c>
      <c r="C2602" s="3" t="s">
        <v>5850</v>
      </c>
      <c r="D2602" s="6">
        <v>3000</v>
      </c>
      <c r="E2602" s="8">
        <v>2358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>ROUND((E2602/D2602)*100,0)</f>
        <v>79</v>
      </c>
      <c r="P2602" s="8">
        <f>IFERROR(ROUND(E2602/L2602,2),0)</f>
        <v>0</v>
      </c>
      <c r="Q2602" s="10" t="s">
        <v>8313</v>
      </c>
      <c r="R2602" t="s">
        <v>8345</v>
      </c>
      <c r="S2602">
        <f>YEAR(T2602)</f>
        <v>2015</v>
      </c>
      <c r="T2602" s="14">
        <f>(((J2602/60)/60)/24)+DATE(1970,1,1)</f>
        <v>42171.817384259266</v>
      </c>
      <c r="U2602" s="15">
        <f>(((I2602/60)/60)/24)+DATE(1970,1,1)</f>
        <v>42201.817384259266</v>
      </c>
    </row>
    <row r="2603" spans="1:21" x14ac:dyDescent="0.35">
      <c r="A2603">
        <v>1791</v>
      </c>
      <c r="B2603" s="3" t="s">
        <v>1792</v>
      </c>
      <c r="C2603" s="3" t="s">
        <v>5901</v>
      </c>
      <c r="D2603" s="6">
        <v>3000</v>
      </c>
      <c r="E2603" s="8">
        <v>2182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>ROUND((E2603/D2603)*100,0)</f>
        <v>73</v>
      </c>
      <c r="P2603" s="8">
        <f>IFERROR(ROUND(E2603/L2603,2),0)</f>
        <v>545.5</v>
      </c>
      <c r="Q2603" s="10" t="s">
        <v>8325</v>
      </c>
      <c r="R2603" t="s">
        <v>8331</v>
      </c>
      <c r="S2603">
        <f>YEAR(T2603)</f>
        <v>2014</v>
      </c>
      <c r="T2603" s="14">
        <f>(((J2603/60)/60)/24)+DATE(1970,1,1)</f>
        <v>41973.740335648152</v>
      </c>
      <c r="U2603" s="15">
        <f>(((I2603/60)/60)/24)+DATE(1970,1,1)</f>
        <v>42033.740335648152</v>
      </c>
    </row>
    <row r="2604" spans="1:21" ht="29" x14ac:dyDescent="0.35">
      <c r="A2604">
        <v>1793</v>
      </c>
      <c r="B2604" s="3" t="s">
        <v>1794</v>
      </c>
      <c r="C2604" s="3" t="s">
        <v>5903</v>
      </c>
      <c r="D2604" s="6">
        <v>3000</v>
      </c>
      <c r="E2604" s="8">
        <v>2175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>ROUND((E2604/D2604)*100,0)</f>
        <v>73</v>
      </c>
      <c r="P2604" s="8">
        <f>IFERROR(ROUND(E2604/L2604,2),0)</f>
        <v>1087.5</v>
      </c>
      <c r="Q2604" s="10" t="s">
        <v>8325</v>
      </c>
      <c r="R2604" t="s">
        <v>8331</v>
      </c>
      <c r="S2604">
        <f>YEAR(T2604)</f>
        <v>2014</v>
      </c>
      <c r="T2604" s="14">
        <f>(((J2604/60)/60)/24)+DATE(1970,1,1)</f>
        <v>41940.89166666667</v>
      </c>
      <c r="U2604" s="15">
        <f>(((I2604/60)/60)/24)+DATE(1970,1,1)</f>
        <v>41970.933333333334</v>
      </c>
    </row>
    <row r="2605" spans="1:21" ht="29" x14ac:dyDescent="0.35">
      <c r="A2605">
        <v>1815</v>
      </c>
      <c r="B2605" s="3" t="s">
        <v>1816</v>
      </c>
      <c r="C2605" s="3" t="s">
        <v>5925</v>
      </c>
      <c r="D2605" s="6">
        <v>3000</v>
      </c>
      <c r="E2605" s="8">
        <v>2130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>ROUND((E2605/D2605)*100,0)</f>
        <v>71</v>
      </c>
      <c r="P2605" s="8">
        <f>IFERROR(ROUND(E2605/L2605,2),0)</f>
        <v>0</v>
      </c>
      <c r="Q2605" s="10" t="s">
        <v>8325</v>
      </c>
      <c r="R2605" t="s">
        <v>8331</v>
      </c>
      <c r="S2605">
        <f>YEAR(T2605)</f>
        <v>2015</v>
      </c>
      <c r="T2605" s="14">
        <f>(((J2605/60)/60)/24)+DATE(1970,1,1)</f>
        <v>42172.906678240746</v>
      </c>
      <c r="U2605" s="15">
        <f>(((I2605/60)/60)/24)+DATE(1970,1,1)</f>
        <v>42186.906678240746</v>
      </c>
    </row>
    <row r="2606" spans="1:21" x14ac:dyDescent="0.35">
      <c r="A2606">
        <v>1824</v>
      </c>
      <c r="B2606" s="3" t="s">
        <v>1825</v>
      </c>
      <c r="C2606" s="3" t="s">
        <v>5934</v>
      </c>
      <c r="D2606" s="6">
        <v>3000</v>
      </c>
      <c r="E2606" s="8">
        <v>2110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>ROUND((E2606/D2606)*100,0)</f>
        <v>70</v>
      </c>
      <c r="P2606" s="8">
        <f>IFERROR(ROUND(E2606/L2606,2),0)</f>
        <v>52.75</v>
      </c>
      <c r="Q2606" s="10" t="s">
        <v>8313</v>
      </c>
      <c r="R2606" t="s">
        <v>8315</v>
      </c>
      <c r="S2606">
        <f>YEAR(T2606)</f>
        <v>2013</v>
      </c>
      <c r="T2606" s="14">
        <f>(((J2606/60)/60)/24)+DATE(1970,1,1)</f>
        <v>41626.916284722225</v>
      </c>
      <c r="U2606" s="15">
        <f>(((I2606/60)/60)/24)+DATE(1970,1,1)</f>
        <v>41647.088888888888</v>
      </c>
    </row>
    <row r="2607" spans="1:21" ht="29" x14ac:dyDescent="0.35">
      <c r="A2607">
        <v>1848</v>
      </c>
      <c r="B2607" s="3" t="s">
        <v>1849</v>
      </c>
      <c r="C2607" s="3" t="s">
        <v>5958</v>
      </c>
      <c r="D2607" s="6">
        <v>3000</v>
      </c>
      <c r="E2607" s="8">
        <v>2065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>ROUND((E2607/D2607)*100,0)</f>
        <v>69</v>
      </c>
      <c r="P2607" s="8">
        <f>IFERROR(ROUND(E2607/L2607,2),0)</f>
        <v>86.04</v>
      </c>
      <c r="Q2607" s="10" t="s">
        <v>8313</v>
      </c>
      <c r="R2607" t="s">
        <v>8315</v>
      </c>
      <c r="S2607">
        <f>YEAR(T2607)</f>
        <v>2011</v>
      </c>
      <c r="T2607" s="14">
        <f>(((J2607/60)/60)/24)+DATE(1970,1,1)</f>
        <v>40691.788055555553</v>
      </c>
      <c r="U2607" s="15">
        <f>(((I2607/60)/60)/24)+DATE(1970,1,1)</f>
        <v>40755.290972222225</v>
      </c>
    </row>
    <row r="2608" spans="1:21" ht="29" x14ac:dyDescent="0.35">
      <c r="A2608">
        <v>1857</v>
      </c>
      <c r="B2608" s="3" t="s">
        <v>1858</v>
      </c>
      <c r="C2608" s="3" t="s">
        <v>5967</v>
      </c>
      <c r="D2608" s="6">
        <v>3000</v>
      </c>
      <c r="E2608" s="8">
        <v>2053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>ROUND((E2608/D2608)*100,0)</f>
        <v>68</v>
      </c>
      <c r="P2608" s="8">
        <f>IFERROR(ROUND(E2608/L2608,2),0)</f>
        <v>93.32</v>
      </c>
      <c r="Q2608" s="10" t="s">
        <v>8313</v>
      </c>
      <c r="R2608" t="s">
        <v>8315</v>
      </c>
      <c r="S2608">
        <f>YEAR(T2608)</f>
        <v>2014</v>
      </c>
      <c r="T2608" s="14">
        <f>(((J2608/60)/60)/24)+DATE(1970,1,1)</f>
        <v>41864.76866898148</v>
      </c>
      <c r="U2608" s="15">
        <f>(((I2608/60)/60)/24)+DATE(1970,1,1)</f>
        <v>41894.76866898148</v>
      </c>
    </row>
    <row r="2609" spans="1:21" x14ac:dyDescent="0.35">
      <c r="A2609">
        <v>1859</v>
      </c>
      <c r="B2609" s="3" t="s">
        <v>1860</v>
      </c>
      <c r="C2609" s="3" t="s">
        <v>5969</v>
      </c>
      <c r="D2609" s="6">
        <v>3000</v>
      </c>
      <c r="E2609" s="8">
        <v>2052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>ROUND((E2609/D2609)*100,0)</f>
        <v>68</v>
      </c>
      <c r="P2609" s="8">
        <f>IFERROR(ROUND(E2609/L2609,2),0)</f>
        <v>36.64</v>
      </c>
      <c r="Q2609" s="10" t="s">
        <v>8313</v>
      </c>
      <c r="R2609" t="s">
        <v>8315</v>
      </c>
      <c r="S2609">
        <f>YEAR(T2609)</f>
        <v>2011</v>
      </c>
      <c r="T2609" s="14">
        <f>(((J2609/60)/60)/24)+DATE(1970,1,1)</f>
        <v>40778.770011574074</v>
      </c>
      <c r="U2609" s="15">
        <f>(((I2609/60)/60)/24)+DATE(1970,1,1)</f>
        <v>40808.770011574074</v>
      </c>
    </row>
    <row r="2610" spans="1:21" ht="29" x14ac:dyDescent="0.35">
      <c r="A2610">
        <v>1887</v>
      </c>
      <c r="B2610" s="3" t="s">
        <v>1888</v>
      </c>
      <c r="C2610" s="3" t="s">
        <v>5997</v>
      </c>
      <c r="D2610" s="6">
        <v>3000</v>
      </c>
      <c r="E2610" s="8">
        <v>2015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>ROUND((E2610/D2610)*100,0)</f>
        <v>67</v>
      </c>
      <c r="P2610" s="8">
        <f>IFERROR(ROUND(E2610/L2610,2),0)</f>
        <v>251.88</v>
      </c>
      <c r="Q2610" s="10" t="s">
        <v>8313</v>
      </c>
      <c r="R2610" t="s">
        <v>8343</v>
      </c>
      <c r="S2610">
        <f>YEAR(T2610)</f>
        <v>2015</v>
      </c>
      <c r="T2610" s="14">
        <f>(((J2610/60)/60)/24)+DATE(1970,1,1)</f>
        <v>42323.800138888888</v>
      </c>
      <c r="U2610" s="15">
        <f>(((I2610/60)/60)/24)+DATE(1970,1,1)</f>
        <v>42341.895833333328</v>
      </c>
    </row>
    <row r="2611" spans="1:21" ht="29" x14ac:dyDescent="0.35">
      <c r="A2611">
        <v>1903</v>
      </c>
      <c r="B2611" s="3" t="s">
        <v>1904</v>
      </c>
      <c r="C2611" s="3" t="s">
        <v>6013</v>
      </c>
      <c r="D2611" s="6">
        <v>3000</v>
      </c>
      <c r="E2611" s="8">
        <v>2001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>ROUND((E2611/D2611)*100,0)</f>
        <v>67</v>
      </c>
      <c r="P2611" s="8">
        <f>IFERROR(ROUND(E2611/L2611,2),0)</f>
        <v>48.8</v>
      </c>
      <c r="Q2611" s="10" t="s">
        <v>8316</v>
      </c>
      <c r="R2611" t="s">
        <v>8349</v>
      </c>
      <c r="S2611">
        <f>YEAR(T2611)</f>
        <v>2016</v>
      </c>
      <c r="T2611" s="14">
        <f>(((J2611/60)/60)/24)+DATE(1970,1,1)</f>
        <v>42702.770729166667</v>
      </c>
      <c r="U2611" s="15">
        <f>(((I2611/60)/60)/24)+DATE(1970,1,1)</f>
        <v>42762.770729166667</v>
      </c>
    </row>
    <row r="2612" spans="1:21" ht="43.5" x14ac:dyDescent="0.35">
      <c r="A2612">
        <v>1924</v>
      </c>
      <c r="B2612" s="3" t="s">
        <v>1925</v>
      </c>
      <c r="C2612" s="3" t="s">
        <v>6034</v>
      </c>
      <c r="D2612" s="6">
        <v>3000</v>
      </c>
      <c r="E2612" s="8">
        <v>1955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>ROUND((E2612/D2612)*100,0)</f>
        <v>65</v>
      </c>
      <c r="P2612" s="8">
        <f>IFERROR(ROUND(E2612/L2612,2),0)</f>
        <v>59.24</v>
      </c>
      <c r="Q2612" s="10" t="s">
        <v>8313</v>
      </c>
      <c r="R2612" t="s">
        <v>8343</v>
      </c>
      <c r="S2612">
        <f>YEAR(T2612)</f>
        <v>2013</v>
      </c>
      <c r="T2612" s="14">
        <f>(((J2612/60)/60)/24)+DATE(1970,1,1)</f>
        <v>41626.761053240742</v>
      </c>
      <c r="U2612" s="15">
        <f>(((I2612/60)/60)/24)+DATE(1970,1,1)</f>
        <v>41654.814583333333</v>
      </c>
    </row>
    <row r="2613" spans="1:21" ht="29" x14ac:dyDescent="0.35">
      <c r="A2613">
        <v>1990</v>
      </c>
      <c r="B2613" s="3" t="s">
        <v>1991</v>
      </c>
      <c r="C2613" s="3" t="s">
        <v>6100</v>
      </c>
      <c r="D2613" s="6">
        <v>3000</v>
      </c>
      <c r="E2613" s="8">
        <v>1739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>ROUND((E2613/D2613)*100,0)</f>
        <v>58</v>
      </c>
      <c r="P2613" s="8">
        <f>IFERROR(ROUND(E2613/L2613,2),0)</f>
        <v>347.8</v>
      </c>
      <c r="Q2613" s="10" t="s">
        <v>8325</v>
      </c>
      <c r="R2613" t="s">
        <v>8352</v>
      </c>
      <c r="S2613">
        <f>YEAR(T2613)</f>
        <v>2016</v>
      </c>
      <c r="T2613" s="14">
        <f>(((J2613/60)/60)/24)+DATE(1970,1,1)</f>
        <v>42398.195972222224</v>
      </c>
      <c r="U2613" s="15">
        <f>(((I2613/60)/60)/24)+DATE(1970,1,1)</f>
        <v>42413.195972222224</v>
      </c>
    </row>
    <row r="2614" spans="1:21" ht="29" x14ac:dyDescent="0.35">
      <c r="A2614">
        <v>2028</v>
      </c>
      <c r="B2614" s="3" t="s">
        <v>2029</v>
      </c>
      <c r="C2614" s="3" t="s">
        <v>6138</v>
      </c>
      <c r="D2614" s="6">
        <v>3000</v>
      </c>
      <c r="E2614" s="8">
        <v>1625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>ROUND((E2614/D2614)*100,0)</f>
        <v>54</v>
      </c>
      <c r="P2614" s="8">
        <f>IFERROR(ROUND(E2614/L2614,2),0)</f>
        <v>20.57</v>
      </c>
      <c r="Q2614" s="10" t="s">
        <v>8316</v>
      </c>
      <c r="R2614" t="s">
        <v>8317</v>
      </c>
      <c r="S2614">
        <f>YEAR(T2614)</f>
        <v>2010</v>
      </c>
      <c r="T2614" s="14">
        <f>(((J2614/60)/60)/24)+DATE(1970,1,1)</f>
        <v>40215.919050925928</v>
      </c>
      <c r="U2614" s="15">
        <f>(((I2614/60)/60)/24)+DATE(1970,1,1)</f>
        <v>40252.913194444445</v>
      </c>
    </row>
    <row r="2615" spans="1:21" ht="29" x14ac:dyDescent="0.35">
      <c r="A2615">
        <v>2040</v>
      </c>
      <c r="B2615" s="3" t="s">
        <v>2041</v>
      </c>
      <c r="C2615" s="3" t="s">
        <v>6150</v>
      </c>
      <c r="D2615" s="6">
        <v>3000</v>
      </c>
      <c r="E2615" s="8">
        <v>1590.29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>ROUND((E2615/D2615)*100,0)</f>
        <v>53</v>
      </c>
      <c r="P2615" s="8">
        <f>IFERROR(ROUND(E2615/L2615,2),0)</f>
        <v>5.87</v>
      </c>
      <c r="Q2615" s="10" t="s">
        <v>8316</v>
      </c>
      <c r="R2615" t="s">
        <v>8317</v>
      </c>
      <c r="S2615">
        <f>YEAR(T2615)</f>
        <v>2013</v>
      </c>
      <c r="T2615" s="14">
        <f>(((J2615/60)/60)/24)+DATE(1970,1,1)</f>
        <v>41578.927118055559</v>
      </c>
      <c r="U2615" s="15">
        <f>(((I2615/60)/60)/24)+DATE(1970,1,1)</f>
        <v>41593.968784722223</v>
      </c>
    </row>
    <row r="2616" spans="1:21" ht="29" x14ac:dyDescent="0.35">
      <c r="A2616">
        <v>2084</v>
      </c>
      <c r="B2616" s="3" t="s">
        <v>2085</v>
      </c>
      <c r="C2616" s="3" t="s">
        <v>6194</v>
      </c>
      <c r="D2616" s="6">
        <v>3000</v>
      </c>
      <c r="E2616" s="8">
        <v>1511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>ROUND((E2616/D2616)*100,0)</f>
        <v>50</v>
      </c>
      <c r="P2616" s="8">
        <f>IFERROR(ROUND(E2616/L2616,2),0)</f>
        <v>32.85</v>
      </c>
      <c r="Q2616" s="10" t="s">
        <v>8313</v>
      </c>
      <c r="R2616" t="s">
        <v>8343</v>
      </c>
      <c r="S2616">
        <f>YEAR(T2616)</f>
        <v>2014</v>
      </c>
      <c r="T2616" s="14">
        <f>(((J2616/60)/60)/24)+DATE(1970,1,1)</f>
        <v>41731.833124999997</v>
      </c>
      <c r="U2616" s="15">
        <f>(((I2616/60)/60)/24)+DATE(1970,1,1)</f>
        <v>41763.290972222225</v>
      </c>
    </row>
    <row r="2617" spans="1:21" ht="29" x14ac:dyDescent="0.35">
      <c r="A2617">
        <v>2088</v>
      </c>
      <c r="B2617" s="3" t="s">
        <v>2089</v>
      </c>
      <c r="C2617" s="3" t="s">
        <v>6198</v>
      </c>
      <c r="D2617" s="6">
        <v>3000</v>
      </c>
      <c r="E2617" s="8">
        <v>1510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>ROUND((E2617/D2617)*100,0)</f>
        <v>50</v>
      </c>
      <c r="P2617" s="8">
        <f>IFERROR(ROUND(E2617/L2617,2),0)</f>
        <v>20.13</v>
      </c>
      <c r="Q2617" s="10" t="s">
        <v>8313</v>
      </c>
      <c r="R2617" t="s">
        <v>8343</v>
      </c>
      <c r="S2617">
        <f>YEAR(T2617)</f>
        <v>2010</v>
      </c>
      <c r="T2617" s="14">
        <f>(((J2617/60)/60)/24)+DATE(1970,1,1)</f>
        <v>40395.714722222219</v>
      </c>
      <c r="U2617" s="15">
        <f>(((I2617/60)/60)/24)+DATE(1970,1,1)</f>
        <v>40432.165972222225</v>
      </c>
    </row>
    <row r="2618" spans="1:21" ht="29" x14ac:dyDescent="0.35">
      <c r="A2618">
        <v>2097</v>
      </c>
      <c r="B2618" s="3" t="s">
        <v>2098</v>
      </c>
      <c r="C2618" s="3" t="s">
        <v>6207</v>
      </c>
      <c r="D2618" s="6">
        <v>3000</v>
      </c>
      <c r="E2618" s="8">
        <v>1500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>ROUND((E2618/D2618)*100,0)</f>
        <v>50</v>
      </c>
      <c r="P2618" s="8">
        <f>IFERROR(ROUND(E2618/L2618,2),0)</f>
        <v>39.47</v>
      </c>
      <c r="Q2618" s="10" t="s">
        <v>8313</v>
      </c>
      <c r="R2618" t="s">
        <v>8343</v>
      </c>
      <c r="S2618">
        <f>YEAR(T2618)</f>
        <v>2011</v>
      </c>
      <c r="T2618" s="14">
        <f>(((J2618/60)/60)/24)+DATE(1970,1,1)</f>
        <v>40818.58489583333</v>
      </c>
      <c r="U2618" s="15">
        <f>(((I2618/60)/60)/24)+DATE(1970,1,1)</f>
        <v>40878.626562500001</v>
      </c>
    </row>
    <row r="2619" spans="1:21" x14ac:dyDescent="0.35">
      <c r="A2619">
        <v>2099</v>
      </c>
      <c r="B2619" s="3" t="s">
        <v>2100</v>
      </c>
      <c r="C2619" s="3" t="s">
        <v>6209</v>
      </c>
      <c r="D2619" s="6">
        <v>3000</v>
      </c>
      <c r="E2619" s="8">
        <v>1500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>ROUND((E2619/D2619)*100,0)</f>
        <v>50</v>
      </c>
      <c r="P2619" s="8">
        <f>IFERROR(ROUND(E2619/L2619,2),0)</f>
        <v>23.81</v>
      </c>
      <c r="Q2619" s="10" t="s">
        <v>8313</v>
      </c>
      <c r="R2619" t="s">
        <v>8343</v>
      </c>
      <c r="S2619">
        <f>YEAR(T2619)</f>
        <v>2015</v>
      </c>
      <c r="T2619" s="14">
        <f>(((J2619/60)/60)/24)+DATE(1970,1,1)</f>
        <v>42173.746342592596</v>
      </c>
      <c r="U2619" s="15">
        <f>(((I2619/60)/60)/24)+DATE(1970,1,1)</f>
        <v>42187.152777777781</v>
      </c>
    </row>
    <row r="2620" spans="1:21" ht="29" x14ac:dyDescent="0.35">
      <c r="A2620">
        <v>2182</v>
      </c>
      <c r="B2620" s="3" t="s">
        <v>2183</v>
      </c>
      <c r="C2620" s="3" t="s">
        <v>6292</v>
      </c>
      <c r="D2620" s="6">
        <v>3000</v>
      </c>
      <c r="E2620" s="8">
        <v>1296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>ROUND((E2620/D2620)*100,0)</f>
        <v>43</v>
      </c>
      <c r="P2620" s="8">
        <f>IFERROR(ROUND(E2620/L2620,2),0)</f>
        <v>3.64</v>
      </c>
      <c r="Q2620" s="10" t="s">
        <v>8311</v>
      </c>
      <c r="R2620" t="s">
        <v>8312</v>
      </c>
      <c r="S2620">
        <f>YEAR(T2620)</f>
        <v>2014</v>
      </c>
      <c r="T2620" s="14">
        <f>(((J2620/60)/60)/24)+DATE(1970,1,1)</f>
        <v>41879.900752314818</v>
      </c>
      <c r="U2620" s="15">
        <f>(((I2620/60)/60)/24)+DATE(1970,1,1)</f>
        <v>41914.900752314818</v>
      </c>
    </row>
    <row r="2621" spans="1:21" ht="29" x14ac:dyDescent="0.35">
      <c r="A2621">
        <v>2283</v>
      </c>
      <c r="B2621" s="3" t="s">
        <v>2284</v>
      </c>
      <c r="C2621" s="3" t="s">
        <v>6393</v>
      </c>
      <c r="D2621" s="6">
        <v>3000</v>
      </c>
      <c r="E2621" s="8">
        <v>1091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>ROUND((E2621/D2621)*100,0)</f>
        <v>36</v>
      </c>
      <c r="P2621" s="8">
        <f>IFERROR(ROUND(E2621/L2621,2),0)</f>
        <v>22.73</v>
      </c>
      <c r="Q2621" s="10" t="s">
        <v>8313</v>
      </c>
      <c r="R2621" t="s">
        <v>8315</v>
      </c>
      <c r="S2621">
        <f>YEAR(T2621)</f>
        <v>2012</v>
      </c>
      <c r="T2621" s="14">
        <f>(((J2621/60)/60)/24)+DATE(1970,1,1)</f>
        <v>40978.125046296293</v>
      </c>
      <c r="U2621" s="15">
        <f>(((I2621/60)/60)/24)+DATE(1970,1,1)</f>
        <v>41038.083379629628</v>
      </c>
    </row>
    <row r="2622" spans="1:21" ht="29" x14ac:dyDescent="0.35">
      <c r="A2622">
        <v>2285</v>
      </c>
      <c r="B2622" s="3" t="s">
        <v>2286</v>
      </c>
      <c r="C2622" s="3" t="s">
        <v>6395</v>
      </c>
      <c r="D2622" s="6">
        <v>3000</v>
      </c>
      <c r="E2622" s="8">
        <v>1088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>ROUND((E2622/D2622)*100,0)</f>
        <v>36</v>
      </c>
      <c r="P2622" s="8">
        <f>IFERROR(ROUND(E2622/L2622,2),0)</f>
        <v>13.77</v>
      </c>
      <c r="Q2622" s="10" t="s">
        <v>8313</v>
      </c>
      <c r="R2622" t="s">
        <v>8315</v>
      </c>
      <c r="S2622">
        <f>YEAR(T2622)</f>
        <v>2012</v>
      </c>
      <c r="T2622" s="14">
        <f>(((J2622/60)/60)/24)+DATE(1970,1,1)</f>
        <v>41059.185682870368</v>
      </c>
      <c r="U2622" s="15">
        <f>(((I2622/60)/60)/24)+DATE(1970,1,1)</f>
        <v>41089.185682870368</v>
      </c>
    </row>
    <row r="2623" spans="1:21" ht="29" x14ac:dyDescent="0.35">
      <c r="A2623">
        <v>2312</v>
      </c>
      <c r="B2623" s="3" t="s">
        <v>2313</v>
      </c>
      <c r="C2623" s="3" t="s">
        <v>6422</v>
      </c>
      <c r="D2623" s="6">
        <v>3000</v>
      </c>
      <c r="E2623" s="8">
        <v>1050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>ROUND((E2623/D2623)*100,0)</f>
        <v>35</v>
      </c>
      <c r="P2623" s="8">
        <f>IFERROR(ROUND(E2623/L2623,2),0)</f>
        <v>13.29</v>
      </c>
      <c r="Q2623" s="10" t="s">
        <v>8313</v>
      </c>
      <c r="R2623" t="s">
        <v>8343</v>
      </c>
      <c r="S2623">
        <f>YEAR(T2623)</f>
        <v>2014</v>
      </c>
      <c r="T2623" s="14">
        <f>(((J2623/60)/60)/24)+DATE(1970,1,1)</f>
        <v>41716.632847222223</v>
      </c>
      <c r="U2623" s="15">
        <f>(((I2623/60)/60)/24)+DATE(1970,1,1)</f>
        <v>41747.958333333336</v>
      </c>
    </row>
    <row r="2624" spans="1:21" ht="29" x14ac:dyDescent="0.35">
      <c r="A2624">
        <v>2319</v>
      </c>
      <c r="B2624" s="3" t="s">
        <v>2320</v>
      </c>
      <c r="C2624" s="3" t="s">
        <v>6429</v>
      </c>
      <c r="D2624" s="6">
        <v>3000</v>
      </c>
      <c r="E2624" s="8">
        <v>1040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>ROUND((E2624/D2624)*100,0)</f>
        <v>35</v>
      </c>
      <c r="P2624" s="8">
        <f>IFERROR(ROUND(E2624/L2624,2),0)</f>
        <v>13.51</v>
      </c>
      <c r="Q2624" s="10" t="s">
        <v>8313</v>
      </c>
      <c r="R2624" t="s">
        <v>8343</v>
      </c>
      <c r="S2624">
        <f>YEAR(T2624)</f>
        <v>2013</v>
      </c>
      <c r="T2624" s="14">
        <f>(((J2624/60)/60)/24)+DATE(1970,1,1)</f>
        <v>41593.082002314812</v>
      </c>
      <c r="U2624" s="15">
        <f>(((I2624/60)/60)/24)+DATE(1970,1,1)</f>
        <v>41623.082002314812</v>
      </c>
    </row>
    <row r="2625" spans="1:21" ht="29" x14ac:dyDescent="0.35">
      <c r="A2625">
        <v>2345</v>
      </c>
      <c r="B2625" s="3" t="s">
        <v>2346</v>
      </c>
      <c r="C2625" s="3" t="s">
        <v>6455</v>
      </c>
      <c r="D2625" s="6">
        <v>3000</v>
      </c>
      <c r="E2625" s="8">
        <v>1010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>ROUND((E2625/D2625)*100,0)</f>
        <v>34</v>
      </c>
      <c r="P2625" s="8">
        <f>IFERROR(ROUND(E2625/L2625,2),0)</f>
        <v>0</v>
      </c>
      <c r="Q2625" s="10" t="s">
        <v>8316</v>
      </c>
      <c r="R2625" t="s">
        <v>8334</v>
      </c>
      <c r="S2625">
        <f>YEAR(T2625)</f>
        <v>2015</v>
      </c>
      <c r="T2625" s="14">
        <f>(((J2625/60)/60)/24)+DATE(1970,1,1)</f>
        <v>42060.001805555556</v>
      </c>
      <c r="U2625" s="15">
        <f>(((I2625/60)/60)/24)+DATE(1970,1,1)</f>
        <v>42094.985416666663</v>
      </c>
    </row>
    <row r="2626" spans="1:21" ht="29" x14ac:dyDescent="0.35">
      <c r="A2626">
        <v>2376</v>
      </c>
      <c r="B2626" s="3" t="s">
        <v>2377</v>
      </c>
      <c r="C2626" s="3" t="s">
        <v>6486</v>
      </c>
      <c r="D2626" s="6">
        <v>3000</v>
      </c>
      <c r="E2626" s="8">
        <v>986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>ROUND((E2626/D2626)*100,0)</f>
        <v>33</v>
      </c>
      <c r="P2626" s="8">
        <f>IFERROR(ROUND(E2626/L2626,2),0)</f>
        <v>246.5</v>
      </c>
      <c r="Q2626" s="10" t="s">
        <v>8316</v>
      </c>
      <c r="R2626" t="s">
        <v>8334</v>
      </c>
      <c r="S2626">
        <f>YEAR(T2626)</f>
        <v>2015</v>
      </c>
      <c r="T2626" s="14">
        <f>(((J2626/60)/60)/24)+DATE(1970,1,1)</f>
        <v>42318.925532407404</v>
      </c>
      <c r="U2626" s="15">
        <f>(((I2626/60)/60)/24)+DATE(1970,1,1)</f>
        <v>42348.925532407404</v>
      </c>
    </row>
    <row r="2627" spans="1:21" ht="29" x14ac:dyDescent="0.35">
      <c r="A2627">
        <v>2382</v>
      </c>
      <c r="B2627" s="3" t="s">
        <v>2383</v>
      </c>
      <c r="C2627" s="3" t="s">
        <v>6492</v>
      </c>
      <c r="D2627" s="6">
        <v>3000</v>
      </c>
      <c r="E2627" s="8">
        <v>970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>ROUND((E2627/D2627)*100,0)</f>
        <v>32</v>
      </c>
      <c r="P2627" s="8">
        <f>IFERROR(ROUND(E2627/L2627,2),0)</f>
        <v>485</v>
      </c>
      <c r="Q2627" s="10" t="s">
        <v>8316</v>
      </c>
      <c r="R2627" t="s">
        <v>8334</v>
      </c>
      <c r="S2627">
        <f>YEAR(T2627)</f>
        <v>2015</v>
      </c>
      <c r="T2627" s="14">
        <f>(((J2627/60)/60)/24)+DATE(1970,1,1)</f>
        <v>42195.187534722223</v>
      </c>
      <c r="U2627" s="15">
        <f>(((I2627/60)/60)/24)+DATE(1970,1,1)</f>
        <v>42220.187534722223</v>
      </c>
    </row>
    <row r="2628" spans="1:21" ht="29" x14ac:dyDescent="0.35">
      <c r="A2628">
        <v>2413</v>
      </c>
      <c r="B2628" s="3" t="s">
        <v>2414</v>
      </c>
      <c r="C2628" s="3" t="s">
        <v>6523</v>
      </c>
      <c r="D2628" s="6">
        <v>3000</v>
      </c>
      <c r="E2628" s="8">
        <v>885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>ROUND((E2628/D2628)*100,0)</f>
        <v>30</v>
      </c>
      <c r="P2628" s="8">
        <f>IFERROR(ROUND(E2628/L2628,2),0)</f>
        <v>295</v>
      </c>
      <c r="Q2628" s="10" t="s">
        <v>8321</v>
      </c>
      <c r="R2628" t="s">
        <v>8322</v>
      </c>
      <c r="S2628">
        <f>YEAR(T2628)</f>
        <v>2014</v>
      </c>
      <c r="T2628" s="14">
        <f>(((J2628/60)/60)/24)+DATE(1970,1,1)</f>
        <v>41760.10974537037</v>
      </c>
      <c r="U2628" s="15">
        <f>(((I2628/60)/60)/24)+DATE(1970,1,1)</f>
        <v>41790.979166666664</v>
      </c>
    </row>
    <row r="2629" spans="1:21" ht="29" x14ac:dyDescent="0.35">
      <c r="A2629">
        <v>2419</v>
      </c>
      <c r="B2629" s="3" t="s">
        <v>2420</v>
      </c>
      <c r="C2629" s="3" t="s">
        <v>6529</v>
      </c>
      <c r="D2629" s="6">
        <v>3000</v>
      </c>
      <c r="E2629" s="8">
        <v>876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>ROUND((E2629/D2629)*100,0)</f>
        <v>29</v>
      </c>
      <c r="P2629" s="8">
        <f>IFERROR(ROUND(E2629/L2629,2),0)</f>
        <v>0</v>
      </c>
      <c r="Q2629" s="10" t="s">
        <v>8321</v>
      </c>
      <c r="R2629" t="s">
        <v>8322</v>
      </c>
      <c r="S2629">
        <f>YEAR(T2629)</f>
        <v>2014</v>
      </c>
      <c r="T2629" s="14">
        <f>(((J2629/60)/60)/24)+DATE(1970,1,1)</f>
        <v>41993.738298611104</v>
      </c>
      <c r="U2629" s="15">
        <f>(((I2629/60)/60)/24)+DATE(1970,1,1)</f>
        <v>42053.738298611104</v>
      </c>
    </row>
    <row r="2630" spans="1:21" ht="29" x14ac:dyDescent="0.35">
      <c r="A2630">
        <v>2430</v>
      </c>
      <c r="B2630" s="3" t="s">
        <v>2431</v>
      </c>
      <c r="C2630" s="3" t="s">
        <v>6540</v>
      </c>
      <c r="D2630" s="6">
        <v>3000</v>
      </c>
      <c r="E2630" s="8">
        <v>852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>ROUND((E2630/D2630)*100,0)</f>
        <v>28</v>
      </c>
      <c r="P2630" s="8">
        <f>IFERROR(ROUND(E2630/L2630,2),0)</f>
        <v>426</v>
      </c>
      <c r="Q2630" s="10" t="s">
        <v>8321</v>
      </c>
      <c r="R2630" t="s">
        <v>8322</v>
      </c>
      <c r="S2630">
        <f>YEAR(T2630)</f>
        <v>2016</v>
      </c>
      <c r="T2630" s="14">
        <f>(((J2630/60)/60)/24)+DATE(1970,1,1)</f>
        <v>42382.130833333329</v>
      </c>
      <c r="U2630" s="15">
        <f>(((I2630/60)/60)/24)+DATE(1970,1,1)</f>
        <v>42412.130833333329</v>
      </c>
    </row>
    <row r="2631" spans="1:21" ht="29" x14ac:dyDescent="0.35">
      <c r="A2631">
        <v>2444</v>
      </c>
      <c r="B2631" s="3" t="s">
        <v>2445</v>
      </c>
      <c r="C2631" s="3" t="s">
        <v>6554</v>
      </c>
      <c r="D2631" s="6">
        <v>3000</v>
      </c>
      <c r="E2631" s="8">
        <v>824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>ROUND((E2631/D2631)*100,0)</f>
        <v>27</v>
      </c>
      <c r="P2631" s="8">
        <f>IFERROR(ROUND(E2631/L2631,2),0)</f>
        <v>13.51</v>
      </c>
      <c r="Q2631" s="10" t="s">
        <v>8321</v>
      </c>
      <c r="R2631" t="s">
        <v>8348</v>
      </c>
      <c r="S2631">
        <f>YEAR(T2631)</f>
        <v>2016</v>
      </c>
      <c r="T2631" s="14">
        <f>(((J2631/60)/60)/24)+DATE(1970,1,1)</f>
        <v>42485.754525462966</v>
      </c>
      <c r="U2631" s="15">
        <f>(((I2631/60)/60)/24)+DATE(1970,1,1)</f>
        <v>42515.754525462966</v>
      </c>
    </row>
    <row r="2632" spans="1:21" ht="29" x14ac:dyDescent="0.35">
      <c r="A2632">
        <v>2453</v>
      </c>
      <c r="B2632" s="3" t="s">
        <v>2454</v>
      </c>
      <c r="C2632" s="3" t="s">
        <v>6563</v>
      </c>
      <c r="D2632" s="6">
        <v>3000</v>
      </c>
      <c r="E2632" s="8">
        <v>810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>ROUND((E2632/D2632)*100,0)</f>
        <v>27</v>
      </c>
      <c r="P2632" s="8">
        <f>IFERROR(ROUND(E2632/L2632,2),0)</f>
        <v>12.09</v>
      </c>
      <c r="Q2632" s="10" t="s">
        <v>8321</v>
      </c>
      <c r="R2632" t="s">
        <v>8348</v>
      </c>
      <c r="S2632">
        <f>YEAR(T2632)</f>
        <v>2017</v>
      </c>
      <c r="T2632" s="14">
        <f>(((J2632/60)/60)/24)+DATE(1970,1,1)</f>
        <v>42738.692233796297</v>
      </c>
      <c r="U2632" s="15">
        <f>(((I2632/60)/60)/24)+DATE(1970,1,1)</f>
        <v>42768.692233796297</v>
      </c>
    </row>
    <row r="2633" spans="1:21" ht="29" x14ac:dyDescent="0.35">
      <c r="A2633">
        <v>2462</v>
      </c>
      <c r="B2633" s="3" t="s">
        <v>2463</v>
      </c>
      <c r="C2633" s="3" t="s">
        <v>6572</v>
      </c>
      <c r="D2633" s="6">
        <v>3000</v>
      </c>
      <c r="E2633" s="8">
        <v>800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>ROUND((E2633/D2633)*100,0)</f>
        <v>27</v>
      </c>
      <c r="P2633" s="8">
        <f>IFERROR(ROUND(E2633/L2633,2),0)</f>
        <v>6.96</v>
      </c>
      <c r="Q2633" s="10" t="s">
        <v>8313</v>
      </c>
      <c r="R2633" t="s">
        <v>8343</v>
      </c>
      <c r="S2633">
        <f>YEAR(T2633)</f>
        <v>2012</v>
      </c>
      <c r="T2633" s="14">
        <f>(((J2633/60)/60)/24)+DATE(1970,1,1)</f>
        <v>41089.186296296299</v>
      </c>
      <c r="U2633" s="15">
        <f>(((I2633/60)/60)/24)+DATE(1970,1,1)</f>
        <v>41109.186296296299</v>
      </c>
    </row>
    <row r="2634" spans="1:21" ht="29" x14ac:dyDescent="0.35">
      <c r="A2634">
        <v>2488</v>
      </c>
      <c r="B2634" s="3" t="s">
        <v>2488</v>
      </c>
      <c r="C2634" s="3" t="s">
        <v>6598</v>
      </c>
      <c r="D2634" s="6">
        <v>3000</v>
      </c>
      <c r="E2634" s="8">
        <v>758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>ROUND((E2634/D2634)*100,0)</f>
        <v>25</v>
      </c>
      <c r="P2634" s="8">
        <f>IFERROR(ROUND(E2634/L2634,2),0)</f>
        <v>11.66</v>
      </c>
      <c r="Q2634" s="10" t="s">
        <v>8313</v>
      </c>
      <c r="R2634" t="s">
        <v>8343</v>
      </c>
      <c r="S2634">
        <f>YEAR(T2634)</f>
        <v>2011</v>
      </c>
      <c r="T2634" s="14">
        <f>(((J2634/60)/60)/24)+DATE(1970,1,1)</f>
        <v>40833.633194444446</v>
      </c>
      <c r="U2634" s="15">
        <f>(((I2634/60)/60)/24)+DATE(1970,1,1)</f>
        <v>40863.674861111111</v>
      </c>
    </row>
    <row r="2635" spans="1:21" ht="29" x14ac:dyDescent="0.35">
      <c r="A2635">
        <v>2552</v>
      </c>
      <c r="B2635" s="3" t="s">
        <v>2552</v>
      </c>
      <c r="C2635" s="3" t="s">
        <v>6662</v>
      </c>
      <c r="D2635" s="6">
        <v>3000</v>
      </c>
      <c r="E2635" s="8">
        <v>641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>ROUND((E2635/D2635)*100,0)</f>
        <v>21</v>
      </c>
      <c r="P2635" s="8">
        <f>IFERROR(ROUND(E2635/L2635,2),0)</f>
        <v>35.61</v>
      </c>
      <c r="Q2635" s="10" t="s">
        <v>8313</v>
      </c>
      <c r="R2635" t="s">
        <v>8341</v>
      </c>
      <c r="S2635">
        <f>YEAR(T2635)</f>
        <v>2017</v>
      </c>
      <c r="T2635" s="14">
        <f>(((J2635/60)/60)/24)+DATE(1970,1,1)</f>
        <v>42769.809965277775</v>
      </c>
      <c r="U2635" s="15">
        <f>(((I2635/60)/60)/24)+DATE(1970,1,1)</f>
        <v>42799.809965277775</v>
      </c>
    </row>
    <row r="2636" spans="1:21" ht="29" x14ac:dyDescent="0.35">
      <c r="A2636">
        <v>2554</v>
      </c>
      <c r="B2636" s="3" t="s">
        <v>2554</v>
      </c>
      <c r="C2636" s="3" t="s">
        <v>6664</v>
      </c>
      <c r="D2636" s="6">
        <v>3000</v>
      </c>
      <c r="E2636" s="8">
        <v>641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>ROUND((E2636/D2636)*100,0)</f>
        <v>21</v>
      </c>
      <c r="P2636" s="8">
        <f>IFERROR(ROUND(E2636/L2636,2),0)</f>
        <v>9.57</v>
      </c>
      <c r="Q2636" s="10" t="s">
        <v>8313</v>
      </c>
      <c r="R2636" t="s">
        <v>8341</v>
      </c>
      <c r="S2636">
        <f>YEAR(T2636)</f>
        <v>2015</v>
      </c>
      <c r="T2636" s="14">
        <f>(((J2636/60)/60)/24)+DATE(1970,1,1)</f>
        <v>42125.078275462962</v>
      </c>
      <c r="U2636" s="15">
        <f>(((I2636/60)/60)/24)+DATE(1970,1,1)</f>
        <v>42156.165972222225</v>
      </c>
    </row>
    <row r="2637" spans="1:21" ht="29" x14ac:dyDescent="0.35">
      <c r="A2637">
        <v>2560</v>
      </c>
      <c r="B2637" s="3" t="s">
        <v>2560</v>
      </c>
      <c r="C2637" s="3" t="s">
        <v>6670</v>
      </c>
      <c r="D2637" s="6">
        <v>3000</v>
      </c>
      <c r="E2637" s="8">
        <v>639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>ROUND((E2637/D2637)*100,0)</f>
        <v>21</v>
      </c>
      <c r="P2637" s="8">
        <f>IFERROR(ROUND(E2637/L2637,2),0)</f>
        <v>30.43</v>
      </c>
      <c r="Q2637" s="10" t="s">
        <v>8313</v>
      </c>
      <c r="R2637" t="s">
        <v>8341</v>
      </c>
      <c r="S2637">
        <f>YEAR(T2637)</f>
        <v>2015</v>
      </c>
      <c r="T2637" s="14">
        <f>(((J2637/60)/60)/24)+DATE(1970,1,1)</f>
        <v>42039.951087962967</v>
      </c>
      <c r="U2637" s="15">
        <f>(((I2637/60)/60)/24)+DATE(1970,1,1)</f>
        <v>42069.951087962967</v>
      </c>
    </row>
    <row r="2638" spans="1:21" x14ac:dyDescent="0.35">
      <c r="A2638">
        <v>2586</v>
      </c>
      <c r="B2638" s="3" t="s">
        <v>2586</v>
      </c>
      <c r="C2638" s="3" t="s">
        <v>6696</v>
      </c>
      <c r="D2638" s="6">
        <v>3000</v>
      </c>
      <c r="E2638" s="8">
        <v>610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>ROUND((E2638/D2638)*100,0)</f>
        <v>20</v>
      </c>
      <c r="P2638" s="8">
        <f>IFERROR(ROUND(E2638/L2638,2),0)</f>
        <v>610</v>
      </c>
      <c r="Q2638" s="10" t="s">
        <v>8321</v>
      </c>
      <c r="R2638" t="s">
        <v>8322</v>
      </c>
      <c r="S2638">
        <f>YEAR(T2638)</f>
        <v>2015</v>
      </c>
      <c r="T2638" s="14">
        <f>(((J2638/60)/60)/24)+DATE(1970,1,1)</f>
        <v>42333.330277777779</v>
      </c>
      <c r="U2638" s="15">
        <f>(((I2638/60)/60)/24)+DATE(1970,1,1)</f>
        <v>42363.330277777779</v>
      </c>
    </row>
    <row r="2639" spans="1:21" ht="29" x14ac:dyDescent="0.35">
      <c r="A2639">
        <v>2590</v>
      </c>
      <c r="B2639" s="3" t="s">
        <v>2590</v>
      </c>
      <c r="C2639" s="3" t="s">
        <v>6700</v>
      </c>
      <c r="D2639" s="6">
        <v>3000</v>
      </c>
      <c r="E2639" s="8">
        <v>606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>ROUND((E2639/D2639)*100,0)</f>
        <v>20</v>
      </c>
      <c r="P2639" s="8">
        <f>IFERROR(ROUND(E2639/L2639,2),0)</f>
        <v>0</v>
      </c>
      <c r="Q2639" s="10" t="s">
        <v>8321</v>
      </c>
      <c r="R2639" t="s">
        <v>8322</v>
      </c>
      <c r="S2639">
        <f>YEAR(T2639)</f>
        <v>2016</v>
      </c>
      <c r="T2639" s="14">
        <f>(((J2639/60)/60)/24)+DATE(1970,1,1)</f>
        <v>42388.589085648149</v>
      </c>
      <c r="U2639" s="15">
        <f>(((I2639/60)/60)/24)+DATE(1970,1,1)</f>
        <v>42395.589085648149</v>
      </c>
    </row>
    <row r="2640" spans="1:21" ht="29" x14ac:dyDescent="0.35">
      <c r="A2640">
        <v>2598</v>
      </c>
      <c r="B2640" s="3" t="s">
        <v>2598</v>
      </c>
      <c r="C2640" s="3" t="s">
        <v>6708</v>
      </c>
      <c r="D2640" s="6">
        <v>3000</v>
      </c>
      <c r="E2640" s="8">
        <v>600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>ROUND((E2640/D2640)*100,0)</f>
        <v>20</v>
      </c>
      <c r="P2640" s="8">
        <f>IFERROR(ROUND(E2640/L2640,2),0)</f>
        <v>42.86</v>
      </c>
      <c r="Q2640" s="10" t="s">
        <v>8321</v>
      </c>
      <c r="R2640" t="s">
        <v>8322</v>
      </c>
      <c r="S2640">
        <f>YEAR(T2640)</f>
        <v>2015</v>
      </c>
      <c r="T2640" s="14">
        <f>(((J2640/60)/60)/24)+DATE(1970,1,1)</f>
        <v>42240.840289351851</v>
      </c>
      <c r="U2640" s="15">
        <f>(((I2640/60)/60)/24)+DATE(1970,1,1)</f>
        <v>42270.840289351851</v>
      </c>
    </row>
    <row r="2641" spans="1:21" ht="43.5" x14ac:dyDescent="0.35">
      <c r="A2641">
        <v>2640</v>
      </c>
      <c r="B2641" s="3" t="s">
        <v>2640</v>
      </c>
      <c r="C2641" s="3" t="s">
        <v>6750</v>
      </c>
      <c r="D2641" s="6">
        <v>3000</v>
      </c>
      <c r="E2641" s="8">
        <v>545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>ROUND((E2641/D2641)*100,0)</f>
        <v>18</v>
      </c>
      <c r="P2641" s="8">
        <f>IFERROR(ROUND(E2641/L2641,2),0)</f>
        <v>7.9</v>
      </c>
      <c r="Q2641" s="10" t="s">
        <v>8316</v>
      </c>
      <c r="R2641" t="s">
        <v>8350</v>
      </c>
      <c r="S2641">
        <f>YEAR(T2641)</f>
        <v>2015</v>
      </c>
      <c r="T2641" s="14">
        <f>(((J2641/60)/60)/24)+DATE(1970,1,1)</f>
        <v>42103.160578703704</v>
      </c>
      <c r="U2641" s="15">
        <f>(((I2641/60)/60)/24)+DATE(1970,1,1)</f>
        <v>42163.160578703704</v>
      </c>
    </row>
    <row r="2642" spans="1:21" ht="29" x14ac:dyDescent="0.35">
      <c r="A2642">
        <v>2746</v>
      </c>
      <c r="B2642" s="3" t="s">
        <v>2746</v>
      </c>
      <c r="C2642" s="3" t="s">
        <v>6856</v>
      </c>
      <c r="D2642" s="6">
        <v>3000</v>
      </c>
      <c r="E2642" s="8">
        <v>415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>ROUND((E2642/D2642)*100,0)</f>
        <v>14</v>
      </c>
      <c r="P2642" s="8">
        <f>IFERROR(ROUND(E2642/L2642,2),0)</f>
        <v>21.84</v>
      </c>
      <c r="Q2642" s="10" t="s">
        <v>8318</v>
      </c>
      <c r="R2642" t="s">
        <v>8354</v>
      </c>
      <c r="S2642">
        <f>YEAR(T2642)</f>
        <v>2014</v>
      </c>
      <c r="T2642" s="14">
        <f>(((J2642/60)/60)/24)+DATE(1970,1,1)</f>
        <v>41850.781377314815</v>
      </c>
      <c r="U2642" s="15">
        <f>(((I2642/60)/60)/24)+DATE(1970,1,1)</f>
        <v>41880.781377314815</v>
      </c>
    </row>
    <row r="2643" spans="1:21" ht="29" x14ac:dyDescent="0.35">
      <c r="A2643">
        <v>2777</v>
      </c>
      <c r="B2643" s="3" t="s">
        <v>2777</v>
      </c>
      <c r="C2643" s="3" t="s">
        <v>6887</v>
      </c>
      <c r="D2643" s="6">
        <v>3000</v>
      </c>
      <c r="E2643" s="8">
        <v>377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>ROUND((E2643/D2643)*100,0)</f>
        <v>13</v>
      </c>
      <c r="P2643" s="8">
        <f>IFERROR(ROUND(E2643/L2643,2),0)</f>
        <v>377</v>
      </c>
      <c r="Q2643" s="10" t="s">
        <v>8318</v>
      </c>
      <c r="R2643" t="s">
        <v>8354</v>
      </c>
      <c r="S2643">
        <f>YEAR(T2643)</f>
        <v>2015</v>
      </c>
      <c r="T2643" s="14">
        <f>(((J2643/60)/60)/24)+DATE(1970,1,1)</f>
        <v>42172.669027777782</v>
      </c>
      <c r="U2643" s="15">
        <f>(((I2643/60)/60)/24)+DATE(1970,1,1)</f>
        <v>42202.669027777782</v>
      </c>
    </row>
    <row r="2644" spans="1:21" x14ac:dyDescent="0.35">
      <c r="A2644">
        <v>2789</v>
      </c>
      <c r="B2644" s="3" t="s">
        <v>2789</v>
      </c>
      <c r="C2644" s="3" t="s">
        <v>6899</v>
      </c>
      <c r="D2644" s="6">
        <v>3000</v>
      </c>
      <c r="E2644" s="8">
        <v>360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>ROUND((E2644/D2644)*100,0)</f>
        <v>12</v>
      </c>
      <c r="P2644" s="8">
        <f>IFERROR(ROUND(E2644/L2644,2),0)</f>
        <v>15</v>
      </c>
      <c r="Q2644" s="10" t="s">
        <v>8339</v>
      </c>
      <c r="R2644" t="s">
        <v>8340</v>
      </c>
      <c r="S2644">
        <f>YEAR(T2644)</f>
        <v>2015</v>
      </c>
      <c r="T2644" s="14">
        <f>(((J2644/60)/60)/24)+DATE(1970,1,1)</f>
        <v>42056.013124999998</v>
      </c>
      <c r="U2644" s="15">
        <f>(((I2644/60)/60)/24)+DATE(1970,1,1)</f>
        <v>42075.166666666672</v>
      </c>
    </row>
    <row r="2645" spans="1:21" ht="29" x14ac:dyDescent="0.35">
      <c r="A2645">
        <v>2790</v>
      </c>
      <c r="B2645" s="3" t="s">
        <v>2790</v>
      </c>
      <c r="C2645" s="3" t="s">
        <v>6900</v>
      </c>
      <c r="D2645" s="6">
        <v>3000</v>
      </c>
      <c r="E2645" s="8">
        <v>360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>ROUND((E2645/D2645)*100,0)</f>
        <v>12</v>
      </c>
      <c r="P2645" s="8">
        <f>IFERROR(ROUND(E2645/L2645,2),0)</f>
        <v>5.45</v>
      </c>
      <c r="Q2645" s="10" t="s">
        <v>8339</v>
      </c>
      <c r="R2645" t="s">
        <v>8340</v>
      </c>
      <c r="S2645">
        <f>YEAR(T2645)</f>
        <v>2015</v>
      </c>
      <c r="T2645" s="14">
        <f>(((J2645/60)/60)/24)+DATE(1970,1,1)</f>
        <v>42016.938692129625</v>
      </c>
      <c r="U2645" s="15">
        <f>(((I2645/60)/60)/24)+DATE(1970,1,1)</f>
        <v>42046.938692129625</v>
      </c>
    </row>
    <row r="2646" spans="1:21" ht="29" x14ac:dyDescent="0.35">
      <c r="A2646">
        <v>2802</v>
      </c>
      <c r="B2646" s="3" t="s">
        <v>2802</v>
      </c>
      <c r="C2646" s="3" t="s">
        <v>6912</v>
      </c>
      <c r="D2646" s="6">
        <v>3000</v>
      </c>
      <c r="E2646" s="8">
        <v>350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>ROUND((E2646/D2646)*100,0)</f>
        <v>12</v>
      </c>
      <c r="P2646" s="8">
        <f>IFERROR(ROUND(E2646/L2646,2),0)</f>
        <v>3.89</v>
      </c>
      <c r="Q2646" s="10" t="s">
        <v>8339</v>
      </c>
      <c r="R2646" t="s">
        <v>8340</v>
      </c>
      <c r="S2646">
        <f>YEAR(T2646)</f>
        <v>2015</v>
      </c>
      <c r="T2646" s="14">
        <f>(((J2646/60)/60)/24)+DATE(1970,1,1)</f>
        <v>42192.64707175926</v>
      </c>
      <c r="U2646" s="15">
        <f>(((I2646/60)/60)/24)+DATE(1970,1,1)</f>
        <v>42222.64707175926</v>
      </c>
    </row>
    <row r="2647" spans="1:21" ht="29" x14ac:dyDescent="0.35">
      <c r="A2647">
        <v>2806</v>
      </c>
      <c r="B2647" s="3" t="s">
        <v>2806</v>
      </c>
      <c r="C2647" s="3" t="s">
        <v>6916</v>
      </c>
      <c r="D2647" s="6">
        <v>3000</v>
      </c>
      <c r="E2647" s="8">
        <v>341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>ROUND((E2647/D2647)*100,0)</f>
        <v>11</v>
      </c>
      <c r="P2647" s="8">
        <f>IFERROR(ROUND(E2647/L2647,2),0)</f>
        <v>4.49</v>
      </c>
      <c r="Q2647" s="10" t="s">
        <v>8339</v>
      </c>
      <c r="R2647" t="s">
        <v>8340</v>
      </c>
      <c r="S2647">
        <f>YEAR(T2647)</f>
        <v>2015</v>
      </c>
      <c r="T2647" s="14">
        <f>(((J2647/60)/60)/24)+DATE(1970,1,1)</f>
        <v>42185.267245370371</v>
      </c>
      <c r="U2647" s="15">
        <f>(((I2647/60)/60)/24)+DATE(1970,1,1)</f>
        <v>42221.458333333328</v>
      </c>
    </row>
    <row r="2648" spans="1:21" ht="29" x14ac:dyDescent="0.35">
      <c r="A2648">
        <v>2816</v>
      </c>
      <c r="B2648" s="3" t="s">
        <v>2816</v>
      </c>
      <c r="C2648" s="3" t="s">
        <v>6926</v>
      </c>
      <c r="D2648" s="6">
        <v>3000</v>
      </c>
      <c r="E2648" s="8">
        <v>326.33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>ROUND((E2648/D2648)*100,0)</f>
        <v>11</v>
      </c>
      <c r="P2648" s="8">
        <f>IFERROR(ROUND(E2648/L2648,2),0)</f>
        <v>1.93</v>
      </c>
      <c r="Q2648" s="10" t="s">
        <v>8339</v>
      </c>
      <c r="R2648" t="s">
        <v>8340</v>
      </c>
      <c r="S2648">
        <f>YEAR(T2648)</f>
        <v>2015</v>
      </c>
      <c r="T2648" s="14">
        <f>(((J2648/60)/60)/24)+DATE(1970,1,1)</f>
        <v>42188.467499999999</v>
      </c>
      <c r="U2648" s="15">
        <f>(((I2648/60)/60)/24)+DATE(1970,1,1)</f>
        <v>42218.666666666672</v>
      </c>
    </row>
    <row r="2649" spans="1:21" ht="29" x14ac:dyDescent="0.35">
      <c r="A2649">
        <v>2825</v>
      </c>
      <c r="B2649" s="3" t="s">
        <v>2825</v>
      </c>
      <c r="C2649" s="3" t="s">
        <v>6935</v>
      </c>
      <c r="D2649" s="6">
        <v>3000</v>
      </c>
      <c r="E2649" s="8">
        <v>316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>ROUND((E2649/D2649)*100,0)</f>
        <v>11</v>
      </c>
      <c r="P2649" s="8">
        <f>IFERROR(ROUND(E2649/L2649,2),0)</f>
        <v>6.2</v>
      </c>
      <c r="Q2649" s="10" t="s">
        <v>8339</v>
      </c>
      <c r="R2649" t="s">
        <v>8340</v>
      </c>
      <c r="S2649">
        <f>YEAR(T2649)</f>
        <v>2015</v>
      </c>
      <c r="T2649" s="14">
        <f>(((J2649/60)/60)/24)+DATE(1970,1,1)</f>
        <v>42312.792662037042</v>
      </c>
      <c r="U2649" s="15">
        <f>(((I2649/60)/60)/24)+DATE(1970,1,1)</f>
        <v>42342.792662037042</v>
      </c>
    </row>
    <row r="2650" spans="1:21" x14ac:dyDescent="0.35">
      <c r="A2650">
        <v>2830</v>
      </c>
      <c r="B2650" s="3" t="s">
        <v>2830</v>
      </c>
      <c r="C2650" s="3" t="s">
        <v>6940</v>
      </c>
      <c r="D2650" s="6">
        <v>3000</v>
      </c>
      <c r="E2650" s="8">
        <v>310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>ROUND((E2650/D2650)*100,0)</f>
        <v>10</v>
      </c>
      <c r="P2650" s="8">
        <f>IFERROR(ROUND(E2650/L2650,2),0)</f>
        <v>28.18</v>
      </c>
      <c r="Q2650" s="10" t="s">
        <v>8339</v>
      </c>
      <c r="R2650" t="s">
        <v>8340</v>
      </c>
      <c r="S2650">
        <f>YEAR(T2650)</f>
        <v>2014</v>
      </c>
      <c r="T2650" s="14">
        <f>(((J2650/60)/60)/24)+DATE(1970,1,1)</f>
        <v>41758.839675925927</v>
      </c>
      <c r="U2650" s="15">
        <f>(((I2650/60)/60)/24)+DATE(1970,1,1)</f>
        <v>41771.165972222225</v>
      </c>
    </row>
    <row r="2651" spans="1:21" ht="29" x14ac:dyDescent="0.35">
      <c r="A2651">
        <v>2831</v>
      </c>
      <c r="B2651" s="3" t="s">
        <v>2831</v>
      </c>
      <c r="C2651" s="3" t="s">
        <v>6941</v>
      </c>
      <c r="D2651" s="6">
        <v>3000</v>
      </c>
      <c r="E2651" s="8">
        <v>310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>ROUND((E2651/D2651)*100,0)</f>
        <v>10</v>
      </c>
      <c r="P2651" s="8">
        <f>IFERROR(ROUND(E2651/L2651,2),0)</f>
        <v>5.96</v>
      </c>
      <c r="Q2651" s="10" t="s">
        <v>8339</v>
      </c>
      <c r="R2651" t="s">
        <v>8340</v>
      </c>
      <c r="S2651">
        <f>YEAR(T2651)</f>
        <v>2015</v>
      </c>
      <c r="T2651" s="14">
        <f>(((J2651/60)/60)/24)+DATE(1970,1,1)</f>
        <v>42171.824884259258</v>
      </c>
      <c r="U2651" s="15">
        <f>(((I2651/60)/60)/24)+DATE(1970,1,1)</f>
        <v>42201.824884259258</v>
      </c>
    </row>
    <row r="2652" spans="1:21" ht="29" x14ac:dyDescent="0.35">
      <c r="A2652">
        <v>2856</v>
      </c>
      <c r="B2652" s="3" t="s">
        <v>2856</v>
      </c>
      <c r="C2652" s="3" t="s">
        <v>6966</v>
      </c>
      <c r="D2652" s="6">
        <v>3000</v>
      </c>
      <c r="E2652" s="8">
        <v>289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>ROUND((E2652/D2652)*100,0)</f>
        <v>10</v>
      </c>
      <c r="P2652" s="8">
        <f>IFERROR(ROUND(E2652/L2652,2),0)</f>
        <v>48.17</v>
      </c>
      <c r="Q2652" s="10" t="s">
        <v>8339</v>
      </c>
      <c r="R2652" t="s">
        <v>8340</v>
      </c>
      <c r="S2652">
        <f>YEAR(T2652)</f>
        <v>2015</v>
      </c>
      <c r="T2652" s="14">
        <f>(((J2652/60)/60)/24)+DATE(1970,1,1)</f>
        <v>42165.037581018521</v>
      </c>
      <c r="U2652" s="15">
        <f>(((I2652/60)/60)/24)+DATE(1970,1,1)</f>
        <v>42224.898611111115</v>
      </c>
    </row>
    <row r="2653" spans="1:21" ht="29" x14ac:dyDescent="0.35">
      <c r="A2653">
        <v>2872</v>
      </c>
      <c r="B2653" s="3" t="s">
        <v>2872</v>
      </c>
      <c r="C2653" s="3" t="s">
        <v>6982</v>
      </c>
      <c r="D2653" s="6">
        <v>3000</v>
      </c>
      <c r="E2653" s="8">
        <v>276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>ROUND((E2653/D2653)*100,0)</f>
        <v>9</v>
      </c>
      <c r="P2653" s="8">
        <f>IFERROR(ROUND(E2653/L2653,2),0)</f>
        <v>0</v>
      </c>
      <c r="Q2653" s="10" t="s">
        <v>8339</v>
      </c>
      <c r="R2653" t="s">
        <v>8340</v>
      </c>
      <c r="S2653">
        <f>YEAR(T2653)</f>
        <v>2015</v>
      </c>
      <c r="T2653" s="14">
        <f>(((J2653/60)/60)/24)+DATE(1970,1,1)</f>
        <v>42115.11618055556</v>
      </c>
      <c r="U2653" s="15">
        <f>(((I2653/60)/60)/24)+DATE(1970,1,1)</f>
        <v>42175.11618055556</v>
      </c>
    </row>
    <row r="2654" spans="1:21" ht="29" x14ac:dyDescent="0.35">
      <c r="A2654">
        <v>2878</v>
      </c>
      <c r="B2654" s="3" t="s">
        <v>2878</v>
      </c>
      <c r="C2654" s="3" t="s">
        <v>6988</v>
      </c>
      <c r="D2654" s="6">
        <v>3000</v>
      </c>
      <c r="E2654" s="8">
        <v>270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>ROUND((E2654/D2654)*100,0)</f>
        <v>9</v>
      </c>
      <c r="P2654" s="8">
        <f>IFERROR(ROUND(E2654/L2654,2),0)</f>
        <v>67.5</v>
      </c>
      <c r="Q2654" s="10" t="s">
        <v>8339</v>
      </c>
      <c r="R2654" t="s">
        <v>8340</v>
      </c>
      <c r="S2654">
        <f>YEAR(T2654)</f>
        <v>2015</v>
      </c>
      <c r="T2654" s="14">
        <f>(((J2654/60)/60)/24)+DATE(1970,1,1)</f>
        <v>42128.615682870368</v>
      </c>
      <c r="U2654" s="15">
        <f>(((I2654/60)/60)/24)+DATE(1970,1,1)</f>
        <v>42188.615682870368</v>
      </c>
    </row>
    <row r="2655" spans="1:21" ht="29" x14ac:dyDescent="0.35">
      <c r="A2655">
        <v>2887</v>
      </c>
      <c r="B2655" s="3" t="s">
        <v>2887</v>
      </c>
      <c r="C2655" s="3" t="s">
        <v>6997</v>
      </c>
      <c r="D2655" s="6">
        <v>3000</v>
      </c>
      <c r="E2655" s="8">
        <v>260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>ROUND((E2655/D2655)*100,0)</f>
        <v>9</v>
      </c>
      <c r="P2655" s="8">
        <f>IFERROR(ROUND(E2655/L2655,2),0)</f>
        <v>260</v>
      </c>
      <c r="Q2655" s="10" t="s">
        <v>8339</v>
      </c>
      <c r="R2655" t="s">
        <v>8340</v>
      </c>
      <c r="S2655">
        <f>YEAR(T2655)</f>
        <v>2014</v>
      </c>
      <c r="T2655" s="14">
        <f>(((J2655/60)/60)/24)+DATE(1970,1,1)</f>
        <v>41985.427361111113</v>
      </c>
      <c r="U2655" s="15">
        <f>(((I2655/60)/60)/24)+DATE(1970,1,1)</f>
        <v>42015.427361111113</v>
      </c>
    </row>
    <row r="2656" spans="1:21" ht="29" x14ac:dyDescent="0.35">
      <c r="A2656">
        <v>2889</v>
      </c>
      <c r="B2656" s="3" t="s">
        <v>2889</v>
      </c>
      <c r="C2656" s="3" t="s">
        <v>6999</v>
      </c>
      <c r="D2656" s="6">
        <v>3000</v>
      </c>
      <c r="E2656" s="8">
        <v>260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>ROUND((E2656/D2656)*100,0)</f>
        <v>9</v>
      </c>
      <c r="P2656" s="8">
        <f>IFERROR(ROUND(E2656/L2656,2),0)</f>
        <v>18.57</v>
      </c>
      <c r="Q2656" s="10" t="s">
        <v>8339</v>
      </c>
      <c r="R2656" t="s">
        <v>8340</v>
      </c>
      <c r="S2656">
        <f>YEAR(T2656)</f>
        <v>2014</v>
      </c>
      <c r="T2656" s="14">
        <f>(((J2656/60)/60)/24)+DATE(1970,1,1)</f>
        <v>41850.863252314812</v>
      </c>
      <c r="U2656" s="15">
        <f>(((I2656/60)/60)/24)+DATE(1970,1,1)</f>
        <v>41880.863252314812</v>
      </c>
    </row>
    <row r="2657" spans="1:21" ht="29" x14ac:dyDescent="0.35">
      <c r="A2657">
        <v>2896</v>
      </c>
      <c r="B2657" s="3" t="s">
        <v>2896</v>
      </c>
      <c r="C2657" s="3" t="s">
        <v>7006</v>
      </c>
      <c r="D2657" s="6">
        <v>3000</v>
      </c>
      <c r="E2657" s="8">
        <v>255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>ROUND((E2657/D2657)*100,0)</f>
        <v>9</v>
      </c>
      <c r="P2657" s="8">
        <f>IFERROR(ROUND(E2657/L2657,2),0)</f>
        <v>21.25</v>
      </c>
      <c r="Q2657" s="10" t="s">
        <v>8339</v>
      </c>
      <c r="R2657" t="s">
        <v>8340</v>
      </c>
      <c r="S2657">
        <f>YEAR(T2657)</f>
        <v>2016</v>
      </c>
      <c r="T2657" s="14">
        <f>(((J2657/60)/60)/24)+DATE(1970,1,1)</f>
        <v>42701.908807870372</v>
      </c>
      <c r="U2657" s="15">
        <f>(((I2657/60)/60)/24)+DATE(1970,1,1)</f>
        <v>42716.25</v>
      </c>
    </row>
    <row r="2658" spans="1:21" ht="29" x14ac:dyDescent="0.35">
      <c r="A2658">
        <v>2926</v>
      </c>
      <c r="B2658" s="3" t="s">
        <v>2926</v>
      </c>
      <c r="C2658" s="3" t="s">
        <v>7036</v>
      </c>
      <c r="D2658" s="6">
        <v>3000</v>
      </c>
      <c r="E2658" s="8">
        <v>234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>ROUND((E2658/D2658)*100,0)</f>
        <v>8</v>
      </c>
      <c r="P2658" s="8">
        <f>IFERROR(ROUND(E2658/L2658,2),0)</f>
        <v>4.68</v>
      </c>
      <c r="Q2658" s="10" t="s">
        <v>8339</v>
      </c>
      <c r="R2658" t="s">
        <v>8351</v>
      </c>
      <c r="S2658">
        <f>YEAR(T2658)</f>
        <v>2015</v>
      </c>
      <c r="T2658" s="14">
        <f>(((J2658/60)/60)/24)+DATE(1970,1,1)</f>
        <v>42044.765960648147</v>
      </c>
      <c r="U2658" s="15">
        <f>(((I2658/60)/60)/24)+DATE(1970,1,1)</f>
        <v>42058.765960648147</v>
      </c>
    </row>
    <row r="2659" spans="1:21" ht="29" x14ac:dyDescent="0.35">
      <c r="A2659">
        <v>2943</v>
      </c>
      <c r="B2659" s="3" t="s">
        <v>2943</v>
      </c>
      <c r="C2659" s="3" t="s">
        <v>7053</v>
      </c>
      <c r="D2659" s="6">
        <v>3000</v>
      </c>
      <c r="E2659" s="8">
        <v>216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>ROUND((E2659/D2659)*100,0)</f>
        <v>7</v>
      </c>
      <c r="P2659" s="8">
        <f>IFERROR(ROUND(E2659/L2659,2),0)</f>
        <v>0</v>
      </c>
      <c r="Q2659" s="10" t="s">
        <v>8339</v>
      </c>
      <c r="R2659" t="s">
        <v>8357</v>
      </c>
      <c r="S2659">
        <f>YEAR(T2659)</f>
        <v>2015</v>
      </c>
      <c r="T2659" s="14">
        <f>(((J2659/60)/60)/24)+DATE(1970,1,1)</f>
        <v>42077.129398148143</v>
      </c>
      <c r="U2659" s="15">
        <f>(((I2659/60)/60)/24)+DATE(1970,1,1)</f>
        <v>42107.129398148143</v>
      </c>
    </row>
    <row r="2660" spans="1:21" ht="29" x14ac:dyDescent="0.35">
      <c r="A2660">
        <v>2977</v>
      </c>
      <c r="B2660" s="3" t="s">
        <v>2977</v>
      </c>
      <c r="C2660" s="3" t="s">
        <v>7087</v>
      </c>
      <c r="D2660" s="6">
        <v>3000</v>
      </c>
      <c r="E2660" s="8">
        <v>199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>ROUND((E2660/D2660)*100,0)</f>
        <v>7</v>
      </c>
      <c r="P2660" s="8">
        <f>IFERROR(ROUND(E2660/L2660,2),0)</f>
        <v>6.63</v>
      </c>
      <c r="Q2660" s="10" t="s">
        <v>8339</v>
      </c>
      <c r="R2660" t="s">
        <v>8340</v>
      </c>
      <c r="S2660">
        <f>YEAR(T2660)</f>
        <v>2015</v>
      </c>
      <c r="T2660" s="14">
        <f>(((J2660/60)/60)/24)+DATE(1970,1,1)</f>
        <v>42026.88118055556</v>
      </c>
      <c r="U2660" s="15">
        <f>(((I2660/60)/60)/24)+DATE(1970,1,1)</f>
        <v>42086.093055555553</v>
      </c>
    </row>
    <row r="2661" spans="1:21" ht="29" x14ac:dyDescent="0.35">
      <c r="A2661">
        <v>2980</v>
      </c>
      <c r="B2661" s="3" t="s">
        <v>2980</v>
      </c>
      <c r="C2661" s="3" t="s">
        <v>7090</v>
      </c>
      <c r="D2661" s="6">
        <v>3000</v>
      </c>
      <c r="E2661" s="8">
        <v>195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>ROUND((E2661/D2661)*100,0)</f>
        <v>7</v>
      </c>
      <c r="P2661" s="8">
        <f>IFERROR(ROUND(E2661/L2661,2),0)</f>
        <v>8.1300000000000008</v>
      </c>
      <c r="Q2661" s="10" t="s">
        <v>8339</v>
      </c>
      <c r="R2661" t="s">
        <v>8340</v>
      </c>
      <c r="S2661">
        <f>YEAR(T2661)</f>
        <v>2015</v>
      </c>
      <c r="T2661" s="14">
        <f>(((J2661/60)/60)/24)+DATE(1970,1,1)</f>
        <v>42219.915856481486</v>
      </c>
      <c r="U2661" s="15">
        <f>(((I2661/60)/60)/24)+DATE(1970,1,1)</f>
        <v>42240.083333333328</v>
      </c>
    </row>
    <row r="2662" spans="1:21" ht="29" x14ac:dyDescent="0.35">
      <c r="A2662">
        <v>2992</v>
      </c>
      <c r="B2662" s="3" t="s">
        <v>2992</v>
      </c>
      <c r="C2662" s="3" t="s">
        <v>7102</v>
      </c>
      <c r="D2662" s="6">
        <v>3000</v>
      </c>
      <c r="E2662" s="8">
        <v>180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>ROUND((E2662/D2662)*100,0)</f>
        <v>6</v>
      </c>
      <c r="P2662" s="8">
        <f>IFERROR(ROUND(E2662/L2662,2),0)</f>
        <v>2.81</v>
      </c>
      <c r="Q2662" s="10" t="s">
        <v>8339</v>
      </c>
      <c r="R2662" t="s">
        <v>8357</v>
      </c>
      <c r="S2662">
        <f>YEAR(T2662)</f>
        <v>2016</v>
      </c>
      <c r="T2662" s="14">
        <f>(((J2662/60)/60)/24)+DATE(1970,1,1)</f>
        <v>42622.767476851848</v>
      </c>
      <c r="U2662" s="15">
        <f>(((I2662/60)/60)/24)+DATE(1970,1,1)</f>
        <v>42652.767476851848</v>
      </c>
    </row>
    <row r="2663" spans="1:21" ht="29" x14ac:dyDescent="0.35">
      <c r="A2663">
        <v>3003</v>
      </c>
      <c r="B2663" s="3" t="s">
        <v>3003</v>
      </c>
      <c r="C2663" s="3" t="s">
        <v>7113</v>
      </c>
      <c r="D2663" s="6">
        <v>3000</v>
      </c>
      <c r="E2663" s="8">
        <v>173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>ROUND((E2663/D2663)*100,0)</f>
        <v>6</v>
      </c>
      <c r="P2663" s="8">
        <f>IFERROR(ROUND(E2663/L2663,2),0)</f>
        <v>10.18</v>
      </c>
      <c r="Q2663" s="10" t="s">
        <v>8339</v>
      </c>
      <c r="R2663" t="s">
        <v>8357</v>
      </c>
      <c r="S2663">
        <f>YEAR(T2663)</f>
        <v>2016</v>
      </c>
      <c r="T2663" s="14">
        <f>(((J2663/60)/60)/24)+DATE(1970,1,1)</f>
        <v>42398.849259259259</v>
      </c>
      <c r="U2663" s="15">
        <f>(((I2663/60)/60)/24)+DATE(1970,1,1)</f>
        <v>42430.249305555553</v>
      </c>
    </row>
    <row r="2664" spans="1:21" ht="29" x14ac:dyDescent="0.35">
      <c r="A2664">
        <v>3008</v>
      </c>
      <c r="B2664" s="3" t="s">
        <v>3008</v>
      </c>
      <c r="C2664" s="3" t="s">
        <v>7118</v>
      </c>
      <c r="D2664" s="6">
        <v>3000</v>
      </c>
      <c r="E2664" s="8">
        <v>170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>ROUND((E2664/D2664)*100,0)</f>
        <v>6</v>
      </c>
      <c r="P2664" s="8">
        <f>IFERROR(ROUND(E2664/L2664,2),0)</f>
        <v>6.54</v>
      </c>
      <c r="Q2664" s="10" t="s">
        <v>8339</v>
      </c>
      <c r="R2664" t="s">
        <v>8357</v>
      </c>
      <c r="S2664">
        <f>YEAR(T2664)</f>
        <v>2015</v>
      </c>
      <c r="T2664" s="14">
        <f>(((J2664/60)/60)/24)+DATE(1970,1,1)</f>
        <v>42360.212025462963</v>
      </c>
      <c r="U2664" s="15">
        <f>(((I2664/60)/60)/24)+DATE(1970,1,1)</f>
        <v>42390.212025462963</v>
      </c>
    </row>
    <row r="2665" spans="1:21" ht="29" x14ac:dyDescent="0.35">
      <c r="A2665">
        <v>3033</v>
      </c>
      <c r="B2665" s="3" t="s">
        <v>3033</v>
      </c>
      <c r="C2665" s="3" t="s">
        <v>7143</v>
      </c>
      <c r="D2665" s="6">
        <v>3000</v>
      </c>
      <c r="E2665" s="8">
        <v>145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>ROUND((E2665/D2665)*100,0)</f>
        <v>5</v>
      </c>
      <c r="P2665" s="8">
        <f>IFERROR(ROUND(E2665/L2665,2),0)</f>
        <v>6.3</v>
      </c>
      <c r="Q2665" s="10" t="s">
        <v>8339</v>
      </c>
      <c r="R2665" t="s">
        <v>8357</v>
      </c>
      <c r="S2665">
        <f>YEAR(T2665)</f>
        <v>2016</v>
      </c>
      <c r="T2665" s="14">
        <f>(((J2665/60)/60)/24)+DATE(1970,1,1)</f>
        <v>42570.110243055555</v>
      </c>
      <c r="U2665" s="15">
        <f>(((I2665/60)/60)/24)+DATE(1970,1,1)</f>
        <v>42600.110243055555</v>
      </c>
    </row>
    <row r="2666" spans="1:21" ht="29" x14ac:dyDescent="0.35">
      <c r="A2666">
        <v>3040</v>
      </c>
      <c r="B2666" s="3" t="s">
        <v>3040</v>
      </c>
      <c r="C2666" s="3" t="s">
        <v>7150</v>
      </c>
      <c r="D2666" s="6">
        <v>3000</v>
      </c>
      <c r="E2666" s="8">
        <v>140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>ROUND((E2666/D2666)*100,0)</f>
        <v>5</v>
      </c>
      <c r="P2666" s="8">
        <f>IFERROR(ROUND(E2666/L2666,2),0)</f>
        <v>3.33</v>
      </c>
      <c r="Q2666" s="10" t="s">
        <v>8339</v>
      </c>
      <c r="R2666" t="s">
        <v>8357</v>
      </c>
      <c r="S2666">
        <f>YEAR(T2666)</f>
        <v>2015</v>
      </c>
      <c r="T2666" s="14">
        <f>(((J2666/60)/60)/24)+DATE(1970,1,1)</f>
        <v>42177.791909722218</v>
      </c>
      <c r="U2666" s="15">
        <f>(((I2666/60)/60)/24)+DATE(1970,1,1)</f>
        <v>42181.958333333328</v>
      </c>
    </row>
    <row r="2667" spans="1:21" ht="29" x14ac:dyDescent="0.35">
      <c r="A2667">
        <v>3063</v>
      </c>
      <c r="B2667" s="3" t="s">
        <v>3063</v>
      </c>
      <c r="C2667" s="3" t="s">
        <v>7173</v>
      </c>
      <c r="D2667" s="6">
        <v>3000</v>
      </c>
      <c r="E2667" s="8">
        <v>126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>ROUND((E2667/D2667)*100,0)</f>
        <v>4</v>
      </c>
      <c r="P2667" s="8">
        <f>IFERROR(ROUND(E2667/L2667,2),0)</f>
        <v>5.48</v>
      </c>
      <c r="Q2667" s="10" t="s">
        <v>8339</v>
      </c>
      <c r="R2667" t="s">
        <v>8357</v>
      </c>
      <c r="S2667">
        <f>YEAR(T2667)</f>
        <v>2016</v>
      </c>
      <c r="T2667" s="14">
        <f>(((J2667/60)/60)/24)+DATE(1970,1,1)</f>
        <v>42630.922893518517</v>
      </c>
      <c r="U2667" s="15">
        <f>(((I2667/60)/60)/24)+DATE(1970,1,1)</f>
        <v>42665.922893518517</v>
      </c>
    </row>
    <row r="2668" spans="1:21" ht="29" x14ac:dyDescent="0.35">
      <c r="A2668">
        <v>3153</v>
      </c>
      <c r="B2668" s="3" t="s">
        <v>3153</v>
      </c>
      <c r="C2668" s="3" t="s">
        <v>7263</v>
      </c>
      <c r="D2668" s="6">
        <v>3000</v>
      </c>
      <c r="E2668" s="8">
        <v>95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>ROUND((E2668/D2668)*100,0)</f>
        <v>3</v>
      </c>
      <c r="P2668" s="8">
        <f>IFERROR(ROUND(E2668/L2668,2),0)</f>
        <v>0.39</v>
      </c>
      <c r="Q2668" s="10" t="s">
        <v>8339</v>
      </c>
      <c r="R2668" t="s">
        <v>8340</v>
      </c>
      <c r="S2668">
        <f>YEAR(T2668)</f>
        <v>2011</v>
      </c>
      <c r="T2668" s="14">
        <f>(((J2668/60)/60)/24)+DATE(1970,1,1)</f>
        <v>40633.154363425929</v>
      </c>
      <c r="U2668" s="15">
        <f>(((I2668/60)/60)/24)+DATE(1970,1,1)</f>
        <v>40664.207638888889</v>
      </c>
    </row>
    <row r="2669" spans="1:21" ht="29" x14ac:dyDescent="0.35">
      <c r="A2669">
        <v>3167</v>
      </c>
      <c r="B2669" s="3" t="s">
        <v>3167</v>
      </c>
      <c r="C2669" s="3" t="s">
        <v>7277</v>
      </c>
      <c r="D2669" s="6">
        <v>3000</v>
      </c>
      <c r="E2669" s="8">
        <v>86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>ROUND((E2669/D2669)*100,0)</f>
        <v>3</v>
      </c>
      <c r="P2669" s="8">
        <f>IFERROR(ROUND(E2669/L2669,2),0)</f>
        <v>1.56</v>
      </c>
      <c r="Q2669" s="10" t="s">
        <v>8339</v>
      </c>
      <c r="R2669" t="s">
        <v>8340</v>
      </c>
      <c r="S2669">
        <f>YEAR(T2669)</f>
        <v>2014</v>
      </c>
      <c r="T2669" s="14">
        <f>(((J2669/60)/60)/24)+DATE(1970,1,1)</f>
        <v>41839.175706018519</v>
      </c>
      <c r="U2669" s="15">
        <f>(((I2669/60)/60)/24)+DATE(1970,1,1)</f>
        <v>41853.175706018519</v>
      </c>
    </row>
    <row r="2670" spans="1:21" ht="29" x14ac:dyDescent="0.35">
      <c r="A2670">
        <v>3174</v>
      </c>
      <c r="B2670" s="3" t="s">
        <v>3174</v>
      </c>
      <c r="C2670" s="3" t="s">
        <v>7284</v>
      </c>
      <c r="D2670" s="6">
        <v>3000</v>
      </c>
      <c r="E2670" s="8">
        <v>85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>ROUND((E2670/D2670)*100,0)</f>
        <v>3</v>
      </c>
      <c r="P2670" s="8">
        <f>IFERROR(ROUND(E2670/L2670,2),0)</f>
        <v>3.7</v>
      </c>
      <c r="Q2670" s="10" t="s">
        <v>8339</v>
      </c>
      <c r="R2670" t="s">
        <v>8340</v>
      </c>
      <c r="S2670">
        <f>YEAR(T2670)</f>
        <v>2014</v>
      </c>
      <c r="T2670" s="14">
        <f>(((J2670/60)/60)/24)+DATE(1970,1,1)</f>
        <v>41862.864675925928</v>
      </c>
      <c r="U2670" s="15">
        <f>(((I2670/60)/60)/24)+DATE(1970,1,1)</f>
        <v>41876.864675925928</v>
      </c>
    </row>
    <row r="2671" spans="1:21" ht="29" x14ac:dyDescent="0.35">
      <c r="A2671">
        <v>3210</v>
      </c>
      <c r="B2671" s="3" t="s">
        <v>3210</v>
      </c>
      <c r="C2671" s="3" t="s">
        <v>7320</v>
      </c>
      <c r="D2671" s="6">
        <v>3000</v>
      </c>
      <c r="E2671" s="8">
        <v>70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>ROUND((E2671/D2671)*100,0)</f>
        <v>2</v>
      </c>
      <c r="P2671" s="8">
        <f>IFERROR(ROUND(E2671/L2671,2),0)</f>
        <v>1.17</v>
      </c>
      <c r="Q2671" s="10" t="s">
        <v>8339</v>
      </c>
      <c r="R2671" t="s">
        <v>8340</v>
      </c>
      <c r="S2671">
        <f>YEAR(T2671)</f>
        <v>2012</v>
      </c>
      <c r="T2671" s="14">
        <f>(((J2671/60)/60)/24)+DATE(1970,1,1)</f>
        <v>41013.936562499999</v>
      </c>
      <c r="U2671" s="15">
        <f>(((I2671/60)/60)/24)+DATE(1970,1,1)</f>
        <v>41061.165972222225</v>
      </c>
    </row>
    <row r="2672" spans="1:21" ht="29" x14ac:dyDescent="0.35">
      <c r="A2672">
        <v>3240</v>
      </c>
      <c r="B2672" s="3" t="s">
        <v>3240</v>
      </c>
      <c r="C2672" s="3" t="s">
        <v>7350</v>
      </c>
      <c r="D2672" s="6">
        <v>3000</v>
      </c>
      <c r="E2672" s="8">
        <v>60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>ROUND((E2672/D2672)*100,0)</f>
        <v>2</v>
      </c>
      <c r="P2672" s="8">
        <f>IFERROR(ROUND(E2672/L2672,2),0)</f>
        <v>1.76</v>
      </c>
      <c r="Q2672" s="10" t="s">
        <v>8339</v>
      </c>
      <c r="R2672" t="s">
        <v>8340</v>
      </c>
      <c r="S2672">
        <f>YEAR(T2672)</f>
        <v>2017</v>
      </c>
      <c r="T2672" s="14">
        <f>(((J2672/60)/60)/24)+DATE(1970,1,1)</f>
        <v>42754.693842592591</v>
      </c>
      <c r="U2672" s="15">
        <f>(((I2672/60)/60)/24)+DATE(1970,1,1)</f>
        <v>42782.958333333328</v>
      </c>
    </row>
    <row r="2673" spans="1:21" ht="29" x14ac:dyDescent="0.35">
      <c r="A2673">
        <v>3284</v>
      </c>
      <c r="B2673" s="3" t="s">
        <v>3284</v>
      </c>
      <c r="C2673" s="3" t="s">
        <v>7394</v>
      </c>
      <c r="D2673" s="6">
        <v>3000</v>
      </c>
      <c r="E2673" s="8">
        <v>50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>ROUND((E2673/D2673)*100,0)</f>
        <v>2</v>
      </c>
      <c r="P2673" s="8">
        <f>IFERROR(ROUND(E2673/L2673,2),0)</f>
        <v>3.33</v>
      </c>
      <c r="Q2673" s="10" t="s">
        <v>8339</v>
      </c>
      <c r="R2673" t="s">
        <v>8340</v>
      </c>
      <c r="S2673">
        <f>YEAR(T2673)</f>
        <v>2016</v>
      </c>
      <c r="T2673" s="14">
        <f>(((J2673/60)/60)/24)+DATE(1970,1,1)</f>
        <v>42380.884872685187</v>
      </c>
      <c r="U2673" s="15">
        <f>(((I2673/60)/60)/24)+DATE(1970,1,1)</f>
        <v>42398.249305555553</v>
      </c>
    </row>
    <row r="2674" spans="1:21" ht="29" x14ac:dyDescent="0.35">
      <c r="A2674">
        <v>3299</v>
      </c>
      <c r="B2674" s="3" t="s">
        <v>3299</v>
      </c>
      <c r="C2674" s="3" t="s">
        <v>7409</v>
      </c>
      <c r="D2674" s="6">
        <v>3000</v>
      </c>
      <c r="E2674" s="8">
        <v>50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>ROUND((E2674/D2674)*100,0)</f>
        <v>2</v>
      </c>
      <c r="P2674" s="8">
        <f>IFERROR(ROUND(E2674/L2674,2),0)</f>
        <v>0.79</v>
      </c>
      <c r="Q2674" s="10" t="s">
        <v>8339</v>
      </c>
      <c r="R2674" t="s">
        <v>8340</v>
      </c>
      <c r="S2674">
        <f>YEAR(T2674)</f>
        <v>2015</v>
      </c>
      <c r="T2674" s="14">
        <f>(((J2674/60)/60)/24)+DATE(1970,1,1)</f>
        <v>42261.917395833334</v>
      </c>
      <c r="U2674" s="15">
        <f>(((I2674/60)/60)/24)+DATE(1970,1,1)</f>
        <v>42291.917395833334</v>
      </c>
    </row>
    <row r="2675" spans="1:21" ht="29" x14ac:dyDescent="0.35">
      <c r="A2675">
        <v>3300</v>
      </c>
      <c r="B2675" s="3" t="s">
        <v>3300</v>
      </c>
      <c r="C2675" s="3" t="s">
        <v>7410</v>
      </c>
      <c r="D2675" s="6">
        <v>3000</v>
      </c>
      <c r="E2675" s="8">
        <v>50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>ROUND((E2675/D2675)*100,0)</f>
        <v>2</v>
      </c>
      <c r="P2675" s="8">
        <f>IFERROR(ROUND(E2675/L2675,2),0)</f>
        <v>0.56999999999999995</v>
      </c>
      <c r="Q2675" s="10" t="s">
        <v>8339</v>
      </c>
      <c r="R2675" t="s">
        <v>8340</v>
      </c>
      <c r="S2675">
        <f>YEAR(T2675)</f>
        <v>2015</v>
      </c>
      <c r="T2675" s="14">
        <f>(((J2675/60)/60)/24)+DATE(1970,1,1)</f>
        <v>42102.743773148148</v>
      </c>
      <c r="U2675" s="15">
        <f>(((I2675/60)/60)/24)+DATE(1970,1,1)</f>
        <v>42123.743773148148</v>
      </c>
    </row>
    <row r="2676" spans="1:21" ht="29" x14ac:dyDescent="0.35">
      <c r="A2676">
        <v>3301</v>
      </c>
      <c r="B2676" s="3" t="s">
        <v>3301</v>
      </c>
      <c r="C2676" s="3" t="s">
        <v>7411</v>
      </c>
      <c r="D2676" s="6">
        <v>3000</v>
      </c>
      <c r="E2676" s="8">
        <v>50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>ROUND((E2676/D2676)*100,0)</f>
        <v>2</v>
      </c>
      <c r="P2676" s="8">
        <f>IFERROR(ROUND(E2676/L2676,2),0)</f>
        <v>0.71</v>
      </c>
      <c r="Q2676" s="10" t="s">
        <v>8339</v>
      </c>
      <c r="R2676" t="s">
        <v>8340</v>
      </c>
      <c r="S2676">
        <f>YEAR(T2676)</f>
        <v>2016</v>
      </c>
      <c r="T2676" s="14">
        <f>(((J2676/60)/60)/24)+DATE(1970,1,1)</f>
        <v>42538.73583333334</v>
      </c>
      <c r="U2676" s="15">
        <f>(((I2676/60)/60)/24)+DATE(1970,1,1)</f>
        <v>42583.290972222225</v>
      </c>
    </row>
    <row r="2677" spans="1:21" ht="29" x14ac:dyDescent="0.35">
      <c r="A2677">
        <v>3340</v>
      </c>
      <c r="B2677" s="3" t="s">
        <v>3340</v>
      </c>
      <c r="C2677" s="3" t="s">
        <v>7450</v>
      </c>
      <c r="D2677" s="6">
        <v>3000</v>
      </c>
      <c r="E2677" s="8">
        <v>40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>ROUND((E2677/D2677)*100,0)</f>
        <v>1</v>
      </c>
      <c r="P2677" s="8">
        <f>IFERROR(ROUND(E2677/L2677,2),0)</f>
        <v>1.05</v>
      </c>
      <c r="Q2677" s="10" t="s">
        <v>8339</v>
      </c>
      <c r="R2677" t="s">
        <v>8340</v>
      </c>
      <c r="S2677">
        <f>YEAR(T2677)</f>
        <v>2016</v>
      </c>
      <c r="T2677" s="14">
        <f>(((J2677/60)/60)/24)+DATE(1970,1,1)</f>
        <v>42685.974004629628</v>
      </c>
      <c r="U2677" s="15">
        <f>(((I2677/60)/60)/24)+DATE(1970,1,1)</f>
        <v>42710.974004629628</v>
      </c>
    </row>
    <row r="2678" spans="1:21" ht="29" x14ac:dyDescent="0.35">
      <c r="A2678">
        <v>3354</v>
      </c>
      <c r="B2678" s="3" t="s">
        <v>3353</v>
      </c>
      <c r="C2678" s="3" t="s">
        <v>7464</v>
      </c>
      <c r="D2678" s="6">
        <v>3000</v>
      </c>
      <c r="E2678" s="8">
        <v>35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>ROUND((E2678/D2678)*100,0)</f>
        <v>1</v>
      </c>
      <c r="P2678" s="8">
        <f>IFERROR(ROUND(E2678/L2678,2),0)</f>
        <v>0.64</v>
      </c>
      <c r="Q2678" s="10" t="s">
        <v>8339</v>
      </c>
      <c r="R2678" t="s">
        <v>8340</v>
      </c>
      <c r="S2678">
        <f>YEAR(T2678)</f>
        <v>2015</v>
      </c>
      <c r="T2678" s="14">
        <f>(((J2678/60)/60)/24)+DATE(1970,1,1)</f>
        <v>42270.7269212963</v>
      </c>
      <c r="U2678" s="15">
        <f>(((I2678/60)/60)/24)+DATE(1970,1,1)</f>
        <v>42306.167361111111</v>
      </c>
    </row>
    <row r="2679" spans="1:21" ht="29" x14ac:dyDescent="0.35">
      <c r="A2679">
        <v>3364</v>
      </c>
      <c r="B2679" s="3" t="s">
        <v>3363</v>
      </c>
      <c r="C2679" s="3" t="s">
        <v>7474</v>
      </c>
      <c r="D2679" s="6">
        <v>3000</v>
      </c>
      <c r="E2679" s="8">
        <v>34.950000000000003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>ROUND((E2679/D2679)*100,0)</f>
        <v>1</v>
      </c>
      <c r="P2679" s="8">
        <f>IFERROR(ROUND(E2679/L2679,2),0)</f>
        <v>0.49</v>
      </c>
      <c r="Q2679" s="10" t="s">
        <v>8339</v>
      </c>
      <c r="R2679" t="s">
        <v>8340</v>
      </c>
      <c r="S2679">
        <f>YEAR(T2679)</f>
        <v>2016</v>
      </c>
      <c r="T2679" s="14">
        <f>(((J2679/60)/60)/24)+DATE(1970,1,1)</f>
        <v>42422.977418981478</v>
      </c>
      <c r="U2679" s="15">
        <f>(((I2679/60)/60)/24)+DATE(1970,1,1)</f>
        <v>42444.875</v>
      </c>
    </row>
    <row r="2680" spans="1:21" ht="29" x14ac:dyDescent="0.35">
      <c r="A2680">
        <v>3375</v>
      </c>
      <c r="B2680" s="3" t="s">
        <v>3374</v>
      </c>
      <c r="C2680" s="3" t="s">
        <v>7485</v>
      </c>
      <c r="D2680" s="6">
        <v>3000</v>
      </c>
      <c r="E2680" s="8">
        <v>30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>ROUND((E2680/D2680)*100,0)</f>
        <v>1</v>
      </c>
      <c r="P2680" s="8">
        <f>IFERROR(ROUND(E2680/L2680,2),0)</f>
        <v>1.76</v>
      </c>
      <c r="Q2680" s="10" t="s">
        <v>8339</v>
      </c>
      <c r="R2680" t="s">
        <v>8340</v>
      </c>
      <c r="S2680">
        <f>YEAR(T2680)</f>
        <v>2014</v>
      </c>
      <c r="T2680" s="14">
        <f>(((J2680/60)/60)/24)+DATE(1970,1,1)</f>
        <v>41765.610798611109</v>
      </c>
      <c r="U2680" s="15">
        <f>(((I2680/60)/60)/24)+DATE(1970,1,1)</f>
        <v>41777.610798611109</v>
      </c>
    </row>
    <row r="2681" spans="1:21" ht="29" x14ac:dyDescent="0.35">
      <c r="A2681">
        <v>3380</v>
      </c>
      <c r="B2681" s="3" t="s">
        <v>3379</v>
      </c>
      <c r="C2681" s="3" t="s">
        <v>7490</v>
      </c>
      <c r="D2681" s="6">
        <v>3000</v>
      </c>
      <c r="E2681" s="8">
        <v>30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>ROUND((E2681/D2681)*100,0)</f>
        <v>1</v>
      </c>
      <c r="P2681" s="8">
        <f>IFERROR(ROUND(E2681/L2681,2),0)</f>
        <v>1.07</v>
      </c>
      <c r="Q2681" s="10" t="s">
        <v>8339</v>
      </c>
      <c r="R2681" t="s">
        <v>8340</v>
      </c>
      <c r="S2681">
        <f>YEAR(T2681)</f>
        <v>2014</v>
      </c>
      <c r="T2681" s="14">
        <f>(((J2681/60)/60)/24)+DATE(1970,1,1)</f>
        <v>41937.95344907407</v>
      </c>
      <c r="U2681" s="15">
        <f>(((I2681/60)/60)/24)+DATE(1970,1,1)</f>
        <v>41972.995115740734</v>
      </c>
    </row>
    <row r="2682" spans="1:21" ht="29" x14ac:dyDescent="0.35">
      <c r="A2682">
        <v>3387</v>
      </c>
      <c r="B2682" s="3" t="s">
        <v>3386</v>
      </c>
      <c r="C2682" s="3" t="s">
        <v>7497</v>
      </c>
      <c r="D2682" s="6">
        <v>3000</v>
      </c>
      <c r="E2682" s="8">
        <v>29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>ROUND((E2682/D2682)*100,0)</f>
        <v>1</v>
      </c>
      <c r="P2682" s="8">
        <f>IFERROR(ROUND(E2682/L2682,2),0)</f>
        <v>0.83</v>
      </c>
      <c r="Q2682" s="10" t="s">
        <v>8339</v>
      </c>
      <c r="R2682" t="s">
        <v>8340</v>
      </c>
      <c r="S2682">
        <f>YEAR(T2682)</f>
        <v>2014</v>
      </c>
      <c r="T2682" s="14">
        <f>(((J2682/60)/60)/24)+DATE(1970,1,1)</f>
        <v>41947.762592592589</v>
      </c>
      <c r="U2682" s="15">
        <f>(((I2682/60)/60)/24)+DATE(1970,1,1)</f>
        <v>41987.762592592597</v>
      </c>
    </row>
    <row r="2683" spans="1:21" ht="29" x14ac:dyDescent="0.35">
      <c r="A2683">
        <v>3410</v>
      </c>
      <c r="B2683" s="3" t="s">
        <v>3409</v>
      </c>
      <c r="C2683" s="3" t="s">
        <v>7520</v>
      </c>
      <c r="D2683" s="6">
        <v>3000</v>
      </c>
      <c r="E2683" s="8">
        <v>25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>ROUND((E2683/D2683)*100,0)</f>
        <v>1</v>
      </c>
      <c r="P2683" s="8">
        <f>IFERROR(ROUND(E2683/L2683,2),0)</f>
        <v>0.63</v>
      </c>
      <c r="Q2683" s="10" t="s">
        <v>8339</v>
      </c>
      <c r="R2683" t="s">
        <v>8340</v>
      </c>
      <c r="S2683">
        <f>YEAR(T2683)</f>
        <v>2016</v>
      </c>
      <c r="T2683" s="14">
        <f>(((J2683/60)/60)/24)+DATE(1970,1,1)</f>
        <v>42500.041550925926</v>
      </c>
      <c r="U2683" s="15">
        <f>(((I2683/60)/60)/24)+DATE(1970,1,1)</f>
        <v>42527.291666666672</v>
      </c>
    </row>
    <row r="2684" spans="1:21" ht="29" x14ac:dyDescent="0.35">
      <c r="A2684">
        <v>3412</v>
      </c>
      <c r="B2684" s="3" t="s">
        <v>3411</v>
      </c>
      <c r="C2684" s="3" t="s">
        <v>7522</v>
      </c>
      <c r="D2684" s="6">
        <v>3000</v>
      </c>
      <c r="E2684" s="8">
        <v>25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>ROUND((E2684/D2684)*100,0)</f>
        <v>1</v>
      </c>
      <c r="P2684" s="8">
        <f>IFERROR(ROUND(E2684/L2684,2),0)</f>
        <v>0.96</v>
      </c>
      <c r="Q2684" s="10" t="s">
        <v>8339</v>
      </c>
      <c r="R2684" t="s">
        <v>8340</v>
      </c>
      <c r="S2684">
        <f>YEAR(T2684)</f>
        <v>2014</v>
      </c>
      <c r="T2684" s="14">
        <f>(((J2684/60)/60)/24)+DATE(1970,1,1)</f>
        <v>41879.959050925929</v>
      </c>
      <c r="U2684" s="15">
        <f>(((I2684/60)/60)/24)+DATE(1970,1,1)</f>
        <v>41909.959050925929</v>
      </c>
    </row>
    <row r="2685" spans="1:21" ht="29" x14ac:dyDescent="0.35">
      <c r="A2685">
        <v>3414</v>
      </c>
      <c r="B2685" s="3" t="s">
        <v>3413</v>
      </c>
      <c r="C2685" s="3" t="s">
        <v>7524</v>
      </c>
      <c r="D2685" s="6">
        <v>3000</v>
      </c>
      <c r="E2685" s="8">
        <v>25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>ROUND((E2685/D2685)*100,0)</f>
        <v>1</v>
      </c>
      <c r="P2685" s="8">
        <f>IFERROR(ROUND(E2685/L2685,2),0)</f>
        <v>0.56999999999999995</v>
      </c>
      <c r="Q2685" s="10" t="s">
        <v>8339</v>
      </c>
      <c r="R2685" t="s">
        <v>8340</v>
      </c>
      <c r="S2685">
        <f>YEAR(T2685)</f>
        <v>2016</v>
      </c>
      <c r="T2685" s="14">
        <f>(((J2685/60)/60)/24)+DATE(1970,1,1)</f>
        <v>42675.832465277781</v>
      </c>
      <c r="U2685" s="15">
        <f>(((I2685/60)/60)/24)+DATE(1970,1,1)</f>
        <v>42705.332638888889</v>
      </c>
    </row>
    <row r="2686" spans="1:21" ht="29" x14ac:dyDescent="0.35">
      <c r="A2686">
        <v>3422</v>
      </c>
      <c r="B2686" s="3" t="s">
        <v>3421</v>
      </c>
      <c r="C2686" s="3" t="s">
        <v>7532</v>
      </c>
      <c r="D2686" s="6">
        <v>3000</v>
      </c>
      <c r="E2686" s="8">
        <v>25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>ROUND((E2686/D2686)*100,0)</f>
        <v>1</v>
      </c>
      <c r="P2686" s="8">
        <f>IFERROR(ROUND(E2686/L2686,2),0)</f>
        <v>0.54</v>
      </c>
      <c r="Q2686" s="10" t="s">
        <v>8339</v>
      </c>
      <c r="R2686" t="s">
        <v>8340</v>
      </c>
      <c r="S2686">
        <f>YEAR(T2686)</f>
        <v>2015</v>
      </c>
      <c r="T2686" s="14">
        <f>(((J2686/60)/60)/24)+DATE(1970,1,1)</f>
        <v>42323.562222222223</v>
      </c>
      <c r="U2686" s="15">
        <f>(((I2686/60)/60)/24)+DATE(1970,1,1)</f>
        <v>42352</v>
      </c>
    </row>
    <row r="2687" spans="1:21" ht="29" x14ac:dyDescent="0.35">
      <c r="A2687">
        <v>3437</v>
      </c>
      <c r="B2687" s="3" t="s">
        <v>3436</v>
      </c>
      <c r="C2687" s="3" t="s">
        <v>7547</v>
      </c>
      <c r="D2687" s="6">
        <v>3000</v>
      </c>
      <c r="E2687" s="8">
        <v>24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>ROUND((E2687/D2687)*100,0)</f>
        <v>1</v>
      </c>
      <c r="P2687" s="8">
        <f>IFERROR(ROUND(E2687/L2687,2),0)</f>
        <v>0.67</v>
      </c>
      <c r="Q2687" s="10" t="s">
        <v>8339</v>
      </c>
      <c r="R2687" t="s">
        <v>8340</v>
      </c>
      <c r="S2687">
        <f>YEAR(T2687)</f>
        <v>2015</v>
      </c>
      <c r="T2687" s="14">
        <f>(((J2687/60)/60)/24)+DATE(1970,1,1)</f>
        <v>42205.710879629631</v>
      </c>
      <c r="U2687" s="15">
        <f>(((I2687/60)/60)/24)+DATE(1970,1,1)</f>
        <v>42235.710879629631</v>
      </c>
    </row>
    <row r="2688" spans="1:21" ht="29" x14ac:dyDescent="0.35">
      <c r="A2688">
        <v>3456</v>
      </c>
      <c r="B2688" s="3" t="s">
        <v>3455</v>
      </c>
      <c r="C2688" s="3" t="s">
        <v>7566</v>
      </c>
      <c r="D2688" s="6">
        <v>3000</v>
      </c>
      <c r="E2688" s="8">
        <v>20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>ROUND((E2688/D2688)*100,0)</f>
        <v>1</v>
      </c>
      <c r="P2688" s="8">
        <f>IFERROR(ROUND(E2688/L2688,2),0)</f>
        <v>1.25</v>
      </c>
      <c r="Q2688" s="10" t="s">
        <v>8339</v>
      </c>
      <c r="R2688" t="s">
        <v>8340</v>
      </c>
      <c r="S2688">
        <f>YEAR(T2688)</f>
        <v>2014</v>
      </c>
      <c r="T2688" s="14">
        <f>(((J2688/60)/60)/24)+DATE(1970,1,1)</f>
        <v>41821.205636574072</v>
      </c>
      <c r="U2688" s="15">
        <f>(((I2688/60)/60)/24)+DATE(1970,1,1)</f>
        <v>41852.290972222225</v>
      </c>
    </row>
    <row r="2689" spans="1:21" x14ac:dyDescent="0.35">
      <c r="A2689">
        <v>3467</v>
      </c>
      <c r="B2689" s="3" t="s">
        <v>3466</v>
      </c>
      <c r="C2689" s="3" t="s">
        <v>7577</v>
      </c>
      <c r="D2689" s="6">
        <v>3000</v>
      </c>
      <c r="E2689" s="8">
        <v>17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>ROUND((E2689/D2689)*100,0)</f>
        <v>1</v>
      </c>
      <c r="P2689" s="8">
        <f>IFERROR(ROUND(E2689/L2689,2),0)</f>
        <v>0.36</v>
      </c>
      <c r="Q2689" s="10" t="s">
        <v>8339</v>
      </c>
      <c r="R2689" t="s">
        <v>8340</v>
      </c>
      <c r="S2689">
        <f>YEAR(T2689)</f>
        <v>2015</v>
      </c>
      <c r="T2689" s="14">
        <f>(((J2689/60)/60)/24)+DATE(1970,1,1)</f>
        <v>42053.671666666662</v>
      </c>
      <c r="U2689" s="15">
        <f>(((I2689/60)/60)/24)+DATE(1970,1,1)</f>
        <v>42083.630000000005</v>
      </c>
    </row>
    <row r="2690" spans="1:21" ht="29" x14ac:dyDescent="0.35">
      <c r="A2690">
        <v>3482</v>
      </c>
      <c r="B2690" s="3" t="s">
        <v>3481</v>
      </c>
      <c r="C2690" s="3" t="s">
        <v>7592</v>
      </c>
      <c r="D2690" s="6">
        <v>3000</v>
      </c>
      <c r="E2690" s="8">
        <v>15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>ROUND((E2690/D2690)*100,0)</f>
        <v>1</v>
      </c>
      <c r="P2690" s="8">
        <f>IFERROR(ROUND(E2690/L2690,2),0)</f>
        <v>0.19</v>
      </c>
      <c r="Q2690" s="10" t="s">
        <v>8339</v>
      </c>
      <c r="R2690" t="s">
        <v>8340</v>
      </c>
      <c r="S2690">
        <f>YEAR(T2690)</f>
        <v>2014</v>
      </c>
      <c r="T2690" s="14">
        <f>(((J2690/60)/60)/24)+DATE(1970,1,1)</f>
        <v>41796.771597222221</v>
      </c>
      <c r="U2690" s="15">
        <f>(((I2690/60)/60)/24)+DATE(1970,1,1)</f>
        <v>41826.771597222221</v>
      </c>
    </row>
    <row r="2691" spans="1:21" ht="29" x14ac:dyDescent="0.35">
      <c r="A2691">
        <v>3486</v>
      </c>
      <c r="B2691" s="3" t="s">
        <v>3485</v>
      </c>
      <c r="C2691" s="3" t="s">
        <v>7596</v>
      </c>
      <c r="D2691" s="6">
        <v>3000</v>
      </c>
      <c r="E2691" s="8">
        <v>14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>ROUND((E2691/D2691)*100,0)</f>
        <v>0</v>
      </c>
      <c r="P2691" s="8">
        <f>IFERROR(ROUND(E2691/L2691,2),0)</f>
        <v>0.25</v>
      </c>
      <c r="Q2691" s="10" t="s">
        <v>8339</v>
      </c>
      <c r="R2691" t="s">
        <v>8340</v>
      </c>
      <c r="S2691">
        <f>YEAR(T2691)</f>
        <v>2015</v>
      </c>
      <c r="T2691" s="14">
        <f>(((J2691/60)/60)/24)+DATE(1970,1,1)</f>
        <v>42126.87501157407</v>
      </c>
      <c r="U2691" s="15">
        <f>(((I2691/60)/60)/24)+DATE(1970,1,1)</f>
        <v>42158.290972222225</v>
      </c>
    </row>
    <row r="2692" spans="1:21" ht="29" x14ac:dyDescent="0.35">
      <c r="A2692">
        <v>3488</v>
      </c>
      <c r="B2692" s="3" t="s">
        <v>3487</v>
      </c>
      <c r="C2692" s="3" t="s">
        <v>7598</v>
      </c>
      <c r="D2692" s="6">
        <v>3000</v>
      </c>
      <c r="E2692" s="8">
        <v>13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>ROUND((E2692/D2692)*100,0)</f>
        <v>0</v>
      </c>
      <c r="P2692" s="8">
        <f>IFERROR(ROUND(E2692/L2692,2),0)</f>
        <v>0.45</v>
      </c>
      <c r="Q2692" s="10" t="s">
        <v>8339</v>
      </c>
      <c r="R2692" t="s">
        <v>8340</v>
      </c>
      <c r="S2692">
        <f>YEAR(T2692)</f>
        <v>2015</v>
      </c>
      <c r="T2692" s="14">
        <f>(((J2692/60)/60)/24)+DATE(1970,1,1)</f>
        <v>42087.768055555556</v>
      </c>
      <c r="U2692" s="15">
        <f>(((I2692/60)/60)/24)+DATE(1970,1,1)</f>
        <v>42111.666666666672</v>
      </c>
    </row>
    <row r="2693" spans="1:21" ht="29" x14ac:dyDescent="0.35">
      <c r="A2693">
        <v>3496</v>
      </c>
      <c r="B2693" s="3" t="s">
        <v>3495</v>
      </c>
      <c r="C2693" s="3" t="s">
        <v>7606</v>
      </c>
      <c r="D2693" s="6">
        <v>3000</v>
      </c>
      <c r="E2693" s="8">
        <v>11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>ROUND((E2693/D2693)*100,0)</f>
        <v>0</v>
      </c>
      <c r="P2693" s="8">
        <f>IFERROR(ROUND(E2693/L2693,2),0)</f>
        <v>0.14000000000000001</v>
      </c>
      <c r="Q2693" s="10" t="s">
        <v>8339</v>
      </c>
      <c r="R2693" t="s">
        <v>8340</v>
      </c>
      <c r="S2693">
        <f>YEAR(T2693)</f>
        <v>2016</v>
      </c>
      <c r="T2693" s="14">
        <f>(((J2693/60)/60)/24)+DATE(1970,1,1)</f>
        <v>42584.846828703703</v>
      </c>
      <c r="U2693" s="15">
        <f>(((I2693/60)/60)/24)+DATE(1970,1,1)</f>
        <v>42624.846828703703</v>
      </c>
    </row>
    <row r="2694" spans="1:21" ht="29" x14ac:dyDescent="0.35">
      <c r="A2694">
        <v>3506</v>
      </c>
      <c r="B2694" s="3" t="s">
        <v>3505</v>
      </c>
      <c r="C2694" s="3" t="s">
        <v>7616</v>
      </c>
      <c r="D2694" s="6">
        <v>3000</v>
      </c>
      <c r="E2694" s="8">
        <v>10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>ROUND((E2694/D2694)*100,0)</f>
        <v>0</v>
      </c>
      <c r="P2694" s="8">
        <f>IFERROR(ROUND(E2694/L2694,2),0)</f>
        <v>0.34</v>
      </c>
      <c r="Q2694" s="10" t="s">
        <v>8339</v>
      </c>
      <c r="R2694" t="s">
        <v>8340</v>
      </c>
      <c r="S2694">
        <f>YEAR(T2694)</f>
        <v>2014</v>
      </c>
      <c r="T2694" s="14">
        <f>(((J2694/60)/60)/24)+DATE(1970,1,1)</f>
        <v>41829.734259259261</v>
      </c>
      <c r="U2694" s="15">
        <f>(((I2694/60)/60)/24)+DATE(1970,1,1)</f>
        <v>41874.734259259261</v>
      </c>
    </row>
    <row r="2695" spans="1:21" ht="29" x14ac:dyDescent="0.35">
      <c r="A2695">
        <v>3509</v>
      </c>
      <c r="B2695" s="3" t="s">
        <v>3508</v>
      </c>
      <c r="C2695" s="3" t="s">
        <v>7619</v>
      </c>
      <c r="D2695" s="6">
        <v>3000</v>
      </c>
      <c r="E2695" s="8">
        <v>10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>ROUND((E2695/D2695)*100,0)</f>
        <v>0</v>
      </c>
      <c r="P2695" s="8">
        <f>IFERROR(ROUND(E2695/L2695,2),0)</f>
        <v>0.3</v>
      </c>
      <c r="Q2695" s="10" t="s">
        <v>8339</v>
      </c>
      <c r="R2695" t="s">
        <v>8340</v>
      </c>
      <c r="S2695">
        <f>YEAR(T2695)</f>
        <v>2014</v>
      </c>
      <c r="T2695" s="14">
        <f>(((J2695/60)/60)/24)+DATE(1970,1,1)</f>
        <v>41950.859560185185</v>
      </c>
      <c r="U2695" s="15">
        <f>(((I2695/60)/60)/24)+DATE(1970,1,1)</f>
        <v>41964.204861111109</v>
      </c>
    </row>
    <row r="2696" spans="1:21" ht="29" x14ac:dyDescent="0.35">
      <c r="A2696">
        <v>3515</v>
      </c>
      <c r="B2696" s="3" t="s">
        <v>3514</v>
      </c>
      <c r="C2696" s="3" t="s">
        <v>7625</v>
      </c>
      <c r="D2696" s="6">
        <v>3000</v>
      </c>
      <c r="E2696" s="8">
        <v>10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>ROUND((E2696/D2696)*100,0)</f>
        <v>0</v>
      </c>
      <c r="P2696" s="8">
        <f>IFERROR(ROUND(E2696/L2696,2),0)</f>
        <v>0.22</v>
      </c>
      <c r="Q2696" s="10" t="s">
        <v>8339</v>
      </c>
      <c r="R2696" t="s">
        <v>8340</v>
      </c>
      <c r="S2696">
        <f>YEAR(T2696)</f>
        <v>2015</v>
      </c>
      <c r="T2696" s="14">
        <f>(((J2696/60)/60)/24)+DATE(1970,1,1)</f>
        <v>42125.772812499999</v>
      </c>
      <c r="U2696" s="15">
        <f>(((I2696/60)/60)/24)+DATE(1970,1,1)</f>
        <v>42155.772812499999</v>
      </c>
    </row>
    <row r="2697" spans="1:21" ht="29" x14ac:dyDescent="0.35">
      <c r="A2697">
        <v>3573</v>
      </c>
      <c r="B2697" s="3" t="s">
        <v>3572</v>
      </c>
      <c r="C2697" s="3" t="s">
        <v>7683</v>
      </c>
      <c r="D2697" s="6">
        <v>3000</v>
      </c>
      <c r="E2697" s="8">
        <v>5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>ROUND((E2697/D2697)*100,0)</f>
        <v>0</v>
      </c>
      <c r="P2697" s="8">
        <f>IFERROR(ROUND(E2697/L2697,2),0)</f>
        <v>0.06</v>
      </c>
      <c r="Q2697" s="10" t="s">
        <v>8339</v>
      </c>
      <c r="R2697" t="s">
        <v>8340</v>
      </c>
      <c r="S2697">
        <f>YEAR(T2697)</f>
        <v>2014</v>
      </c>
      <c r="T2697" s="14">
        <f>(((J2697/60)/60)/24)+DATE(1970,1,1)</f>
        <v>41921.375532407408</v>
      </c>
      <c r="U2697" s="15">
        <f>(((I2697/60)/60)/24)+DATE(1970,1,1)</f>
        <v>41951.417199074072</v>
      </c>
    </row>
    <row r="2698" spans="1:21" ht="29" x14ac:dyDescent="0.35">
      <c r="A2698">
        <v>3583</v>
      </c>
      <c r="B2698" s="3" t="s">
        <v>3582</v>
      </c>
      <c r="C2698" s="3" t="s">
        <v>7693</v>
      </c>
      <c r="D2698" s="6">
        <v>3000</v>
      </c>
      <c r="E2698" s="8">
        <v>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>ROUND((E2698/D2698)*100,0)</f>
        <v>0</v>
      </c>
      <c r="P2698" s="8">
        <f>IFERROR(ROUND(E2698/L2698,2),0)</f>
        <v>0.21</v>
      </c>
      <c r="Q2698" s="10" t="s">
        <v>8339</v>
      </c>
      <c r="R2698" t="s">
        <v>8340</v>
      </c>
      <c r="S2698">
        <f>YEAR(T2698)</f>
        <v>2016</v>
      </c>
      <c r="T2698" s="14">
        <f>(((J2698/60)/60)/24)+DATE(1970,1,1)</f>
        <v>42418.425983796296</v>
      </c>
      <c r="U2698" s="15">
        <f>(((I2698/60)/60)/24)+DATE(1970,1,1)</f>
        <v>42478.384317129632</v>
      </c>
    </row>
    <row r="2699" spans="1:21" ht="58" x14ac:dyDescent="0.35">
      <c r="A2699">
        <v>3584</v>
      </c>
      <c r="B2699" s="3" t="s">
        <v>3583</v>
      </c>
      <c r="C2699" s="3" t="s">
        <v>7694</v>
      </c>
      <c r="D2699" s="6">
        <v>3000</v>
      </c>
      <c r="E2699" s="8">
        <v>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>ROUND((E2699/D2699)*100,0)</f>
        <v>0</v>
      </c>
      <c r="P2699" s="8">
        <f>IFERROR(ROUND(E2699/L2699,2),0)</f>
        <v>0.04</v>
      </c>
      <c r="Q2699" s="10" t="s">
        <v>8339</v>
      </c>
      <c r="R2699" t="s">
        <v>8340</v>
      </c>
      <c r="S2699">
        <f>YEAR(T2699)</f>
        <v>2015</v>
      </c>
      <c r="T2699" s="14">
        <f>(((J2699/60)/60)/24)+DATE(1970,1,1)</f>
        <v>42168.316481481481</v>
      </c>
      <c r="U2699" s="15">
        <f>(((I2699/60)/60)/24)+DATE(1970,1,1)</f>
        <v>42198.316481481481</v>
      </c>
    </row>
    <row r="2700" spans="1:21" ht="29" x14ac:dyDescent="0.35">
      <c r="A2700">
        <v>3593</v>
      </c>
      <c r="B2700" s="3" t="s">
        <v>3592</v>
      </c>
      <c r="C2700" s="3" t="s">
        <v>7703</v>
      </c>
      <c r="D2700" s="6">
        <v>3000</v>
      </c>
      <c r="E2700" s="8">
        <v>5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>ROUND((E2700/D2700)*100,0)</f>
        <v>0</v>
      </c>
      <c r="P2700" s="8">
        <f>IFERROR(ROUND(E2700/L2700,2),0)</f>
        <v>0.12</v>
      </c>
      <c r="Q2700" s="10" t="s">
        <v>8339</v>
      </c>
      <c r="R2700" t="s">
        <v>8340</v>
      </c>
      <c r="S2700">
        <f>YEAR(T2700)</f>
        <v>2014</v>
      </c>
      <c r="T2700" s="14">
        <f>(((J2700/60)/60)/24)+DATE(1970,1,1)</f>
        <v>41974.898599537039</v>
      </c>
      <c r="U2700" s="15">
        <f>(((I2700/60)/60)/24)+DATE(1970,1,1)</f>
        <v>42009.851388888885</v>
      </c>
    </row>
    <row r="2701" spans="1:21" ht="29" x14ac:dyDescent="0.35">
      <c r="A2701">
        <v>3604</v>
      </c>
      <c r="B2701" s="3" t="s">
        <v>3603</v>
      </c>
      <c r="C2701" s="3" t="s">
        <v>7714</v>
      </c>
      <c r="D2701" s="6">
        <v>3000</v>
      </c>
      <c r="E2701" s="8">
        <v>3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>ROUND((E2701/D2701)*100,0)</f>
        <v>0</v>
      </c>
      <c r="P2701" s="8">
        <f>IFERROR(ROUND(E2701/L2701,2),0)</f>
        <v>0.04</v>
      </c>
      <c r="Q2701" s="10" t="s">
        <v>8339</v>
      </c>
      <c r="R2701" t="s">
        <v>8340</v>
      </c>
      <c r="S2701">
        <f>YEAR(T2701)</f>
        <v>2016</v>
      </c>
      <c r="T2701" s="14">
        <f>(((J2701/60)/60)/24)+DATE(1970,1,1)</f>
        <v>42483.015694444446</v>
      </c>
      <c r="U2701" s="15">
        <f>(((I2701/60)/60)/24)+DATE(1970,1,1)</f>
        <v>42489.290972222225</v>
      </c>
    </row>
    <row r="2702" spans="1:21" ht="29" x14ac:dyDescent="0.35">
      <c r="A2702">
        <v>3606</v>
      </c>
      <c r="B2702" s="3" t="s">
        <v>3605</v>
      </c>
      <c r="C2702" s="3" t="s">
        <v>7716</v>
      </c>
      <c r="D2702" s="6">
        <v>3000</v>
      </c>
      <c r="E2702" s="8">
        <v>3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>ROUND((E2702/D2702)*100,0)</f>
        <v>0</v>
      </c>
      <c r="P2702" s="8">
        <f>IFERROR(ROUND(E2702/L2702,2),0)</f>
        <v>0.05</v>
      </c>
      <c r="Q2702" s="10" t="s">
        <v>8339</v>
      </c>
      <c r="R2702" t="s">
        <v>8340</v>
      </c>
      <c r="S2702">
        <f>YEAR(T2702)</f>
        <v>2016</v>
      </c>
      <c r="T2702" s="14">
        <f>(((J2702/60)/60)/24)+DATE(1970,1,1)</f>
        <v>42566.604826388888</v>
      </c>
      <c r="U2702" s="15">
        <f>(((I2702/60)/60)/24)+DATE(1970,1,1)</f>
        <v>42596.604826388888</v>
      </c>
    </row>
    <row r="2703" spans="1:21" ht="29" x14ac:dyDescent="0.35">
      <c r="A2703">
        <v>3621</v>
      </c>
      <c r="B2703" s="3" t="s">
        <v>3619</v>
      </c>
      <c r="C2703" s="3" t="s">
        <v>7731</v>
      </c>
      <c r="D2703" s="6">
        <v>3000</v>
      </c>
      <c r="E2703" s="8">
        <v>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>ROUND((E2703/D2703)*100,0)</f>
        <v>0</v>
      </c>
      <c r="P2703" s="8">
        <f>IFERROR(ROUND(E2703/L2703,2),0)</f>
        <v>0.03</v>
      </c>
      <c r="Q2703" s="10" t="s">
        <v>8339</v>
      </c>
      <c r="R2703" t="s">
        <v>8340</v>
      </c>
      <c r="S2703">
        <f>YEAR(T2703)</f>
        <v>2016</v>
      </c>
      <c r="T2703" s="14">
        <f>(((J2703/60)/60)/24)+DATE(1970,1,1)</f>
        <v>42619.935694444444</v>
      </c>
      <c r="U2703" s="15">
        <f>(((I2703/60)/60)/24)+DATE(1970,1,1)</f>
        <v>42643.875</v>
      </c>
    </row>
    <row r="2704" spans="1:21" ht="58" x14ac:dyDescent="0.35">
      <c r="A2704">
        <v>3624</v>
      </c>
      <c r="B2704" s="3" t="s">
        <v>3622</v>
      </c>
      <c r="C2704" s="3" t="s">
        <v>7734</v>
      </c>
      <c r="D2704" s="6">
        <v>3000</v>
      </c>
      <c r="E2704" s="8">
        <v>2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>ROUND((E2704/D2704)*100,0)</f>
        <v>0</v>
      </c>
      <c r="P2704" s="8">
        <f>IFERROR(ROUND(E2704/L2704,2),0)</f>
        <v>0.05</v>
      </c>
      <c r="Q2704" s="10" t="s">
        <v>8339</v>
      </c>
      <c r="R2704" t="s">
        <v>8340</v>
      </c>
      <c r="S2704">
        <f>YEAR(T2704)</f>
        <v>2016</v>
      </c>
      <c r="T2704" s="14">
        <f>(((J2704/60)/60)/24)+DATE(1970,1,1)</f>
        <v>42545.774189814809</v>
      </c>
      <c r="U2704" s="15">
        <f>(((I2704/60)/60)/24)+DATE(1970,1,1)</f>
        <v>42605.774189814809</v>
      </c>
    </row>
    <row r="2705" spans="1:21" ht="29" x14ac:dyDescent="0.35">
      <c r="A2705">
        <v>3625</v>
      </c>
      <c r="B2705" s="3" t="s">
        <v>3623</v>
      </c>
      <c r="C2705" s="3" t="s">
        <v>7735</v>
      </c>
      <c r="D2705" s="6">
        <v>3000</v>
      </c>
      <c r="E2705" s="8">
        <v>2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>ROUND((E2705/D2705)*100,0)</f>
        <v>0</v>
      </c>
      <c r="P2705" s="8">
        <f>IFERROR(ROUND(E2705/L2705,2),0)</f>
        <v>0.03</v>
      </c>
      <c r="Q2705" s="10" t="s">
        <v>8339</v>
      </c>
      <c r="R2705" t="s">
        <v>8340</v>
      </c>
      <c r="S2705">
        <f>YEAR(T2705)</f>
        <v>2015</v>
      </c>
      <c r="T2705" s="14">
        <f>(((J2705/60)/60)/24)+DATE(1970,1,1)</f>
        <v>42157.652511574073</v>
      </c>
      <c r="U2705" s="15">
        <f>(((I2705/60)/60)/24)+DATE(1970,1,1)</f>
        <v>42187.652511574073</v>
      </c>
    </row>
    <row r="2706" spans="1:21" ht="29" x14ac:dyDescent="0.35">
      <c r="A2706">
        <v>3630</v>
      </c>
      <c r="B2706" s="3" t="s">
        <v>3628</v>
      </c>
      <c r="C2706" s="3" t="s">
        <v>7740</v>
      </c>
      <c r="D2706" s="6">
        <v>3000</v>
      </c>
      <c r="E2706" s="8">
        <v>2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>ROUND((E2706/D2706)*100,0)</f>
        <v>0</v>
      </c>
      <c r="P2706" s="8">
        <f>IFERROR(ROUND(E2706/L2706,2),0)</f>
        <v>2</v>
      </c>
      <c r="Q2706" s="10" t="s">
        <v>8339</v>
      </c>
      <c r="R2706" t="s">
        <v>8351</v>
      </c>
      <c r="S2706">
        <f>YEAR(T2706)</f>
        <v>2014</v>
      </c>
      <c r="T2706" s="14">
        <f>(((J2706/60)/60)/24)+DATE(1970,1,1)</f>
        <v>41942.84710648148</v>
      </c>
      <c r="U2706" s="15">
        <f>(((I2706/60)/60)/24)+DATE(1970,1,1)</f>
        <v>41972.888773148152</v>
      </c>
    </row>
    <row r="2707" spans="1:21" ht="29" x14ac:dyDescent="0.35">
      <c r="A2707">
        <v>3637</v>
      </c>
      <c r="B2707" s="3" t="s">
        <v>3635</v>
      </c>
      <c r="C2707" s="3" t="s">
        <v>7747</v>
      </c>
      <c r="D2707" s="6">
        <v>3000</v>
      </c>
      <c r="E2707" s="8">
        <v>1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>ROUND((E2707/D2707)*100,0)</f>
        <v>0</v>
      </c>
      <c r="P2707" s="8">
        <f>IFERROR(ROUND(E2707/L2707,2),0)</f>
        <v>7.0000000000000007E-2</v>
      </c>
      <c r="Q2707" s="10" t="s">
        <v>8339</v>
      </c>
      <c r="R2707" t="s">
        <v>8351</v>
      </c>
      <c r="S2707">
        <f>YEAR(T2707)</f>
        <v>2014</v>
      </c>
      <c r="T2707" s="14">
        <f>(((J2707/60)/60)/24)+DATE(1970,1,1)</f>
        <v>41975.700636574074</v>
      </c>
      <c r="U2707" s="15">
        <f>(((I2707/60)/60)/24)+DATE(1970,1,1)</f>
        <v>42005.700636574074</v>
      </c>
    </row>
    <row r="2708" spans="1:21" ht="29" x14ac:dyDescent="0.35">
      <c r="A2708">
        <v>3641</v>
      </c>
      <c r="B2708" s="3" t="s">
        <v>3639</v>
      </c>
      <c r="C2708" s="3" t="s">
        <v>7751</v>
      </c>
      <c r="D2708" s="6">
        <v>3000</v>
      </c>
      <c r="E2708" s="8">
        <v>1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>ROUND((E2708/D2708)*100,0)</f>
        <v>0</v>
      </c>
      <c r="P2708" s="8">
        <f>IFERROR(ROUND(E2708/L2708,2),0)</f>
        <v>0</v>
      </c>
      <c r="Q2708" s="10" t="s">
        <v>8339</v>
      </c>
      <c r="R2708" t="s">
        <v>8351</v>
      </c>
      <c r="S2708">
        <f>YEAR(T2708)</f>
        <v>2014</v>
      </c>
      <c r="T2708" s="14">
        <f>(((J2708/60)/60)/24)+DATE(1970,1,1)</f>
        <v>41899.627071759263</v>
      </c>
      <c r="U2708" s="15">
        <f>(((I2708/60)/60)/24)+DATE(1970,1,1)</f>
        <v>41917.208333333336</v>
      </c>
    </row>
    <row r="2709" spans="1:21" ht="29" x14ac:dyDescent="0.35">
      <c r="A2709">
        <v>3659</v>
      </c>
      <c r="B2709" s="3" t="s">
        <v>3656</v>
      </c>
      <c r="C2709" s="3" t="s">
        <v>7769</v>
      </c>
      <c r="D2709" s="6">
        <v>3000</v>
      </c>
      <c r="E2709" s="8">
        <v>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>ROUND((E2709/D2709)*100,0)</f>
        <v>0</v>
      </c>
      <c r="P2709" s="8">
        <f>IFERROR(ROUND(E2709/L2709,2),0)</f>
        <v>0.08</v>
      </c>
      <c r="Q2709" s="10" t="s">
        <v>8339</v>
      </c>
      <c r="R2709" t="s">
        <v>8340</v>
      </c>
      <c r="S2709">
        <f>YEAR(T2709)</f>
        <v>2015</v>
      </c>
      <c r="T2709" s="14">
        <f>(((J2709/60)/60)/24)+DATE(1970,1,1)</f>
        <v>42055.277199074073</v>
      </c>
      <c r="U2709" s="15">
        <f>(((I2709/60)/60)/24)+DATE(1970,1,1)</f>
        <v>42082.610416666663</v>
      </c>
    </row>
    <row r="2710" spans="1:21" ht="29" x14ac:dyDescent="0.35">
      <c r="A2710">
        <v>3661</v>
      </c>
      <c r="B2710" s="3" t="s">
        <v>3658</v>
      </c>
      <c r="C2710" s="3" t="s">
        <v>7771</v>
      </c>
      <c r="D2710" s="6">
        <v>3000</v>
      </c>
      <c r="E2710" s="8">
        <v>1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>ROUND((E2710/D2710)*100,0)</f>
        <v>0</v>
      </c>
      <c r="P2710" s="8">
        <f>IFERROR(ROUND(E2710/L2710,2),0)</f>
        <v>0.03</v>
      </c>
      <c r="Q2710" s="10" t="s">
        <v>8339</v>
      </c>
      <c r="R2710" t="s">
        <v>8340</v>
      </c>
      <c r="S2710">
        <f>YEAR(T2710)</f>
        <v>2016</v>
      </c>
      <c r="T2710" s="14">
        <f>(((J2710/60)/60)/24)+DATE(1970,1,1)</f>
        <v>42447.896666666667</v>
      </c>
      <c r="U2710" s="15">
        <f>(((I2710/60)/60)/24)+DATE(1970,1,1)</f>
        <v>42470.166666666672</v>
      </c>
    </row>
    <row r="2711" spans="1:21" ht="29" x14ac:dyDescent="0.35">
      <c r="A2711">
        <v>3667</v>
      </c>
      <c r="B2711" s="3" t="s">
        <v>3664</v>
      </c>
      <c r="C2711" s="3" t="s">
        <v>7777</v>
      </c>
      <c r="D2711" s="6">
        <v>3000</v>
      </c>
      <c r="E2711" s="8">
        <v>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>ROUND((E2711/D2711)*100,0)</f>
        <v>0</v>
      </c>
      <c r="P2711" s="8">
        <f>IFERROR(ROUND(E2711/L2711,2),0)</f>
        <v>0.02</v>
      </c>
      <c r="Q2711" s="10" t="s">
        <v>8339</v>
      </c>
      <c r="R2711" t="s">
        <v>8340</v>
      </c>
      <c r="S2711">
        <f>YEAR(T2711)</f>
        <v>2015</v>
      </c>
      <c r="T2711" s="14">
        <f>(((J2711/60)/60)/24)+DATE(1970,1,1)</f>
        <v>42173.970127314817</v>
      </c>
      <c r="U2711" s="15">
        <f>(((I2711/60)/60)/24)+DATE(1970,1,1)</f>
        <v>42203.970127314817</v>
      </c>
    </row>
    <row r="2712" spans="1:21" ht="29" x14ac:dyDescent="0.35">
      <c r="A2712">
        <v>3672</v>
      </c>
      <c r="B2712" s="3" t="s">
        <v>3669</v>
      </c>
      <c r="C2712" s="3" t="s">
        <v>7782</v>
      </c>
      <c r="D2712" s="6">
        <v>3000</v>
      </c>
      <c r="E2712" s="8">
        <v>1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>ROUND((E2712/D2712)*100,0)</f>
        <v>0</v>
      </c>
      <c r="P2712" s="8">
        <f>IFERROR(ROUND(E2712/L2712,2),0)</f>
        <v>0.02</v>
      </c>
      <c r="Q2712" s="10" t="s">
        <v>8339</v>
      </c>
      <c r="R2712" t="s">
        <v>8340</v>
      </c>
      <c r="S2712">
        <f>YEAR(T2712)</f>
        <v>2014</v>
      </c>
      <c r="T2712" s="14">
        <f>(((J2712/60)/60)/24)+DATE(1970,1,1)</f>
        <v>41878.946574074071</v>
      </c>
      <c r="U2712" s="15">
        <f>(((I2712/60)/60)/24)+DATE(1970,1,1)</f>
        <v>41908.946574074071</v>
      </c>
    </row>
    <row r="2713" spans="1:21" ht="29" x14ac:dyDescent="0.35">
      <c r="A2713">
        <v>3680</v>
      </c>
      <c r="B2713" s="3" t="s">
        <v>3677</v>
      </c>
      <c r="C2713" s="3" t="s">
        <v>7790</v>
      </c>
      <c r="D2713" s="6">
        <v>3000</v>
      </c>
      <c r="E2713" s="8">
        <v>1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>ROUND((E2713/D2713)*100,0)</f>
        <v>0</v>
      </c>
      <c r="P2713" s="8">
        <f>IFERROR(ROUND(E2713/L2713,2),0)</f>
        <v>0.03</v>
      </c>
      <c r="Q2713" s="10" t="s">
        <v>8339</v>
      </c>
      <c r="R2713" t="s">
        <v>8340</v>
      </c>
      <c r="S2713">
        <f>YEAR(T2713)</f>
        <v>2016</v>
      </c>
      <c r="T2713" s="14">
        <f>(((J2713/60)/60)/24)+DATE(1970,1,1)</f>
        <v>42627.454097222217</v>
      </c>
      <c r="U2713" s="15">
        <f>(((I2713/60)/60)/24)+DATE(1970,1,1)</f>
        <v>42648.454097222217</v>
      </c>
    </row>
    <row r="2714" spans="1:21" ht="29" x14ac:dyDescent="0.35">
      <c r="A2714">
        <v>3682</v>
      </c>
      <c r="B2714" s="3" t="s">
        <v>3679</v>
      </c>
      <c r="C2714" s="3" t="s">
        <v>7792</v>
      </c>
      <c r="D2714" s="6">
        <v>3000</v>
      </c>
      <c r="E2714" s="8">
        <v>1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>ROUND((E2714/D2714)*100,0)</f>
        <v>0</v>
      </c>
      <c r="P2714" s="8">
        <f>IFERROR(ROUND(E2714/L2714,2),0)</f>
        <v>0.01</v>
      </c>
      <c r="Q2714" s="10" t="s">
        <v>8339</v>
      </c>
      <c r="R2714" t="s">
        <v>8340</v>
      </c>
      <c r="S2714">
        <f>YEAR(T2714)</f>
        <v>2014</v>
      </c>
      <c r="T2714" s="14">
        <f>(((J2714/60)/60)/24)+DATE(1970,1,1)</f>
        <v>41772.685393518521</v>
      </c>
      <c r="U2714" s="15">
        <f>(((I2714/60)/60)/24)+DATE(1970,1,1)</f>
        <v>41806.290972222225</v>
      </c>
    </row>
    <row r="2715" spans="1:21" ht="29" x14ac:dyDescent="0.35">
      <c r="A2715">
        <v>3688</v>
      </c>
      <c r="B2715" s="3" t="s">
        <v>3685</v>
      </c>
      <c r="C2715" s="3" t="s">
        <v>7798</v>
      </c>
      <c r="D2715" s="6">
        <v>3000</v>
      </c>
      <c r="E2715" s="8">
        <v>1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>ROUND((E2715/D2715)*100,0)</f>
        <v>0</v>
      </c>
      <c r="P2715" s="8">
        <f>IFERROR(ROUND(E2715/L2715,2),0)</f>
        <v>0.03</v>
      </c>
      <c r="Q2715" s="10" t="s">
        <v>8339</v>
      </c>
      <c r="R2715" t="s">
        <v>8340</v>
      </c>
      <c r="S2715">
        <f>YEAR(T2715)</f>
        <v>2014</v>
      </c>
      <c r="T2715" s="14">
        <f>(((J2715/60)/60)/24)+DATE(1970,1,1)</f>
        <v>41829.787083333329</v>
      </c>
      <c r="U2715" s="15">
        <f>(((I2715/60)/60)/24)+DATE(1970,1,1)</f>
        <v>41859.787083333329</v>
      </c>
    </row>
    <row r="2716" spans="1:21" ht="29" x14ac:dyDescent="0.35">
      <c r="A2716">
        <v>3689</v>
      </c>
      <c r="B2716" s="3" t="s">
        <v>3686</v>
      </c>
      <c r="C2716" s="3" t="s">
        <v>7799</v>
      </c>
      <c r="D2716" s="6">
        <v>3000</v>
      </c>
      <c r="E2716" s="8">
        <v>1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>ROUND((E2716/D2716)*100,0)</f>
        <v>0</v>
      </c>
      <c r="P2716" s="8">
        <f>IFERROR(ROUND(E2716/L2716,2),0)</f>
        <v>0.02</v>
      </c>
      <c r="Q2716" s="10" t="s">
        <v>8339</v>
      </c>
      <c r="R2716" t="s">
        <v>8340</v>
      </c>
      <c r="S2716">
        <f>YEAR(T2716)</f>
        <v>2015</v>
      </c>
      <c r="T2716" s="14">
        <f>(((J2716/60)/60)/24)+DATE(1970,1,1)</f>
        <v>42147.826840277776</v>
      </c>
      <c r="U2716" s="15">
        <f>(((I2716/60)/60)/24)+DATE(1970,1,1)</f>
        <v>42176.934027777781</v>
      </c>
    </row>
    <row r="2717" spans="1:21" ht="29" x14ac:dyDescent="0.35">
      <c r="A2717">
        <v>3702</v>
      </c>
      <c r="B2717" s="3" t="s">
        <v>3699</v>
      </c>
      <c r="C2717" s="3" t="s">
        <v>7812</v>
      </c>
      <c r="D2717" s="6">
        <v>3000</v>
      </c>
      <c r="E2717" s="8">
        <v>1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>ROUND((E2717/D2717)*100,0)</f>
        <v>0</v>
      </c>
      <c r="P2717" s="8">
        <f>IFERROR(ROUND(E2717/L2717,2),0)</f>
        <v>0.05</v>
      </c>
      <c r="Q2717" s="10" t="s">
        <v>8339</v>
      </c>
      <c r="R2717" t="s">
        <v>8340</v>
      </c>
      <c r="S2717">
        <f>YEAR(T2717)</f>
        <v>2016</v>
      </c>
      <c r="T2717" s="14">
        <f>(((J2717/60)/60)/24)+DATE(1970,1,1)</f>
        <v>42524.53800925926</v>
      </c>
      <c r="U2717" s="15">
        <f>(((I2717/60)/60)/24)+DATE(1970,1,1)</f>
        <v>42561.957638888889</v>
      </c>
    </row>
    <row r="2718" spans="1:21" ht="29" x14ac:dyDescent="0.3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>ROUND((E2718/D2718)*100,0)</f>
        <v>0</v>
      </c>
      <c r="P2718" s="8">
        <f>IFERROR(ROUND(E2718/L2718,2),0)</f>
        <v>0</v>
      </c>
      <c r="Q2718" s="10" t="s">
        <v>8339</v>
      </c>
      <c r="R2718" t="s">
        <v>8351</v>
      </c>
      <c r="S2718">
        <f>YEAR(T2718)</f>
        <v>2015</v>
      </c>
      <c r="T2718" s="14">
        <f>(((J2718/60)/60)/24)+DATE(1970,1,1)</f>
        <v>42269.126226851848</v>
      </c>
      <c r="U2718" s="15">
        <f>(((I2718/60)/60)/24)+DATE(1970,1,1)</f>
        <v>42299.126226851848</v>
      </c>
    </row>
    <row r="2719" spans="1:21" ht="29" x14ac:dyDescent="0.35">
      <c r="A2719">
        <v>3827</v>
      </c>
      <c r="B2719" s="3" t="s">
        <v>3824</v>
      </c>
      <c r="C2719" s="3" t="s">
        <v>7936</v>
      </c>
      <c r="D2719" s="6">
        <v>3000</v>
      </c>
      <c r="E2719" s="8">
        <v>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>ROUND((E2719/D2719)*100,0)</f>
        <v>0</v>
      </c>
      <c r="P2719" s="8">
        <f>IFERROR(ROUND(E2719/L2719,2),0)</f>
        <v>0</v>
      </c>
      <c r="Q2719" s="10" t="s">
        <v>8339</v>
      </c>
      <c r="R2719" t="s">
        <v>8340</v>
      </c>
      <c r="S2719">
        <f>YEAR(T2719)</f>
        <v>2015</v>
      </c>
      <c r="T2719" s="14">
        <f>(((J2719/60)/60)/24)+DATE(1970,1,1)</f>
        <v>42034.928252314814</v>
      </c>
      <c r="U2719" s="15">
        <f>(((I2719/60)/60)/24)+DATE(1970,1,1)</f>
        <v>42090</v>
      </c>
    </row>
    <row r="2720" spans="1:21" ht="29" x14ac:dyDescent="0.35">
      <c r="A2720">
        <v>3834</v>
      </c>
      <c r="B2720" s="3" t="s">
        <v>3831</v>
      </c>
      <c r="C2720" s="3" t="s">
        <v>7943</v>
      </c>
      <c r="D2720" s="6">
        <v>3000</v>
      </c>
      <c r="E2720" s="8">
        <v>0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>ROUND((E2720/D2720)*100,0)</f>
        <v>0</v>
      </c>
      <c r="P2720" s="8">
        <f>IFERROR(ROUND(E2720/L2720,2),0)</f>
        <v>0</v>
      </c>
      <c r="Q2720" s="10" t="s">
        <v>8339</v>
      </c>
      <c r="R2720" t="s">
        <v>8340</v>
      </c>
      <c r="S2720">
        <f>YEAR(T2720)</f>
        <v>2015</v>
      </c>
      <c r="T2720" s="14">
        <f>(((J2720/60)/60)/24)+DATE(1970,1,1)</f>
        <v>42143.445219907408</v>
      </c>
      <c r="U2720" s="15">
        <f>(((I2720/60)/60)/24)+DATE(1970,1,1)</f>
        <v>42173.445219907408</v>
      </c>
    </row>
    <row r="2721" spans="1:21" ht="29" x14ac:dyDescent="0.35">
      <c r="A2721">
        <v>3901</v>
      </c>
      <c r="B2721" s="3" t="s">
        <v>3898</v>
      </c>
      <c r="C2721" s="3" t="s">
        <v>8009</v>
      </c>
      <c r="D2721" s="6">
        <v>3000</v>
      </c>
      <c r="E2721" s="8">
        <v>0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>ROUND((E2721/D2721)*100,0)</f>
        <v>0</v>
      </c>
      <c r="P2721" s="8">
        <f>IFERROR(ROUND(E2721/L2721,2),0)</f>
        <v>0</v>
      </c>
      <c r="Q2721" s="10" t="s">
        <v>8339</v>
      </c>
      <c r="R2721" t="s">
        <v>8340</v>
      </c>
      <c r="S2721">
        <f>YEAR(T2721)</f>
        <v>2015</v>
      </c>
      <c r="T2721" s="14">
        <f>(((J2721/60)/60)/24)+DATE(1970,1,1)</f>
        <v>42317.826377314821</v>
      </c>
      <c r="U2721" s="15">
        <f>(((I2721/60)/60)/24)+DATE(1970,1,1)</f>
        <v>42357.826377314821</v>
      </c>
    </row>
    <row r="2722" spans="1:21" ht="29" x14ac:dyDescent="0.35">
      <c r="A2722">
        <v>3902</v>
      </c>
      <c r="B2722" s="3" t="s">
        <v>3899</v>
      </c>
      <c r="C2722" s="3" t="s">
        <v>8010</v>
      </c>
      <c r="D2722" s="6">
        <v>3000</v>
      </c>
      <c r="E2722" s="8">
        <v>0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>ROUND((E2722/D2722)*100,0)</f>
        <v>0</v>
      </c>
      <c r="P2722" s="8">
        <f>IFERROR(ROUND(E2722/L2722,2),0)</f>
        <v>0</v>
      </c>
      <c r="Q2722" s="10" t="s">
        <v>8339</v>
      </c>
      <c r="R2722" t="s">
        <v>8340</v>
      </c>
      <c r="S2722">
        <f>YEAR(T2722)</f>
        <v>2016</v>
      </c>
      <c r="T2722" s="14">
        <f>(((J2722/60)/60)/24)+DATE(1970,1,1)</f>
        <v>42663.468078703707</v>
      </c>
      <c r="U2722" s="15">
        <f>(((I2722/60)/60)/24)+DATE(1970,1,1)</f>
        <v>42688.509745370371</v>
      </c>
    </row>
    <row r="2723" spans="1:21" ht="29" x14ac:dyDescent="0.3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>ROUND((E2723/D2723)*100,0)</f>
        <v>0</v>
      </c>
      <c r="P2723" s="8">
        <f>IFERROR(ROUND(E2723/L2723,2),0)</f>
        <v>0</v>
      </c>
      <c r="Q2723" s="10" t="s">
        <v>8339</v>
      </c>
      <c r="R2723" t="s">
        <v>8340</v>
      </c>
      <c r="S2723">
        <f>YEAR(T2723)</f>
        <v>2014</v>
      </c>
      <c r="T2723" s="14">
        <f>(((J2723/60)/60)/24)+DATE(1970,1,1)</f>
        <v>41926.542303240742</v>
      </c>
      <c r="U2723" s="15">
        <f>(((I2723/60)/60)/24)+DATE(1970,1,1)</f>
        <v>41938.75</v>
      </c>
    </row>
    <row r="2724" spans="1:21" ht="29" x14ac:dyDescent="0.35">
      <c r="A2724">
        <v>3935</v>
      </c>
      <c r="B2724" s="3" t="s">
        <v>3932</v>
      </c>
      <c r="C2724" s="3" t="s">
        <v>8043</v>
      </c>
      <c r="D2724" s="6">
        <v>3000</v>
      </c>
      <c r="E2724" s="8">
        <v>0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>ROUND((E2724/D2724)*100,0)</f>
        <v>0</v>
      </c>
      <c r="P2724" s="8">
        <f>IFERROR(ROUND(E2724/L2724,2),0)</f>
        <v>0</v>
      </c>
      <c r="Q2724" s="10" t="s">
        <v>8339</v>
      </c>
      <c r="R2724" t="s">
        <v>8340</v>
      </c>
      <c r="S2724">
        <f>YEAR(T2724)</f>
        <v>2015</v>
      </c>
      <c r="T2724" s="14">
        <f>(((J2724/60)/60)/24)+DATE(1970,1,1)</f>
        <v>42221.656782407401</v>
      </c>
      <c r="U2724" s="15">
        <f>(((I2724/60)/60)/24)+DATE(1970,1,1)</f>
        <v>42281.656782407401</v>
      </c>
    </row>
    <row r="2725" spans="1:21" ht="29" x14ac:dyDescent="0.35">
      <c r="A2725">
        <v>3947</v>
      </c>
      <c r="B2725" s="3" t="s">
        <v>3944</v>
      </c>
      <c r="C2725" s="3" t="s">
        <v>8055</v>
      </c>
      <c r="D2725" s="6">
        <v>3000</v>
      </c>
      <c r="E2725" s="8">
        <v>0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>ROUND((E2725/D2725)*100,0)</f>
        <v>0</v>
      </c>
      <c r="P2725" s="8">
        <f>IFERROR(ROUND(E2725/L2725,2),0)</f>
        <v>0</v>
      </c>
      <c r="Q2725" s="10" t="s">
        <v>8339</v>
      </c>
      <c r="R2725" t="s">
        <v>8340</v>
      </c>
      <c r="S2725">
        <f>YEAR(T2725)</f>
        <v>2016</v>
      </c>
      <c r="T2725" s="14">
        <f>(((J2725/60)/60)/24)+DATE(1970,1,1)</f>
        <v>42615.142870370371</v>
      </c>
      <c r="U2725" s="15">
        <f>(((I2725/60)/60)/24)+DATE(1970,1,1)</f>
        <v>42645.142870370371</v>
      </c>
    </row>
    <row r="2726" spans="1:21" ht="29" x14ac:dyDescent="0.35">
      <c r="A2726">
        <v>3960</v>
      </c>
      <c r="B2726" s="3" t="s">
        <v>3957</v>
      </c>
      <c r="C2726" s="3" t="s">
        <v>8067</v>
      </c>
      <c r="D2726" s="6">
        <v>3000</v>
      </c>
      <c r="E2726" s="8">
        <v>0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>ROUND((E2726/D2726)*100,0)</f>
        <v>0</v>
      </c>
      <c r="P2726" s="8">
        <f>IFERROR(ROUND(E2726/L2726,2),0)</f>
        <v>0</v>
      </c>
      <c r="Q2726" s="10" t="s">
        <v>8339</v>
      </c>
      <c r="R2726" t="s">
        <v>8340</v>
      </c>
      <c r="S2726">
        <f>YEAR(T2726)</f>
        <v>2015</v>
      </c>
      <c r="T2726" s="14">
        <f>(((J2726/60)/60)/24)+DATE(1970,1,1)</f>
        <v>42342.845555555556</v>
      </c>
      <c r="U2726" s="15">
        <f>(((I2726/60)/60)/24)+DATE(1970,1,1)</f>
        <v>42372.845555555556</v>
      </c>
    </row>
    <row r="2727" spans="1:21" ht="29" x14ac:dyDescent="0.3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>ROUND((E2727/D2727)*100,0)</f>
        <v>0</v>
      </c>
      <c r="P2727" s="8">
        <f>IFERROR(ROUND(E2727/L2727,2),0)</f>
        <v>0</v>
      </c>
      <c r="Q2727" s="10" t="s">
        <v>8339</v>
      </c>
      <c r="R2727" t="s">
        <v>8340</v>
      </c>
      <c r="S2727">
        <f>YEAR(T2727)</f>
        <v>2015</v>
      </c>
      <c r="T2727" s="14">
        <f>(((J2727/60)/60)/24)+DATE(1970,1,1)</f>
        <v>42286.749780092592</v>
      </c>
      <c r="U2727" s="15">
        <f>(((I2727/60)/60)/24)+DATE(1970,1,1)</f>
        <v>42316.791446759264</v>
      </c>
    </row>
    <row r="2728" spans="1:21" ht="29" x14ac:dyDescent="0.35">
      <c r="A2728">
        <v>3996</v>
      </c>
      <c r="B2728" s="3" t="s">
        <v>3992</v>
      </c>
      <c r="C2728" s="3" t="s">
        <v>8102</v>
      </c>
      <c r="D2728" s="6">
        <v>3000</v>
      </c>
      <c r="E2728" s="8">
        <v>0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>ROUND((E2728/D2728)*100,0)</f>
        <v>0</v>
      </c>
      <c r="P2728" s="8">
        <f>IFERROR(ROUND(E2728/L2728,2),0)</f>
        <v>0</v>
      </c>
      <c r="Q2728" s="10" t="s">
        <v>8339</v>
      </c>
      <c r="R2728" t="s">
        <v>8340</v>
      </c>
      <c r="S2728">
        <f>YEAR(T2728)</f>
        <v>2014</v>
      </c>
      <c r="T2728" s="14">
        <f>(((J2728/60)/60)/24)+DATE(1970,1,1)</f>
        <v>41950.26694444444</v>
      </c>
      <c r="U2728" s="15">
        <f>(((I2728/60)/60)/24)+DATE(1970,1,1)</f>
        <v>41963.669444444444</v>
      </c>
    </row>
    <row r="2729" spans="1:21" ht="29" x14ac:dyDescent="0.3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>ROUND((E2729/D2729)*100,0)</f>
        <v>0</v>
      </c>
      <c r="P2729" s="8">
        <f>IFERROR(ROUND(E2729/L2729,2),0)</f>
        <v>0</v>
      </c>
      <c r="Q2729" s="10" t="s">
        <v>8339</v>
      </c>
      <c r="R2729" t="s">
        <v>8340</v>
      </c>
      <c r="S2729">
        <f>YEAR(T2729)</f>
        <v>2015</v>
      </c>
      <c r="T2729" s="14">
        <f>(((J2729/60)/60)/24)+DATE(1970,1,1)</f>
        <v>42069.391446759255</v>
      </c>
      <c r="U2729" s="15">
        <f>(((I2729/60)/60)/24)+DATE(1970,1,1)</f>
        <v>42099.349780092598</v>
      </c>
    </row>
    <row r="2730" spans="1:21" ht="29" x14ac:dyDescent="0.35">
      <c r="A2730">
        <v>4005</v>
      </c>
      <c r="B2730" s="3" t="s">
        <v>4001</v>
      </c>
      <c r="C2730" s="3" t="s">
        <v>8110</v>
      </c>
      <c r="D2730" s="6">
        <v>3000</v>
      </c>
      <c r="E2730" s="8">
        <v>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>ROUND((E2730/D2730)*100,0)</f>
        <v>0</v>
      </c>
      <c r="P2730" s="8">
        <f>IFERROR(ROUND(E2730/L2730,2),0)</f>
        <v>0</v>
      </c>
      <c r="Q2730" s="10" t="s">
        <v>8339</v>
      </c>
      <c r="R2730" t="s">
        <v>8340</v>
      </c>
      <c r="S2730">
        <f>YEAR(T2730)</f>
        <v>2014</v>
      </c>
      <c r="T2730" s="14">
        <f>(((J2730/60)/60)/24)+DATE(1970,1,1)</f>
        <v>41872.807696759257</v>
      </c>
      <c r="U2730" s="15">
        <f>(((I2730/60)/60)/24)+DATE(1970,1,1)</f>
        <v>41932.807696759257</v>
      </c>
    </row>
    <row r="2731" spans="1:21" ht="29" x14ac:dyDescent="0.35">
      <c r="A2731">
        <v>4027</v>
      </c>
      <c r="B2731" s="3" t="s">
        <v>4023</v>
      </c>
      <c r="C2731" s="3" t="s">
        <v>8132</v>
      </c>
      <c r="D2731" s="6">
        <v>3000</v>
      </c>
      <c r="E2731" s="8">
        <v>0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>ROUND((E2731/D2731)*100,0)</f>
        <v>0</v>
      </c>
      <c r="P2731" s="8">
        <f>IFERROR(ROUND(E2731/L2731,2),0)</f>
        <v>0</v>
      </c>
      <c r="Q2731" s="10" t="s">
        <v>8339</v>
      </c>
      <c r="R2731" t="s">
        <v>8340</v>
      </c>
      <c r="S2731">
        <f>YEAR(T2731)</f>
        <v>2017</v>
      </c>
      <c r="T2731" s="14">
        <f>(((J2731/60)/60)/24)+DATE(1970,1,1)</f>
        <v>42768.97084490741</v>
      </c>
      <c r="U2731" s="15">
        <f>(((I2731/60)/60)/24)+DATE(1970,1,1)</f>
        <v>42789.041666666672</v>
      </c>
    </row>
    <row r="2732" spans="1:21" ht="43.5" x14ac:dyDescent="0.35">
      <c r="A2732">
        <v>4052</v>
      </c>
      <c r="B2732" s="3" t="s">
        <v>4048</v>
      </c>
      <c r="C2732" s="3" t="s">
        <v>8156</v>
      </c>
      <c r="D2732" s="6">
        <v>3000</v>
      </c>
      <c r="E2732" s="8">
        <v>0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>ROUND((E2732/D2732)*100,0)</f>
        <v>0</v>
      </c>
      <c r="P2732" s="8">
        <f>IFERROR(ROUND(E2732/L2732,2),0)</f>
        <v>0</v>
      </c>
      <c r="Q2732" s="10" t="s">
        <v>8339</v>
      </c>
      <c r="R2732" t="s">
        <v>8340</v>
      </c>
      <c r="S2732">
        <f>YEAR(T2732)</f>
        <v>2014</v>
      </c>
      <c r="T2732" s="14">
        <f>(((J2732/60)/60)/24)+DATE(1970,1,1)</f>
        <v>41865.878657407404</v>
      </c>
      <c r="U2732" s="15">
        <f>(((I2732/60)/60)/24)+DATE(1970,1,1)</f>
        <v>41925.878657407404</v>
      </c>
    </row>
    <row r="2733" spans="1:21" ht="29" x14ac:dyDescent="0.35">
      <c r="A2733">
        <v>4079</v>
      </c>
      <c r="B2733" s="3" t="s">
        <v>4075</v>
      </c>
      <c r="C2733" s="3" t="s">
        <v>8182</v>
      </c>
      <c r="D2733" s="6">
        <v>3000</v>
      </c>
      <c r="E2733" s="8">
        <v>0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>ROUND((E2733/D2733)*100,0)</f>
        <v>0</v>
      </c>
      <c r="P2733" s="8">
        <f>IFERROR(ROUND(E2733/L2733,2),0)</f>
        <v>0</v>
      </c>
      <c r="Q2733" s="10" t="s">
        <v>8339</v>
      </c>
      <c r="R2733" t="s">
        <v>8340</v>
      </c>
      <c r="S2733">
        <f>YEAR(T2733)</f>
        <v>2016</v>
      </c>
      <c r="T2733" s="14">
        <f>(((J2733/60)/60)/24)+DATE(1970,1,1)</f>
        <v>42510.938900462963</v>
      </c>
      <c r="U2733" s="15">
        <f>(((I2733/60)/60)/24)+DATE(1970,1,1)</f>
        <v>42540.938900462963</v>
      </c>
    </row>
    <row r="2734" spans="1:21" ht="29" x14ac:dyDescent="0.3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>ROUND((E2734/D2734)*100,0)</f>
        <v>0</v>
      </c>
      <c r="P2734" s="8">
        <f>IFERROR(ROUND(E2734/L2734,2),0)</f>
        <v>0</v>
      </c>
      <c r="Q2734" s="10" t="s">
        <v>8339</v>
      </c>
      <c r="R2734" t="s">
        <v>8340</v>
      </c>
      <c r="S2734">
        <f>YEAR(T2734)</f>
        <v>2016</v>
      </c>
      <c r="T2734" s="14">
        <f>(((J2734/60)/60)/24)+DATE(1970,1,1)</f>
        <v>42511.698101851856</v>
      </c>
      <c r="U2734" s="15">
        <f>(((I2734/60)/60)/24)+DATE(1970,1,1)</f>
        <v>42535.787500000006</v>
      </c>
    </row>
    <row r="2735" spans="1:21" ht="29" x14ac:dyDescent="0.35">
      <c r="A2735">
        <v>4084</v>
      </c>
      <c r="B2735" s="3" t="s">
        <v>4080</v>
      </c>
      <c r="C2735" s="3" t="s">
        <v>8187</v>
      </c>
      <c r="D2735" s="6">
        <v>3000</v>
      </c>
      <c r="E2735" s="8">
        <v>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>ROUND((E2735/D2735)*100,0)</f>
        <v>0</v>
      </c>
      <c r="P2735" s="8">
        <f>IFERROR(ROUND(E2735/L2735,2),0)</f>
        <v>0</v>
      </c>
      <c r="Q2735" s="10" t="s">
        <v>8339</v>
      </c>
      <c r="R2735" t="s">
        <v>8340</v>
      </c>
      <c r="S2735">
        <f>YEAR(T2735)</f>
        <v>2016</v>
      </c>
      <c r="T2735" s="14">
        <f>(((J2735/60)/60)/24)+DATE(1970,1,1)</f>
        <v>42622.436412037037</v>
      </c>
      <c r="U2735" s="15">
        <f>(((I2735/60)/60)/24)+DATE(1970,1,1)</f>
        <v>42652.436412037037</v>
      </c>
    </row>
    <row r="2736" spans="1:21" ht="29" x14ac:dyDescent="0.35">
      <c r="A2736">
        <v>4104</v>
      </c>
      <c r="B2736" s="3" t="s">
        <v>4100</v>
      </c>
      <c r="C2736" s="3" t="s">
        <v>8207</v>
      </c>
      <c r="D2736" s="6">
        <v>3000</v>
      </c>
      <c r="E2736" s="8">
        <v>0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>ROUND((E2736/D2736)*100,0)</f>
        <v>0</v>
      </c>
      <c r="P2736" s="8">
        <f>IFERROR(ROUND(E2736/L2736,2),0)</f>
        <v>0</v>
      </c>
      <c r="Q2736" s="10" t="s">
        <v>8339</v>
      </c>
      <c r="R2736" t="s">
        <v>8340</v>
      </c>
      <c r="S2736">
        <f>YEAR(T2736)</f>
        <v>2016</v>
      </c>
      <c r="T2736" s="14">
        <f>(((J2736/60)/60)/24)+DATE(1970,1,1)</f>
        <v>42640.278171296297</v>
      </c>
      <c r="U2736" s="15">
        <f>(((I2736/60)/60)/24)+DATE(1970,1,1)</f>
        <v>42670.278171296297</v>
      </c>
    </row>
    <row r="2737" spans="1:21" ht="29" x14ac:dyDescent="0.35">
      <c r="A2737">
        <v>4108</v>
      </c>
      <c r="B2737" s="3" t="s">
        <v>4104</v>
      </c>
      <c r="C2737" s="3" t="s">
        <v>8211</v>
      </c>
      <c r="D2737" s="6">
        <v>3000</v>
      </c>
      <c r="E2737" s="8">
        <v>0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>ROUND((E2737/D2737)*100,0)</f>
        <v>0</v>
      </c>
      <c r="P2737" s="8">
        <f>IFERROR(ROUND(E2737/L2737,2),0)</f>
        <v>0</v>
      </c>
      <c r="Q2737" s="10" t="s">
        <v>8339</v>
      </c>
      <c r="R2737" t="s">
        <v>8340</v>
      </c>
      <c r="S2737">
        <f>YEAR(T2737)</f>
        <v>2017</v>
      </c>
      <c r="T2737" s="14">
        <f>(((J2737/60)/60)/24)+DATE(1970,1,1)</f>
        <v>42767.031678240746</v>
      </c>
      <c r="U2737" s="15">
        <f>(((I2737/60)/60)/24)+DATE(1970,1,1)</f>
        <v>42797.208333333328</v>
      </c>
    </row>
    <row r="2738" spans="1:21" ht="29" x14ac:dyDescent="0.35">
      <c r="A2738">
        <v>4111</v>
      </c>
      <c r="B2738" s="3" t="s">
        <v>4107</v>
      </c>
      <c r="C2738" s="3" t="s">
        <v>8214</v>
      </c>
      <c r="D2738" s="6">
        <v>3000</v>
      </c>
      <c r="E2738" s="8">
        <v>0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>ROUND((E2738/D2738)*100,0)</f>
        <v>0</v>
      </c>
      <c r="P2738" s="8">
        <f>IFERROR(ROUND(E2738/L2738,2),0)</f>
        <v>0</v>
      </c>
      <c r="Q2738" s="10" t="s">
        <v>8339</v>
      </c>
      <c r="R2738" t="s">
        <v>8340</v>
      </c>
      <c r="S2738">
        <f>YEAR(T2738)</f>
        <v>2015</v>
      </c>
      <c r="T2738" s="14">
        <f>(((J2738/60)/60)/24)+DATE(1970,1,1)</f>
        <v>42029.135879629626</v>
      </c>
      <c r="U2738" s="15">
        <f>(((I2738/60)/60)/24)+DATE(1970,1,1)</f>
        <v>42059.135879629626</v>
      </c>
    </row>
    <row r="2739" spans="1:21" ht="29" x14ac:dyDescent="0.35">
      <c r="A2739">
        <v>157</v>
      </c>
      <c r="B2739" s="3" t="s">
        <v>159</v>
      </c>
      <c r="C2739" s="3" t="s">
        <v>4267</v>
      </c>
      <c r="D2739" s="6">
        <v>2995</v>
      </c>
      <c r="E2739" s="8">
        <v>51149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>ROUND((E2739/D2739)*100,0)</f>
        <v>1708</v>
      </c>
      <c r="P2739" s="8">
        <f>IFERROR(ROUND(E2739/L2739,2),0)</f>
        <v>25574.5</v>
      </c>
      <c r="Q2739" s="10" t="s">
        <v>8308</v>
      </c>
      <c r="R2739" t="s">
        <v>8327</v>
      </c>
      <c r="S2739">
        <f>YEAR(T2739)</f>
        <v>2016</v>
      </c>
      <c r="T2739" s="14">
        <f>(((J2739/60)/60)/24)+DATE(1970,1,1)</f>
        <v>42396.911712962959</v>
      </c>
      <c r="U2739" s="15">
        <f>(((I2739/60)/60)/24)+DATE(1970,1,1)</f>
        <v>42426.911712962959</v>
      </c>
    </row>
    <row r="2740" spans="1:21" x14ac:dyDescent="0.35">
      <c r="A2740">
        <v>746</v>
      </c>
      <c r="B2740" s="3" t="s">
        <v>747</v>
      </c>
      <c r="C2740" s="3" t="s">
        <v>4856</v>
      </c>
      <c r="D2740" s="6">
        <v>2987</v>
      </c>
      <c r="E2740" s="8">
        <v>9419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>ROUND((E2740/D2740)*100,0)</f>
        <v>315</v>
      </c>
      <c r="P2740" s="8">
        <f>IFERROR(ROUND(E2740/L2740,2),0)</f>
        <v>97.1</v>
      </c>
      <c r="Q2740" s="10" t="s">
        <v>8318</v>
      </c>
      <c r="R2740" t="s">
        <v>8319</v>
      </c>
      <c r="S2740">
        <f>YEAR(T2740)</f>
        <v>2012</v>
      </c>
      <c r="T2740" s="14">
        <f>(((J2740/60)/60)/24)+DATE(1970,1,1)</f>
        <v>41157.042928240742</v>
      </c>
      <c r="U2740" s="15">
        <f>(((I2740/60)/60)/24)+DATE(1970,1,1)</f>
        <v>41175.165972222225</v>
      </c>
    </row>
    <row r="2741" spans="1:21" ht="29" x14ac:dyDescent="0.35">
      <c r="A2741">
        <v>907</v>
      </c>
      <c r="B2741" s="3" t="s">
        <v>908</v>
      </c>
      <c r="C2741" s="3" t="s">
        <v>5017</v>
      </c>
      <c r="D2741" s="6">
        <v>2900</v>
      </c>
      <c r="E2741" s="8">
        <v>7173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>ROUND((E2741/D2741)*100,0)</f>
        <v>247</v>
      </c>
      <c r="P2741" s="8">
        <f>IFERROR(ROUND(E2741/L2741,2),0)</f>
        <v>0</v>
      </c>
      <c r="Q2741" s="10" t="s">
        <v>8313</v>
      </c>
      <c r="R2741" t="s">
        <v>8344</v>
      </c>
      <c r="S2741">
        <f>YEAR(T2741)</f>
        <v>2011</v>
      </c>
      <c r="T2741" s="14">
        <f>(((J2741/60)/60)/24)+DATE(1970,1,1)</f>
        <v>40767.192395833335</v>
      </c>
      <c r="U2741" s="15">
        <f>(((I2741/60)/60)/24)+DATE(1970,1,1)</f>
        <v>40797.192395833335</v>
      </c>
    </row>
    <row r="2742" spans="1:21" ht="29" x14ac:dyDescent="0.35">
      <c r="A2742">
        <v>1490</v>
      </c>
      <c r="B2742" s="3" t="s">
        <v>1491</v>
      </c>
      <c r="C2742" s="3" t="s">
        <v>5600</v>
      </c>
      <c r="D2742" s="6">
        <v>2900</v>
      </c>
      <c r="E2742" s="8">
        <v>3185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>ROUND((E2742/D2742)*100,0)</f>
        <v>110</v>
      </c>
      <c r="P2742" s="8">
        <f>IFERROR(ROUND(E2742/L2742,2),0)</f>
        <v>167.63</v>
      </c>
      <c r="Q2742" s="10" t="s">
        <v>8318</v>
      </c>
      <c r="R2742" t="s">
        <v>8342</v>
      </c>
      <c r="S2742">
        <f>YEAR(T2742)</f>
        <v>2013</v>
      </c>
      <c r="T2742" s="14">
        <f>(((J2742/60)/60)/24)+DATE(1970,1,1)</f>
        <v>41520.561041666668</v>
      </c>
      <c r="U2742" s="15">
        <f>(((I2742/60)/60)/24)+DATE(1970,1,1)</f>
        <v>41549.561041666668</v>
      </c>
    </row>
    <row r="2743" spans="1:21" ht="29" x14ac:dyDescent="0.35">
      <c r="A2743">
        <v>3401</v>
      </c>
      <c r="B2743" s="3" t="s">
        <v>3400</v>
      </c>
      <c r="C2743" s="3" t="s">
        <v>7511</v>
      </c>
      <c r="D2743" s="6">
        <v>2900</v>
      </c>
      <c r="E2743" s="8">
        <v>26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>ROUND((E2743/D2743)*100,0)</f>
        <v>1</v>
      </c>
      <c r="P2743" s="8">
        <f>IFERROR(ROUND(E2743/L2743,2),0)</f>
        <v>0.39</v>
      </c>
      <c r="Q2743" s="10" t="s">
        <v>8339</v>
      </c>
      <c r="R2743" t="s">
        <v>8340</v>
      </c>
      <c r="S2743">
        <f>YEAR(T2743)</f>
        <v>2015</v>
      </c>
      <c r="T2743" s="14">
        <f>(((J2743/60)/60)/24)+DATE(1970,1,1)</f>
        <v>42193.723912037036</v>
      </c>
      <c r="U2743" s="15">
        <f>(((I2743/60)/60)/24)+DATE(1970,1,1)</f>
        <v>42223.723912037036</v>
      </c>
    </row>
    <row r="2744" spans="1:21" ht="29" x14ac:dyDescent="0.35">
      <c r="A2744">
        <v>2865</v>
      </c>
      <c r="B2744" s="3" t="s">
        <v>2865</v>
      </c>
      <c r="C2744" s="3" t="s">
        <v>6975</v>
      </c>
      <c r="D2744" s="6">
        <v>2888</v>
      </c>
      <c r="E2744" s="8">
        <v>280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>ROUND((E2744/D2744)*100,0)</f>
        <v>10</v>
      </c>
      <c r="P2744" s="8">
        <f>IFERROR(ROUND(E2744/L2744,2),0)</f>
        <v>0</v>
      </c>
      <c r="Q2744" s="10" t="s">
        <v>8339</v>
      </c>
      <c r="R2744" t="s">
        <v>8340</v>
      </c>
      <c r="S2744">
        <f>YEAR(T2744)</f>
        <v>2014</v>
      </c>
      <c r="T2744" s="14">
        <f>(((J2744/60)/60)/24)+DATE(1970,1,1)</f>
        <v>41950.114108796297</v>
      </c>
      <c r="U2744" s="15">
        <f>(((I2744/60)/60)/24)+DATE(1970,1,1)</f>
        <v>42010.114108796297</v>
      </c>
    </row>
    <row r="2745" spans="1:21" ht="29" x14ac:dyDescent="0.35">
      <c r="A2745">
        <v>3937</v>
      </c>
      <c r="B2745" s="3" t="s">
        <v>3934</v>
      </c>
      <c r="C2745" s="3" t="s">
        <v>8045</v>
      </c>
      <c r="D2745" s="6">
        <v>2885</v>
      </c>
      <c r="E2745" s="8">
        <v>0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>ROUND((E2745/D2745)*100,0)</f>
        <v>0</v>
      </c>
      <c r="P2745" s="8">
        <f>IFERROR(ROUND(E2745/L2745,2),0)</f>
        <v>0</v>
      </c>
      <c r="Q2745" s="10" t="s">
        <v>8339</v>
      </c>
      <c r="R2745" t="s">
        <v>8340</v>
      </c>
      <c r="S2745">
        <f>YEAR(T2745)</f>
        <v>2016</v>
      </c>
      <c r="T2745" s="14">
        <f>(((J2745/60)/60)/24)+DATE(1970,1,1)</f>
        <v>42534.631481481483</v>
      </c>
      <c r="U2745" s="15">
        <f>(((I2745/60)/60)/24)+DATE(1970,1,1)</f>
        <v>42562.631481481483</v>
      </c>
    </row>
    <row r="2746" spans="1:21" ht="29" x14ac:dyDescent="0.35">
      <c r="A2746">
        <v>1722</v>
      </c>
      <c r="B2746" s="3" t="s">
        <v>1723</v>
      </c>
      <c r="C2746" s="3" t="s">
        <v>5832</v>
      </c>
      <c r="D2746" s="6">
        <v>2880</v>
      </c>
      <c r="E2746" s="8">
        <v>2412.02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>ROUND((E2746/D2746)*100,0)</f>
        <v>84</v>
      </c>
      <c r="P2746" s="8">
        <f>IFERROR(ROUND(E2746/L2746,2),0)</f>
        <v>2412.02</v>
      </c>
      <c r="Q2746" s="10" t="s">
        <v>8313</v>
      </c>
      <c r="R2746" t="s">
        <v>8345</v>
      </c>
      <c r="S2746">
        <f>YEAR(T2746)</f>
        <v>2016</v>
      </c>
      <c r="T2746" s="14">
        <f>(((J2746/60)/60)/24)+DATE(1970,1,1)</f>
        <v>42425.960983796293</v>
      </c>
      <c r="U2746" s="15">
        <f>(((I2746/60)/60)/24)+DATE(1970,1,1)</f>
        <v>42463.006944444445</v>
      </c>
    </row>
    <row r="2747" spans="1:21" ht="29" x14ac:dyDescent="0.35">
      <c r="A2747">
        <v>3705</v>
      </c>
      <c r="B2747" s="3" t="s">
        <v>3702</v>
      </c>
      <c r="C2747" s="3" t="s">
        <v>7815</v>
      </c>
      <c r="D2747" s="6">
        <v>2827</v>
      </c>
      <c r="E2747" s="8">
        <v>0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>ROUND((E2747/D2747)*100,0)</f>
        <v>0</v>
      </c>
      <c r="P2747" s="8">
        <f>IFERROR(ROUND(E2747/L2747,2),0)</f>
        <v>0</v>
      </c>
      <c r="Q2747" s="10" t="s">
        <v>8339</v>
      </c>
      <c r="R2747" t="s">
        <v>8340</v>
      </c>
      <c r="S2747">
        <f>YEAR(T2747)</f>
        <v>2014</v>
      </c>
      <c r="T2747" s="14">
        <f>(((J2747/60)/60)/24)+DATE(1970,1,1)</f>
        <v>41792.542986111112</v>
      </c>
      <c r="U2747" s="15">
        <f>(((I2747/60)/60)/24)+DATE(1970,1,1)</f>
        <v>41813.75</v>
      </c>
    </row>
    <row r="2748" spans="1:21" ht="29" x14ac:dyDescent="0.35">
      <c r="A2748">
        <v>3969</v>
      </c>
      <c r="B2748" s="3" t="s">
        <v>3966</v>
      </c>
      <c r="C2748" s="3" t="s">
        <v>8076</v>
      </c>
      <c r="D2748" s="6">
        <v>2825</v>
      </c>
      <c r="E2748" s="8">
        <v>0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>ROUND((E2748/D2748)*100,0)</f>
        <v>0</v>
      </c>
      <c r="P2748" s="8">
        <f>IFERROR(ROUND(E2748/L2748,2),0)</f>
        <v>0</v>
      </c>
      <c r="Q2748" s="10" t="s">
        <v>8339</v>
      </c>
      <c r="R2748" t="s">
        <v>8340</v>
      </c>
      <c r="S2748">
        <f>YEAR(T2748)</f>
        <v>2016</v>
      </c>
      <c r="T2748" s="14">
        <f>(((J2748/60)/60)/24)+DATE(1970,1,1)</f>
        <v>42601.854699074072</v>
      </c>
      <c r="U2748" s="15">
        <f>(((I2748/60)/60)/24)+DATE(1970,1,1)</f>
        <v>42611.163194444445</v>
      </c>
    </row>
    <row r="2749" spans="1:21" x14ac:dyDescent="0.35">
      <c r="A2749">
        <v>405</v>
      </c>
      <c r="B2749" s="3" t="s">
        <v>406</v>
      </c>
      <c r="C2749" s="3" t="s">
        <v>4515</v>
      </c>
      <c r="D2749" s="6">
        <v>2820</v>
      </c>
      <c r="E2749" s="8">
        <v>20398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>ROUND((E2749/D2749)*100,0)</f>
        <v>723</v>
      </c>
      <c r="P2749" s="8">
        <f>IFERROR(ROUND(E2749/L2749,2),0)</f>
        <v>370.87</v>
      </c>
      <c r="Q2749" s="10" t="s">
        <v>8308</v>
      </c>
      <c r="R2749" t="s">
        <v>8332</v>
      </c>
      <c r="S2749">
        <f>YEAR(T2749)</f>
        <v>2014</v>
      </c>
      <c r="T2749" s="14">
        <f>(((J2749/60)/60)/24)+DATE(1970,1,1)</f>
        <v>41674.08494212963</v>
      </c>
      <c r="U2749" s="15">
        <f>(((I2749/60)/60)/24)+DATE(1970,1,1)</f>
        <v>41704.08494212963</v>
      </c>
    </row>
    <row r="2750" spans="1:21" ht="29" x14ac:dyDescent="0.35">
      <c r="A2750">
        <v>162</v>
      </c>
      <c r="B2750" s="3" t="s">
        <v>164</v>
      </c>
      <c r="C2750" s="3" t="s">
        <v>4272</v>
      </c>
      <c r="D2750" s="6">
        <v>2800</v>
      </c>
      <c r="E2750" s="8">
        <v>50091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>ROUND((E2750/D2750)*100,0)</f>
        <v>1789</v>
      </c>
      <c r="P2750" s="8">
        <f>IFERROR(ROUND(E2750/L2750,2),0)</f>
        <v>5009.1000000000004</v>
      </c>
      <c r="Q2750" s="10" t="s">
        <v>8308</v>
      </c>
      <c r="R2750" t="s">
        <v>8323</v>
      </c>
      <c r="S2750">
        <f>YEAR(T2750)</f>
        <v>2014</v>
      </c>
      <c r="T2750" s="14">
        <f>(((J2750/60)/60)/24)+DATE(1970,1,1)</f>
        <v>41835.126805555556</v>
      </c>
      <c r="U2750" s="15">
        <f>(((I2750/60)/60)/24)+DATE(1970,1,1)</f>
        <v>41867.987500000003</v>
      </c>
    </row>
    <row r="2751" spans="1:21" ht="29" x14ac:dyDescent="0.35">
      <c r="A2751">
        <v>406</v>
      </c>
      <c r="B2751" s="3" t="s">
        <v>407</v>
      </c>
      <c r="C2751" s="3" t="s">
        <v>4516</v>
      </c>
      <c r="D2751" s="6">
        <v>2800</v>
      </c>
      <c r="E2751" s="8">
        <v>20365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>ROUND((E2751/D2751)*100,0)</f>
        <v>727</v>
      </c>
      <c r="P2751" s="8">
        <f>IFERROR(ROUND(E2751/L2751,2),0)</f>
        <v>581.86</v>
      </c>
      <c r="Q2751" s="10" t="s">
        <v>8308</v>
      </c>
      <c r="R2751" t="s">
        <v>8332</v>
      </c>
      <c r="S2751">
        <f>YEAR(T2751)</f>
        <v>2011</v>
      </c>
      <c r="T2751" s="14">
        <f>(((J2751/60)/60)/24)+DATE(1970,1,1)</f>
        <v>40638.162465277775</v>
      </c>
      <c r="U2751" s="15">
        <f>(((I2751/60)/60)/24)+DATE(1970,1,1)</f>
        <v>40672.249305555553</v>
      </c>
    </row>
    <row r="2752" spans="1:21" ht="29" x14ac:dyDescent="0.35">
      <c r="A2752">
        <v>1390</v>
      </c>
      <c r="B2752" s="3" t="s">
        <v>1391</v>
      </c>
      <c r="C2752" s="3" t="s">
        <v>5500</v>
      </c>
      <c r="D2752" s="6">
        <v>2800</v>
      </c>
      <c r="E2752" s="8">
        <v>3550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>ROUND((E2752/D2752)*100,0)</f>
        <v>127</v>
      </c>
      <c r="P2752" s="8">
        <f>IFERROR(ROUND(E2752/L2752,2),0)</f>
        <v>186.84</v>
      </c>
      <c r="Q2752" s="10" t="s">
        <v>8313</v>
      </c>
      <c r="R2752" t="s">
        <v>8315</v>
      </c>
      <c r="S2752">
        <f>YEAR(T2752)</f>
        <v>2015</v>
      </c>
      <c r="T2752" s="14">
        <f>(((J2752/60)/60)/24)+DATE(1970,1,1)</f>
        <v>42087.803310185183</v>
      </c>
      <c r="U2752" s="15">
        <f>(((I2752/60)/60)/24)+DATE(1970,1,1)</f>
        <v>42121.716666666667</v>
      </c>
    </row>
    <row r="2753" spans="1:21" ht="29" x14ac:dyDescent="0.35">
      <c r="A2753">
        <v>1500</v>
      </c>
      <c r="B2753" s="3" t="s">
        <v>1501</v>
      </c>
      <c r="C2753" s="3" t="s">
        <v>5610</v>
      </c>
      <c r="D2753" s="6">
        <v>2800</v>
      </c>
      <c r="E2753" s="8">
        <v>3148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>ROUND((E2753/D2753)*100,0)</f>
        <v>112</v>
      </c>
      <c r="P2753" s="8">
        <f>IFERROR(ROUND(E2753/L2753,2),0)</f>
        <v>209.87</v>
      </c>
      <c r="Q2753" s="10" t="s">
        <v>8318</v>
      </c>
      <c r="R2753" t="s">
        <v>8342</v>
      </c>
      <c r="S2753">
        <f>YEAR(T2753)</f>
        <v>2013</v>
      </c>
      <c r="T2753" s="14">
        <f>(((J2753/60)/60)/24)+DATE(1970,1,1)</f>
        <v>41365.904594907406</v>
      </c>
      <c r="U2753" s="15">
        <f>(((I2753/60)/60)/24)+DATE(1970,1,1)</f>
        <v>41395.904594907406</v>
      </c>
    </row>
    <row r="2754" spans="1:21" ht="29" x14ac:dyDescent="0.35">
      <c r="A2754">
        <v>1604</v>
      </c>
      <c r="B2754" s="3" t="s">
        <v>1605</v>
      </c>
      <c r="C2754" s="3" t="s">
        <v>5714</v>
      </c>
      <c r="D2754" s="6">
        <v>2800</v>
      </c>
      <c r="E2754" s="8">
        <v>2800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>ROUND((E2754/D2754)*100,0)</f>
        <v>100</v>
      </c>
      <c r="P2754" s="8">
        <f>IFERROR(ROUND(E2754/L2754,2),0)</f>
        <v>40</v>
      </c>
      <c r="Q2754" s="10" t="s">
        <v>8313</v>
      </c>
      <c r="R2754" t="s">
        <v>8315</v>
      </c>
      <c r="S2754">
        <f>YEAR(T2754)</f>
        <v>2012</v>
      </c>
      <c r="T2754" s="14">
        <f>(((J2754/60)/60)/24)+DATE(1970,1,1)</f>
        <v>40945.845312500001</v>
      </c>
      <c r="U2754" s="15">
        <f>(((I2754/60)/60)/24)+DATE(1970,1,1)</f>
        <v>40985.80364583333</v>
      </c>
    </row>
    <row r="2755" spans="1:21" ht="29" x14ac:dyDescent="0.35">
      <c r="A2755">
        <v>2236</v>
      </c>
      <c r="B2755" s="3" t="s">
        <v>2237</v>
      </c>
      <c r="C2755" s="3" t="s">
        <v>6346</v>
      </c>
      <c r="D2755" s="6">
        <v>2800</v>
      </c>
      <c r="E2755" s="8">
        <v>1180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>ROUND((E2755/D2755)*100,0)</f>
        <v>42</v>
      </c>
      <c r="P2755" s="8">
        <f>IFERROR(ROUND(E2755/L2755,2),0)</f>
        <v>1.74</v>
      </c>
      <c r="Q2755" s="10" t="s">
        <v>8311</v>
      </c>
      <c r="R2755" t="s">
        <v>8312</v>
      </c>
      <c r="S2755">
        <f>YEAR(T2755)</f>
        <v>2016</v>
      </c>
      <c r="T2755" s="14">
        <f>(((J2755/60)/60)/24)+DATE(1970,1,1)</f>
        <v>42371.617164351846</v>
      </c>
      <c r="U2755" s="15">
        <f>(((I2755/60)/60)/24)+DATE(1970,1,1)</f>
        <v>42401.617164351846</v>
      </c>
    </row>
    <row r="2756" spans="1:21" ht="29" x14ac:dyDescent="0.35">
      <c r="A2756">
        <v>2813</v>
      </c>
      <c r="B2756" s="3" t="s">
        <v>2813</v>
      </c>
      <c r="C2756" s="3" t="s">
        <v>6923</v>
      </c>
      <c r="D2756" s="6">
        <v>2800</v>
      </c>
      <c r="E2756" s="8">
        <v>334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>ROUND((E2756/D2756)*100,0)</f>
        <v>12</v>
      </c>
      <c r="P2756" s="8">
        <f>IFERROR(ROUND(E2756/L2756,2),0)</f>
        <v>3.48</v>
      </c>
      <c r="Q2756" s="10" t="s">
        <v>8339</v>
      </c>
      <c r="R2756" t="s">
        <v>8340</v>
      </c>
      <c r="S2756">
        <f>YEAR(T2756)</f>
        <v>2016</v>
      </c>
      <c r="T2756" s="14">
        <f>(((J2756/60)/60)/24)+DATE(1970,1,1)</f>
        <v>42693.742604166662</v>
      </c>
      <c r="U2756" s="15">
        <f>(((I2756/60)/60)/24)+DATE(1970,1,1)</f>
        <v>42718.742604166662</v>
      </c>
    </row>
    <row r="2757" spans="1:21" ht="29" x14ac:dyDescent="0.35">
      <c r="A2757">
        <v>3238</v>
      </c>
      <c r="B2757" s="3" t="s">
        <v>3238</v>
      </c>
      <c r="C2757" s="3" t="s">
        <v>7348</v>
      </c>
      <c r="D2757" s="6">
        <v>2800</v>
      </c>
      <c r="E2757" s="8">
        <v>60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>ROUND((E2757/D2757)*100,0)</f>
        <v>2</v>
      </c>
      <c r="P2757" s="8">
        <f>IFERROR(ROUND(E2757/L2757,2),0)</f>
        <v>0.76</v>
      </c>
      <c r="Q2757" s="10" t="s">
        <v>8339</v>
      </c>
      <c r="R2757" t="s">
        <v>8340</v>
      </c>
      <c r="S2757">
        <f>YEAR(T2757)</f>
        <v>2015</v>
      </c>
      <c r="T2757" s="14">
        <f>(((J2757/60)/60)/24)+DATE(1970,1,1)</f>
        <v>42156.510393518518</v>
      </c>
      <c r="U2757" s="15">
        <f>(((I2757/60)/60)/24)+DATE(1970,1,1)</f>
        <v>42186.510393518518</v>
      </c>
    </row>
    <row r="2758" spans="1:21" ht="29" x14ac:dyDescent="0.35">
      <c r="A2758">
        <v>3469</v>
      </c>
      <c r="B2758" s="3" t="s">
        <v>3468</v>
      </c>
      <c r="C2758" s="3" t="s">
        <v>7579</v>
      </c>
      <c r="D2758" s="6">
        <v>2800</v>
      </c>
      <c r="E2758" s="8">
        <v>16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>ROUND((E2758/D2758)*100,0)</f>
        <v>1</v>
      </c>
      <c r="P2758" s="8">
        <f>IFERROR(ROUND(E2758/L2758,2),0)</f>
        <v>0.25</v>
      </c>
      <c r="Q2758" s="10" t="s">
        <v>8339</v>
      </c>
      <c r="R2758" t="s">
        <v>8340</v>
      </c>
      <c r="S2758">
        <f>YEAR(T2758)</f>
        <v>2016</v>
      </c>
      <c r="T2758" s="14">
        <f>(((J2758/60)/60)/24)+DATE(1970,1,1)</f>
        <v>42458.641724537039</v>
      </c>
      <c r="U2758" s="15">
        <f>(((I2758/60)/60)/24)+DATE(1970,1,1)</f>
        <v>42488.641724537039</v>
      </c>
    </row>
    <row r="2759" spans="1:21" ht="29" x14ac:dyDescent="0.35">
      <c r="A2759">
        <v>3513</v>
      </c>
      <c r="B2759" s="3" t="s">
        <v>3512</v>
      </c>
      <c r="C2759" s="3" t="s">
        <v>7623</v>
      </c>
      <c r="D2759" s="6">
        <v>2800</v>
      </c>
      <c r="E2759" s="8">
        <v>10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>ROUND((E2759/D2759)*100,0)</f>
        <v>0</v>
      </c>
      <c r="P2759" s="8">
        <f>IFERROR(ROUND(E2759/L2759,2),0)</f>
        <v>0.23</v>
      </c>
      <c r="Q2759" s="10" t="s">
        <v>8339</v>
      </c>
      <c r="R2759" t="s">
        <v>8340</v>
      </c>
      <c r="S2759">
        <f>YEAR(T2759)</f>
        <v>2014</v>
      </c>
      <c r="T2759" s="14">
        <f>(((J2759/60)/60)/24)+DATE(1970,1,1)</f>
        <v>41781.096203703702</v>
      </c>
      <c r="U2759" s="15">
        <f>(((I2759/60)/60)/24)+DATE(1970,1,1)</f>
        <v>41794.207638888889</v>
      </c>
    </row>
    <row r="2760" spans="1:21" ht="29" x14ac:dyDescent="0.35">
      <c r="A2760">
        <v>793</v>
      </c>
      <c r="B2760" s="3" t="s">
        <v>794</v>
      </c>
      <c r="C2760" s="3" t="s">
        <v>4903</v>
      </c>
      <c r="D2760" s="6">
        <v>2750</v>
      </c>
      <c r="E2760" s="8">
        <v>8537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>ROUND((E2760/D2760)*100,0)</f>
        <v>310</v>
      </c>
      <c r="P2760" s="8">
        <f>IFERROR(ROUND(E2760/L2760,2),0)</f>
        <v>266.77999999999997</v>
      </c>
      <c r="Q2760" s="10" t="s">
        <v>8313</v>
      </c>
      <c r="R2760" t="s">
        <v>8315</v>
      </c>
      <c r="S2760">
        <f>YEAR(T2760)</f>
        <v>2013</v>
      </c>
      <c r="T2760" s="14">
        <f>(((J2760/60)/60)/24)+DATE(1970,1,1)</f>
        <v>41442.741249999999</v>
      </c>
      <c r="U2760" s="15">
        <f>(((I2760/60)/60)/24)+DATE(1970,1,1)</f>
        <v>41458.207638888889</v>
      </c>
    </row>
    <row r="2761" spans="1:21" ht="29" x14ac:dyDescent="0.35">
      <c r="A2761">
        <v>939</v>
      </c>
      <c r="B2761" s="3" t="s">
        <v>940</v>
      </c>
      <c r="C2761" s="3" t="s">
        <v>5049</v>
      </c>
      <c r="D2761" s="6">
        <v>2750</v>
      </c>
      <c r="E2761" s="8">
        <v>6633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>ROUND((E2761/D2761)*100,0)</f>
        <v>241</v>
      </c>
      <c r="P2761" s="8">
        <f>IFERROR(ROUND(E2761/L2761,2),0)</f>
        <v>3316.5</v>
      </c>
      <c r="Q2761" s="10" t="s">
        <v>8313</v>
      </c>
      <c r="R2761" t="s">
        <v>8344</v>
      </c>
      <c r="S2761">
        <f>YEAR(T2761)</f>
        <v>2013</v>
      </c>
      <c r="T2761" s="14">
        <f>(((J2761/60)/60)/24)+DATE(1970,1,1)</f>
        <v>41416.763171296298</v>
      </c>
      <c r="U2761" s="15">
        <f>(((I2761/60)/60)/24)+DATE(1970,1,1)</f>
        <v>41455.831944444442</v>
      </c>
    </row>
    <row r="2762" spans="1:21" ht="29" x14ac:dyDescent="0.35">
      <c r="A2762">
        <v>1229</v>
      </c>
      <c r="B2762" s="3" t="s">
        <v>1230</v>
      </c>
      <c r="C2762" s="3" t="s">
        <v>5339</v>
      </c>
      <c r="D2762" s="6">
        <v>2750</v>
      </c>
      <c r="E2762" s="8">
        <v>4545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>ROUND((E2762/D2762)*100,0)</f>
        <v>165</v>
      </c>
      <c r="P2762" s="8">
        <f>IFERROR(ROUND(E2762/L2762,2),0)</f>
        <v>4545</v>
      </c>
      <c r="Q2762" s="10" t="s">
        <v>8313</v>
      </c>
      <c r="R2762" t="s">
        <v>8347</v>
      </c>
      <c r="S2762">
        <f>YEAR(T2762)</f>
        <v>2012</v>
      </c>
      <c r="T2762" s="14">
        <f>(((J2762/60)/60)/24)+DATE(1970,1,1)</f>
        <v>40985.459803240738</v>
      </c>
      <c r="U2762" s="15">
        <f>(((I2762/60)/60)/24)+DATE(1970,1,1)</f>
        <v>41015.666666666664</v>
      </c>
    </row>
    <row r="2763" spans="1:21" ht="29" x14ac:dyDescent="0.35">
      <c r="A2763">
        <v>3142</v>
      </c>
      <c r="B2763" s="3" t="s">
        <v>3142</v>
      </c>
      <c r="C2763" s="3" t="s">
        <v>7252</v>
      </c>
      <c r="D2763" s="6">
        <v>2750</v>
      </c>
      <c r="E2763" s="8">
        <v>100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>ROUND((E2763/D2763)*100,0)</f>
        <v>4</v>
      </c>
      <c r="P2763" s="8">
        <f>IFERROR(ROUND(E2763/L2763,2),0)</f>
        <v>33.33</v>
      </c>
      <c r="Q2763" s="10" t="s">
        <v>8339</v>
      </c>
      <c r="R2763" t="s">
        <v>8340</v>
      </c>
      <c r="S2763">
        <f>YEAR(T2763)</f>
        <v>2017</v>
      </c>
      <c r="T2763" s="14">
        <f>(((J2763/60)/60)/24)+DATE(1970,1,1)</f>
        <v>42783.513182870374</v>
      </c>
      <c r="U2763" s="15">
        <f>(((I2763/60)/60)/24)+DATE(1970,1,1)</f>
        <v>42813.471516203703</v>
      </c>
    </row>
    <row r="2764" spans="1:21" ht="29" x14ac:dyDescent="0.35">
      <c r="A2764">
        <v>3419</v>
      </c>
      <c r="B2764" s="3" t="s">
        <v>3418</v>
      </c>
      <c r="C2764" s="3" t="s">
        <v>7529</v>
      </c>
      <c r="D2764" s="6">
        <v>2750</v>
      </c>
      <c r="E2764" s="8">
        <v>25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>ROUND((E2764/D2764)*100,0)</f>
        <v>1</v>
      </c>
      <c r="P2764" s="8">
        <f>IFERROR(ROUND(E2764/L2764,2),0)</f>
        <v>0.54</v>
      </c>
      <c r="Q2764" s="10" t="s">
        <v>8339</v>
      </c>
      <c r="R2764" t="s">
        <v>8340</v>
      </c>
      <c r="S2764">
        <f>YEAR(T2764)</f>
        <v>2016</v>
      </c>
      <c r="T2764" s="14">
        <f>(((J2764/60)/60)/24)+DATE(1970,1,1)</f>
        <v>42448.821585648147</v>
      </c>
      <c r="U2764" s="15">
        <f>(((I2764/60)/60)/24)+DATE(1970,1,1)</f>
        <v>42466.895833333328</v>
      </c>
    </row>
    <row r="2765" spans="1:21" ht="29" x14ac:dyDescent="0.35">
      <c r="A2765">
        <v>3530</v>
      </c>
      <c r="B2765" s="3" t="s">
        <v>3529</v>
      </c>
      <c r="C2765" s="3" t="s">
        <v>7640</v>
      </c>
      <c r="D2765" s="6">
        <v>2750</v>
      </c>
      <c r="E2765" s="8">
        <v>10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>ROUND((E2765/D2765)*100,0)</f>
        <v>0</v>
      </c>
      <c r="P2765" s="8">
        <f>IFERROR(ROUND(E2765/L2765,2),0)</f>
        <v>0.45</v>
      </c>
      <c r="Q2765" s="10" t="s">
        <v>8339</v>
      </c>
      <c r="R2765" t="s">
        <v>8340</v>
      </c>
      <c r="S2765">
        <f>YEAR(T2765)</f>
        <v>2016</v>
      </c>
      <c r="T2765" s="14">
        <f>(((J2765/60)/60)/24)+DATE(1970,1,1)</f>
        <v>42442.623344907406</v>
      </c>
      <c r="U2765" s="15">
        <f>(((I2765/60)/60)/24)+DATE(1970,1,1)</f>
        <v>42470.833333333328</v>
      </c>
    </row>
    <row r="2766" spans="1:21" ht="29" x14ac:dyDescent="0.35">
      <c r="A2766">
        <v>4074</v>
      </c>
      <c r="B2766" s="3" t="s">
        <v>4070</v>
      </c>
      <c r="C2766" s="3" t="s">
        <v>8177</v>
      </c>
      <c r="D2766" s="6">
        <v>2750</v>
      </c>
      <c r="E2766" s="8">
        <v>0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>ROUND((E2766/D2766)*100,0)</f>
        <v>0</v>
      </c>
      <c r="P2766" s="8">
        <f>IFERROR(ROUND(E2766/L2766,2),0)</f>
        <v>0</v>
      </c>
      <c r="Q2766" s="10" t="s">
        <v>8339</v>
      </c>
      <c r="R2766" t="s">
        <v>8340</v>
      </c>
      <c r="S2766">
        <f>YEAR(T2766)</f>
        <v>2015</v>
      </c>
      <c r="T2766" s="14">
        <f>(((J2766/60)/60)/24)+DATE(1970,1,1)</f>
        <v>42283.552951388891</v>
      </c>
      <c r="U2766" s="15">
        <f>(((I2766/60)/60)/24)+DATE(1970,1,1)</f>
        <v>42313.594618055555</v>
      </c>
    </row>
    <row r="2767" spans="1:21" ht="29" x14ac:dyDescent="0.35">
      <c r="A2767">
        <v>1439</v>
      </c>
      <c r="B2767" s="3" t="s">
        <v>1440</v>
      </c>
      <c r="C2767" s="3" t="s">
        <v>5549</v>
      </c>
      <c r="D2767" s="6">
        <v>2725</v>
      </c>
      <c r="E2767" s="8">
        <v>3366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>ROUND((E2767/D2767)*100,0)</f>
        <v>124</v>
      </c>
      <c r="P2767" s="8">
        <f>IFERROR(ROUND(E2767/L2767,2),0)</f>
        <v>561</v>
      </c>
      <c r="Q2767" s="10" t="s">
        <v>8318</v>
      </c>
      <c r="R2767" t="s">
        <v>8338</v>
      </c>
      <c r="S2767">
        <f>YEAR(T2767)</f>
        <v>2015</v>
      </c>
      <c r="T2767" s="14">
        <f>(((J2767/60)/60)/24)+DATE(1970,1,1)</f>
        <v>42040.829872685179</v>
      </c>
      <c r="U2767" s="15">
        <f>(((I2767/60)/60)/24)+DATE(1970,1,1)</f>
        <v>42070.829872685179</v>
      </c>
    </row>
    <row r="2768" spans="1:21" ht="29" x14ac:dyDescent="0.35">
      <c r="A2768">
        <v>977</v>
      </c>
      <c r="B2768" s="3" t="s">
        <v>978</v>
      </c>
      <c r="C2768" s="3" t="s">
        <v>5087</v>
      </c>
      <c r="D2768" s="6">
        <v>2700</v>
      </c>
      <c r="E2768" s="8">
        <v>6208.98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>ROUND((E2768/D2768)*100,0)</f>
        <v>230</v>
      </c>
      <c r="P2768" s="8">
        <f>IFERROR(ROUND(E2768/L2768,2),0)</f>
        <v>517.41999999999996</v>
      </c>
      <c r="Q2768" s="10" t="s">
        <v>8316</v>
      </c>
      <c r="R2768" t="s">
        <v>8324</v>
      </c>
      <c r="S2768">
        <f>YEAR(T2768)</f>
        <v>2016</v>
      </c>
      <c r="T2768" s="14">
        <f>(((J2768/60)/60)/24)+DATE(1970,1,1)</f>
        <v>42391.942094907412</v>
      </c>
      <c r="U2768" s="15">
        <f>(((I2768/60)/60)/24)+DATE(1970,1,1)</f>
        <v>42421.942094907412</v>
      </c>
    </row>
    <row r="2769" spans="1:21" ht="29" x14ac:dyDescent="0.35">
      <c r="A2769">
        <v>1191</v>
      </c>
      <c r="B2769" s="3" t="s">
        <v>1192</v>
      </c>
      <c r="C2769" s="3" t="s">
        <v>5301</v>
      </c>
      <c r="D2769" s="6">
        <v>2700</v>
      </c>
      <c r="E2769" s="8">
        <v>4906.59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>ROUND((E2769/D2769)*100,0)</f>
        <v>182</v>
      </c>
      <c r="P2769" s="8">
        <f>IFERROR(ROUND(E2769/L2769,2),0)</f>
        <v>148.68</v>
      </c>
      <c r="Q2769" s="10" t="s">
        <v>8325</v>
      </c>
      <c r="R2769" t="s">
        <v>8331</v>
      </c>
      <c r="S2769">
        <f>YEAR(T2769)</f>
        <v>2016</v>
      </c>
      <c r="T2769" s="14">
        <f>(((J2769/60)/60)/24)+DATE(1970,1,1)</f>
        <v>42419.603703703702</v>
      </c>
      <c r="U2769" s="15">
        <f>(((I2769/60)/60)/24)+DATE(1970,1,1)</f>
        <v>42449.562037037031</v>
      </c>
    </row>
    <row r="2770" spans="1:21" ht="29" x14ac:dyDescent="0.35">
      <c r="A2770">
        <v>2322</v>
      </c>
      <c r="B2770" s="3" t="s">
        <v>2323</v>
      </c>
      <c r="C2770" s="3" t="s">
        <v>6432</v>
      </c>
      <c r="D2770" s="6">
        <v>2700</v>
      </c>
      <c r="E2770" s="8">
        <v>1036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>ROUND((E2770/D2770)*100,0)</f>
        <v>38</v>
      </c>
      <c r="P2770" s="8">
        <f>IFERROR(ROUND(E2770/L2770,2),0)</f>
        <v>259</v>
      </c>
      <c r="Q2770" s="10" t="s">
        <v>8321</v>
      </c>
      <c r="R2770" t="s">
        <v>8348</v>
      </c>
      <c r="S2770">
        <f>YEAR(T2770)</f>
        <v>2017</v>
      </c>
      <c r="T2770" s="14">
        <f>(((J2770/60)/60)/24)+DATE(1970,1,1)</f>
        <v>42804.895474537043</v>
      </c>
      <c r="U2770" s="15">
        <f>(((I2770/60)/60)/24)+DATE(1970,1,1)</f>
        <v>42834.853807870371</v>
      </c>
    </row>
    <row r="2771" spans="1:21" x14ac:dyDescent="0.35">
      <c r="A2771">
        <v>2833</v>
      </c>
      <c r="B2771" s="3" t="s">
        <v>2833</v>
      </c>
      <c r="C2771" s="3" t="s">
        <v>6943</v>
      </c>
      <c r="D2771" s="6">
        <v>2700</v>
      </c>
      <c r="E2771" s="8">
        <v>302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>ROUND((E2771/D2771)*100,0)</f>
        <v>11</v>
      </c>
      <c r="P2771" s="8">
        <f>IFERROR(ROUND(E2771/L2771,2),0)</f>
        <v>8.6300000000000008</v>
      </c>
      <c r="Q2771" s="10" t="s">
        <v>8339</v>
      </c>
      <c r="R2771" t="s">
        <v>8340</v>
      </c>
      <c r="S2771">
        <f>YEAR(T2771)</f>
        <v>2015</v>
      </c>
      <c r="T2771" s="14">
        <f>(((J2771/60)/60)/24)+DATE(1970,1,1)</f>
        <v>42268.127696759257</v>
      </c>
      <c r="U2771" s="15">
        <f>(((I2771/60)/60)/24)+DATE(1970,1,1)</f>
        <v>42288.083333333328</v>
      </c>
    </row>
    <row r="2772" spans="1:21" ht="29" x14ac:dyDescent="0.35">
      <c r="A2772">
        <v>3265</v>
      </c>
      <c r="B2772" s="3" t="s">
        <v>3265</v>
      </c>
      <c r="C2772" s="3" t="s">
        <v>7375</v>
      </c>
      <c r="D2772" s="6">
        <v>2700</v>
      </c>
      <c r="E2772" s="8">
        <v>51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>ROUND((E2772/D2772)*100,0)</f>
        <v>2</v>
      </c>
      <c r="P2772" s="8">
        <f>IFERROR(ROUND(E2772/L2772,2),0)</f>
        <v>0.81</v>
      </c>
      <c r="Q2772" s="10" t="s">
        <v>8339</v>
      </c>
      <c r="R2772" t="s">
        <v>8340</v>
      </c>
      <c r="S2772">
        <f>YEAR(T2772)</f>
        <v>2015</v>
      </c>
      <c r="T2772" s="14">
        <f>(((J2772/60)/60)/24)+DATE(1970,1,1)</f>
        <v>42311.711979166663</v>
      </c>
      <c r="U2772" s="15">
        <f>(((I2772/60)/60)/24)+DATE(1970,1,1)</f>
        <v>42341.708333333328</v>
      </c>
    </row>
    <row r="2773" spans="1:21" ht="29" x14ac:dyDescent="0.35">
      <c r="A2773">
        <v>1199</v>
      </c>
      <c r="B2773" s="3" t="s">
        <v>1200</v>
      </c>
      <c r="C2773" s="3" t="s">
        <v>5309</v>
      </c>
      <c r="D2773" s="6">
        <v>2658</v>
      </c>
      <c r="E2773" s="8">
        <v>4804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>ROUND((E2773/D2773)*100,0)</f>
        <v>181</v>
      </c>
      <c r="P2773" s="8">
        <f>IFERROR(ROUND(E2773/L2773,2),0)</f>
        <v>533.78</v>
      </c>
      <c r="Q2773" s="10" t="s">
        <v>8325</v>
      </c>
      <c r="R2773" t="s">
        <v>8331</v>
      </c>
      <c r="S2773">
        <f>YEAR(T2773)</f>
        <v>2015</v>
      </c>
      <c r="T2773" s="14">
        <f>(((J2773/60)/60)/24)+DATE(1970,1,1)</f>
        <v>42161.770833333328</v>
      </c>
      <c r="U2773" s="15">
        <f>(((I2773/60)/60)/24)+DATE(1970,1,1)</f>
        <v>42193.770833333328</v>
      </c>
    </row>
    <row r="2774" spans="1:21" ht="29" x14ac:dyDescent="0.35">
      <c r="A2774">
        <v>34</v>
      </c>
      <c r="B2774" s="3" t="s">
        <v>36</v>
      </c>
      <c r="C2774" s="3" t="s">
        <v>4145</v>
      </c>
      <c r="D2774" s="6">
        <v>2600</v>
      </c>
      <c r="E2774" s="8">
        <v>177412.01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>ROUND((E2774/D2774)*100,0)</f>
        <v>6824</v>
      </c>
      <c r="P2774" s="8">
        <f>IFERROR(ROUND(E2774/L2774,2),0)</f>
        <v>2609</v>
      </c>
      <c r="Q2774" s="10" t="s">
        <v>8308</v>
      </c>
      <c r="R2774" t="s">
        <v>8309</v>
      </c>
      <c r="S2774">
        <f>YEAR(T2774)</f>
        <v>2014</v>
      </c>
      <c r="T2774" s="14">
        <f>(((J2774/60)/60)/24)+DATE(1970,1,1)</f>
        <v>41841.321770833332</v>
      </c>
      <c r="U2774" s="15">
        <f>(((I2774/60)/60)/24)+DATE(1970,1,1)</f>
        <v>41856.321770833332</v>
      </c>
    </row>
    <row r="2775" spans="1:21" ht="29" x14ac:dyDescent="0.35">
      <c r="A2775">
        <v>1525</v>
      </c>
      <c r="B2775" s="3" t="s">
        <v>1526</v>
      </c>
      <c r="C2775" s="3" t="s">
        <v>5635</v>
      </c>
      <c r="D2775" s="6">
        <v>2600</v>
      </c>
      <c r="E2775" s="8">
        <v>3058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>ROUND((E2775/D2775)*100,0)</f>
        <v>118</v>
      </c>
      <c r="P2775" s="8">
        <f>IFERROR(ROUND(E2775/L2775,2),0)</f>
        <v>21.84</v>
      </c>
      <c r="Q2775" s="10" t="s">
        <v>8325</v>
      </c>
      <c r="R2775" t="s">
        <v>8331</v>
      </c>
      <c r="S2775">
        <f>YEAR(T2775)</f>
        <v>2016</v>
      </c>
      <c r="T2775" s="14">
        <f>(((J2775/60)/60)/24)+DATE(1970,1,1)</f>
        <v>42570.702986111108</v>
      </c>
      <c r="U2775" s="15">
        <f>(((I2775/60)/60)/24)+DATE(1970,1,1)</f>
        <v>42600.702986111108</v>
      </c>
    </row>
    <row r="2776" spans="1:21" ht="29" x14ac:dyDescent="0.35">
      <c r="A2776">
        <v>3230</v>
      </c>
      <c r="B2776" s="3" t="s">
        <v>3230</v>
      </c>
      <c r="C2776" s="3" t="s">
        <v>7340</v>
      </c>
      <c r="D2776" s="6">
        <v>2600</v>
      </c>
      <c r="E2776" s="8">
        <v>64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>ROUND((E2776/D2776)*100,0)</f>
        <v>2</v>
      </c>
      <c r="P2776" s="8">
        <f>IFERROR(ROUND(E2776/L2776,2),0)</f>
        <v>1.73</v>
      </c>
      <c r="Q2776" s="10" t="s">
        <v>8339</v>
      </c>
      <c r="R2776" t="s">
        <v>8340</v>
      </c>
      <c r="S2776">
        <f>YEAR(T2776)</f>
        <v>2014</v>
      </c>
      <c r="T2776" s="14">
        <f>(((J2776/60)/60)/24)+DATE(1970,1,1)</f>
        <v>41898.168125000004</v>
      </c>
      <c r="U2776" s="15">
        <f>(((I2776/60)/60)/24)+DATE(1970,1,1)</f>
        <v>41913.165972222225</v>
      </c>
    </row>
    <row r="2777" spans="1:21" x14ac:dyDescent="0.35">
      <c r="A2777">
        <v>3595</v>
      </c>
      <c r="B2777" s="3" t="s">
        <v>3594</v>
      </c>
      <c r="C2777" s="3" t="s">
        <v>7705</v>
      </c>
      <c r="D2777" s="6">
        <v>2600</v>
      </c>
      <c r="E2777" s="8">
        <v>5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>ROUND((E2777/D2777)*100,0)</f>
        <v>0</v>
      </c>
      <c r="P2777" s="8">
        <f>IFERROR(ROUND(E2777/L2777,2),0)</f>
        <v>0.08</v>
      </c>
      <c r="Q2777" s="10" t="s">
        <v>8339</v>
      </c>
      <c r="R2777" t="s">
        <v>8340</v>
      </c>
      <c r="S2777">
        <f>YEAR(T2777)</f>
        <v>2015</v>
      </c>
      <c r="T2777" s="14">
        <f>(((J2777/60)/60)/24)+DATE(1970,1,1)</f>
        <v>42050.008368055554</v>
      </c>
      <c r="U2777" s="15">
        <f>(((I2777/60)/60)/24)+DATE(1970,1,1)</f>
        <v>42076.290972222225</v>
      </c>
    </row>
    <row r="2778" spans="1:21" x14ac:dyDescent="0.35">
      <c r="A2778">
        <v>2058</v>
      </c>
      <c r="B2778" s="3" t="s">
        <v>2059</v>
      </c>
      <c r="C2778" s="3" t="s">
        <v>6168</v>
      </c>
      <c r="D2778" s="6">
        <v>2560</v>
      </c>
      <c r="E2778" s="8">
        <v>1560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>ROUND((E2778/D2778)*100,0)</f>
        <v>61</v>
      </c>
      <c r="P2778" s="8">
        <f>IFERROR(ROUND(E2778/L2778,2),0)</f>
        <v>3.8</v>
      </c>
      <c r="Q2778" s="10" t="s">
        <v>8316</v>
      </c>
      <c r="R2778" t="s">
        <v>8317</v>
      </c>
      <c r="S2778">
        <f>YEAR(T2778)</f>
        <v>2015</v>
      </c>
      <c r="T2778" s="14">
        <f>(((J2778/60)/60)/24)+DATE(1970,1,1)</f>
        <v>42026.370717592596</v>
      </c>
      <c r="U2778" s="15">
        <f>(((I2778/60)/60)/24)+DATE(1970,1,1)</f>
        <v>42065.833333333328</v>
      </c>
    </row>
    <row r="2779" spans="1:21" ht="29" x14ac:dyDescent="0.35">
      <c r="A2779">
        <v>1928</v>
      </c>
      <c r="B2779" s="3" t="s">
        <v>1929</v>
      </c>
      <c r="C2779" s="3" t="s">
        <v>6038</v>
      </c>
      <c r="D2779" s="6">
        <v>2550</v>
      </c>
      <c r="E2779" s="8">
        <v>1937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>ROUND((E2779/D2779)*100,0)</f>
        <v>76</v>
      </c>
      <c r="P2779" s="8">
        <f>IFERROR(ROUND(E2779/L2779,2),0)</f>
        <v>56.97</v>
      </c>
      <c r="Q2779" s="10" t="s">
        <v>8313</v>
      </c>
      <c r="R2779" t="s">
        <v>8343</v>
      </c>
      <c r="S2779">
        <f>YEAR(T2779)</f>
        <v>2013</v>
      </c>
      <c r="T2779" s="14">
        <f>(((J2779/60)/60)/24)+DATE(1970,1,1)</f>
        <v>41371.648078703707</v>
      </c>
      <c r="U2779" s="15">
        <f>(((I2779/60)/60)/24)+DATE(1970,1,1)</f>
        <v>41401.648078703707</v>
      </c>
    </row>
    <row r="2780" spans="1:21" ht="29" x14ac:dyDescent="0.35">
      <c r="A2780">
        <v>38</v>
      </c>
      <c r="B2780" s="3" t="s">
        <v>40</v>
      </c>
      <c r="C2780" s="3" t="s">
        <v>4149</v>
      </c>
      <c r="D2780" s="6">
        <v>2500</v>
      </c>
      <c r="E2780" s="8">
        <v>170525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>ROUND((E2780/D2780)*100,0)</f>
        <v>6821</v>
      </c>
      <c r="P2780" s="8">
        <f>IFERROR(ROUND(E2780/L2780,2),0)</f>
        <v>2583.71</v>
      </c>
      <c r="Q2780" s="10" t="s">
        <v>8308</v>
      </c>
      <c r="R2780" t="s">
        <v>8309</v>
      </c>
      <c r="S2780">
        <f>YEAR(T2780)</f>
        <v>2013</v>
      </c>
      <c r="T2780" s="14">
        <f>(((J2780/60)/60)/24)+DATE(1970,1,1)</f>
        <v>41375.057222222218</v>
      </c>
      <c r="U2780" s="15">
        <f>(((I2780/60)/60)/24)+DATE(1970,1,1)</f>
        <v>41405.057222222218</v>
      </c>
    </row>
    <row r="2781" spans="1:21" ht="29" x14ac:dyDescent="0.35">
      <c r="A2781">
        <v>87</v>
      </c>
      <c r="B2781" s="3" t="s">
        <v>89</v>
      </c>
      <c r="C2781" s="3" t="s">
        <v>4198</v>
      </c>
      <c r="D2781" s="6">
        <v>2500</v>
      </c>
      <c r="E2781" s="8">
        <v>96248.960000000006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>ROUND((E2781/D2781)*100,0)</f>
        <v>3850</v>
      </c>
      <c r="P2781" s="8">
        <f>IFERROR(ROUND(E2781/L2781,2),0)</f>
        <v>3849.96</v>
      </c>
      <c r="Q2781" s="10" t="s">
        <v>8308</v>
      </c>
      <c r="R2781" t="s">
        <v>8310</v>
      </c>
      <c r="S2781">
        <f>YEAR(T2781)</f>
        <v>2010</v>
      </c>
      <c r="T2781" s="14">
        <f>(((J2781/60)/60)/24)+DATE(1970,1,1)</f>
        <v>40322.53938657407</v>
      </c>
      <c r="U2781" s="15">
        <f>(((I2781/60)/60)/24)+DATE(1970,1,1)</f>
        <v>40332.070138888892</v>
      </c>
    </row>
    <row r="2782" spans="1:21" ht="29" x14ac:dyDescent="0.35">
      <c r="A2782">
        <v>169</v>
      </c>
      <c r="B2782" s="3" t="s">
        <v>171</v>
      </c>
      <c r="C2782" s="3" t="s">
        <v>4279</v>
      </c>
      <c r="D2782" s="6">
        <v>2500</v>
      </c>
      <c r="E2782" s="8">
        <v>47978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>ROUND((E2782/D2782)*100,0)</f>
        <v>1919</v>
      </c>
      <c r="P2782" s="8">
        <f>IFERROR(ROUND(E2782/L2782,2),0)</f>
        <v>4797.8</v>
      </c>
      <c r="Q2782" s="10" t="s">
        <v>8308</v>
      </c>
      <c r="R2782" t="s">
        <v>8323</v>
      </c>
      <c r="S2782">
        <f>YEAR(T2782)</f>
        <v>2014</v>
      </c>
      <c r="T2782" s="14">
        <f>(((J2782/60)/60)/24)+DATE(1970,1,1)</f>
        <v>41900.505312499998</v>
      </c>
      <c r="U2782" s="15">
        <f>(((I2782/60)/60)/24)+DATE(1970,1,1)</f>
        <v>41930.505312499998</v>
      </c>
    </row>
    <row r="2783" spans="1:21" ht="29" x14ac:dyDescent="0.35">
      <c r="A2783">
        <v>194</v>
      </c>
      <c r="B2783" s="3" t="s">
        <v>196</v>
      </c>
      <c r="C2783" s="3" t="s">
        <v>4304</v>
      </c>
      <c r="D2783" s="6">
        <v>2500</v>
      </c>
      <c r="E2783" s="8">
        <v>41000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>ROUND((E2783/D2783)*100,0)</f>
        <v>1640</v>
      </c>
      <c r="P2783" s="8">
        <f>IFERROR(ROUND(E2783/L2783,2),0)</f>
        <v>13666.67</v>
      </c>
      <c r="Q2783" s="10" t="s">
        <v>8308</v>
      </c>
      <c r="R2783" t="s">
        <v>8323</v>
      </c>
      <c r="S2783">
        <f>YEAR(T2783)</f>
        <v>2016</v>
      </c>
      <c r="T2783" s="14">
        <f>(((J2783/60)/60)/24)+DATE(1970,1,1)</f>
        <v>42375.996886574074</v>
      </c>
      <c r="U2783" s="15">
        <f>(((I2783/60)/60)/24)+DATE(1970,1,1)</f>
        <v>42435.996886574074</v>
      </c>
    </row>
    <row r="2784" spans="1:21" ht="29" x14ac:dyDescent="0.35">
      <c r="A2784">
        <v>197</v>
      </c>
      <c r="B2784" s="3" t="s">
        <v>199</v>
      </c>
      <c r="C2784" s="3" t="s">
        <v>4307</v>
      </c>
      <c r="D2784" s="6">
        <v>2500</v>
      </c>
      <c r="E2784" s="8">
        <v>40594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>ROUND((E2784/D2784)*100,0)</f>
        <v>1624</v>
      </c>
      <c r="P2784" s="8">
        <f>IFERROR(ROUND(E2784/L2784,2),0)</f>
        <v>5074.25</v>
      </c>
      <c r="Q2784" s="10" t="s">
        <v>8308</v>
      </c>
      <c r="R2784" t="s">
        <v>8323</v>
      </c>
      <c r="S2784">
        <f>YEAR(T2784)</f>
        <v>2017</v>
      </c>
      <c r="T2784" s="14">
        <f>(((J2784/60)/60)/24)+DATE(1970,1,1)</f>
        <v>42741.848379629635</v>
      </c>
      <c r="U2784" s="15">
        <f>(((I2784/60)/60)/24)+DATE(1970,1,1)</f>
        <v>42783.875</v>
      </c>
    </row>
    <row r="2785" spans="1:21" ht="29" x14ac:dyDescent="0.35">
      <c r="A2785">
        <v>203</v>
      </c>
      <c r="B2785" s="3" t="s">
        <v>205</v>
      </c>
      <c r="C2785" s="3" t="s">
        <v>4313</v>
      </c>
      <c r="D2785" s="6">
        <v>2500</v>
      </c>
      <c r="E2785" s="8">
        <v>40140.01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>ROUND((E2785/D2785)*100,0)</f>
        <v>1606</v>
      </c>
      <c r="P2785" s="8">
        <f>IFERROR(ROUND(E2785/L2785,2),0)</f>
        <v>5017.5</v>
      </c>
      <c r="Q2785" s="10" t="s">
        <v>8308</v>
      </c>
      <c r="R2785" t="s">
        <v>8323</v>
      </c>
      <c r="S2785">
        <f>YEAR(T2785)</f>
        <v>2014</v>
      </c>
      <c r="T2785" s="14">
        <f>(((J2785/60)/60)/24)+DATE(1970,1,1)</f>
        <v>41973.847962962958</v>
      </c>
      <c r="U2785" s="15">
        <f>(((I2785/60)/60)/24)+DATE(1970,1,1)</f>
        <v>42033.847962962958</v>
      </c>
    </row>
    <row r="2786" spans="1:21" x14ac:dyDescent="0.35">
      <c r="A2786">
        <v>262</v>
      </c>
      <c r="B2786" s="3" t="s">
        <v>263</v>
      </c>
      <c r="C2786" s="3" t="s">
        <v>4372</v>
      </c>
      <c r="D2786" s="6">
        <v>2500</v>
      </c>
      <c r="E2786" s="8">
        <v>31330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>ROUND((E2786/D2786)*100,0)</f>
        <v>1253</v>
      </c>
      <c r="P2786" s="8">
        <f>IFERROR(ROUND(E2786/L2786,2),0)</f>
        <v>216.07</v>
      </c>
      <c r="Q2786" s="10" t="s">
        <v>8308</v>
      </c>
      <c r="R2786" t="s">
        <v>8332</v>
      </c>
      <c r="S2786">
        <f>YEAR(T2786)</f>
        <v>2011</v>
      </c>
      <c r="T2786" s="14">
        <f>(((J2786/60)/60)/24)+DATE(1970,1,1)</f>
        <v>40555.24800925926</v>
      </c>
      <c r="U2786" s="15">
        <f>(((I2786/60)/60)/24)+DATE(1970,1,1)</f>
        <v>40600.24800925926</v>
      </c>
    </row>
    <row r="2787" spans="1:21" ht="29" x14ac:dyDescent="0.35">
      <c r="A2787">
        <v>412</v>
      </c>
      <c r="B2787" s="3" t="s">
        <v>413</v>
      </c>
      <c r="C2787" s="3" t="s">
        <v>4522</v>
      </c>
      <c r="D2787" s="6">
        <v>2500</v>
      </c>
      <c r="E2787" s="8">
        <v>20120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>ROUND((E2787/D2787)*100,0)</f>
        <v>805</v>
      </c>
      <c r="P2787" s="8">
        <f>IFERROR(ROUND(E2787/L2787,2),0)</f>
        <v>365.82</v>
      </c>
      <c r="Q2787" s="10" t="s">
        <v>8308</v>
      </c>
      <c r="R2787" t="s">
        <v>8332</v>
      </c>
      <c r="S2787">
        <f>YEAR(T2787)</f>
        <v>2012</v>
      </c>
      <c r="T2787" s="14">
        <f>(((J2787/60)/60)/24)+DATE(1970,1,1)</f>
        <v>41099.742800925924</v>
      </c>
      <c r="U2787" s="15">
        <f>(((I2787/60)/60)/24)+DATE(1970,1,1)</f>
        <v>41115.742800925924</v>
      </c>
    </row>
    <row r="2788" spans="1:21" ht="29" x14ac:dyDescent="0.35">
      <c r="A2788">
        <v>434</v>
      </c>
      <c r="B2788" s="3" t="s">
        <v>435</v>
      </c>
      <c r="C2788" s="3" t="s">
        <v>4544</v>
      </c>
      <c r="D2788" s="6">
        <v>2500</v>
      </c>
      <c r="E2788" s="8">
        <v>18667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>ROUND((E2788/D2788)*100,0)</f>
        <v>747</v>
      </c>
      <c r="P2788" s="8">
        <f>IFERROR(ROUND(E2788/L2788,2),0)</f>
        <v>9333.5</v>
      </c>
      <c r="Q2788" s="10" t="s">
        <v>8308</v>
      </c>
      <c r="R2788" t="s">
        <v>8335</v>
      </c>
      <c r="S2788">
        <f>YEAR(T2788)</f>
        <v>2013</v>
      </c>
      <c r="T2788" s="14">
        <f>(((J2788/60)/60)/24)+DATE(1970,1,1)</f>
        <v>41576.834513888891</v>
      </c>
      <c r="U2788" s="15">
        <f>(((I2788/60)/60)/24)+DATE(1970,1,1)</f>
        <v>41609.876180555555</v>
      </c>
    </row>
    <row r="2789" spans="1:21" ht="29" x14ac:dyDescent="0.35">
      <c r="A2789">
        <v>448</v>
      </c>
      <c r="B2789" s="3" t="s">
        <v>449</v>
      </c>
      <c r="C2789" s="3" t="s">
        <v>4558</v>
      </c>
      <c r="D2789" s="6">
        <v>2500</v>
      </c>
      <c r="E2789" s="8">
        <v>17731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>ROUND((E2789/D2789)*100,0)</f>
        <v>709</v>
      </c>
      <c r="P2789" s="8">
        <f>IFERROR(ROUND(E2789/L2789,2),0)</f>
        <v>4432.75</v>
      </c>
      <c r="Q2789" s="10" t="s">
        <v>8308</v>
      </c>
      <c r="R2789" t="s">
        <v>8335</v>
      </c>
      <c r="S2789">
        <f>YEAR(T2789)</f>
        <v>2014</v>
      </c>
      <c r="T2789" s="14">
        <f>(((J2789/60)/60)/24)+DATE(1970,1,1)</f>
        <v>41753.758043981477</v>
      </c>
      <c r="U2789" s="15">
        <f>(((I2789/60)/60)/24)+DATE(1970,1,1)</f>
        <v>41773.758043981477</v>
      </c>
    </row>
    <row r="2790" spans="1:21" ht="29" x14ac:dyDescent="0.35">
      <c r="A2790">
        <v>549</v>
      </c>
      <c r="B2790" s="3" t="s">
        <v>550</v>
      </c>
      <c r="C2790" s="3" t="s">
        <v>4659</v>
      </c>
      <c r="D2790" s="6">
        <v>2500</v>
      </c>
      <c r="E2790" s="8">
        <v>13614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>ROUND((E2790/D2790)*100,0)</f>
        <v>545</v>
      </c>
      <c r="P2790" s="8">
        <f>IFERROR(ROUND(E2790/L2790,2),0)</f>
        <v>1701.75</v>
      </c>
      <c r="Q2790" s="10" t="s">
        <v>8316</v>
      </c>
      <c r="R2790" t="s">
        <v>8334</v>
      </c>
      <c r="S2790">
        <f>YEAR(T2790)</f>
        <v>2015</v>
      </c>
      <c r="T2790" s="14">
        <f>(((J2790/60)/60)/24)+DATE(1970,1,1)</f>
        <v>42163.636828703704</v>
      </c>
      <c r="U2790" s="15">
        <f>(((I2790/60)/60)/24)+DATE(1970,1,1)</f>
        <v>42193.636828703704</v>
      </c>
    </row>
    <row r="2791" spans="1:21" ht="29" x14ac:dyDescent="0.35">
      <c r="A2791">
        <v>569</v>
      </c>
      <c r="B2791" s="3" t="s">
        <v>570</v>
      </c>
      <c r="C2791" s="3" t="s">
        <v>4679</v>
      </c>
      <c r="D2791" s="6">
        <v>2500</v>
      </c>
      <c r="E2791" s="8">
        <v>12879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>ROUND((E2791/D2791)*100,0)</f>
        <v>515</v>
      </c>
      <c r="P2791" s="8">
        <f>IFERROR(ROUND(E2791/L2791,2),0)</f>
        <v>12879</v>
      </c>
      <c r="Q2791" s="10" t="s">
        <v>8316</v>
      </c>
      <c r="R2791" t="s">
        <v>8334</v>
      </c>
      <c r="S2791">
        <f>YEAR(T2791)</f>
        <v>2015</v>
      </c>
      <c r="T2791" s="14">
        <f>(((J2791/60)/60)/24)+DATE(1970,1,1)</f>
        <v>42340.847361111111</v>
      </c>
      <c r="U2791" s="15">
        <f>(((I2791/60)/60)/24)+DATE(1970,1,1)</f>
        <v>42370.847361111111</v>
      </c>
    </row>
    <row r="2792" spans="1:21" ht="29" x14ac:dyDescent="0.35">
      <c r="A2792">
        <v>572</v>
      </c>
      <c r="B2792" s="3" t="s">
        <v>573</v>
      </c>
      <c r="C2792" s="3" t="s">
        <v>4682</v>
      </c>
      <c r="D2792" s="6">
        <v>2500</v>
      </c>
      <c r="E2792" s="8">
        <v>12806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>ROUND((E2792/D2792)*100,0)</f>
        <v>512</v>
      </c>
      <c r="P2792" s="8">
        <f>IFERROR(ROUND(E2792/L2792,2),0)</f>
        <v>0</v>
      </c>
      <c r="Q2792" s="10" t="s">
        <v>8316</v>
      </c>
      <c r="R2792" t="s">
        <v>8334</v>
      </c>
      <c r="S2792">
        <f>YEAR(T2792)</f>
        <v>2015</v>
      </c>
      <c r="T2792" s="14">
        <f>(((J2792/60)/60)/24)+DATE(1970,1,1)</f>
        <v>42282.71629629629</v>
      </c>
      <c r="U2792" s="15">
        <f>(((I2792/60)/60)/24)+DATE(1970,1,1)</f>
        <v>42312.757962962962</v>
      </c>
    </row>
    <row r="2793" spans="1:21" x14ac:dyDescent="0.35">
      <c r="A2793">
        <v>598</v>
      </c>
      <c r="B2793" s="3" t="s">
        <v>599</v>
      </c>
      <c r="C2793" s="3" t="s">
        <v>4708</v>
      </c>
      <c r="D2793" s="6">
        <v>2500</v>
      </c>
      <c r="E2793" s="8">
        <v>12106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>ROUND((E2793/D2793)*100,0)</f>
        <v>484</v>
      </c>
      <c r="P2793" s="8">
        <f>IFERROR(ROUND(E2793/L2793,2),0)</f>
        <v>1729.43</v>
      </c>
      <c r="Q2793" s="10" t="s">
        <v>8316</v>
      </c>
      <c r="R2793" t="s">
        <v>8334</v>
      </c>
      <c r="S2793">
        <f>YEAR(T2793)</f>
        <v>2014</v>
      </c>
      <c r="T2793" s="14">
        <f>(((J2793/60)/60)/24)+DATE(1970,1,1)</f>
        <v>41948.00209490741</v>
      </c>
      <c r="U2793" s="15">
        <f>(((I2793/60)/60)/24)+DATE(1970,1,1)</f>
        <v>41978.00209490741</v>
      </c>
    </row>
    <row r="2794" spans="1:21" ht="29" x14ac:dyDescent="0.35">
      <c r="A2794">
        <v>649</v>
      </c>
      <c r="B2794" s="3" t="s">
        <v>650</v>
      </c>
      <c r="C2794" s="3" t="s">
        <v>4759</v>
      </c>
      <c r="D2794" s="6">
        <v>2500</v>
      </c>
      <c r="E2794" s="8">
        <v>11160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>ROUND((E2794/D2794)*100,0)</f>
        <v>446</v>
      </c>
      <c r="P2794" s="8">
        <f>IFERROR(ROUND(E2794/L2794,2),0)</f>
        <v>136.1</v>
      </c>
      <c r="Q2794" s="10" t="s">
        <v>8316</v>
      </c>
      <c r="R2794" t="s">
        <v>8324</v>
      </c>
      <c r="S2794">
        <f>YEAR(T2794)</f>
        <v>2014</v>
      </c>
      <c r="T2794" s="14">
        <f>(((J2794/60)/60)/24)+DATE(1970,1,1)</f>
        <v>41877.912187499998</v>
      </c>
      <c r="U2794" s="15">
        <f>(((I2794/60)/60)/24)+DATE(1970,1,1)</f>
        <v>41898.912187499998</v>
      </c>
    </row>
    <row r="2795" spans="1:21" ht="29" x14ac:dyDescent="0.35">
      <c r="A2795">
        <v>681</v>
      </c>
      <c r="B2795" s="3" t="s">
        <v>682</v>
      </c>
      <c r="C2795" s="3" t="s">
        <v>4791</v>
      </c>
      <c r="D2795" s="6">
        <v>2500</v>
      </c>
      <c r="E2795" s="8">
        <v>10526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>ROUND((E2795/D2795)*100,0)</f>
        <v>421</v>
      </c>
      <c r="P2795" s="8">
        <f>IFERROR(ROUND(E2795/L2795,2),0)</f>
        <v>10526</v>
      </c>
      <c r="Q2795" s="10" t="s">
        <v>8316</v>
      </c>
      <c r="R2795" t="s">
        <v>8324</v>
      </c>
      <c r="S2795">
        <f>YEAR(T2795)</f>
        <v>2016</v>
      </c>
      <c r="T2795" s="14">
        <f>(((J2795/60)/60)/24)+DATE(1970,1,1)</f>
        <v>42639.805601851855</v>
      </c>
      <c r="U2795" s="15">
        <f>(((I2795/60)/60)/24)+DATE(1970,1,1)</f>
        <v>42669.805601851855</v>
      </c>
    </row>
    <row r="2796" spans="1:21" ht="29" x14ac:dyDescent="0.35">
      <c r="A2796">
        <v>726</v>
      </c>
      <c r="B2796" s="3" t="s">
        <v>727</v>
      </c>
      <c r="C2796" s="3" t="s">
        <v>4836</v>
      </c>
      <c r="D2796" s="6">
        <v>2500</v>
      </c>
      <c r="E2796" s="8">
        <v>10025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>ROUND((E2796/D2796)*100,0)</f>
        <v>401</v>
      </c>
      <c r="P2796" s="8">
        <f>IFERROR(ROUND(E2796/L2796,2),0)</f>
        <v>286.43</v>
      </c>
      <c r="Q2796" s="10" t="s">
        <v>8318</v>
      </c>
      <c r="R2796" t="s">
        <v>8319</v>
      </c>
      <c r="S2796">
        <f>YEAR(T2796)</f>
        <v>2013</v>
      </c>
      <c r="T2796" s="14">
        <f>(((J2796/60)/60)/24)+DATE(1970,1,1)</f>
        <v>41346.042673611111</v>
      </c>
      <c r="U2796" s="15">
        <f>(((I2796/60)/60)/24)+DATE(1970,1,1)</f>
        <v>41376.042673611111</v>
      </c>
    </row>
    <row r="2797" spans="1:21" ht="29" x14ac:dyDescent="0.35">
      <c r="A2797">
        <v>733</v>
      </c>
      <c r="B2797" s="3" t="s">
        <v>734</v>
      </c>
      <c r="C2797" s="3" t="s">
        <v>4843</v>
      </c>
      <c r="D2797" s="6">
        <v>2500</v>
      </c>
      <c r="E2797" s="8">
        <v>9801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>ROUND((E2797/D2797)*100,0)</f>
        <v>392</v>
      </c>
      <c r="P2797" s="8">
        <f>IFERROR(ROUND(E2797/L2797,2),0)</f>
        <v>57.99</v>
      </c>
      <c r="Q2797" s="10" t="s">
        <v>8318</v>
      </c>
      <c r="R2797" t="s">
        <v>8319</v>
      </c>
      <c r="S2797">
        <f>YEAR(T2797)</f>
        <v>2013</v>
      </c>
      <c r="T2797" s="14">
        <f>(((J2797/60)/60)/24)+DATE(1970,1,1)</f>
        <v>41598.420046296298</v>
      </c>
      <c r="U2797" s="15">
        <f>(((I2797/60)/60)/24)+DATE(1970,1,1)</f>
        <v>41628.420046296298</v>
      </c>
    </row>
    <row r="2798" spans="1:21" ht="29" x14ac:dyDescent="0.35">
      <c r="A2798">
        <v>755</v>
      </c>
      <c r="B2798" s="3" t="s">
        <v>756</v>
      </c>
      <c r="C2798" s="3" t="s">
        <v>4865</v>
      </c>
      <c r="D2798" s="6">
        <v>2500</v>
      </c>
      <c r="E2798" s="8">
        <v>9203.23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>ROUND((E2798/D2798)*100,0)</f>
        <v>368</v>
      </c>
      <c r="P2798" s="8">
        <f>IFERROR(ROUND(E2798/L2798,2),0)</f>
        <v>135.34</v>
      </c>
      <c r="Q2798" s="10" t="s">
        <v>8318</v>
      </c>
      <c r="R2798" t="s">
        <v>8319</v>
      </c>
      <c r="S2798">
        <f>YEAR(T2798)</f>
        <v>2013</v>
      </c>
      <c r="T2798" s="14">
        <f>(((J2798/60)/60)/24)+DATE(1970,1,1)</f>
        <v>41383.605057870373</v>
      </c>
      <c r="U2798" s="15">
        <f>(((I2798/60)/60)/24)+DATE(1970,1,1)</f>
        <v>41414.02847222222</v>
      </c>
    </row>
    <row r="2799" spans="1:21" x14ac:dyDescent="0.35">
      <c r="A2799">
        <v>758</v>
      </c>
      <c r="B2799" s="3" t="s">
        <v>759</v>
      </c>
      <c r="C2799" s="3" t="s">
        <v>4868</v>
      </c>
      <c r="D2799" s="6">
        <v>2500</v>
      </c>
      <c r="E2799" s="8">
        <v>9130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>ROUND((E2799/D2799)*100,0)</f>
        <v>365</v>
      </c>
      <c r="P2799" s="8">
        <f>IFERROR(ROUND(E2799/L2799,2),0)</f>
        <v>480.53</v>
      </c>
      <c r="Q2799" s="10" t="s">
        <v>8318</v>
      </c>
      <c r="R2799" t="s">
        <v>8319</v>
      </c>
      <c r="S2799">
        <f>YEAR(T2799)</f>
        <v>2010</v>
      </c>
      <c r="T2799" s="14">
        <f>(((J2799/60)/60)/24)+DATE(1970,1,1)</f>
        <v>40429.836435185185</v>
      </c>
      <c r="U2799" s="15">
        <f>(((I2799/60)/60)/24)+DATE(1970,1,1)</f>
        <v>40459.836435185185</v>
      </c>
    </row>
    <row r="2800" spans="1:21" ht="29" x14ac:dyDescent="0.35">
      <c r="A2800">
        <v>768</v>
      </c>
      <c r="B2800" s="3" t="s">
        <v>769</v>
      </c>
      <c r="C2800" s="3" t="s">
        <v>4878</v>
      </c>
      <c r="D2800" s="6">
        <v>2500</v>
      </c>
      <c r="E2800" s="8">
        <v>8832.49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>ROUND((E2800/D2800)*100,0)</f>
        <v>353</v>
      </c>
      <c r="P2800" s="8">
        <f>IFERROR(ROUND(E2800/L2800,2),0)</f>
        <v>0</v>
      </c>
      <c r="Q2800" s="10" t="s">
        <v>8318</v>
      </c>
      <c r="R2800" t="s">
        <v>8342</v>
      </c>
      <c r="S2800">
        <f>YEAR(T2800)</f>
        <v>2013</v>
      </c>
      <c r="T2800" s="14">
        <f>(((J2800/60)/60)/24)+DATE(1970,1,1)</f>
        <v>41594.207060185188</v>
      </c>
      <c r="U2800" s="15">
        <f>(((I2800/60)/60)/24)+DATE(1970,1,1)</f>
        <v>41624.207060185188</v>
      </c>
    </row>
    <row r="2801" spans="1:21" x14ac:dyDescent="0.35">
      <c r="A2801">
        <v>792</v>
      </c>
      <c r="B2801" s="3" t="s">
        <v>793</v>
      </c>
      <c r="C2801" s="3" t="s">
        <v>4902</v>
      </c>
      <c r="D2801" s="6">
        <v>2500</v>
      </c>
      <c r="E2801" s="8">
        <v>8537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>ROUND((E2801/D2801)*100,0)</f>
        <v>341</v>
      </c>
      <c r="P2801" s="8">
        <f>IFERROR(ROUND(E2801/L2801,2),0)</f>
        <v>142.28</v>
      </c>
      <c r="Q2801" s="10" t="s">
        <v>8313</v>
      </c>
      <c r="R2801" t="s">
        <v>8315</v>
      </c>
      <c r="S2801">
        <f>YEAR(T2801)</f>
        <v>2013</v>
      </c>
      <c r="T2801" s="14">
        <f>(((J2801/60)/60)/24)+DATE(1970,1,1)</f>
        <v>41555.873645833337</v>
      </c>
      <c r="U2801" s="15">
        <f>(((I2801/60)/60)/24)+DATE(1970,1,1)</f>
        <v>41585.915312500001</v>
      </c>
    </row>
    <row r="2802" spans="1:21" ht="29" x14ac:dyDescent="0.35">
      <c r="A2802">
        <v>837</v>
      </c>
      <c r="B2802" s="3" t="s">
        <v>838</v>
      </c>
      <c r="C2802" s="3" t="s">
        <v>4947</v>
      </c>
      <c r="D2802" s="6">
        <v>2500</v>
      </c>
      <c r="E2802" s="8">
        <v>8070.43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>ROUND((E2802/D2802)*100,0)</f>
        <v>323</v>
      </c>
      <c r="P2802" s="8">
        <f>IFERROR(ROUND(E2802/L2802,2),0)</f>
        <v>130.16999999999999</v>
      </c>
      <c r="Q2802" s="10" t="s">
        <v>8313</v>
      </c>
      <c r="R2802" t="s">
        <v>8315</v>
      </c>
      <c r="S2802">
        <f>YEAR(T2802)</f>
        <v>2014</v>
      </c>
      <c r="T2802" s="14">
        <f>(((J2802/60)/60)/24)+DATE(1970,1,1)</f>
        <v>41730.998402777775</v>
      </c>
      <c r="U2802" s="15">
        <f>(((I2802/60)/60)/24)+DATE(1970,1,1)</f>
        <v>41760.998402777775</v>
      </c>
    </row>
    <row r="2803" spans="1:21" ht="29" x14ac:dyDescent="0.35">
      <c r="A2803">
        <v>842</v>
      </c>
      <c r="B2803" s="3" t="s">
        <v>843</v>
      </c>
      <c r="C2803" s="3" t="s">
        <v>4952</v>
      </c>
      <c r="D2803" s="6">
        <v>2500</v>
      </c>
      <c r="E2803" s="8">
        <v>8026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>ROUND((E2803/D2803)*100,0)</f>
        <v>321</v>
      </c>
      <c r="P2803" s="8">
        <f>IFERROR(ROUND(E2803/L2803,2),0)</f>
        <v>205.79</v>
      </c>
      <c r="Q2803" s="10" t="s">
        <v>8313</v>
      </c>
      <c r="R2803" t="s">
        <v>8314</v>
      </c>
      <c r="S2803">
        <f>YEAR(T2803)</f>
        <v>2013</v>
      </c>
      <c r="T2803" s="14">
        <f>(((J2803/60)/60)/24)+DATE(1970,1,1)</f>
        <v>41526.592395833337</v>
      </c>
      <c r="U2803" s="15">
        <f>(((I2803/60)/60)/24)+DATE(1970,1,1)</f>
        <v>41561.165972222225</v>
      </c>
    </row>
    <row r="2804" spans="1:21" ht="29" x14ac:dyDescent="0.35">
      <c r="A2804">
        <v>898</v>
      </c>
      <c r="B2804" s="3" t="s">
        <v>899</v>
      </c>
      <c r="C2804" s="3" t="s">
        <v>5008</v>
      </c>
      <c r="D2804" s="6">
        <v>2500</v>
      </c>
      <c r="E2804" s="8">
        <v>7340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>ROUND((E2804/D2804)*100,0)</f>
        <v>294</v>
      </c>
      <c r="P2804" s="8">
        <f>IFERROR(ROUND(E2804/L2804,2),0)</f>
        <v>3670</v>
      </c>
      <c r="Q2804" s="10" t="s">
        <v>8313</v>
      </c>
      <c r="R2804" t="s">
        <v>8343</v>
      </c>
      <c r="S2804">
        <f>YEAR(T2804)</f>
        <v>2011</v>
      </c>
      <c r="T2804" s="14">
        <f>(((J2804/60)/60)/24)+DATE(1970,1,1)</f>
        <v>40878.758217592593</v>
      </c>
      <c r="U2804" s="15">
        <f>(((I2804/60)/60)/24)+DATE(1970,1,1)</f>
        <v>40923.758217592593</v>
      </c>
    </row>
    <row r="2805" spans="1:21" ht="29" x14ac:dyDescent="0.35">
      <c r="A2805">
        <v>908</v>
      </c>
      <c r="B2805" s="3" t="s">
        <v>909</v>
      </c>
      <c r="C2805" s="3" t="s">
        <v>5018</v>
      </c>
      <c r="D2805" s="6">
        <v>2500</v>
      </c>
      <c r="E2805" s="8">
        <v>7164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>ROUND((E2805/D2805)*100,0)</f>
        <v>287</v>
      </c>
      <c r="P2805" s="8">
        <f>IFERROR(ROUND(E2805/L2805,2),0)</f>
        <v>0</v>
      </c>
      <c r="Q2805" s="10" t="s">
        <v>8313</v>
      </c>
      <c r="R2805" t="s">
        <v>8344</v>
      </c>
      <c r="S2805">
        <f>YEAR(T2805)</f>
        <v>2010</v>
      </c>
      <c r="T2805" s="14">
        <f>(((J2805/60)/60)/24)+DATE(1970,1,1)</f>
        <v>40340.801562499997</v>
      </c>
      <c r="U2805" s="15">
        <f>(((I2805/60)/60)/24)+DATE(1970,1,1)</f>
        <v>40386.207638888889</v>
      </c>
    </row>
    <row r="2806" spans="1:21" ht="29" x14ac:dyDescent="0.35">
      <c r="A2806">
        <v>962</v>
      </c>
      <c r="B2806" s="3" t="s">
        <v>963</v>
      </c>
      <c r="C2806" s="3" t="s">
        <v>5072</v>
      </c>
      <c r="D2806" s="6">
        <v>2500</v>
      </c>
      <c r="E2806" s="8">
        <v>6360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>ROUND((E2806/D2806)*100,0)</f>
        <v>254</v>
      </c>
      <c r="P2806" s="8">
        <f>IFERROR(ROUND(E2806/L2806,2),0)</f>
        <v>171.89</v>
      </c>
      <c r="Q2806" s="10" t="s">
        <v>8316</v>
      </c>
      <c r="R2806" t="s">
        <v>8324</v>
      </c>
      <c r="S2806">
        <f>YEAR(T2806)</f>
        <v>2016</v>
      </c>
      <c r="T2806" s="14">
        <f>(((J2806/60)/60)/24)+DATE(1970,1,1)</f>
        <v>42373.712418981479</v>
      </c>
      <c r="U2806" s="15">
        <f>(((I2806/60)/60)/24)+DATE(1970,1,1)</f>
        <v>42411.712418981479</v>
      </c>
    </row>
    <row r="2807" spans="1:21" ht="29" x14ac:dyDescent="0.35">
      <c r="A2807">
        <v>1050</v>
      </c>
      <c r="B2807" s="3" t="s">
        <v>1051</v>
      </c>
      <c r="C2807" s="3" t="s">
        <v>5160</v>
      </c>
      <c r="D2807" s="6">
        <v>2500</v>
      </c>
      <c r="E2807" s="8">
        <v>5645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>ROUND((E2807/D2807)*100,0)</f>
        <v>226</v>
      </c>
      <c r="P2807" s="8">
        <f>IFERROR(ROUND(E2807/L2807,2),0)</f>
        <v>0</v>
      </c>
      <c r="Q2807" s="10" t="s">
        <v>8329</v>
      </c>
      <c r="R2807" t="s">
        <v>8330</v>
      </c>
      <c r="S2807">
        <f>YEAR(T2807)</f>
        <v>2015</v>
      </c>
      <c r="T2807" s="14">
        <f>(((J2807/60)/60)/24)+DATE(1970,1,1)</f>
        <v>42231.7971875</v>
      </c>
      <c r="U2807" s="15">
        <f>(((I2807/60)/60)/24)+DATE(1970,1,1)</f>
        <v>42261.7971875</v>
      </c>
    </row>
    <row r="2808" spans="1:21" ht="29" x14ac:dyDescent="0.35">
      <c r="A2808">
        <v>1054</v>
      </c>
      <c r="B2808" s="3" t="s">
        <v>1055</v>
      </c>
      <c r="C2808" s="3" t="s">
        <v>5164</v>
      </c>
      <c r="D2808" s="6">
        <v>2500</v>
      </c>
      <c r="E2808" s="8">
        <v>5621.38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>ROUND((E2808/D2808)*100,0)</f>
        <v>225</v>
      </c>
      <c r="P2808" s="8">
        <f>IFERROR(ROUND(E2808/L2808,2),0)</f>
        <v>0</v>
      </c>
      <c r="Q2808" s="10" t="s">
        <v>8329</v>
      </c>
      <c r="R2808" t="s">
        <v>8330</v>
      </c>
      <c r="S2808">
        <f>YEAR(T2808)</f>
        <v>2014</v>
      </c>
      <c r="T2808" s="14">
        <f>(((J2808/60)/60)/24)+DATE(1970,1,1)</f>
        <v>41831.851840277777</v>
      </c>
      <c r="U2808" s="15">
        <f>(((I2808/60)/60)/24)+DATE(1970,1,1)</f>
        <v>41861.916666666664</v>
      </c>
    </row>
    <row r="2809" spans="1:21" ht="29" x14ac:dyDescent="0.35">
      <c r="A2809">
        <v>1111</v>
      </c>
      <c r="B2809" s="3" t="s">
        <v>1112</v>
      </c>
      <c r="C2809" s="3" t="s">
        <v>5221</v>
      </c>
      <c r="D2809" s="6">
        <v>2500</v>
      </c>
      <c r="E2809" s="8">
        <v>5308.26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>ROUND((E2809/D2809)*100,0)</f>
        <v>212</v>
      </c>
      <c r="P2809" s="8">
        <f>IFERROR(ROUND(E2809/L2809,2),0)</f>
        <v>5308.26</v>
      </c>
      <c r="Q2809" s="10" t="s">
        <v>8311</v>
      </c>
      <c r="R2809" t="s">
        <v>8333</v>
      </c>
      <c r="S2809">
        <f>YEAR(T2809)</f>
        <v>2015</v>
      </c>
      <c r="T2809" s="14">
        <f>(((J2809/60)/60)/24)+DATE(1970,1,1)</f>
        <v>42347.203587962969</v>
      </c>
      <c r="U2809" s="15">
        <f>(((I2809/60)/60)/24)+DATE(1970,1,1)</f>
        <v>42377.203587962969</v>
      </c>
    </row>
    <row r="2810" spans="1:21" x14ac:dyDescent="0.35">
      <c r="A2810">
        <v>1150</v>
      </c>
      <c r="B2810" s="3" t="s">
        <v>1151</v>
      </c>
      <c r="C2810" s="3" t="s">
        <v>5260</v>
      </c>
      <c r="D2810" s="6">
        <v>2500</v>
      </c>
      <c r="E2810" s="8">
        <v>5103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>ROUND((E2810/D2810)*100,0)</f>
        <v>204</v>
      </c>
      <c r="P2810" s="8">
        <f>IFERROR(ROUND(E2810/L2810,2),0)</f>
        <v>850.5</v>
      </c>
      <c r="Q2810" s="10" t="s">
        <v>8321</v>
      </c>
      <c r="R2810" t="s">
        <v>8322</v>
      </c>
      <c r="S2810">
        <f>YEAR(T2810)</f>
        <v>2015</v>
      </c>
      <c r="T2810" s="14">
        <f>(((J2810/60)/60)/24)+DATE(1970,1,1)</f>
        <v>42317.954571759255</v>
      </c>
      <c r="U2810" s="15">
        <f>(((I2810/60)/60)/24)+DATE(1970,1,1)</f>
        <v>42377.954571759255</v>
      </c>
    </row>
    <row r="2811" spans="1:21" ht="29" x14ac:dyDescent="0.35">
      <c r="A2811">
        <v>1183</v>
      </c>
      <c r="B2811" s="3" t="s">
        <v>1184</v>
      </c>
      <c r="C2811" s="3" t="s">
        <v>5293</v>
      </c>
      <c r="D2811" s="6">
        <v>2500</v>
      </c>
      <c r="E2811" s="8">
        <v>5000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>ROUND((E2811/D2811)*100,0)</f>
        <v>200</v>
      </c>
      <c r="P2811" s="8">
        <f>IFERROR(ROUND(E2811/L2811,2),0)</f>
        <v>1666.67</v>
      </c>
      <c r="Q2811" s="10" t="s">
        <v>8321</v>
      </c>
      <c r="R2811" t="s">
        <v>8322</v>
      </c>
      <c r="S2811">
        <f>YEAR(T2811)</f>
        <v>2016</v>
      </c>
      <c r="T2811" s="14">
        <f>(((J2811/60)/60)/24)+DATE(1970,1,1)</f>
        <v>42656.86137731481</v>
      </c>
      <c r="U2811" s="15">
        <f>(((I2811/60)/60)/24)+DATE(1970,1,1)</f>
        <v>42676.165972222225</v>
      </c>
    </row>
    <row r="2812" spans="1:21" ht="29" x14ac:dyDescent="0.35">
      <c r="A2812">
        <v>1212</v>
      </c>
      <c r="B2812" s="3" t="s">
        <v>1213</v>
      </c>
      <c r="C2812" s="3" t="s">
        <v>5322</v>
      </c>
      <c r="D2812" s="6">
        <v>2500</v>
      </c>
      <c r="E2812" s="8">
        <v>4656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>ROUND((E2812/D2812)*100,0)</f>
        <v>186</v>
      </c>
      <c r="P2812" s="8">
        <f>IFERROR(ROUND(E2812/L2812,2),0)</f>
        <v>56.1</v>
      </c>
      <c r="Q2812" s="10" t="s">
        <v>8325</v>
      </c>
      <c r="R2812" t="s">
        <v>8331</v>
      </c>
      <c r="S2812">
        <f>YEAR(T2812)</f>
        <v>2015</v>
      </c>
      <c r="T2812" s="14">
        <f>(((J2812/60)/60)/24)+DATE(1970,1,1)</f>
        <v>42318.950173611112</v>
      </c>
      <c r="U2812" s="15">
        <f>(((I2812/60)/60)/24)+DATE(1970,1,1)</f>
        <v>42335.041666666672</v>
      </c>
    </row>
    <row r="2813" spans="1:21" x14ac:dyDescent="0.35">
      <c r="A2813">
        <v>1236</v>
      </c>
      <c r="B2813" s="3" t="s">
        <v>1237</v>
      </c>
      <c r="C2813" s="3" t="s">
        <v>5346</v>
      </c>
      <c r="D2813" s="6">
        <v>2500</v>
      </c>
      <c r="E2813" s="8">
        <v>4511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>ROUND((E2813/D2813)*100,0)</f>
        <v>180</v>
      </c>
      <c r="P2813" s="8">
        <f>IFERROR(ROUND(E2813/L2813,2),0)</f>
        <v>0</v>
      </c>
      <c r="Q2813" s="10" t="s">
        <v>8313</v>
      </c>
      <c r="R2813" t="s">
        <v>8347</v>
      </c>
      <c r="S2813">
        <f>YEAR(T2813)</f>
        <v>2012</v>
      </c>
      <c r="T2813" s="14">
        <f>(((J2813/60)/60)/24)+DATE(1970,1,1)</f>
        <v>41110.680138888885</v>
      </c>
      <c r="U2813" s="15">
        <f>(((I2813/60)/60)/24)+DATE(1970,1,1)</f>
        <v>41118.666666666664</v>
      </c>
    </row>
    <row r="2814" spans="1:21" ht="29" x14ac:dyDescent="0.35">
      <c r="A2814">
        <v>1239</v>
      </c>
      <c r="B2814" s="3" t="s">
        <v>1240</v>
      </c>
      <c r="C2814" s="3" t="s">
        <v>5349</v>
      </c>
      <c r="D2814" s="6">
        <v>2500</v>
      </c>
      <c r="E2814" s="8">
        <v>4500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>ROUND((E2814/D2814)*100,0)</f>
        <v>180</v>
      </c>
      <c r="P2814" s="8">
        <f>IFERROR(ROUND(E2814/L2814,2),0)</f>
        <v>0</v>
      </c>
      <c r="Q2814" s="10" t="s">
        <v>8313</v>
      </c>
      <c r="R2814" t="s">
        <v>8347</v>
      </c>
      <c r="S2814">
        <f>YEAR(T2814)</f>
        <v>2011</v>
      </c>
      <c r="T2814" s="14">
        <f>(((J2814/60)/60)/24)+DATE(1970,1,1)</f>
        <v>40883.962581018517</v>
      </c>
      <c r="U2814" s="15">
        <f>(((I2814/60)/60)/24)+DATE(1970,1,1)</f>
        <v>40913.962581018517</v>
      </c>
    </row>
    <row r="2815" spans="1:21" ht="29" x14ac:dyDescent="0.35">
      <c r="A2815">
        <v>1248</v>
      </c>
      <c r="B2815" s="3" t="s">
        <v>1249</v>
      </c>
      <c r="C2815" s="3" t="s">
        <v>5358</v>
      </c>
      <c r="D2815" s="6">
        <v>2500</v>
      </c>
      <c r="E2815" s="8">
        <v>4396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>ROUND((E2815/D2815)*100,0)</f>
        <v>176</v>
      </c>
      <c r="P2815" s="8">
        <f>IFERROR(ROUND(E2815/L2815,2),0)</f>
        <v>74.510000000000005</v>
      </c>
      <c r="Q2815" s="10" t="s">
        <v>8313</v>
      </c>
      <c r="R2815" t="s">
        <v>8315</v>
      </c>
      <c r="S2815">
        <f>YEAR(T2815)</f>
        <v>2014</v>
      </c>
      <c r="T2815" s="14">
        <f>(((J2815/60)/60)/24)+DATE(1970,1,1)</f>
        <v>41767.656863425924</v>
      </c>
      <c r="U2815" s="15">
        <f>(((I2815/60)/60)/24)+DATE(1970,1,1)</f>
        <v>41803.290972222225</v>
      </c>
    </row>
    <row r="2816" spans="1:21" ht="29" x14ac:dyDescent="0.35">
      <c r="A2816">
        <v>1259</v>
      </c>
      <c r="B2816" s="3" t="s">
        <v>1260</v>
      </c>
      <c r="C2816" s="3" t="s">
        <v>5369</v>
      </c>
      <c r="D2816" s="6">
        <v>2500</v>
      </c>
      <c r="E2816" s="8">
        <v>4315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>ROUND((E2816/D2816)*100,0)</f>
        <v>173</v>
      </c>
      <c r="P2816" s="8">
        <f>IFERROR(ROUND(E2816/L2816,2),0)</f>
        <v>44.95</v>
      </c>
      <c r="Q2816" s="10" t="s">
        <v>8313</v>
      </c>
      <c r="R2816" t="s">
        <v>8315</v>
      </c>
      <c r="S2816">
        <f>YEAR(T2816)</f>
        <v>2014</v>
      </c>
      <c r="T2816" s="14">
        <f>(((J2816/60)/60)/24)+DATE(1970,1,1)</f>
        <v>41766.970648148148</v>
      </c>
      <c r="U2816" s="15">
        <f>(((I2816/60)/60)/24)+DATE(1970,1,1)</f>
        <v>41799.165972222225</v>
      </c>
    </row>
    <row r="2817" spans="1:21" ht="29" x14ac:dyDescent="0.35">
      <c r="A2817">
        <v>1295</v>
      </c>
      <c r="B2817" s="3" t="s">
        <v>1296</v>
      </c>
      <c r="C2817" s="3" t="s">
        <v>5405</v>
      </c>
      <c r="D2817" s="6">
        <v>2500</v>
      </c>
      <c r="E2817" s="8">
        <v>4119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>ROUND((E2817/D2817)*100,0)</f>
        <v>165</v>
      </c>
      <c r="P2817" s="8">
        <f>IFERROR(ROUND(E2817/L2817,2),0)</f>
        <v>64.36</v>
      </c>
      <c r="Q2817" s="10" t="s">
        <v>8339</v>
      </c>
      <c r="R2817" t="s">
        <v>8340</v>
      </c>
      <c r="S2817">
        <f>YEAR(T2817)</f>
        <v>2015</v>
      </c>
      <c r="T2817" s="14">
        <f>(((J2817/60)/60)/24)+DATE(1970,1,1)</f>
        <v>42184.572881944448</v>
      </c>
      <c r="U2817" s="15">
        <f>(((I2817/60)/60)/24)+DATE(1970,1,1)</f>
        <v>42214.708333333328</v>
      </c>
    </row>
    <row r="2818" spans="1:21" ht="29" x14ac:dyDescent="0.35">
      <c r="A2818">
        <v>1302</v>
      </c>
      <c r="B2818" s="3" t="s">
        <v>1303</v>
      </c>
      <c r="C2818" s="3" t="s">
        <v>5412</v>
      </c>
      <c r="D2818" s="6">
        <v>2500</v>
      </c>
      <c r="E2818" s="8">
        <v>4078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>ROUND((E2818/D2818)*100,0)</f>
        <v>163</v>
      </c>
      <c r="P2818" s="8">
        <f>IFERROR(ROUND(E2818/L2818,2),0)</f>
        <v>81.56</v>
      </c>
      <c r="Q2818" s="10" t="s">
        <v>8339</v>
      </c>
      <c r="R2818" t="s">
        <v>8340</v>
      </c>
      <c r="S2818">
        <f>YEAR(T2818)</f>
        <v>2016</v>
      </c>
      <c r="T2818" s="14">
        <f>(((J2818/60)/60)/24)+DATE(1970,1,1)</f>
        <v>42675.057997685188</v>
      </c>
      <c r="U2818" s="15">
        <f>(((I2818/60)/60)/24)+DATE(1970,1,1)</f>
        <v>42705.099664351852</v>
      </c>
    </row>
    <row r="2819" spans="1:21" ht="29" x14ac:dyDescent="0.35">
      <c r="A2819">
        <v>1333</v>
      </c>
      <c r="B2819" s="3" t="s">
        <v>1334</v>
      </c>
      <c r="C2819" s="3" t="s">
        <v>5443</v>
      </c>
      <c r="D2819" s="6">
        <v>2500</v>
      </c>
      <c r="E2819" s="8">
        <v>3981.5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>ROUND((E2819/D2819)*100,0)</f>
        <v>159</v>
      </c>
      <c r="P2819" s="8">
        <f>IFERROR(ROUND(E2819/L2819,2),0)</f>
        <v>0</v>
      </c>
      <c r="Q2819" s="10" t="s">
        <v>8316</v>
      </c>
      <c r="R2819" t="s">
        <v>8324</v>
      </c>
      <c r="S2819">
        <f>YEAR(T2819)</f>
        <v>2014</v>
      </c>
      <c r="T2819" s="14">
        <f>(((J2819/60)/60)/24)+DATE(1970,1,1)</f>
        <v>41806.106770833336</v>
      </c>
      <c r="U2819" s="15">
        <f>(((I2819/60)/60)/24)+DATE(1970,1,1)</f>
        <v>41836.106770833336</v>
      </c>
    </row>
    <row r="2820" spans="1:21" ht="29" x14ac:dyDescent="0.35">
      <c r="A2820">
        <v>1347</v>
      </c>
      <c r="B2820" s="3" t="s">
        <v>1348</v>
      </c>
      <c r="C2820" s="3" t="s">
        <v>5457</v>
      </c>
      <c r="D2820" s="6">
        <v>2500</v>
      </c>
      <c r="E2820" s="8">
        <v>3880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>ROUND((E2820/D2820)*100,0)</f>
        <v>155</v>
      </c>
      <c r="P2820" s="8">
        <f>IFERROR(ROUND(E2820/L2820,2),0)</f>
        <v>125.16</v>
      </c>
      <c r="Q2820" s="10" t="s">
        <v>8318</v>
      </c>
      <c r="R2820" t="s">
        <v>8319</v>
      </c>
      <c r="S2820">
        <f>YEAR(T2820)</f>
        <v>2015</v>
      </c>
      <c r="T2820" s="14">
        <f>(((J2820/60)/60)/24)+DATE(1970,1,1)</f>
        <v>42040.638020833328</v>
      </c>
      <c r="U2820" s="15">
        <f>(((I2820/60)/60)/24)+DATE(1970,1,1)</f>
        <v>42070.638020833328</v>
      </c>
    </row>
    <row r="2821" spans="1:21" ht="29" x14ac:dyDescent="0.35">
      <c r="A2821">
        <v>1355</v>
      </c>
      <c r="B2821" s="3" t="s">
        <v>1356</v>
      </c>
      <c r="C2821" s="3" t="s">
        <v>5465</v>
      </c>
      <c r="D2821" s="6">
        <v>2500</v>
      </c>
      <c r="E2821" s="8">
        <v>3791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>ROUND((E2821/D2821)*100,0)</f>
        <v>152</v>
      </c>
      <c r="P2821" s="8">
        <f>IFERROR(ROUND(E2821/L2821,2),0)</f>
        <v>31.33</v>
      </c>
      <c r="Q2821" s="10" t="s">
        <v>8318</v>
      </c>
      <c r="R2821" t="s">
        <v>8319</v>
      </c>
      <c r="S2821">
        <f>YEAR(T2821)</f>
        <v>2012</v>
      </c>
      <c r="T2821" s="14">
        <f>(((J2821/60)/60)/24)+DATE(1970,1,1)</f>
        <v>41213.254687499997</v>
      </c>
      <c r="U2821" s="15">
        <f>(((I2821/60)/60)/24)+DATE(1970,1,1)</f>
        <v>41243.416666666664</v>
      </c>
    </row>
    <row r="2822" spans="1:21" ht="29" x14ac:dyDescent="0.35">
      <c r="A2822">
        <v>1392</v>
      </c>
      <c r="B2822" s="3" t="s">
        <v>1393</v>
      </c>
      <c r="C2822" s="3" t="s">
        <v>5502</v>
      </c>
      <c r="D2822" s="6">
        <v>2500</v>
      </c>
      <c r="E2822" s="8">
        <v>3535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>ROUND((E2822/D2822)*100,0)</f>
        <v>141</v>
      </c>
      <c r="P2822" s="8">
        <f>IFERROR(ROUND(E2822/L2822,2),0)</f>
        <v>33.99</v>
      </c>
      <c r="Q2822" s="10" t="s">
        <v>8313</v>
      </c>
      <c r="R2822" t="s">
        <v>8315</v>
      </c>
      <c r="S2822">
        <f>YEAR(T2822)</f>
        <v>2016</v>
      </c>
      <c r="T2822" s="14">
        <f>(((J2822/60)/60)/24)+DATE(1970,1,1)</f>
        <v>42401.154930555553</v>
      </c>
      <c r="U2822" s="15">
        <f>(((I2822/60)/60)/24)+DATE(1970,1,1)</f>
        <v>42432.154930555553</v>
      </c>
    </row>
    <row r="2823" spans="1:21" ht="29" x14ac:dyDescent="0.35">
      <c r="A2823">
        <v>1401</v>
      </c>
      <c r="B2823" s="3" t="s">
        <v>1402</v>
      </c>
      <c r="C2823" s="3" t="s">
        <v>5511</v>
      </c>
      <c r="D2823" s="6">
        <v>2500</v>
      </c>
      <c r="E2823" s="8">
        <v>3501.52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>ROUND((E2823/D2823)*100,0)</f>
        <v>140</v>
      </c>
      <c r="P2823" s="8">
        <f>IFERROR(ROUND(E2823/L2823,2),0)</f>
        <v>14.59</v>
      </c>
      <c r="Q2823" s="10" t="s">
        <v>8313</v>
      </c>
      <c r="R2823" t="s">
        <v>8315</v>
      </c>
      <c r="S2823">
        <f>YEAR(T2823)</f>
        <v>2013</v>
      </c>
      <c r="T2823" s="14">
        <f>(((J2823/60)/60)/24)+DATE(1970,1,1)</f>
        <v>41399.99622685185</v>
      </c>
      <c r="U2823" s="15">
        <f>(((I2823/60)/60)/24)+DATE(1970,1,1)</f>
        <v>41420.99622685185</v>
      </c>
    </row>
    <row r="2824" spans="1:21" ht="29" x14ac:dyDescent="0.35">
      <c r="A2824">
        <v>1402</v>
      </c>
      <c r="B2824" s="3" t="s">
        <v>1403</v>
      </c>
      <c r="C2824" s="3" t="s">
        <v>5512</v>
      </c>
      <c r="D2824" s="6">
        <v>2500</v>
      </c>
      <c r="E2824" s="8">
        <v>3500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>ROUND((E2824/D2824)*100,0)</f>
        <v>140</v>
      </c>
      <c r="P2824" s="8">
        <f>IFERROR(ROUND(E2824/L2824,2),0)</f>
        <v>30.97</v>
      </c>
      <c r="Q2824" s="10" t="s">
        <v>8313</v>
      </c>
      <c r="R2824" t="s">
        <v>8315</v>
      </c>
      <c r="S2824">
        <f>YEAR(T2824)</f>
        <v>2015</v>
      </c>
      <c r="T2824" s="14">
        <f>(((J2824/60)/60)/24)+DATE(1970,1,1)</f>
        <v>42065.053368055553</v>
      </c>
      <c r="U2824" s="15">
        <f>(((I2824/60)/60)/24)+DATE(1970,1,1)</f>
        <v>42125.011701388896</v>
      </c>
    </row>
    <row r="2825" spans="1:21" ht="29" x14ac:dyDescent="0.35">
      <c r="A2825">
        <v>1557</v>
      </c>
      <c r="B2825" s="3" t="s">
        <v>1558</v>
      </c>
      <c r="C2825" s="3" t="s">
        <v>5667</v>
      </c>
      <c r="D2825" s="6">
        <v>2500</v>
      </c>
      <c r="E2825" s="8">
        <v>3000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>ROUND((E2825/D2825)*100,0)</f>
        <v>120</v>
      </c>
      <c r="P2825" s="8">
        <f>IFERROR(ROUND(E2825/L2825,2),0)</f>
        <v>3000</v>
      </c>
      <c r="Q2825" s="10" t="s">
        <v>8325</v>
      </c>
      <c r="R2825" t="s">
        <v>8326</v>
      </c>
      <c r="S2825">
        <f>YEAR(T2825)</f>
        <v>2014</v>
      </c>
      <c r="T2825" s="14">
        <f>(((J2825/60)/60)/24)+DATE(1970,1,1)</f>
        <v>41871.65315972222</v>
      </c>
      <c r="U2825" s="15">
        <f>(((I2825/60)/60)/24)+DATE(1970,1,1)</f>
        <v>41902.65315972222</v>
      </c>
    </row>
    <row r="2826" spans="1:21" ht="29" x14ac:dyDescent="0.35">
      <c r="A2826">
        <v>1560</v>
      </c>
      <c r="B2826" s="3" t="s">
        <v>1561</v>
      </c>
      <c r="C2826" s="3" t="s">
        <v>5670</v>
      </c>
      <c r="D2826" s="6">
        <v>2500</v>
      </c>
      <c r="E2826" s="8">
        <v>3000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>ROUND((E2826/D2826)*100,0)</f>
        <v>120</v>
      </c>
      <c r="P2826" s="8">
        <f>IFERROR(ROUND(E2826/L2826,2),0)</f>
        <v>750</v>
      </c>
      <c r="Q2826" s="10" t="s">
        <v>8325</v>
      </c>
      <c r="R2826" t="s">
        <v>8326</v>
      </c>
      <c r="S2826">
        <f>YEAR(T2826)</f>
        <v>2014</v>
      </c>
      <c r="T2826" s="14">
        <f>(((J2826/60)/60)/24)+DATE(1970,1,1)</f>
        <v>41936.020752314813</v>
      </c>
      <c r="U2826" s="15">
        <f>(((I2826/60)/60)/24)+DATE(1970,1,1)</f>
        <v>41956.062418981484</v>
      </c>
    </row>
    <row r="2827" spans="1:21" ht="29" x14ac:dyDescent="0.35">
      <c r="A2827">
        <v>1572</v>
      </c>
      <c r="B2827" s="3" t="s">
        <v>1573</v>
      </c>
      <c r="C2827" s="3" t="s">
        <v>5682</v>
      </c>
      <c r="D2827" s="6">
        <v>2500</v>
      </c>
      <c r="E2827" s="8">
        <v>2946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>ROUND((E2827/D2827)*100,0)</f>
        <v>118</v>
      </c>
      <c r="P2827" s="8">
        <f>IFERROR(ROUND(E2827/L2827,2),0)</f>
        <v>982</v>
      </c>
      <c r="Q2827" s="10" t="s">
        <v>8318</v>
      </c>
      <c r="R2827" t="s">
        <v>8353</v>
      </c>
      <c r="S2827">
        <f>YEAR(T2827)</f>
        <v>2016</v>
      </c>
      <c r="T2827" s="14">
        <f>(((J2827/60)/60)/24)+DATE(1970,1,1)</f>
        <v>42404.033090277779</v>
      </c>
      <c r="U2827" s="15">
        <f>(((I2827/60)/60)/24)+DATE(1970,1,1)</f>
        <v>42428.999305555553</v>
      </c>
    </row>
    <row r="2828" spans="1:21" ht="29" x14ac:dyDescent="0.35">
      <c r="A2828">
        <v>1601</v>
      </c>
      <c r="B2828" s="3" t="s">
        <v>1602</v>
      </c>
      <c r="C2828" s="3" t="s">
        <v>5711</v>
      </c>
      <c r="D2828" s="6">
        <v>2500</v>
      </c>
      <c r="E2828" s="8">
        <v>2823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>ROUND((E2828/D2828)*100,0)</f>
        <v>113</v>
      </c>
      <c r="P2828" s="8">
        <f>IFERROR(ROUND(E2828/L2828,2),0)</f>
        <v>50.41</v>
      </c>
      <c r="Q2828" s="10" t="s">
        <v>8313</v>
      </c>
      <c r="R2828" t="s">
        <v>8315</v>
      </c>
      <c r="S2828">
        <f>YEAR(T2828)</f>
        <v>2011</v>
      </c>
      <c r="T2828" s="14">
        <f>(((J2828/60)/60)/24)+DATE(1970,1,1)</f>
        <v>40638.092974537038</v>
      </c>
      <c r="U2828" s="15">
        <f>(((I2828/60)/60)/24)+DATE(1970,1,1)</f>
        <v>40668.092974537038</v>
      </c>
    </row>
    <row r="2829" spans="1:21" ht="29" x14ac:dyDescent="0.35">
      <c r="A2829">
        <v>1641</v>
      </c>
      <c r="B2829" s="3" t="s">
        <v>1642</v>
      </c>
      <c r="C2829" s="3" t="s">
        <v>5751</v>
      </c>
      <c r="D2829" s="6">
        <v>2500</v>
      </c>
      <c r="E2829" s="8">
        <v>2630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>ROUND((E2829/D2829)*100,0)</f>
        <v>105</v>
      </c>
      <c r="P2829" s="8">
        <f>IFERROR(ROUND(E2829/L2829,2),0)</f>
        <v>101.15</v>
      </c>
      <c r="Q2829" s="10" t="s">
        <v>8313</v>
      </c>
      <c r="R2829" t="s">
        <v>8337</v>
      </c>
      <c r="S2829">
        <f>YEAR(T2829)</f>
        <v>2014</v>
      </c>
      <c r="T2829" s="14">
        <f>(((J2829/60)/60)/24)+DATE(1970,1,1)</f>
        <v>41962.596574074079</v>
      </c>
      <c r="U2829" s="15">
        <f>(((I2829/60)/60)/24)+DATE(1970,1,1)</f>
        <v>41992.596574074079</v>
      </c>
    </row>
    <row r="2830" spans="1:21" ht="29" x14ac:dyDescent="0.35">
      <c r="A2830">
        <v>1664</v>
      </c>
      <c r="B2830" s="3" t="s">
        <v>1665</v>
      </c>
      <c r="C2830" s="3" t="s">
        <v>5774</v>
      </c>
      <c r="D2830" s="6">
        <v>2500</v>
      </c>
      <c r="E2830" s="8">
        <v>2575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>ROUND((E2830/D2830)*100,0)</f>
        <v>103</v>
      </c>
      <c r="P2830" s="8">
        <f>IFERROR(ROUND(E2830/L2830,2),0)</f>
        <v>28.93</v>
      </c>
      <c r="Q2830" s="10" t="s">
        <v>8313</v>
      </c>
      <c r="R2830" t="s">
        <v>8337</v>
      </c>
      <c r="S2830">
        <f>YEAR(T2830)</f>
        <v>2012</v>
      </c>
      <c r="T2830" s="14">
        <f>(((J2830/60)/60)/24)+DATE(1970,1,1)</f>
        <v>40939.761782407404</v>
      </c>
      <c r="U2830" s="15">
        <f>(((I2830/60)/60)/24)+DATE(1970,1,1)</f>
        <v>40984.165972222225</v>
      </c>
    </row>
    <row r="2831" spans="1:21" ht="29" x14ac:dyDescent="0.35">
      <c r="A2831">
        <v>1666</v>
      </c>
      <c r="B2831" s="3" t="s">
        <v>1667</v>
      </c>
      <c r="C2831" s="3" t="s">
        <v>5776</v>
      </c>
      <c r="D2831" s="6">
        <v>2500</v>
      </c>
      <c r="E2831" s="8">
        <v>2569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>ROUND((E2831/D2831)*100,0)</f>
        <v>103</v>
      </c>
      <c r="P2831" s="8">
        <f>IFERROR(ROUND(E2831/L2831,2),0)</f>
        <v>26.21</v>
      </c>
      <c r="Q2831" s="10" t="s">
        <v>8313</v>
      </c>
      <c r="R2831" t="s">
        <v>8337</v>
      </c>
      <c r="S2831">
        <f>YEAR(T2831)</f>
        <v>2013</v>
      </c>
      <c r="T2831" s="14">
        <f>(((J2831/60)/60)/24)+DATE(1970,1,1)</f>
        <v>41331.253159722226</v>
      </c>
      <c r="U2831" s="15">
        <f>(((I2831/60)/60)/24)+DATE(1970,1,1)</f>
        <v>41361.211493055554</v>
      </c>
    </row>
    <row r="2832" spans="1:21" ht="29" x14ac:dyDescent="0.35">
      <c r="A2832">
        <v>1690</v>
      </c>
      <c r="B2832" s="3" t="s">
        <v>1691</v>
      </c>
      <c r="C2832" s="3" t="s">
        <v>5800</v>
      </c>
      <c r="D2832" s="6">
        <v>2500</v>
      </c>
      <c r="E2832" s="8">
        <v>2521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>ROUND((E2832/D2832)*100,0)</f>
        <v>101</v>
      </c>
      <c r="P2832" s="8">
        <f>IFERROR(ROUND(E2832/L2832,2),0)</f>
        <v>229.18</v>
      </c>
      <c r="Q2832" s="10" t="s">
        <v>8313</v>
      </c>
      <c r="R2832" t="s">
        <v>8345</v>
      </c>
      <c r="S2832">
        <f>YEAR(T2832)</f>
        <v>2017</v>
      </c>
      <c r="T2832" s="14">
        <f>(((J2832/60)/60)/24)+DATE(1970,1,1)</f>
        <v>42801.43104166667</v>
      </c>
      <c r="U2832" s="15">
        <f>(((I2832/60)/60)/24)+DATE(1970,1,1)</f>
        <v>42831.389374999999</v>
      </c>
    </row>
    <row r="2833" spans="1:21" ht="29" x14ac:dyDescent="0.35">
      <c r="A2833">
        <v>1774</v>
      </c>
      <c r="B2833" s="3" t="s">
        <v>1775</v>
      </c>
      <c r="C2833" s="3" t="s">
        <v>5884</v>
      </c>
      <c r="D2833" s="6">
        <v>2500</v>
      </c>
      <c r="E2833" s="8">
        <v>2230.4299999999998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>ROUND((E2833/D2833)*100,0)</f>
        <v>89</v>
      </c>
      <c r="P2833" s="8">
        <f>IFERROR(ROUND(E2833/L2833,2),0)</f>
        <v>171.57</v>
      </c>
      <c r="Q2833" s="10" t="s">
        <v>8325</v>
      </c>
      <c r="R2833" t="s">
        <v>8331</v>
      </c>
      <c r="S2833">
        <f>YEAR(T2833)</f>
        <v>2014</v>
      </c>
      <c r="T2833" s="14">
        <f>(((J2833/60)/60)/24)+DATE(1970,1,1)</f>
        <v>41930.218657407408</v>
      </c>
      <c r="U2833" s="15">
        <f>(((I2833/60)/60)/24)+DATE(1970,1,1)</f>
        <v>41972.624305555553</v>
      </c>
    </row>
    <row r="2834" spans="1:21" ht="29" x14ac:dyDescent="0.35">
      <c r="A2834">
        <v>1821</v>
      </c>
      <c r="B2834" s="3" t="s">
        <v>1822</v>
      </c>
      <c r="C2834" s="3" t="s">
        <v>5931</v>
      </c>
      <c r="D2834" s="6">
        <v>2500</v>
      </c>
      <c r="E2834" s="8">
        <v>2113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>ROUND((E2834/D2834)*100,0)</f>
        <v>85</v>
      </c>
      <c r="P2834" s="8">
        <f>IFERROR(ROUND(E2834/L2834,2),0)</f>
        <v>37.07</v>
      </c>
      <c r="Q2834" s="10" t="s">
        <v>8313</v>
      </c>
      <c r="R2834" t="s">
        <v>8315</v>
      </c>
      <c r="S2834">
        <f>YEAR(T2834)</f>
        <v>2012</v>
      </c>
      <c r="T2834" s="14">
        <f>(((J2834/60)/60)/24)+DATE(1970,1,1)</f>
        <v>40926.319062499999</v>
      </c>
      <c r="U2834" s="15">
        <f>(((I2834/60)/60)/24)+DATE(1970,1,1)</f>
        <v>40971.319062499999</v>
      </c>
    </row>
    <row r="2835" spans="1:21" ht="29" x14ac:dyDescent="0.35">
      <c r="A2835">
        <v>1847</v>
      </c>
      <c r="B2835" s="3" t="s">
        <v>1848</v>
      </c>
      <c r="C2835" s="3" t="s">
        <v>5957</v>
      </c>
      <c r="D2835" s="6">
        <v>2500</v>
      </c>
      <c r="E2835" s="8">
        <v>2070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>ROUND((E2835/D2835)*100,0)</f>
        <v>83</v>
      </c>
      <c r="P2835" s="8">
        <f>IFERROR(ROUND(E2835/L2835,2),0)</f>
        <v>54.47</v>
      </c>
      <c r="Q2835" s="10" t="s">
        <v>8313</v>
      </c>
      <c r="R2835" t="s">
        <v>8315</v>
      </c>
      <c r="S2835">
        <f>YEAR(T2835)</f>
        <v>2015</v>
      </c>
      <c r="T2835" s="14">
        <f>(((J2835/60)/60)/24)+DATE(1970,1,1)</f>
        <v>42094.236481481479</v>
      </c>
      <c r="U2835" s="15">
        <f>(((I2835/60)/60)/24)+DATE(1970,1,1)</f>
        <v>42115.236481481479</v>
      </c>
    </row>
    <row r="2836" spans="1:21" ht="29" x14ac:dyDescent="0.35">
      <c r="A2836">
        <v>1863</v>
      </c>
      <c r="B2836" s="3" t="s">
        <v>1864</v>
      </c>
      <c r="C2836" s="3" t="s">
        <v>5973</v>
      </c>
      <c r="D2836" s="6">
        <v>2500</v>
      </c>
      <c r="E2836" s="8">
        <v>2050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>ROUND((E2836/D2836)*100,0)</f>
        <v>82</v>
      </c>
      <c r="P2836" s="8">
        <f>IFERROR(ROUND(E2836/L2836,2),0)</f>
        <v>1025</v>
      </c>
      <c r="Q2836" s="10" t="s">
        <v>8311</v>
      </c>
      <c r="R2836" t="s">
        <v>8336</v>
      </c>
      <c r="S2836">
        <f>YEAR(T2836)</f>
        <v>2014</v>
      </c>
      <c r="T2836" s="14">
        <f>(((J2836/60)/60)/24)+DATE(1970,1,1)</f>
        <v>41772.797280092593</v>
      </c>
      <c r="U2836" s="15">
        <f>(((I2836/60)/60)/24)+DATE(1970,1,1)</f>
        <v>41802.797280092593</v>
      </c>
    </row>
    <row r="2837" spans="1:21" ht="43.5" x14ac:dyDescent="0.35">
      <c r="A2837">
        <v>1888</v>
      </c>
      <c r="B2837" s="3" t="s">
        <v>1889</v>
      </c>
      <c r="C2837" s="3" t="s">
        <v>5998</v>
      </c>
      <c r="D2837" s="6">
        <v>2500</v>
      </c>
      <c r="E2837" s="8">
        <v>2015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>ROUND((E2837/D2837)*100,0)</f>
        <v>81</v>
      </c>
      <c r="P2837" s="8">
        <f>IFERROR(ROUND(E2837/L2837,2),0)</f>
        <v>22.64</v>
      </c>
      <c r="Q2837" s="10" t="s">
        <v>8313</v>
      </c>
      <c r="R2837" t="s">
        <v>8343</v>
      </c>
      <c r="S2837">
        <f>YEAR(T2837)</f>
        <v>2010</v>
      </c>
      <c r="T2837" s="14">
        <f>(((J2837/60)/60)/24)+DATE(1970,1,1)</f>
        <v>40299.239953703705</v>
      </c>
      <c r="U2837" s="15">
        <f>(((I2837/60)/60)/24)+DATE(1970,1,1)</f>
        <v>40330.207638888889</v>
      </c>
    </row>
    <row r="2838" spans="1:21" ht="29" x14ac:dyDescent="0.35">
      <c r="A2838">
        <v>1893</v>
      </c>
      <c r="B2838" s="3" t="s">
        <v>1894</v>
      </c>
      <c r="C2838" s="3" t="s">
        <v>6003</v>
      </c>
      <c r="D2838" s="6">
        <v>2500</v>
      </c>
      <c r="E2838" s="8">
        <v>2010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>ROUND((E2838/D2838)*100,0)</f>
        <v>80</v>
      </c>
      <c r="P2838" s="8">
        <f>IFERROR(ROUND(E2838/L2838,2),0)</f>
        <v>44.67</v>
      </c>
      <c r="Q2838" s="10" t="s">
        <v>8313</v>
      </c>
      <c r="R2838" t="s">
        <v>8343</v>
      </c>
      <c r="S2838">
        <f>YEAR(T2838)</f>
        <v>2011</v>
      </c>
      <c r="T2838" s="14">
        <f>(((J2838/60)/60)/24)+DATE(1970,1,1)</f>
        <v>40632.94195601852</v>
      </c>
      <c r="U2838" s="15">
        <f>(((I2838/60)/60)/24)+DATE(1970,1,1)</f>
        <v>40649.165972222225</v>
      </c>
    </row>
    <row r="2839" spans="1:21" ht="29" x14ac:dyDescent="0.35">
      <c r="A2839">
        <v>1900</v>
      </c>
      <c r="B2839" s="3" t="s">
        <v>1901</v>
      </c>
      <c r="C2839" s="3" t="s">
        <v>6010</v>
      </c>
      <c r="D2839" s="6">
        <v>2500</v>
      </c>
      <c r="E2839" s="8">
        <v>2004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>ROUND((E2839/D2839)*100,0)</f>
        <v>80</v>
      </c>
      <c r="P2839" s="8">
        <f>IFERROR(ROUND(E2839/L2839,2),0)</f>
        <v>37.11</v>
      </c>
      <c r="Q2839" s="10" t="s">
        <v>8313</v>
      </c>
      <c r="R2839" t="s">
        <v>8343</v>
      </c>
      <c r="S2839">
        <f>YEAR(T2839)</f>
        <v>2012</v>
      </c>
      <c r="T2839" s="14">
        <f>(((J2839/60)/60)/24)+DATE(1970,1,1)</f>
        <v>41160.871886574074</v>
      </c>
      <c r="U2839" s="15">
        <f>(((I2839/60)/60)/24)+DATE(1970,1,1)</f>
        <v>41188.415972222225</v>
      </c>
    </row>
    <row r="2840" spans="1:21" ht="29" x14ac:dyDescent="0.35">
      <c r="A2840">
        <v>1935</v>
      </c>
      <c r="B2840" s="3" t="s">
        <v>1936</v>
      </c>
      <c r="C2840" s="3" t="s">
        <v>6045</v>
      </c>
      <c r="D2840" s="6">
        <v>2500</v>
      </c>
      <c r="E2840" s="8">
        <v>1897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>ROUND((E2840/D2840)*100,0)</f>
        <v>76</v>
      </c>
      <c r="P2840" s="8">
        <f>IFERROR(ROUND(E2840/L2840,2),0)</f>
        <v>37.94</v>
      </c>
      <c r="Q2840" s="10" t="s">
        <v>8313</v>
      </c>
      <c r="R2840" t="s">
        <v>8343</v>
      </c>
      <c r="S2840">
        <f>YEAR(T2840)</f>
        <v>2014</v>
      </c>
      <c r="T2840" s="14">
        <f>(((J2840/60)/60)/24)+DATE(1970,1,1)</f>
        <v>41773.932534722226</v>
      </c>
      <c r="U2840" s="15">
        <f>(((I2840/60)/60)/24)+DATE(1970,1,1)</f>
        <v>41811.207638888889</v>
      </c>
    </row>
    <row r="2841" spans="1:21" ht="29" x14ac:dyDescent="0.35">
      <c r="A2841">
        <v>1972</v>
      </c>
      <c r="B2841" s="3" t="s">
        <v>1973</v>
      </c>
      <c r="C2841" s="3" t="s">
        <v>6082</v>
      </c>
      <c r="D2841" s="6">
        <v>2500</v>
      </c>
      <c r="E2841" s="8">
        <v>1785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>ROUND((E2841/D2841)*100,0)</f>
        <v>71</v>
      </c>
      <c r="P2841" s="8">
        <f>IFERROR(ROUND(E2841/L2841,2),0)</f>
        <v>7.5</v>
      </c>
      <c r="Q2841" s="10" t="s">
        <v>8316</v>
      </c>
      <c r="R2841" t="s">
        <v>8317</v>
      </c>
      <c r="S2841">
        <f>YEAR(T2841)</f>
        <v>2012</v>
      </c>
      <c r="T2841" s="14">
        <f>(((J2841/60)/60)/24)+DATE(1970,1,1)</f>
        <v>41201.012083333335</v>
      </c>
      <c r="U2841" s="15">
        <f>(((I2841/60)/60)/24)+DATE(1970,1,1)</f>
        <v>41231.053749999999</v>
      </c>
    </row>
    <row r="2842" spans="1:21" ht="29" x14ac:dyDescent="0.35">
      <c r="A2842">
        <v>1998</v>
      </c>
      <c r="B2842" s="3" t="s">
        <v>1999</v>
      </c>
      <c r="C2842" s="3" t="s">
        <v>6108</v>
      </c>
      <c r="D2842" s="6">
        <v>2500</v>
      </c>
      <c r="E2842" s="8">
        <v>1700.01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>ROUND((E2842/D2842)*100,0)</f>
        <v>68</v>
      </c>
      <c r="P2842" s="8">
        <f>IFERROR(ROUND(E2842/L2842,2),0)</f>
        <v>566.66999999999996</v>
      </c>
      <c r="Q2842" s="10" t="s">
        <v>8325</v>
      </c>
      <c r="R2842" t="s">
        <v>8352</v>
      </c>
      <c r="S2842">
        <f>YEAR(T2842)</f>
        <v>2014</v>
      </c>
      <c r="T2842" s="14">
        <f>(((J2842/60)/60)/24)+DATE(1970,1,1)</f>
        <v>41807.118495370371</v>
      </c>
      <c r="U2842" s="15">
        <f>(((I2842/60)/60)/24)+DATE(1970,1,1)</f>
        <v>41852.118495370371</v>
      </c>
    </row>
    <row r="2843" spans="1:21" ht="29" x14ac:dyDescent="0.35">
      <c r="A2843">
        <v>2029</v>
      </c>
      <c r="B2843" s="3" t="s">
        <v>2030</v>
      </c>
      <c r="C2843" s="3" t="s">
        <v>6139</v>
      </c>
      <c r="D2843" s="6">
        <v>2500</v>
      </c>
      <c r="E2843" s="8">
        <v>1623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>ROUND((E2843/D2843)*100,0)</f>
        <v>65</v>
      </c>
      <c r="P2843" s="8">
        <f>IFERROR(ROUND(E2843/L2843,2),0)</f>
        <v>17.27</v>
      </c>
      <c r="Q2843" s="10" t="s">
        <v>8316</v>
      </c>
      <c r="R2843" t="s">
        <v>8317</v>
      </c>
      <c r="S2843">
        <f>YEAR(T2843)</f>
        <v>2014</v>
      </c>
      <c r="T2843" s="14">
        <f>(((J2843/60)/60)/24)+DATE(1970,1,1)</f>
        <v>41848.021770833337</v>
      </c>
      <c r="U2843" s="15">
        <f>(((I2843/60)/60)/24)+DATE(1970,1,1)</f>
        <v>41878.021770833337</v>
      </c>
    </row>
    <row r="2844" spans="1:21" x14ac:dyDescent="0.35">
      <c r="A2844">
        <v>2089</v>
      </c>
      <c r="B2844" s="3" t="s">
        <v>2090</v>
      </c>
      <c r="C2844" s="3" t="s">
        <v>6199</v>
      </c>
      <c r="D2844" s="6">
        <v>2500</v>
      </c>
      <c r="E2844" s="8">
        <v>1506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>ROUND((E2844/D2844)*100,0)</f>
        <v>60</v>
      </c>
      <c r="P2844" s="8">
        <f>IFERROR(ROUND(E2844/L2844,2),0)</f>
        <v>24.29</v>
      </c>
      <c r="Q2844" s="10" t="s">
        <v>8313</v>
      </c>
      <c r="R2844" t="s">
        <v>8343</v>
      </c>
      <c r="S2844">
        <f>YEAR(T2844)</f>
        <v>2013</v>
      </c>
      <c r="T2844" s="14">
        <f>(((J2844/60)/60)/24)+DATE(1970,1,1)</f>
        <v>41453.076319444444</v>
      </c>
      <c r="U2844" s="15">
        <f>(((I2844/60)/60)/24)+DATE(1970,1,1)</f>
        <v>41488.076319444444</v>
      </c>
    </row>
    <row r="2845" spans="1:21" ht="29" x14ac:dyDescent="0.35">
      <c r="A2845">
        <v>2095</v>
      </c>
      <c r="B2845" s="3" t="s">
        <v>2096</v>
      </c>
      <c r="C2845" s="3" t="s">
        <v>6205</v>
      </c>
      <c r="D2845" s="6">
        <v>2500</v>
      </c>
      <c r="E2845" s="8">
        <v>1500.76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>ROUND((E2845/D2845)*100,0)</f>
        <v>60</v>
      </c>
      <c r="P2845" s="8">
        <f>IFERROR(ROUND(E2845/L2845,2),0)</f>
        <v>68.22</v>
      </c>
      <c r="Q2845" s="10" t="s">
        <v>8313</v>
      </c>
      <c r="R2845" t="s">
        <v>8343</v>
      </c>
      <c r="S2845">
        <f>YEAR(T2845)</f>
        <v>2011</v>
      </c>
      <c r="T2845" s="14">
        <f>(((J2845/60)/60)/24)+DATE(1970,1,1)</f>
        <v>40758.733483796292</v>
      </c>
      <c r="U2845" s="15">
        <f>(((I2845/60)/60)/24)+DATE(1970,1,1)</f>
        <v>40818.733483796292</v>
      </c>
    </row>
    <row r="2846" spans="1:21" ht="29" x14ac:dyDescent="0.35">
      <c r="A2846">
        <v>2163</v>
      </c>
      <c r="B2846" s="3" t="s">
        <v>2164</v>
      </c>
      <c r="C2846" s="3" t="s">
        <v>6273</v>
      </c>
      <c r="D2846" s="6">
        <v>2500</v>
      </c>
      <c r="E2846" s="8">
        <v>1332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>ROUND((E2846/D2846)*100,0)</f>
        <v>53</v>
      </c>
      <c r="P2846" s="8">
        <f>IFERROR(ROUND(E2846/L2846,2),0)</f>
        <v>30.27</v>
      </c>
      <c r="Q2846" s="10" t="s">
        <v>8313</v>
      </c>
      <c r="R2846" t="s">
        <v>8315</v>
      </c>
      <c r="S2846">
        <f>YEAR(T2846)</f>
        <v>2015</v>
      </c>
      <c r="T2846" s="14">
        <f>(((J2846/60)/60)/24)+DATE(1970,1,1)</f>
        <v>42111.899537037039</v>
      </c>
      <c r="U2846" s="15">
        <f>(((I2846/60)/60)/24)+DATE(1970,1,1)</f>
        <v>42163.159722222219</v>
      </c>
    </row>
    <row r="2847" spans="1:21" ht="29" x14ac:dyDescent="0.35">
      <c r="A2847">
        <v>2165</v>
      </c>
      <c r="B2847" s="3" t="s">
        <v>2166</v>
      </c>
      <c r="C2847" s="3" t="s">
        <v>6275</v>
      </c>
      <c r="D2847" s="6">
        <v>2500</v>
      </c>
      <c r="E2847" s="8">
        <v>1330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>ROUND((E2847/D2847)*100,0)</f>
        <v>53</v>
      </c>
      <c r="P2847" s="8">
        <f>IFERROR(ROUND(E2847/L2847,2),0)</f>
        <v>11.37</v>
      </c>
      <c r="Q2847" s="10" t="s">
        <v>8313</v>
      </c>
      <c r="R2847" t="s">
        <v>8315</v>
      </c>
      <c r="S2847">
        <f>YEAR(T2847)</f>
        <v>2016</v>
      </c>
      <c r="T2847" s="14">
        <f>(((J2847/60)/60)/24)+DATE(1970,1,1)</f>
        <v>42438.667071759264</v>
      </c>
      <c r="U2847" s="15">
        <f>(((I2847/60)/60)/24)+DATE(1970,1,1)</f>
        <v>42468.625405092593</v>
      </c>
    </row>
    <row r="2848" spans="1:21" ht="43.5" x14ac:dyDescent="0.35">
      <c r="A2848">
        <v>2177</v>
      </c>
      <c r="B2848" s="3" t="s">
        <v>2178</v>
      </c>
      <c r="C2848" s="3" t="s">
        <v>6287</v>
      </c>
      <c r="D2848" s="6">
        <v>2500</v>
      </c>
      <c r="E2848" s="8">
        <v>1301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>ROUND((E2848/D2848)*100,0)</f>
        <v>52</v>
      </c>
      <c r="P2848" s="8">
        <f>IFERROR(ROUND(E2848/L2848,2),0)</f>
        <v>34.24</v>
      </c>
      <c r="Q2848" s="10" t="s">
        <v>8313</v>
      </c>
      <c r="R2848" t="s">
        <v>8315</v>
      </c>
      <c r="S2848">
        <f>YEAR(T2848)</f>
        <v>2016</v>
      </c>
      <c r="T2848" s="14">
        <f>(((J2848/60)/60)/24)+DATE(1970,1,1)</f>
        <v>42502.250775462962</v>
      </c>
      <c r="U2848" s="15">
        <f>(((I2848/60)/60)/24)+DATE(1970,1,1)</f>
        <v>42527.250775462962</v>
      </c>
    </row>
    <row r="2849" spans="1:21" ht="29" x14ac:dyDescent="0.35">
      <c r="A2849">
        <v>2211</v>
      </c>
      <c r="B2849" s="3" t="s">
        <v>2212</v>
      </c>
      <c r="C2849" s="3" t="s">
        <v>6321</v>
      </c>
      <c r="D2849" s="6">
        <v>2500</v>
      </c>
      <c r="E2849" s="8">
        <v>1225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>ROUND((E2849/D2849)*100,0)</f>
        <v>49</v>
      </c>
      <c r="P2849" s="8">
        <f>IFERROR(ROUND(E2849/L2849,2),0)</f>
        <v>10.210000000000001</v>
      </c>
      <c r="Q2849" s="10" t="s">
        <v>8313</v>
      </c>
      <c r="R2849" t="s">
        <v>8320</v>
      </c>
      <c r="S2849">
        <f>YEAR(T2849)</f>
        <v>2014</v>
      </c>
      <c r="T2849" s="14">
        <f>(((J2849/60)/60)/24)+DATE(1970,1,1)</f>
        <v>41716.785011574073</v>
      </c>
      <c r="U2849" s="15">
        <f>(((I2849/60)/60)/24)+DATE(1970,1,1)</f>
        <v>41739.290972222225</v>
      </c>
    </row>
    <row r="2850" spans="1:21" ht="29" x14ac:dyDescent="0.35">
      <c r="A2850">
        <v>2231</v>
      </c>
      <c r="B2850" s="3" t="s">
        <v>2232</v>
      </c>
      <c r="C2850" s="3" t="s">
        <v>6341</v>
      </c>
      <c r="D2850" s="6">
        <v>2500</v>
      </c>
      <c r="E2850" s="8">
        <v>1197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>ROUND((E2850/D2850)*100,0)</f>
        <v>48</v>
      </c>
      <c r="P2850" s="8">
        <f>IFERROR(ROUND(E2850/L2850,2),0)</f>
        <v>1.08</v>
      </c>
      <c r="Q2850" s="10" t="s">
        <v>8311</v>
      </c>
      <c r="R2850" t="s">
        <v>8312</v>
      </c>
      <c r="S2850">
        <f>YEAR(T2850)</f>
        <v>2013</v>
      </c>
      <c r="T2850" s="14">
        <f>(((J2850/60)/60)/24)+DATE(1970,1,1)</f>
        <v>41423.910891203705</v>
      </c>
      <c r="U2850" s="15">
        <f>(((I2850/60)/60)/24)+DATE(1970,1,1)</f>
        <v>41450.208333333336</v>
      </c>
    </row>
    <row r="2851" spans="1:21" ht="29" x14ac:dyDescent="0.35">
      <c r="A2851">
        <v>2233</v>
      </c>
      <c r="B2851" s="3" t="s">
        <v>2234</v>
      </c>
      <c r="C2851" s="3" t="s">
        <v>6343</v>
      </c>
      <c r="D2851" s="6">
        <v>2500</v>
      </c>
      <c r="E2851" s="8">
        <v>1185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>ROUND((E2851/D2851)*100,0)</f>
        <v>47</v>
      </c>
      <c r="P2851" s="8">
        <f>IFERROR(ROUND(E2851/L2851,2),0)</f>
        <v>3.03</v>
      </c>
      <c r="Q2851" s="10" t="s">
        <v>8311</v>
      </c>
      <c r="R2851" t="s">
        <v>8312</v>
      </c>
      <c r="S2851">
        <f>YEAR(T2851)</f>
        <v>2015</v>
      </c>
      <c r="T2851" s="14">
        <f>(((J2851/60)/60)/24)+DATE(1970,1,1)</f>
        <v>42331.378923611104</v>
      </c>
      <c r="U2851" s="15">
        <f>(((I2851/60)/60)/24)+DATE(1970,1,1)</f>
        <v>42352</v>
      </c>
    </row>
    <row r="2852" spans="1:21" ht="29" x14ac:dyDescent="0.35">
      <c r="A2852">
        <v>2246</v>
      </c>
      <c r="B2852" s="3" t="s">
        <v>2247</v>
      </c>
      <c r="C2852" s="3" t="s">
        <v>6356</v>
      </c>
      <c r="D2852" s="6">
        <v>2500</v>
      </c>
      <c r="E2852" s="8">
        <v>1150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>ROUND((E2852/D2852)*100,0)</f>
        <v>46</v>
      </c>
      <c r="P2852" s="8">
        <f>IFERROR(ROUND(E2852/L2852,2),0)</f>
        <v>20.18</v>
      </c>
      <c r="Q2852" s="10" t="s">
        <v>8311</v>
      </c>
      <c r="R2852" t="s">
        <v>8312</v>
      </c>
      <c r="S2852">
        <f>YEAR(T2852)</f>
        <v>2015</v>
      </c>
      <c r="T2852" s="14">
        <f>(((J2852/60)/60)/24)+DATE(1970,1,1)</f>
        <v>42221.79178240741</v>
      </c>
      <c r="U2852" s="15">
        <f>(((I2852/60)/60)/24)+DATE(1970,1,1)</f>
        <v>42251.79178240741</v>
      </c>
    </row>
    <row r="2853" spans="1:21" ht="29" x14ac:dyDescent="0.35">
      <c r="A2853">
        <v>2257</v>
      </c>
      <c r="B2853" s="3" t="s">
        <v>2258</v>
      </c>
      <c r="C2853" s="3" t="s">
        <v>6367</v>
      </c>
      <c r="D2853" s="6">
        <v>2500</v>
      </c>
      <c r="E2853" s="8">
        <v>1136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>ROUND((E2853/D2853)*100,0)</f>
        <v>45</v>
      </c>
      <c r="P2853" s="8">
        <f>IFERROR(ROUND(E2853/L2853,2),0)</f>
        <v>6.72</v>
      </c>
      <c r="Q2853" s="10" t="s">
        <v>8311</v>
      </c>
      <c r="R2853" t="s">
        <v>8312</v>
      </c>
      <c r="S2853">
        <f>YEAR(T2853)</f>
        <v>2016</v>
      </c>
      <c r="T2853" s="14">
        <f>(((J2853/60)/60)/24)+DATE(1970,1,1)</f>
        <v>42505.936678240745</v>
      </c>
      <c r="U2853" s="15">
        <f>(((I2853/60)/60)/24)+DATE(1970,1,1)</f>
        <v>42540.958333333328</v>
      </c>
    </row>
    <row r="2854" spans="1:21" ht="29" x14ac:dyDescent="0.35">
      <c r="A2854">
        <v>2260</v>
      </c>
      <c r="B2854" s="3" t="s">
        <v>2261</v>
      </c>
      <c r="C2854" s="3" t="s">
        <v>6370</v>
      </c>
      <c r="D2854" s="6">
        <v>2500</v>
      </c>
      <c r="E2854" s="8">
        <v>1130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>ROUND((E2854/D2854)*100,0)</f>
        <v>45</v>
      </c>
      <c r="P2854" s="8">
        <f>IFERROR(ROUND(E2854/L2854,2),0)</f>
        <v>13.45</v>
      </c>
      <c r="Q2854" s="10" t="s">
        <v>8311</v>
      </c>
      <c r="R2854" t="s">
        <v>8312</v>
      </c>
      <c r="S2854">
        <f>YEAR(T2854)</f>
        <v>2014</v>
      </c>
      <c r="T2854" s="14">
        <f>(((J2854/60)/60)/24)+DATE(1970,1,1)</f>
        <v>41695.016782407409</v>
      </c>
      <c r="U2854" s="15">
        <f>(((I2854/60)/60)/24)+DATE(1970,1,1)</f>
        <v>41724.975115740745</v>
      </c>
    </row>
    <row r="2855" spans="1:21" ht="29" x14ac:dyDescent="0.35">
      <c r="A2855">
        <v>2269</v>
      </c>
      <c r="B2855" s="3" t="s">
        <v>2270</v>
      </c>
      <c r="C2855" s="3" t="s">
        <v>6379</v>
      </c>
      <c r="D2855" s="6">
        <v>2500</v>
      </c>
      <c r="E2855" s="8">
        <v>1115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>ROUND((E2855/D2855)*100,0)</f>
        <v>45</v>
      </c>
      <c r="P2855" s="8">
        <f>IFERROR(ROUND(E2855/L2855,2),0)</f>
        <v>1.24</v>
      </c>
      <c r="Q2855" s="10" t="s">
        <v>8311</v>
      </c>
      <c r="R2855" t="s">
        <v>8312</v>
      </c>
      <c r="S2855">
        <f>YEAR(T2855)</f>
        <v>2017</v>
      </c>
      <c r="T2855" s="14">
        <f>(((J2855/60)/60)/24)+DATE(1970,1,1)</f>
        <v>42776.704432870371</v>
      </c>
      <c r="U2855" s="15">
        <f>(((I2855/60)/60)/24)+DATE(1970,1,1)</f>
        <v>42801.208333333328</v>
      </c>
    </row>
    <row r="2856" spans="1:21" ht="29" x14ac:dyDescent="0.35">
      <c r="A2856">
        <v>2273</v>
      </c>
      <c r="B2856" s="3" t="s">
        <v>2274</v>
      </c>
      <c r="C2856" s="3" t="s">
        <v>6383</v>
      </c>
      <c r="D2856" s="6">
        <v>2500</v>
      </c>
      <c r="E2856" s="8">
        <v>1106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>ROUND((E2856/D2856)*100,0)</f>
        <v>44</v>
      </c>
      <c r="P2856" s="8">
        <f>IFERROR(ROUND(E2856/L2856,2),0)</f>
        <v>7.52</v>
      </c>
      <c r="Q2856" s="10" t="s">
        <v>8311</v>
      </c>
      <c r="R2856" t="s">
        <v>8312</v>
      </c>
      <c r="S2856">
        <f>YEAR(T2856)</f>
        <v>2017</v>
      </c>
      <c r="T2856" s="14">
        <f>(((J2856/60)/60)/24)+DATE(1970,1,1)</f>
        <v>42781.549097222218</v>
      </c>
      <c r="U2856" s="15">
        <f>(((I2856/60)/60)/24)+DATE(1970,1,1)</f>
        <v>42806.507430555561</v>
      </c>
    </row>
    <row r="2857" spans="1:21" ht="29" x14ac:dyDescent="0.35">
      <c r="A2857">
        <v>2274</v>
      </c>
      <c r="B2857" s="3" t="s">
        <v>2275</v>
      </c>
      <c r="C2857" s="3" t="s">
        <v>6384</v>
      </c>
      <c r="D2857" s="6">
        <v>2500</v>
      </c>
      <c r="E2857" s="8">
        <v>1105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>ROUND((E2857/D2857)*100,0)</f>
        <v>44</v>
      </c>
      <c r="P2857" s="8">
        <f>IFERROR(ROUND(E2857/L2857,2),0)</f>
        <v>11.16</v>
      </c>
      <c r="Q2857" s="10" t="s">
        <v>8311</v>
      </c>
      <c r="R2857" t="s">
        <v>8312</v>
      </c>
      <c r="S2857">
        <f>YEAR(T2857)</f>
        <v>2014</v>
      </c>
      <c r="T2857" s="14">
        <f>(((J2857/60)/60)/24)+DATE(1970,1,1)</f>
        <v>41663.500659722224</v>
      </c>
      <c r="U2857" s="15">
        <f>(((I2857/60)/60)/24)+DATE(1970,1,1)</f>
        <v>41693.500659722224</v>
      </c>
    </row>
    <row r="2858" spans="1:21" ht="29" x14ac:dyDescent="0.35">
      <c r="A2858">
        <v>2291</v>
      </c>
      <c r="B2858" s="3" t="s">
        <v>2292</v>
      </c>
      <c r="C2858" s="3" t="s">
        <v>6401</v>
      </c>
      <c r="D2858" s="6">
        <v>2500</v>
      </c>
      <c r="E2858" s="8">
        <v>1080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>ROUND((E2858/D2858)*100,0)</f>
        <v>43</v>
      </c>
      <c r="P2858" s="8">
        <f>IFERROR(ROUND(E2858/L2858,2),0)</f>
        <v>25.12</v>
      </c>
      <c r="Q2858" s="10" t="s">
        <v>8313</v>
      </c>
      <c r="R2858" t="s">
        <v>8315</v>
      </c>
      <c r="S2858">
        <f>YEAR(T2858)</f>
        <v>2012</v>
      </c>
      <c r="T2858" s="14">
        <f>(((J2858/60)/60)/24)+DATE(1970,1,1)</f>
        <v>40987.977060185185</v>
      </c>
      <c r="U2858" s="15">
        <f>(((I2858/60)/60)/24)+DATE(1970,1,1)</f>
        <v>41022.166666666664</v>
      </c>
    </row>
    <row r="2859" spans="1:21" ht="29" x14ac:dyDescent="0.35">
      <c r="A2859">
        <v>2315</v>
      </c>
      <c r="B2859" s="3" t="s">
        <v>2316</v>
      </c>
      <c r="C2859" s="3" t="s">
        <v>6425</v>
      </c>
      <c r="D2859" s="6">
        <v>2500</v>
      </c>
      <c r="E2859" s="8">
        <v>1046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>ROUND((E2859/D2859)*100,0)</f>
        <v>42</v>
      </c>
      <c r="P2859" s="8">
        <f>IFERROR(ROUND(E2859/L2859,2),0)</f>
        <v>16.34</v>
      </c>
      <c r="Q2859" s="10" t="s">
        <v>8313</v>
      </c>
      <c r="R2859" t="s">
        <v>8343</v>
      </c>
      <c r="S2859">
        <f>YEAR(T2859)</f>
        <v>2012</v>
      </c>
      <c r="T2859" s="14">
        <f>(((J2859/60)/60)/24)+DATE(1970,1,1)</f>
        <v>41004.72619212963</v>
      </c>
      <c r="U2859" s="15">
        <f>(((I2859/60)/60)/24)+DATE(1970,1,1)</f>
        <v>41034.72619212963</v>
      </c>
    </row>
    <row r="2860" spans="1:21" ht="29" x14ac:dyDescent="0.35">
      <c r="A2860">
        <v>2377</v>
      </c>
      <c r="B2860" s="3" t="s">
        <v>2378</v>
      </c>
      <c r="C2860" s="3" t="s">
        <v>6487</v>
      </c>
      <c r="D2860" s="6">
        <v>2500</v>
      </c>
      <c r="E2860" s="8">
        <v>980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>ROUND((E2860/D2860)*100,0)</f>
        <v>39</v>
      </c>
      <c r="P2860" s="8">
        <f>IFERROR(ROUND(E2860/L2860,2),0)</f>
        <v>0</v>
      </c>
      <c r="Q2860" s="10" t="s">
        <v>8316</v>
      </c>
      <c r="R2860" t="s">
        <v>8334</v>
      </c>
      <c r="S2860">
        <f>YEAR(T2860)</f>
        <v>2016</v>
      </c>
      <c r="T2860" s="14">
        <f>(((J2860/60)/60)/24)+DATE(1970,1,1)</f>
        <v>42669.870173611111</v>
      </c>
      <c r="U2860" s="15">
        <f>(((I2860/60)/60)/24)+DATE(1970,1,1)</f>
        <v>42699.911840277782</v>
      </c>
    </row>
    <row r="2861" spans="1:21" ht="29" x14ac:dyDescent="0.35">
      <c r="A2861">
        <v>2447</v>
      </c>
      <c r="B2861" s="3" t="s">
        <v>2448</v>
      </c>
      <c r="C2861" s="3" t="s">
        <v>6557</v>
      </c>
      <c r="D2861" s="6">
        <v>2500</v>
      </c>
      <c r="E2861" s="8">
        <v>820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>ROUND((E2861/D2861)*100,0)</f>
        <v>33</v>
      </c>
      <c r="P2861" s="8">
        <f>IFERROR(ROUND(E2861/L2861,2),0)</f>
        <v>2.4300000000000002</v>
      </c>
      <c r="Q2861" s="10" t="s">
        <v>8321</v>
      </c>
      <c r="R2861" t="s">
        <v>8348</v>
      </c>
      <c r="S2861">
        <f>YEAR(T2861)</f>
        <v>2016</v>
      </c>
      <c r="T2861" s="14">
        <f>(((J2861/60)/60)/24)+DATE(1970,1,1)</f>
        <v>42654.469826388886</v>
      </c>
      <c r="U2861" s="15">
        <f>(((I2861/60)/60)/24)+DATE(1970,1,1)</f>
        <v>42686.166666666672</v>
      </c>
    </row>
    <row r="2862" spans="1:21" ht="29" x14ac:dyDescent="0.35">
      <c r="A2862">
        <v>2466</v>
      </c>
      <c r="B2862" s="3" t="s">
        <v>2467</v>
      </c>
      <c r="C2862" s="3" t="s">
        <v>6576</v>
      </c>
      <c r="D2862" s="6">
        <v>2500</v>
      </c>
      <c r="E2862" s="8">
        <v>800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>ROUND((E2862/D2862)*100,0)</f>
        <v>32</v>
      </c>
      <c r="P2862" s="8">
        <f>IFERROR(ROUND(E2862/L2862,2),0)</f>
        <v>15.38</v>
      </c>
      <c r="Q2862" s="10" t="s">
        <v>8313</v>
      </c>
      <c r="R2862" t="s">
        <v>8343</v>
      </c>
      <c r="S2862">
        <f>YEAR(T2862)</f>
        <v>2013</v>
      </c>
      <c r="T2862" s="14">
        <f>(((J2862/60)/60)/24)+DATE(1970,1,1)</f>
        <v>41373.102465277778</v>
      </c>
      <c r="U2862" s="15">
        <f>(((I2862/60)/60)/24)+DATE(1970,1,1)</f>
        <v>41403.102465277778</v>
      </c>
    </row>
    <row r="2863" spans="1:21" x14ac:dyDescent="0.35">
      <c r="A2863">
        <v>2475</v>
      </c>
      <c r="B2863" s="3" t="s">
        <v>2476</v>
      </c>
      <c r="C2863" s="3" t="s">
        <v>6585</v>
      </c>
      <c r="D2863" s="6">
        <v>2500</v>
      </c>
      <c r="E2863" s="8">
        <v>783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>ROUND((E2863/D2863)*100,0)</f>
        <v>31</v>
      </c>
      <c r="P2863" s="8">
        <f>IFERROR(ROUND(E2863/L2863,2),0)</f>
        <v>9.67</v>
      </c>
      <c r="Q2863" s="10" t="s">
        <v>8313</v>
      </c>
      <c r="R2863" t="s">
        <v>8343</v>
      </c>
      <c r="S2863">
        <f>YEAR(T2863)</f>
        <v>2010</v>
      </c>
      <c r="T2863" s="14">
        <f>(((J2863/60)/60)/24)+DATE(1970,1,1)</f>
        <v>40310.287673611114</v>
      </c>
      <c r="U2863" s="15">
        <f>(((I2863/60)/60)/24)+DATE(1970,1,1)</f>
        <v>40369.916666666664</v>
      </c>
    </row>
    <row r="2864" spans="1:21" ht="29" x14ac:dyDescent="0.35">
      <c r="A2864">
        <v>2540</v>
      </c>
      <c r="B2864" s="3" t="s">
        <v>2540</v>
      </c>
      <c r="C2864" s="3" t="s">
        <v>6650</v>
      </c>
      <c r="D2864" s="6">
        <v>2500</v>
      </c>
      <c r="E2864" s="8">
        <v>655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>ROUND((E2864/D2864)*100,0)</f>
        <v>26</v>
      </c>
      <c r="P2864" s="8">
        <f>IFERROR(ROUND(E2864/L2864,2),0)</f>
        <v>24.26</v>
      </c>
      <c r="Q2864" s="10" t="s">
        <v>8313</v>
      </c>
      <c r="R2864" t="s">
        <v>8341</v>
      </c>
      <c r="S2864">
        <f>YEAR(T2864)</f>
        <v>2011</v>
      </c>
      <c r="T2864" s="14">
        <f>(((J2864/60)/60)/24)+DATE(1970,1,1)</f>
        <v>40785.675011574072</v>
      </c>
      <c r="U2864" s="15">
        <f>(((I2864/60)/60)/24)+DATE(1970,1,1)</f>
        <v>40845.675011574072</v>
      </c>
    </row>
    <row r="2865" spans="1:21" ht="29" x14ac:dyDescent="0.35">
      <c r="A2865">
        <v>2626</v>
      </c>
      <c r="B2865" s="3" t="s">
        <v>2626</v>
      </c>
      <c r="C2865" s="3" t="s">
        <v>6736</v>
      </c>
      <c r="D2865" s="6">
        <v>2500</v>
      </c>
      <c r="E2865" s="8">
        <v>560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>ROUND((E2865/D2865)*100,0)</f>
        <v>22</v>
      </c>
      <c r="P2865" s="8">
        <f>IFERROR(ROUND(E2865/L2865,2),0)</f>
        <v>11.2</v>
      </c>
      <c r="Q2865" s="10" t="s">
        <v>8316</v>
      </c>
      <c r="R2865" t="s">
        <v>8350</v>
      </c>
      <c r="S2865">
        <f>YEAR(T2865)</f>
        <v>2015</v>
      </c>
      <c r="T2865" s="14">
        <f>(((J2865/60)/60)/24)+DATE(1970,1,1)</f>
        <v>42128.628113425926</v>
      </c>
      <c r="U2865" s="15">
        <f>(((I2865/60)/60)/24)+DATE(1970,1,1)</f>
        <v>42158.628113425926</v>
      </c>
    </row>
    <row r="2866" spans="1:21" ht="29" x14ac:dyDescent="0.35">
      <c r="A2866">
        <v>2647</v>
      </c>
      <c r="B2866" s="3" t="s">
        <v>2647</v>
      </c>
      <c r="C2866" s="3" t="s">
        <v>6757</v>
      </c>
      <c r="D2866" s="6">
        <v>2500</v>
      </c>
      <c r="E2866" s="8">
        <v>530.11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>ROUND((E2866/D2866)*100,0)</f>
        <v>21</v>
      </c>
      <c r="P2866" s="8">
        <f>IFERROR(ROUND(E2866/L2866,2),0)</f>
        <v>176.7</v>
      </c>
      <c r="Q2866" s="10" t="s">
        <v>8316</v>
      </c>
      <c r="R2866" t="s">
        <v>8350</v>
      </c>
      <c r="S2866">
        <f>YEAR(T2866)</f>
        <v>2015</v>
      </c>
      <c r="T2866" s="14">
        <f>(((J2866/60)/60)/24)+DATE(1970,1,1)</f>
        <v>42200.261793981481</v>
      </c>
      <c r="U2866" s="15">
        <f>(((I2866/60)/60)/24)+DATE(1970,1,1)</f>
        <v>42230.261793981481</v>
      </c>
    </row>
    <row r="2867" spans="1:21" ht="29" x14ac:dyDescent="0.35">
      <c r="A2867">
        <v>2742</v>
      </c>
      <c r="B2867" s="3" t="s">
        <v>2742</v>
      </c>
      <c r="C2867" s="3" t="s">
        <v>6852</v>
      </c>
      <c r="D2867" s="6">
        <v>2500</v>
      </c>
      <c r="E2867" s="8">
        <v>420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>ROUND((E2867/D2867)*100,0)</f>
        <v>17</v>
      </c>
      <c r="P2867" s="8">
        <f>IFERROR(ROUND(E2867/L2867,2),0)</f>
        <v>23.33</v>
      </c>
      <c r="Q2867" s="10" t="s">
        <v>8318</v>
      </c>
      <c r="R2867" t="s">
        <v>8354</v>
      </c>
      <c r="S2867">
        <f>YEAR(T2867)</f>
        <v>2012</v>
      </c>
      <c r="T2867" s="14">
        <f>(((J2867/60)/60)/24)+DATE(1970,1,1)</f>
        <v>41030.719756944447</v>
      </c>
      <c r="U2867" s="15">
        <f>(((I2867/60)/60)/24)+DATE(1970,1,1)</f>
        <v>41044.719756944447</v>
      </c>
    </row>
    <row r="2868" spans="1:21" ht="29" x14ac:dyDescent="0.35">
      <c r="A2868">
        <v>2779</v>
      </c>
      <c r="B2868" s="3" t="s">
        <v>2779</v>
      </c>
      <c r="C2868" s="3" t="s">
        <v>6889</v>
      </c>
      <c r="D2868" s="6">
        <v>2500</v>
      </c>
      <c r="E2868" s="8">
        <v>376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>ROUND((E2868/D2868)*100,0)</f>
        <v>15</v>
      </c>
      <c r="P2868" s="8">
        <f>IFERROR(ROUND(E2868/L2868,2),0)</f>
        <v>376</v>
      </c>
      <c r="Q2868" s="10" t="s">
        <v>8318</v>
      </c>
      <c r="R2868" t="s">
        <v>8354</v>
      </c>
      <c r="S2868">
        <f>YEAR(T2868)</f>
        <v>2015</v>
      </c>
      <c r="T2868" s="14">
        <f>(((J2868/60)/60)/24)+DATE(1970,1,1)</f>
        <v>42300.585891203707</v>
      </c>
      <c r="U2868" s="15">
        <f>(((I2868/60)/60)/24)+DATE(1970,1,1)</f>
        <v>42330.627557870372</v>
      </c>
    </row>
    <row r="2869" spans="1:21" x14ac:dyDescent="0.35">
      <c r="A2869">
        <v>2786</v>
      </c>
      <c r="B2869" s="3" t="s">
        <v>2786</v>
      </c>
      <c r="C2869" s="3" t="s">
        <v>6896</v>
      </c>
      <c r="D2869" s="6">
        <v>2500</v>
      </c>
      <c r="E2869" s="8">
        <v>367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>ROUND((E2869/D2869)*100,0)</f>
        <v>15</v>
      </c>
      <c r="P2869" s="8">
        <f>IFERROR(ROUND(E2869/L2869,2),0)</f>
        <v>4.96</v>
      </c>
      <c r="Q2869" s="10" t="s">
        <v>8339</v>
      </c>
      <c r="R2869" t="s">
        <v>8340</v>
      </c>
      <c r="S2869">
        <f>YEAR(T2869)</f>
        <v>2014</v>
      </c>
      <c r="T2869" s="14">
        <f>(((J2869/60)/60)/24)+DATE(1970,1,1)</f>
        <v>41815.569212962961</v>
      </c>
      <c r="U2869" s="15">
        <f>(((I2869/60)/60)/24)+DATE(1970,1,1)</f>
        <v>41829.569212962961</v>
      </c>
    </row>
    <row r="2870" spans="1:21" ht="29" x14ac:dyDescent="0.35">
      <c r="A2870">
        <v>2809</v>
      </c>
      <c r="B2870" s="3" t="s">
        <v>2809</v>
      </c>
      <c r="C2870" s="3" t="s">
        <v>6919</v>
      </c>
      <c r="D2870" s="6">
        <v>2500</v>
      </c>
      <c r="E2870" s="8">
        <v>335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>ROUND((E2870/D2870)*100,0)</f>
        <v>13</v>
      </c>
      <c r="P2870" s="8">
        <f>IFERROR(ROUND(E2870/L2870,2),0)</f>
        <v>15.95</v>
      </c>
      <c r="Q2870" s="10" t="s">
        <v>8339</v>
      </c>
      <c r="R2870" t="s">
        <v>8340</v>
      </c>
      <c r="S2870">
        <f>YEAR(T2870)</f>
        <v>2016</v>
      </c>
      <c r="T2870" s="14">
        <f>(((J2870/60)/60)/24)+DATE(1970,1,1)</f>
        <v>42451.496817129635</v>
      </c>
      <c r="U2870" s="15">
        <f>(((I2870/60)/60)/24)+DATE(1970,1,1)</f>
        <v>42459.610416666663</v>
      </c>
    </row>
    <row r="2871" spans="1:21" ht="29" x14ac:dyDescent="0.35">
      <c r="A2871">
        <v>2810</v>
      </c>
      <c r="B2871" s="3" t="s">
        <v>2810</v>
      </c>
      <c r="C2871" s="3" t="s">
        <v>6920</v>
      </c>
      <c r="D2871" s="6">
        <v>2500</v>
      </c>
      <c r="E2871" s="8">
        <v>335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>ROUND((E2871/D2871)*100,0)</f>
        <v>13</v>
      </c>
      <c r="P2871" s="8">
        <f>IFERROR(ROUND(E2871/L2871,2),0)</f>
        <v>5.88</v>
      </c>
      <c r="Q2871" s="10" t="s">
        <v>8339</v>
      </c>
      <c r="R2871" t="s">
        <v>8340</v>
      </c>
      <c r="S2871">
        <f>YEAR(T2871)</f>
        <v>2014</v>
      </c>
      <c r="T2871" s="14">
        <f>(((J2871/60)/60)/24)+DATE(1970,1,1)</f>
        <v>41759.13962962963</v>
      </c>
      <c r="U2871" s="15">
        <f>(((I2871/60)/60)/24)+DATE(1970,1,1)</f>
        <v>41791.165972222225</v>
      </c>
    </row>
    <row r="2872" spans="1:21" ht="29" x14ac:dyDescent="0.35">
      <c r="A2872">
        <v>2829</v>
      </c>
      <c r="B2872" s="3" t="s">
        <v>2829</v>
      </c>
      <c r="C2872" s="3" t="s">
        <v>6939</v>
      </c>
      <c r="D2872" s="6">
        <v>2500</v>
      </c>
      <c r="E2872" s="8">
        <v>310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>ROUND((E2872/D2872)*100,0)</f>
        <v>12</v>
      </c>
      <c r="P2872" s="8">
        <f>IFERROR(ROUND(E2872/L2872,2),0)</f>
        <v>4.08</v>
      </c>
      <c r="Q2872" s="10" t="s">
        <v>8339</v>
      </c>
      <c r="R2872" t="s">
        <v>8340</v>
      </c>
      <c r="S2872">
        <f>YEAR(T2872)</f>
        <v>2016</v>
      </c>
      <c r="T2872" s="14">
        <f>(((J2872/60)/60)/24)+DATE(1970,1,1)</f>
        <v>42495.434236111112</v>
      </c>
      <c r="U2872" s="15">
        <f>(((I2872/60)/60)/24)+DATE(1970,1,1)</f>
        <v>42523.434236111112</v>
      </c>
    </row>
    <row r="2873" spans="1:21" ht="29" x14ac:dyDescent="0.35">
      <c r="A2873">
        <v>2832</v>
      </c>
      <c r="B2873" s="3" t="s">
        <v>2832</v>
      </c>
      <c r="C2873" s="3" t="s">
        <v>6942</v>
      </c>
      <c r="D2873" s="6">
        <v>2500</v>
      </c>
      <c r="E2873" s="8">
        <v>305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>ROUND((E2873/D2873)*100,0)</f>
        <v>12</v>
      </c>
      <c r="P2873" s="8">
        <f>IFERROR(ROUND(E2873/L2873,2),0)</f>
        <v>3.21</v>
      </c>
      <c r="Q2873" s="10" t="s">
        <v>8339</v>
      </c>
      <c r="R2873" t="s">
        <v>8340</v>
      </c>
      <c r="S2873">
        <f>YEAR(T2873)</f>
        <v>2014</v>
      </c>
      <c r="T2873" s="14">
        <f>(((J2873/60)/60)/24)+DATE(1970,1,1)</f>
        <v>41938.709421296298</v>
      </c>
      <c r="U2873" s="15">
        <f>(((I2873/60)/60)/24)+DATE(1970,1,1)</f>
        <v>41966.916666666672</v>
      </c>
    </row>
    <row r="2874" spans="1:21" ht="29" x14ac:dyDescent="0.35">
      <c r="A2874">
        <v>2840</v>
      </c>
      <c r="B2874" s="3" t="s">
        <v>2840</v>
      </c>
      <c r="C2874" s="3" t="s">
        <v>6950</v>
      </c>
      <c r="D2874" s="6">
        <v>2500</v>
      </c>
      <c r="E2874" s="8">
        <v>300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>ROUND((E2874/D2874)*100,0)</f>
        <v>12</v>
      </c>
      <c r="P2874" s="8">
        <f>IFERROR(ROUND(E2874/L2874,2),0)</f>
        <v>2.27</v>
      </c>
      <c r="Q2874" s="10" t="s">
        <v>8339</v>
      </c>
      <c r="R2874" t="s">
        <v>8340</v>
      </c>
      <c r="S2874">
        <f>YEAR(T2874)</f>
        <v>2015</v>
      </c>
      <c r="T2874" s="14">
        <f>(((J2874/60)/60)/24)+DATE(1970,1,1)</f>
        <v>42060.035636574074</v>
      </c>
      <c r="U2874" s="15">
        <f>(((I2874/60)/60)/24)+DATE(1970,1,1)</f>
        <v>42081.708333333328</v>
      </c>
    </row>
    <row r="2875" spans="1:21" x14ac:dyDescent="0.35">
      <c r="A2875">
        <v>2864</v>
      </c>
      <c r="B2875" s="3" t="s">
        <v>2864</v>
      </c>
      <c r="C2875" s="3" t="s">
        <v>6974</v>
      </c>
      <c r="D2875" s="6">
        <v>2500</v>
      </c>
      <c r="E2875" s="8">
        <v>280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>ROUND((E2875/D2875)*100,0)</f>
        <v>11</v>
      </c>
      <c r="P2875" s="8">
        <f>IFERROR(ROUND(E2875/L2875,2),0)</f>
        <v>93.33</v>
      </c>
      <c r="Q2875" s="10" t="s">
        <v>8339</v>
      </c>
      <c r="R2875" t="s">
        <v>8340</v>
      </c>
      <c r="S2875">
        <f>YEAR(T2875)</f>
        <v>2015</v>
      </c>
      <c r="T2875" s="14">
        <f>(((J2875/60)/60)/24)+DATE(1970,1,1)</f>
        <v>42172.613506944443</v>
      </c>
      <c r="U2875" s="15">
        <f>(((I2875/60)/60)/24)+DATE(1970,1,1)</f>
        <v>42202.554166666669</v>
      </c>
    </row>
    <row r="2876" spans="1:21" ht="29" x14ac:dyDescent="0.35">
      <c r="A2876">
        <v>2867</v>
      </c>
      <c r="B2876" s="3" t="s">
        <v>2867</v>
      </c>
      <c r="C2876" s="3" t="s">
        <v>6977</v>
      </c>
      <c r="D2876" s="6">
        <v>2500</v>
      </c>
      <c r="E2876" s="8">
        <v>280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>ROUND((E2876/D2876)*100,0)</f>
        <v>11</v>
      </c>
      <c r="P2876" s="8">
        <f>IFERROR(ROUND(E2876/L2876,2),0)</f>
        <v>28</v>
      </c>
      <c r="Q2876" s="10" t="s">
        <v>8339</v>
      </c>
      <c r="R2876" t="s">
        <v>8340</v>
      </c>
      <c r="S2876">
        <f>YEAR(T2876)</f>
        <v>2016</v>
      </c>
      <c r="T2876" s="14">
        <f>(((J2876/60)/60)/24)+DATE(1970,1,1)</f>
        <v>42531.195277777777</v>
      </c>
      <c r="U2876" s="15">
        <f>(((I2876/60)/60)/24)+DATE(1970,1,1)</f>
        <v>42555.166666666672</v>
      </c>
    </row>
    <row r="2877" spans="1:21" ht="29" x14ac:dyDescent="0.35">
      <c r="A2877">
        <v>2873</v>
      </c>
      <c r="B2877" s="3" t="s">
        <v>2873</v>
      </c>
      <c r="C2877" s="3" t="s">
        <v>6983</v>
      </c>
      <c r="D2877" s="6">
        <v>2500</v>
      </c>
      <c r="E2877" s="8">
        <v>273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>ROUND((E2877/D2877)*100,0)</f>
        <v>11</v>
      </c>
      <c r="P2877" s="8">
        <f>IFERROR(ROUND(E2877/L2877,2),0)</f>
        <v>34.130000000000003</v>
      </c>
      <c r="Q2877" s="10" t="s">
        <v>8339</v>
      </c>
      <c r="R2877" t="s">
        <v>8340</v>
      </c>
      <c r="S2877">
        <f>YEAR(T2877)</f>
        <v>2014</v>
      </c>
      <c r="T2877" s="14">
        <f>(((J2877/60)/60)/24)+DATE(1970,1,1)</f>
        <v>42002.817488425921</v>
      </c>
      <c r="U2877" s="15">
        <f>(((I2877/60)/60)/24)+DATE(1970,1,1)</f>
        <v>42032.817488425921</v>
      </c>
    </row>
    <row r="2878" spans="1:21" ht="29" x14ac:dyDescent="0.35">
      <c r="A2878">
        <v>2907</v>
      </c>
      <c r="B2878" s="3" t="s">
        <v>2907</v>
      </c>
      <c r="C2878" s="3" t="s">
        <v>7017</v>
      </c>
      <c r="D2878" s="6">
        <v>2500</v>
      </c>
      <c r="E2878" s="8">
        <v>250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>ROUND((E2878/D2878)*100,0)</f>
        <v>10</v>
      </c>
      <c r="P2878" s="8">
        <f>IFERROR(ROUND(E2878/L2878,2),0)</f>
        <v>125</v>
      </c>
      <c r="Q2878" s="10" t="s">
        <v>8339</v>
      </c>
      <c r="R2878" t="s">
        <v>8340</v>
      </c>
      <c r="S2878">
        <f>YEAR(T2878)</f>
        <v>2016</v>
      </c>
      <c r="T2878" s="14">
        <f>(((J2878/60)/60)/24)+DATE(1970,1,1)</f>
        <v>42444.877743055549</v>
      </c>
      <c r="U2878" s="15">
        <f>(((I2878/60)/60)/24)+DATE(1970,1,1)</f>
        <v>42504.877743055549</v>
      </c>
    </row>
    <row r="2879" spans="1:21" ht="29" x14ac:dyDescent="0.35">
      <c r="A2879">
        <v>2920</v>
      </c>
      <c r="B2879" s="3" t="s">
        <v>2920</v>
      </c>
      <c r="C2879" s="3" t="s">
        <v>7030</v>
      </c>
      <c r="D2879" s="6">
        <v>2500</v>
      </c>
      <c r="E2879" s="8">
        <v>240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>ROUND((E2879/D2879)*100,0)</f>
        <v>10</v>
      </c>
      <c r="P2879" s="8">
        <f>IFERROR(ROUND(E2879/L2879,2),0)</f>
        <v>18.46</v>
      </c>
      <c r="Q2879" s="10" t="s">
        <v>8339</v>
      </c>
      <c r="R2879" t="s">
        <v>8340</v>
      </c>
      <c r="S2879">
        <f>YEAR(T2879)</f>
        <v>2015</v>
      </c>
      <c r="T2879" s="14">
        <f>(((J2879/60)/60)/24)+DATE(1970,1,1)</f>
        <v>42058.792476851857</v>
      </c>
      <c r="U2879" s="15">
        <f>(((I2879/60)/60)/24)+DATE(1970,1,1)</f>
        <v>42088.750810185185</v>
      </c>
    </row>
    <row r="2880" spans="1:21" ht="29" x14ac:dyDescent="0.35">
      <c r="A2880">
        <v>2933</v>
      </c>
      <c r="B2880" s="3" t="s">
        <v>2933</v>
      </c>
      <c r="C2880" s="3" t="s">
        <v>7043</v>
      </c>
      <c r="D2880" s="6">
        <v>2500</v>
      </c>
      <c r="E2880" s="8">
        <v>226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>ROUND((E2880/D2880)*100,0)</f>
        <v>9</v>
      </c>
      <c r="P2880" s="8">
        <f>IFERROR(ROUND(E2880/L2880,2),0)</f>
        <v>4.1900000000000004</v>
      </c>
      <c r="Q2880" s="10" t="s">
        <v>8339</v>
      </c>
      <c r="R2880" t="s">
        <v>8351</v>
      </c>
      <c r="S2880">
        <f>YEAR(T2880)</f>
        <v>2016</v>
      </c>
      <c r="T2880" s="14">
        <f>(((J2880/60)/60)/24)+DATE(1970,1,1)</f>
        <v>42495.956631944442</v>
      </c>
      <c r="U2880" s="15">
        <f>(((I2880/60)/60)/24)+DATE(1970,1,1)</f>
        <v>42525.956631944442</v>
      </c>
    </row>
    <row r="2881" spans="1:21" ht="29" x14ac:dyDescent="0.35">
      <c r="A2881">
        <v>2934</v>
      </c>
      <c r="B2881" s="3" t="s">
        <v>2934</v>
      </c>
      <c r="C2881" s="3" t="s">
        <v>7044</v>
      </c>
      <c r="D2881" s="6">
        <v>2500</v>
      </c>
      <c r="E2881" s="8">
        <v>225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>ROUND((E2881/D2881)*100,0)</f>
        <v>9</v>
      </c>
      <c r="P2881" s="8">
        <f>IFERROR(ROUND(E2881/L2881,2),0)</f>
        <v>6.08</v>
      </c>
      <c r="Q2881" s="10" t="s">
        <v>8339</v>
      </c>
      <c r="R2881" t="s">
        <v>8351</v>
      </c>
      <c r="S2881">
        <f>YEAR(T2881)</f>
        <v>2014</v>
      </c>
      <c r="T2881" s="14">
        <f>(((J2881/60)/60)/24)+DATE(1970,1,1)</f>
        <v>41775.636157407411</v>
      </c>
      <c r="U2881" s="15">
        <f>(((I2881/60)/60)/24)+DATE(1970,1,1)</f>
        <v>41805.636157407411</v>
      </c>
    </row>
    <row r="2882" spans="1:21" ht="29" x14ac:dyDescent="0.35">
      <c r="A2882">
        <v>2940</v>
      </c>
      <c r="B2882" s="3" t="s">
        <v>2940</v>
      </c>
      <c r="C2882" s="3" t="s">
        <v>7050</v>
      </c>
      <c r="D2882" s="6">
        <v>2500</v>
      </c>
      <c r="E2882" s="8">
        <v>223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>ROUND((E2882/D2882)*100,0)</f>
        <v>9</v>
      </c>
      <c r="P2882" s="8">
        <f>IFERROR(ROUND(E2882/L2882,2),0)</f>
        <v>6.76</v>
      </c>
      <c r="Q2882" s="10" t="s">
        <v>8339</v>
      </c>
      <c r="R2882" t="s">
        <v>8351</v>
      </c>
      <c r="S2882">
        <f>YEAR(T2882)</f>
        <v>2014</v>
      </c>
      <c r="T2882" s="14">
        <f>(((J2882/60)/60)/24)+DATE(1970,1,1)</f>
        <v>41982.773356481484</v>
      </c>
      <c r="U2882" s="15">
        <f>(((I2882/60)/60)/24)+DATE(1970,1,1)</f>
        <v>42022.773356481484</v>
      </c>
    </row>
    <row r="2883" spans="1:21" ht="29" x14ac:dyDescent="0.35">
      <c r="A2883">
        <v>3025</v>
      </c>
      <c r="B2883" s="3" t="s">
        <v>3025</v>
      </c>
      <c r="C2883" s="3" t="s">
        <v>7135</v>
      </c>
      <c r="D2883" s="6">
        <v>2500</v>
      </c>
      <c r="E2883" s="8">
        <v>150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>ROUND((E2883/D2883)*100,0)</f>
        <v>6</v>
      </c>
      <c r="P2883" s="8">
        <f>IFERROR(ROUND(E2883/L2883,2),0)</f>
        <v>1.03</v>
      </c>
      <c r="Q2883" s="10" t="s">
        <v>8339</v>
      </c>
      <c r="R2883" t="s">
        <v>8357</v>
      </c>
      <c r="S2883">
        <f>YEAR(T2883)</f>
        <v>2014</v>
      </c>
      <c r="T2883" s="14">
        <f>(((J2883/60)/60)/24)+DATE(1970,1,1)</f>
        <v>41761.509409722225</v>
      </c>
      <c r="U2883" s="15">
        <f>(((I2883/60)/60)/24)+DATE(1970,1,1)</f>
        <v>41789.666666666664</v>
      </c>
    </row>
    <row r="2884" spans="1:21" ht="29" x14ac:dyDescent="0.35">
      <c r="A2884">
        <v>3101</v>
      </c>
      <c r="B2884" s="3" t="s">
        <v>3101</v>
      </c>
      <c r="C2884" s="3" t="s">
        <v>7211</v>
      </c>
      <c r="D2884" s="6">
        <v>2500</v>
      </c>
      <c r="E2884" s="8">
        <v>110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>ROUND((E2884/D2884)*100,0)</f>
        <v>4</v>
      </c>
      <c r="P2884" s="8">
        <f>IFERROR(ROUND(E2884/L2884,2),0)</f>
        <v>9.17</v>
      </c>
      <c r="Q2884" s="10" t="s">
        <v>8339</v>
      </c>
      <c r="R2884" t="s">
        <v>8357</v>
      </c>
      <c r="S2884">
        <f>YEAR(T2884)</f>
        <v>2015</v>
      </c>
      <c r="T2884" s="14">
        <f>(((J2884/60)/60)/24)+DATE(1970,1,1)</f>
        <v>42171.383530092593</v>
      </c>
      <c r="U2884" s="15">
        <f>(((I2884/60)/60)/24)+DATE(1970,1,1)</f>
        <v>42201.330555555556</v>
      </c>
    </row>
    <row r="2885" spans="1:21" ht="29" x14ac:dyDescent="0.35">
      <c r="A2885">
        <v>3164</v>
      </c>
      <c r="B2885" s="3" t="s">
        <v>3164</v>
      </c>
      <c r="C2885" s="3" t="s">
        <v>7274</v>
      </c>
      <c r="D2885" s="6">
        <v>2500</v>
      </c>
      <c r="E2885" s="8">
        <v>90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>ROUND((E2885/D2885)*100,0)</f>
        <v>4</v>
      </c>
      <c r="P2885" s="8">
        <f>IFERROR(ROUND(E2885/L2885,2),0)</f>
        <v>1.27</v>
      </c>
      <c r="Q2885" s="10" t="s">
        <v>8339</v>
      </c>
      <c r="R2885" t="s">
        <v>8340</v>
      </c>
      <c r="S2885">
        <f>YEAR(T2885)</f>
        <v>2014</v>
      </c>
      <c r="T2885" s="14">
        <f>(((J2885/60)/60)/24)+DATE(1970,1,1)</f>
        <v>41766.80572916667</v>
      </c>
      <c r="U2885" s="15">
        <f>(((I2885/60)/60)/24)+DATE(1970,1,1)</f>
        <v>41799.80572916667</v>
      </c>
    </row>
    <row r="2886" spans="1:21" ht="29" x14ac:dyDescent="0.35">
      <c r="A2886">
        <v>3168</v>
      </c>
      <c r="B2886" s="3" t="s">
        <v>3168</v>
      </c>
      <c r="C2886" s="3" t="s">
        <v>7278</v>
      </c>
      <c r="D2886" s="6">
        <v>2500</v>
      </c>
      <c r="E2886" s="8">
        <v>86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>ROUND((E2886/D2886)*100,0)</f>
        <v>3</v>
      </c>
      <c r="P2886" s="8">
        <f>IFERROR(ROUND(E2886/L2886,2),0)</f>
        <v>1.41</v>
      </c>
      <c r="Q2886" s="10" t="s">
        <v>8339</v>
      </c>
      <c r="R2886" t="s">
        <v>8340</v>
      </c>
      <c r="S2886">
        <f>YEAR(T2886)</f>
        <v>2014</v>
      </c>
      <c r="T2886" s="14">
        <f>(((J2886/60)/60)/24)+DATE(1970,1,1)</f>
        <v>41772.105937500004</v>
      </c>
      <c r="U2886" s="15">
        <f>(((I2886/60)/60)/24)+DATE(1970,1,1)</f>
        <v>41803.916666666664</v>
      </c>
    </row>
    <row r="2887" spans="1:21" ht="29" x14ac:dyDescent="0.35">
      <c r="A2887">
        <v>3177</v>
      </c>
      <c r="B2887" s="3" t="s">
        <v>3177</v>
      </c>
      <c r="C2887" s="3" t="s">
        <v>7287</v>
      </c>
      <c r="D2887" s="6">
        <v>2500</v>
      </c>
      <c r="E2887" s="8">
        <v>82.01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>ROUND((E2887/D2887)*100,0)</f>
        <v>3</v>
      </c>
      <c r="P2887" s="8">
        <f>IFERROR(ROUND(E2887/L2887,2),0)</f>
        <v>1.61</v>
      </c>
      <c r="Q2887" s="10" t="s">
        <v>8339</v>
      </c>
      <c r="R2887" t="s">
        <v>8340</v>
      </c>
      <c r="S2887">
        <f>YEAR(T2887)</f>
        <v>2014</v>
      </c>
      <c r="T2887" s="14">
        <f>(((J2887/60)/60)/24)+DATE(1970,1,1)</f>
        <v>41781.666770833333</v>
      </c>
      <c r="U2887" s="15">
        <f>(((I2887/60)/60)/24)+DATE(1970,1,1)</f>
        <v>41811.666770833333</v>
      </c>
    </row>
    <row r="2888" spans="1:21" ht="29" x14ac:dyDescent="0.35">
      <c r="A2888">
        <v>3183</v>
      </c>
      <c r="B2888" s="3" t="s">
        <v>3183</v>
      </c>
      <c r="C2888" s="3" t="s">
        <v>7293</v>
      </c>
      <c r="D2888" s="6">
        <v>2500</v>
      </c>
      <c r="E2888" s="8">
        <v>80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>ROUND((E2888/D2888)*100,0)</f>
        <v>3</v>
      </c>
      <c r="P2888" s="8">
        <f>IFERROR(ROUND(E2888/L2888,2),0)</f>
        <v>1.18</v>
      </c>
      <c r="Q2888" s="10" t="s">
        <v>8339</v>
      </c>
      <c r="R2888" t="s">
        <v>8340</v>
      </c>
      <c r="S2888">
        <f>YEAR(T2888)</f>
        <v>2013</v>
      </c>
      <c r="T2888" s="14">
        <f>(((J2888/60)/60)/24)+DATE(1970,1,1)</f>
        <v>41491.79478009259</v>
      </c>
      <c r="U2888" s="15">
        <f>(((I2888/60)/60)/24)+DATE(1970,1,1)</f>
        <v>41509.79478009259</v>
      </c>
    </row>
    <row r="2889" spans="1:21" ht="29" x14ac:dyDescent="0.35">
      <c r="A2889">
        <v>3222</v>
      </c>
      <c r="B2889" s="3" t="s">
        <v>3222</v>
      </c>
      <c r="C2889" s="3" t="s">
        <v>7332</v>
      </c>
      <c r="D2889" s="6">
        <v>2500</v>
      </c>
      <c r="E2889" s="8">
        <v>67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>ROUND((E2889/D2889)*100,0)</f>
        <v>3</v>
      </c>
      <c r="P2889" s="8">
        <f>IFERROR(ROUND(E2889/L2889,2),0)</f>
        <v>0.8</v>
      </c>
      <c r="Q2889" s="10" t="s">
        <v>8339</v>
      </c>
      <c r="R2889" t="s">
        <v>8340</v>
      </c>
      <c r="S2889">
        <f>YEAR(T2889)</f>
        <v>2015</v>
      </c>
      <c r="T2889" s="14">
        <f>(((J2889/60)/60)/24)+DATE(1970,1,1)</f>
        <v>42270.582141203704</v>
      </c>
      <c r="U2889" s="15">
        <f>(((I2889/60)/60)/24)+DATE(1970,1,1)</f>
        <v>42301.895138888889</v>
      </c>
    </row>
    <row r="2890" spans="1:21" ht="29" x14ac:dyDescent="0.35">
      <c r="A2890">
        <v>3247</v>
      </c>
      <c r="B2890" s="3" t="s">
        <v>3247</v>
      </c>
      <c r="C2890" s="3" t="s">
        <v>7357</v>
      </c>
      <c r="D2890" s="6">
        <v>2500</v>
      </c>
      <c r="E2890" s="8">
        <v>56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>ROUND((E2890/D2890)*100,0)</f>
        <v>2</v>
      </c>
      <c r="P2890" s="8">
        <f>IFERROR(ROUND(E2890/L2890,2),0)</f>
        <v>0.98</v>
      </c>
      <c r="Q2890" s="10" t="s">
        <v>8339</v>
      </c>
      <c r="R2890" t="s">
        <v>8340</v>
      </c>
      <c r="S2890">
        <f>YEAR(T2890)</f>
        <v>2015</v>
      </c>
      <c r="T2890" s="14">
        <f>(((J2890/60)/60)/24)+DATE(1970,1,1)</f>
        <v>42167.434166666666</v>
      </c>
      <c r="U2890" s="15">
        <f>(((I2890/60)/60)/24)+DATE(1970,1,1)</f>
        <v>42197.434166666666</v>
      </c>
    </row>
    <row r="2891" spans="1:21" ht="29" x14ac:dyDescent="0.35">
      <c r="A2891">
        <v>3263</v>
      </c>
      <c r="B2891" s="3" t="s">
        <v>3263</v>
      </c>
      <c r="C2891" s="3" t="s">
        <v>7373</v>
      </c>
      <c r="D2891" s="6">
        <v>2500</v>
      </c>
      <c r="E2891" s="8">
        <v>52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>ROUND((E2891/D2891)*100,0)</f>
        <v>2</v>
      </c>
      <c r="P2891" s="8">
        <f>IFERROR(ROUND(E2891/L2891,2),0)</f>
        <v>0.76</v>
      </c>
      <c r="Q2891" s="10" t="s">
        <v>8339</v>
      </c>
      <c r="R2891" t="s">
        <v>8340</v>
      </c>
      <c r="S2891">
        <f>YEAR(T2891)</f>
        <v>2015</v>
      </c>
      <c r="T2891" s="14">
        <f>(((J2891/60)/60)/24)+DATE(1970,1,1)</f>
        <v>42284.516064814816</v>
      </c>
      <c r="U2891" s="15">
        <f>(((I2891/60)/60)/24)+DATE(1970,1,1)</f>
        <v>42307.875</v>
      </c>
    </row>
    <row r="2892" spans="1:21" x14ac:dyDescent="0.35">
      <c r="A2892">
        <v>3264</v>
      </c>
      <c r="B2892" s="3" t="s">
        <v>3264</v>
      </c>
      <c r="C2892" s="3" t="s">
        <v>7374</v>
      </c>
      <c r="D2892" s="6">
        <v>2500</v>
      </c>
      <c r="E2892" s="8">
        <v>52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>ROUND((E2892/D2892)*100,0)</f>
        <v>2</v>
      </c>
      <c r="P2892" s="8">
        <f>IFERROR(ROUND(E2892/L2892,2),0)</f>
        <v>1.06</v>
      </c>
      <c r="Q2892" s="10" t="s">
        <v>8339</v>
      </c>
      <c r="R2892" t="s">
        <v>8340</v>
      </c>
      <c r="S2892">
        <f>YEAR(T2892)</f>
        <v>2015</v>
      </c>
      <c r="T2892" s="14">
        <f>(((J2892/60)/60)/24)+DATE(1970,1,1)</f>
        <v>42016.800208333334</v>
      </c>
      <c r="U2892" s="15">
        <f>(((I2892/60)/60)/24)+DATE(1970,1,1)</f>
        <v>42032.916666666672</v>
      </c>
    </row>
    <row r="2893" spans="1:21" ht="29" x14ac:dyDescent="0.35">
      <c r="A2893">
        <v>3278</v>
      </c>
      <c r="B2893" s="3" t="s">
        <v>3278</v>
      </c>
      <c r="C2893" s="3" t="s">
        <v>7388</v>
      </c>
      <c r="D2893" s="6">
        <v>2500</v>
      </c>
      <c r="E2893" s="8">
        <v>50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>ROUND((E2893/D2893)*100,0)</f>
        <v>2</v>
      </c>
      <c r="P2893" s="8">
        <f>IFERROR(ROUND(E2893/L2893,2),0)</f>
        <v>1.47</v>
      </c>
      <c r="Q2893" s="10" t="s">
        <v>8339</v>
      </c>
      <c r="R2893" t="s">
        <v>8340</v>
      </c>
      <c r="S2893">
        <f>YEAR(T2893)</f>
        <v>2015</v>
      </c>
      <c r="T2893" s="14">
        <f>(((J2893/60)/60)/24)+DATE(1970,1,1)</f>
        <v>42124.848414351851</v>
      </c>
      <c r="U2893" s="15">
        <f>(((I2893/60)/60)/24)+DATE(1970,1,1)</f>
        <v>42154.848414351851</v>
      </c>
    </row>
    <row r="2894" spans="1:21" x14ac:dyDescent="0.35">
      <c r="A2894">
        <v>3287</v>
      </c>
      <c r="B2894" s="3" t="s">
        <v>3287</v>
      </c>
      <c r="C2894" s="3" t="s">
        <v>7397</v>
      </c>
      <c r="D2894" s="6">
        <v>2500</v>
      </c>
      <c r="E2894" s="8">
        <v>50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>ROUND((E2894/D2894)*100,0)</f>
        <v>2</v>
      </c>
      <c r="P2894" s="8">
        <f>IFERROR(ROUND(E2894/L2894,2),0)</f>
        <v>1.47</v>
      </c>
      <c r="Q2894" s="10" t="s">
        <v>8339</v>
      </c>
      <c r="R2894" t="s">
        <v>8340</v>
      </c>
      <c r="S2894">
        <f>YEAR(T2894)</f>
        <v>2015</v>
      </c>
      <c r="T2894" s="14">
        <f>(((J2894/60)/60)/24)+DATE(1970,1,1)</f>
        <v>42311.750324074077</v>
      </c>
      <c r="U2894" s="15">
        <f>(((I2894/60)/60)/24)+DATE(1970,1,1)</f>
        <v>42336.750324074077</v>
      </c>
    </row>
    <row r="2895" spans="1:21" ht="29" x14ac:dyDescent="0.35">
      <c r="A2895">
        <v>3311</v>
      </c>
      <c r="B2895" s="3" t="s">
        <v>3311</v>
      </c>
      <c r="C2895" s="3" t="s">
        <v>7421</v>
      </c>
      <c r="D2895" s="6">
        <v>2500</v>
      </c>
      <c r="E2895" s="8">
        <v>45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>ROUND((E2895/D2895)*100,0)</f>
        <v>2</v>
      </c>
      <c r="P2895" s="8">
        <f>IFERROR(ROUND(E2895/L2895,2),0)</f>
        <v>1</v>
      </c>
      <c r="Q2895" s="10" t="s">
        <v>8339</v>
      </c>
      <c r="R2895" t="s">
        <v>8340</v>
      </c>
      <c r="S2895">
        <f>YEAR(T2895)</f>
        <v>2015</v>
      </c>
      <c r="T2895" s="14">
        <f>(((J2895/60)/60)/24)+DATE(1970,1,1)</f>
        <v>42264.29178240741</v>
      </c>
      <c r="U2895" s="15">
        <f>(((I2895/60)/60)/24)+DATE(1970,1,1)</f>
        <v>42294.29178240741</v>
      </c>
    </row>
    <row r="2896" spans="1:21" ht="29" x14ac:dyDescent="0.35">
      <c r="A2896">
        <v>3312</v>
      </c>
      <c r="B2896" s="3" t="s">
        <v>3312</v>
      </c>
      <c r="C2896" s="3" t="s">
        <v>7422</v>
      </c>
      <c r="D2896" s="6">
        <v>2500</v>
      </c>
      <c r="E2896" s="8">
        <v>45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>ROUND((E2896/D2896)*100,0)</f>
        <v>2</v>
      </c>
      <c r="P2896" s="8">
        <f>IFERROR(ROUND(E2896/L2896,2),0)</f>
        <v>1.1000000000000001</v>
      </c>
      <c r="Q2896" s="10" t="s">
        <v>8339</v>
      </c>
      <c r="R2896" t="s">
        <v>8340</v>
      </c>
      <c r="S2896">
        <f>YEAR(T2896)</f>
        <v>2016</v>
      </c>
      <c r="T2896" s="14">
        <f>(((J2896/60)/60)/24)+DATE(1970,1,1)</f>
        <v>42664.809560185182</v>
      </c>
      <c r="U2896" s="15">
        <f>(((I2896/60)/60)/24)+DATE(1970,1,1)</f>
        <v>42685.916666666672</v>
      </c>
    </row>
    <row r="2897" spans="1:21" ht="29" x14ac:dyDescent="0.35">
      <c r="A2897">
        <v>3320</v>
      </c>
      <c r="B2897" s="3" t="s">
        <v>3320</v>
      </c>
      <c r="C2897" s="3" t="s">
        <v>7430</v>
      </c>
      <c r="D2897" s="6">
        <v>2500</v>
      </c>
      <c r="E2897" s="8">
        <v>45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>ROUND((E2897/D2897)*100,0)</f>
        <v>2</v>
      </c>
      <c r="P2897" s="8">
        <f>IFERROR(ROUND(E2897/L2897,2),0)</f>
        <v>1.18</v>
      </c>
      <c r="Q2897" s="10" t="s">
        <v>8339</v>
      </c>
      <c r="R2897" t="s">
        <v>8340</v>
      </c>
      <c r="S2897">
        <f>YEAR(T2897)</f>
        <v>2016</v>
      </c>
      <c r="T2897" s="14">
        <f>(((J2897/60)/60)/24)+DATE(1970,1,1)</f>
        <v>42513.045798611114</v>
      </c>
      <c r="U2897" s="15">
        <f>(((I2897/60)/60)/24)+DATE(1970,1,1)</f>
        <v>42543.045798611114</v>
      </c>
    </row>
    <row r="2898" spans="1:21" ht="29" x14ac:dyDescent="0.35">
      <c r="A2898">
        <v>3337</v>
      </c>
      <c r="B2898" s="3" t="s">
        <v>3337</v>
      </c>
      <c r="C2898" s="3" t="s">
        <v>7447</v>
      </c>
      <c r="D2898" s="6">
        <v>2500</v>
      </c>
      <c r="E2898" s="8">
        <v>40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>ROUND((E2898/D2898)*100,0)</f>
        <v>2</v>
      </c>
      <c r="P2898" s="8">
        <f>IFERROR(ROUND(E2898/L2898,2),0)</f>
        <v>1.18</v>
      </c>
      <c r="Q2898" s="10" t="s">
        <v>8339</v>
      </c>
      <c r="R2898" t="s">
        <v>8340</v>
      </c>
      <c r="S2898">
        <f>YEAR(T2898)</f>
        <v>2014</v>
      </c>
      <c r="T2898" s="14">
        <f>(((J2898/60)/60)/24)+DATE(1970,1,1)</f>
        <v>41901.282025462962</v>
      </c>
      <c r="U2898" s="15">
        <f>(((I2898/60)/60)/24)+DATE(1970,1,1)</f>
        <v>41922.875</v>
      </c>
    </row>
    <row r="2899" spans="1:21" ht="29" x14ac:dyDescent="0.35">
      <c r="A2899">
        <v>3365</v>
      </c>
      <c r="B2899" s="3" t="s">
        <v>3364</v>
      </c>
      <c r="C2899" s="3" t="s">
        <v>7475</v>
      </c>
      <c r="D2899" s="6">
        <v>2500</v>
      </c>
      <c r="E2899" s="8">
        <v>34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>ROUND((E2899/D2899)*100,0)</f>
        <v>1</v>
      </c>
      <c r="P2899" s="8">
        <f>IFERROR(ROUND(E2899/L2899,2),0)</f>
        <v>11.33</v>
      </c>
      <c r="Q2899" s="10" t="s">
        <v>8339</v>
      </c>
      <c r="R2899" t="s">
        <v>8340</v>
      </c>
      <c r="S2899">
        <f>YEAR(T2899)</f>
        <v>2015</v>
      </c>
      <c r="T2899" s="14">
        <f>(((J2899/60)/60)/24)+DATE(1970,1,1)</f>
        <v>42321.101759259262</v>
      </c>
      <c r="U2899" s="15">
        <f>(((I2899/60)/60)/24)+DATE(1970,1,1)</f>
        <v>42351.101759259262</v>
      </c>
    </row>
    <row r="2900" spans="1:21" ht="29" x14ac:dyDescent="0.35">
      <c r="A2900">
        <v>3438</v>
      </c>
      <c r="B2900" s="3" t="s">
        <v>3437</v>
      </c>
      <c r="C2900" s="3" t="s">
        <v>7548</v>
      </c>
      <c r="D2900" s="6">
        <v>2500</v>
      </c>
      <c r="E2900" s="8">
        <v>23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>ROUND((E2900/D2900)*100,0)</f>
        <v>1</v>
      </c>
      <c r="P2900" s="8">
        <f>IFERROR(ROUND(E2900/L2900,2),0)</f>
        <v>1.64</v>
      </c>
      <c r="Q2900" s="10" t="s">
        <v>8339</v>
      </c>
      <c r="R2900" t="s">
        <v>8340</v>
      </c>
      <c r="S2900">
        <f>YEAR(T2900)</f>
        <v>2015</v>
      </c>
      <c r="T2900" s="14">
        <f>(((J2900/60)/60)/24)+DATE(1970,1,1)</f>
        <v>42100.927858796291</v>
      </c>
      <c r="U2900" s="15">
        <f>(((I2900/60)/60)/24)+DATE(1970,1,1)</f>
        <v>42126.875</v>
      </c>
    </row>
    <row r="2901" spans="1:21" ht="29" x14ac:dyDescent="0.35">
      <c r="A2901">
        <v>3441</v>
      </c>
      <c r="B2901" s="3" t="s">
        <v>3440</v>
      </c>
      <c r="C2901" s="3" t="s">
        <v>7551</v>
      </c>
      <c r="D2901" s="6">
        <v>2500</v>
      </c>
      <c r="E2901" s="8">
        <v>22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>ROUND((E2901/D2901)*100,0)</f>
        <v>1</v>
      </c>
      <c r="P2901" s="8">
        <f>IFERROR(ROUND(E2901/L2901,2),0)</f>
        <v>0.51</v>
      </c>
      <c r="Q2901" s="10" t="s">
        <v>8339</v>
      </c>
      <c r="R2901" t="s">
        <v>8340</v>
      </c>
      <c r="S2901">
        <f>YEAR(T2901)</f>
        <v>2015</v>
      </c>
      <c r="T2901" s="14">
        <f>(((J2901/60)/60)/24)+DATE(1970,1,1)</f>
        <v>42294.429641203707</v>
      </c>
      <c r="U2901" s="15">
        <f>(((I2901/60)/60)/24)+DATE(1970,1,1)</f>
        <v>42321.845138888893</v>
      </c>
    </row>
    <row r="2902" spans="1:21" ht="29" x14ac:dyDescent="0.35">
      <c r="A2902">
        <v>3484</v>
      </c>
      <c r="B2902" s="3" t="s">
        <v>3483</v>
      </c>
      <c r="C2902" s="3" t="s">
        <v>7594</v>
      </c>
      <c r="D2902" s="6">
        <v>2500</v>
      </c>
      <c r="E2902" s="8">
        <v>15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>ROUND((E2902/D2902)*100,0)</f>
        <v>1</v>
      </c>
      <c r="P2902" s="8">
        <f>IFERROR(ROUND(E2902/L2902,2),0)</f>
        <v>0.34</v>
      </c>
      <c r="Q2902" s="10" t="s">
        <v>8339</v>
      </c>
      <c r="R2902" t="s">
        <v>8340</v>
      </c>
      <c r="S2902">
        <f>YEAR(T2902)</f>
        <v>2016</v>
      </c>
      <c r="T2902" s="14">
        <f>(((J2902/60)/60)/24)+DATE(1970,1,1)</f>
        <v>42506.760405092587</v>
      </c>
      <c r="U2902" s="15">
        <f>(((I2902/60)/60)/24)+DATE(1970,1,1)</f>
        <v>42536.760405092587</v>
      </c>
    </row>
    <row r="2903" spans="1:21" ht="29" x14ac:dyDescent="0.35">
      <c r="A2903">
        <v>3503</v>
      </c>
      <c r="B2903" s="3" t="s">
        <v>3502</v>
      </c>
      <c r="C2903" s="3" t="s">
        <v>7613</v>
      </c>
      <c r="D2903" s="6">
        <v>2500</v>
      </c>
      <c r="E2903" s="8">
        <v>10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>ROUND((E2903/D2903)*100,0)</f>
        <v>0</v>
      </c>
      <c r="P2903" s="8">
        <f>IFERROR(ROUND(E2903/L2903,2),0)</f>
        <v>0.26</v>
      </c>
      <c r="Q2903" s="10" t="s">
        <v>8339</v>
      </c>
      <c r="R2903" t="s">
        <v>8340</v>
      </c>
      <c r="S2903">
        <f>YEAR(T2903)</f>
        <v>2016</v>
      </c>
      <c r="T2903" s="14">
        <f>(((J2903/60)/60)/24)+DATE(1970,1,1)</f>
        <v>42545.478333333333</v>
      </c>
      <c r="U2903" s="15">
        <f>(((I2903/60)/60)/24)+DATE(1970,1,1)</f>
        <v>42575.478333333333</v>
      </c>
    </row>
    <row r="2904" spans="1:21" ht="72.5" x14ac:dyDescent="0.35">
      <c r="A2904">
        <v>3505</v>
      </c>
      <c r="B2904" s="3" t="s">
        <v>3504</v>
      </c>
      <c r="C2904" s="3" t="s">
        <v>7615</v>
      </c>
      <c r="D2904" s="6">
        <v>2500</v>
      </c>
      <c r="E2904" s="8">
        <v>10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>ROUND((E2904/D2904)*100,0)</f>
        <v>0</v>
      </c>
      <c r="P2904" s="8">
        <f>IFERROR(ROUND(E2904/L2904,2),0)</f>
        <v>0.26</v>
      </c>
      <c r="Q2904" s="10" t="s">
        <v>8339</v>
      </c>
      <c r="R2904" t="s">
        <v>8340</v>
      </c>
      <c r="S2904">
        <f>YEAR(T2904)</f>
        <v>2014</v>
      </c>
      <c r="T2904" s="14">
        <f>(((J2904/60)/60)/24)+DATE(1970,1,1)</f>
        <v>41760.935706018521</v>
      </c>
      <c r="U2904" s="15">
        <f>(((I2904/60)/60)/24)+DATE(1970,1,1)</f>
        <v>41772.166666666664</v>
      </c>
    </row>
    <row r="2905" spans="1:21" ht="29" x14ac:dyDescent="0.35">
      <c r="A2905">
        <v>3516</v>
      </c>
      <c r="B2905" s="3" t="s">
        <v>3515</v>
      </c>
      <c r="C2905" s="3" t="s">
        <v>7626</v>
      </c>
      <c r="D2905" s="6">
        <v>2500</v>
      </c>
      <c r="E2905" s="8">
        <v>10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>ROUND((E2905/D2905)*100,0)</f>
        <v>0</v>
      </c>
      <c r="P2905" s="8">
        <f>IFERROR(ROUND(E2905/L2905,2),0)</f>
        <v>0.91</v>
      </c>
      <c r="Q2905" s="10" t="s">
        <v>8339</v>
      </c>
      <c r="R2905" t="s">
        <v>8340</v>
      </c>
      <c r="S2905">
        <f>YEAR(T2905)</f>
        <v>2014</v>
      </c>
      <c r="T2905" s="14">
        <f>(((J2905/60)/60)/24)+DATE(1970,1,1)</f>
        <v>41856.010069444441</v>
      </c>
      <c r="U2905" s="15">
        <f>(((I2905/60)/60)/24)+DATE(1970,1,1)</f>
        <v>41890.125</v>
      </c>
    </row>
    <row r="2906" spans="1:21" x14ac:dyDescent="0.35">
      <c r="A2906">
        <v>3544</v>
      </c>
      <c r="B2906" s="3" t="s">
        <v>3543</v>
      </c>
      <c r="C2906" s="3" t="s">
        <v>7654</v>
      </c>
      <c r="D2906" s="6">
        <v>2500</v>
      </c>
      <c r="E2906" s="8">
        <v>10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>ROUND((E2906/D2906)*100,0)</f>
        <v>0</v>
      </c>
      <c r="P2906" s="8">
        <f>IFERROR(ROUND(E2906/L2906,2),0)</f>
        <v>0.42</v>
      </c>
      <c r="Q2906" s="10" t="s">
        <v>8339</v>
      </c>
      <c r="R2906" t="s">
        <v>8340</v>
      </c>
      <c r="S2906">
        <f>YEAR(T2906)</f>
        <v>2015</v>
      </c>
      <c r="T2906" s="14">
        <f>(((J2906/60)/60)/24)+DATE(1970,1,1)</f>
        <v>42040.831678240742</v>
      </c>
      <c r="U2906" s="15">
        <f>(((I2906/60)/60)/24)+DATE(1970,1,1)</f>
        <v>42070.831678240742</v>
      </c>
    </row>
    <row r="2907" spans="1:21" ht="29" x14ac:dyDescent="0.35">
      <c r="A2907">
        <v>3550</v>
      </c>
      <c r="B2907" s="3" t="s">
        <v>3549</v>
      </c>
      <c r="C2907" s="3" t="s">
        <v>7660</v>
      </c>
      <c r="D2907" s="6">
        <v>2500</v>
      </c>
      <c r="E2907" s="8">
        <v>10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>ROUND((E2907/D2907)*100,0)</f>
        <v>0</v>
      </c>
      <c r="P2907" s="8">
        <f>IFERROR(ROUND(E2907/L2907,2),0)</f>
        <v>0.16</v>
      </c>
      <c r="Q2907" s="10" t="s">
        <v>8339</v>
      </c>
      <c r="R2907" t="s">
        <v>8340</v>
      </c>
      <c r="S2907">
        <f>YEAR(T2907)</f>
        <v>2016</v>
      </c>
      <c r="T2907" s="14">
        <f>(((J2907/60)/60)/24)+DATE(1970,1,1)</f>
        <v>42462.893495370372</v>
      </c>
      <c r="U2907" s="15">
        <f>(((I2907/60)/60)/24)+DATE(1970,1,1)</f>
        <v>42492.893495370372</v>
      </c>
    </row>
    <row r="2908" spans="1:21" ht="101.5" x14ac:dyDescent="0.35">
      <c r="A2908">
        <v>3561</v>
      </c>
      <c r="B2908" s="3" t="s">
        <v>3560</v>
      </c>
      <c r="C2908" s="3" t="s">
        <v>7671</v>
      </c>
      <c r="D2908" s="6">
        <v>2500</v>
      </c>
      <c r="E2908" s="8">
        <v>6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>ROUND((E2908/D2908)*100,0)</f>
        <v>0</v>
      </c>
      <c r="P2908" s="8">
        <f>IFERROR(ROUND(E2908/L2908,2),0)</f>
        <v>0.11</v>
      </c>
      <c r="Q2908" s="10" t="s">
        <v>8339</v>
      </c>
      <c r="R2908" t="s">
        <v>8340</v>
      </c>
      <c r="S2908">
        <f>YEAR(T2908)</f>
        <v>2015</v>
      </c>
      <c r="T2908" s="14">
        <f>(((J2908/60)/60)/24)+DATE(1970,1,1)</f>
        <v>42203.680300925931</v>
      </c>
      <c r="U2908" s="15">
        <f>(((I2908/60)/60)/24)+DATE(1970,1,1)</f>
        <v>42221.774999999994</v>
      </c>
    </row>
    <row r="2909" spans="1:21" ht="29" x14ac:dyDescent="0.35">
      <c r="A2909">
        <v>3597</v>
      </c>
      <c r="B2909" s="3" t="s">
        <v>3596</v>
      </c>
      <c r="C2909" s="3" t="s">
        <v>7707</v>
      </c>
      <c r="D2909" s="6">
        <v>2500</v>
      </c>
      <c r="E2909" s="8">
        <v>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>ROUND((E2909/D2909)*100,0)</f>
        <v>0</v>
      </c>
      <c r="P2909" s="8">
        <f>IFERROR(ROUND(E2909/L2909,2),0)</f>
        <v>0.15</v>
      </c>
      <c r="Q2909" s="10" t="s">
        <v>8339</v>
      </c>
      <c r="R2909" t="s">
        <v>8340</v>
      </c>
      <c r="S2909">
        <f>YEAR(T2909)</f>
        <v>2016</v>
      </c>
      <c r="T2909" s="14">
        <f>(((J2909/60)/60)/24)+DATE(1970,1,1)</f>
        <v>42417.585532407407</v>
      </c>
      <c r="U2909" s="15">
        <f>(((I2909/60)/60)/24)+DATE(1970,1,1)</f>
        <v>42432.249305555553</v>
      </c>
    </row>
    <row r="2910" spans="1:21" ht="29" x14ac:dyDescent="0.35">
      <c r="A2910">
        <v>3611</v>
      </c>
      <c r="B2910" s="3" t="s">
        <v>3610</v>
      </c>
      <c r="C2910" s="3" t="s">
        <v>7721</v>
      </c>
      <c r="D2910" s="6">
        <v>2500</v>
      </c>
      <c r="E2910" s="8">
        <v>3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>ROUND((E2910/D2910)*100,0)</f>
        <v>0</v>
      </c>
      <c r="P2910" s="8">
        <f>IFERROR(ROUND(E2910/L2910,2),0)</f>
        <v>0.06</v>
      </c>
      <c r="Q2910" s="10" t="s">
        <v>8339</v>
      </c>
      <c r="R2910" t="s">
        <v>8340</v>
      </c>
      <c r="S2910">
        <f>YEAR(T2910)</f>
        <v>2015</v>
      </c>
      <c r="T2910" s="14">
        <f>(((J2910/60)/60)/24)+DATE(1970,1,1)</f>
        <v>42072.370381944449</v>
      </c>
      <c r="U2910" s="15">
        <f>(((I2910/60)/60)/24)+DATE(1970,1,1)</f>
        <v>42102.370381944449</v>
      </c>
    </row>
    <row r="2911" spans="1:21" ht="29" x14ac:dyDescent="0.35">
      <c r="A2911">
        <v>3614</v>
      </c>
      <c r="B2911" s="3" t="s">
        <v>3439</v>
      </c>
      <c r="C2911" s="3" t="s">
        <v>7724</v>
      </c>
      <c r="D2911" s="6">
        <v>2500</v>
      </c>
      <c r="E2911" s="8">
        <v>3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>ROUND((E2911/D2911)*100,0)</f>
        <v>0</v>
      </c>
      <c r="P2911" s="8">
        <f>IFERROR(ROUND(E2911/L2911,2),0)</f>
        <v>0.04</v>
      </c>
      <c r="Q2911" s="10" t="s">
        <v>8339</v>
      </c>
      <c r="R2911" t="s">
        <v>8340</v>
      </c>
      <c r="S2911">
        <f>YEAR(T2911)</f>
        <v>2015</v>
      </c>
      <c r="T2911" s="14">
        <f>(((J2911/60)/60)/24)+DATE(1970,1,1)</f>
        <v>42144.041851851856</v>
      </c>
      <c r="U2911" s="15">
        <f>(((I2911/60)/60)/24)+DATE(1970,1,1)</f>
        <v>42174.041851851856</v>
      </c>
    </row>
    <row r="2912" spans="1:21" ht="29" x14ac:dyDescent="0.35">
      <c r="A2912">
        <v>3615</v>
      </c>
      <c r="B2912" s="3" t="s">
        <v>3613</v>
      </c>
      <c r="C2912" s="3" t="s">
        <v>7725</v>
      </c>
      <c r="D2912" s="6">
        <v>2500</v>
      </c>
      <c r="E2912" s="8">
        <v>2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>ROUND((E2912/D2912)*100,0)</f>
        <v>0</v>
      </c>
      <c r="P2912" s="8">
        <f>IFERROR(ROUND(E2912/L2912,2),0)</f>
        <v>0.03</v>
      </c>
      <c r="Q2912" s="10" t="s">
        <v>8339</v>
      </c>
      <c r="R2912" t="s">
        <v>8340</v>
      </c>
      <c r="S2912">
        <f>YEAR(T2912)</f>
        <v>2015</v>
      </c>
      <c r="T2912" s="14">
        <f>(((J2912/60)/60)/24)+DATE(1970,1,1)</f>
        <v>42318.593703703707</v>
      </c>
      <c r="U2912" s="15">
        <f>(((I2912/60)/60)/24)+DATE(1970,1,1)</f>
        <v>42348.593703703707</v>
      </c>
    </row>
    <row r="2913" spans="1:21" ht="29" x14ac:dyDescent="0.35">
      <c r="A2913">
        <v>3616</v>
      </c>
      <c r="B2913" s="3" t="s">
        <v>3614</v>
      </c>
      <c r="C2913" s="3" t="s">
        <v>7726</v>
      </c>
      <c r="D2913" s="6">
        <v>2500</v>
      </c>
      <c r="E2913" s="8">
        <v>2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>ROUND((E2913/D2913)*100,0)</f>
        <v>0</v>
      </c>
      <c r="P2913" s="8">
        <f>IFERROR(ROUND(E2913/L2913,2),0)</f>
        <v>0.04</v>
      </c>
      <c r="Q2913" s="10" t="s">
        <v>8339</v>
      </c>
      <c r="R2913" t="s">
        <v>8340</v>
      </c>
      <c r="S2913">
        <f>YEAR(T2913)</f>
        <v>2015</v>
      </c>
      <c r="T2913" s="14">
        <f>(((J2913/60)/60)/24)+DATE(1970,1,1)</f>
        <v>42052.949814814812</v>
      </c>
      <c r="U2913" s="15">
        <f>(((I2913/60)/60)/24)+DATE(1970,1,1)</f>
        <v>42082.908148148148</v>
      </c>
    </row>
    <row r="2914" spans="1:21" x14ac:dyDescent="0.35">
      <c r="A2914">
        <v>3623</v>
      </c>
      <c r="B2914" s="3" t="s">
        <v>3621</v>
      </c>
      <c r="C2914" s="3" t="s">
        <v>7733</v>
      </c>
      <c r="D2914" s="6">
        <v>2500</v>
      </c>
      <c r="E2914" s="8">
        <v>2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>ROUND((E2914/D2914)*100,0)</f>
        <v>0</v>
      </c>
      <c r="P2914" s="8">
        <f>IFERROR(ROUND(E2914/L2914,2),0)</f>
        <v>0.06</v>
      </c>
      <c r="Q2914" s="10" t="s">
        <v>8339</v>
      </c>
      <c r="R2914" t="s">
        <v>8340</v>
      </c>
      <c r="S2914">
        <f>YEAR(T2914)</f>
        <v>2014</v>
      </c>
      <c r="T2914" s="14">
        <f>(((J2914/60)/60)/24)+DATE(1970,1,1)</f>
        <v>41828.736921296295</v>
      </c>
      <c r="U2914" s="15">
        <f>(((I2914/60)/60)/24)+DATE(1970,1,1)</f>
        <v>41846.291666666664</v>
      </c>
    </row>
    <row r="2915" spans="1:21" ht="29" x14ac:dyDescent="0.35">
      <c r="A2915">
        <v>3699</v>
      </c>
      <c r="B2915" s="3" t="s">
        <v>3696</v>
      </c>
      <c r="C2915" s="3" t="s">
        <v>7809</v>
      </c>
      <c r="D2915" s="6">
        <v>2500</v>
      </c>
      <c r="E2915" s="8">
        <v>1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>ROUND((E2915/D2915)*100,0)</f>
        <v>0</v>
      </c>
      <c r="P2915" s="8">
        <f>IFERROR(ROUND(E2915/L2915,2),0)</f>
        <v>0.03</v>
      </c>
      <c r="Q2915" s="10" t="s">
        <v>8339</v>
      </c>
      <c r="R2915" t="s">
        <v>8340</v>
      </c>
      <c r="S2915">
        <f>YEAR(T2915)</f>
        <v>2014</v>
      </c>
      <c r="T2915" s="14">
        <f>(((J2915/60)/60)/24)+DATE(1970,1,1)</f>
        <v>41897.602037037039</v>
      </c>
      <c r="U2915" s="15">
        <f>(((I2915/60)/60)/24)+DATE(1970,1,1)</f>
        <v>41927.602037037039</v>
      </c>
    </row>
    <row r="2916" spans="1:21" x14ac:dyDescent="0.35">
      <c r="A2916">
        <v>3747</v>
      </c>
      <c r="B2916" s="3" t="s">
        <v>3744</v>
      </c>
      <c r="C2916" s="3" t="s">
        <v>7857</v>
      </c>
      <c r="D2916" s="6">
        <v>2500</v>
      </c>
      <c r="E2916" s="8">
        <v>0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>ROUND((E2916/D2916)*100,0)</f>
        <v>0</v>
      </c>
      <c r="P2916" s="8">
        <f>IFERROR(ROUND(E2916/L2916,2),0)</f>
        <v>0</v>
      </c>
      <c r="Q2916" s="10" t="s">
        <v>8339</v>
      </c>
      <c r="R2916" t="s">
        <v>8340</v>
      </c>
      <c r="S2916">
        <f>YEAR(T2916)</f>
        <v>2015</v>
      </c>
      <c r="T2916" s="14">
        <f>(((J2916/60)/60)/24)+DATE(1970,1,1)</f>
        <v>42164.299722222218</v>
      </c>
      <c r="U2916" s="15">
        <f>(((I2916/60)/60)/24)+DATE(1970,1,1)</f>
        <v>42190.957638888889</v>
      </c>
    </row>
    <row r="2917" spans="1:21" ht="29" x14ac:dyDescent="0.35">
      <c r="A2917">
        <v>3754</v>
      </c>
      <c r="B2917" s="3" t="s">
        <v>3751</v>
      </c>
      <c r="C2917" s="3" t="s">
        <v>7864</v>
      </c>
      <c r="D2917" s="6">
        <v>2500</v>
      </c>
      <c r="E2917" s="8">
        <v>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>ROUND((E2917/D2917)*100,0)</f>
        <v>0</v>
      </c>
      <c r="P2917" s="8">
        <f>IFERROR(ROUND(E2917/L2917,2),0)</f>
        <v>0</v>
      </c>
      <c r="Q2917" s="10" t="s">
        <v>8339</v>
      </c>
      <c r="R2917" t="s">
        <v>8351</v>
      </c>
      <c r="S2917">
        <f>YEAR(T2917)</f>
        <v>2014</v>
      </c>
      <c r="T2917" s="14">
        <f>(((J2917/60)/60)/24)+DATE(1970,1,1)</f>
        <v>41808.881215277775</v>
      </c>
      <c r="U2917" s="15">
        <f>(((I2917/60)/60)/24)+DATE(1970,1,1)</f>
        <v>41846.207638888889</v>
      </c>
    </row>
    <row r="2918" spans="1:21" ht="29" x14ac:dyDescent="0.35">
      <c r="A2918">
        <v>3774</v>
      </c>
      <c r="B2918" s="3" t="s">
        <v>3771</v>
      </c>
      <c r="C2918" s="3" t="s">
        <v>7884</v>
      </c>
      <c r="D2918" s="6">
        <v>2500</v>
      </c>
      <c r="E2918" s="8">
        <v>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>ROUND((E2918/D2918)*100,0)</f>
        <v>0</v>
      </c>
      <c r="P2918" s="8">
        <f>IFERROR(ROUND(E2918/L2918,2),0)</f>
        <v>0</v>
      </c>
      <c r="Q2918" s="10" t="s">
        <v>8339</v>
      </c>
      <c r="R2918" t="s">
        <v>8351</v>
      </c>
      <c r="S2918">
        <f>YEAR(T2918)</f>
        <v>2015</v>
      </c>
      <c r="T2918" s="14">
        <f>(((J2918/60)/60)/24)+DATE(1970,1,1)</f>
        <v>42087.792303240742</v>
      </c>
      <c r="U2918" s="15">
        <f>(((I2918/60)/60)/24)+DATE(1970,1,1)</f>
        <v>42103.792303240742</v>
      </c>
    </row>
    <row r="2919" spans="1:21" ht="29" x14ac:dyDescent="0.35">
      <c r="A2919">
        <v>3780</v>
      </c>
      <c r="B2919" s="3" t="s">
        <v>3777</v>
      </c>
      <c r="C2919" s="3" t="s">
        <v>7890</v>
      </c>
      <c r="D2919" s="6">
        <v>2500</v>
      </c>
      <c r="E2919" s="8">
        <v>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>ROUND((E2919/D2919)*100,0)</f>
        <v>0</v>
      </c>
      <c r="P2919" s="8">
        <f>IFERROR(ROUND(E2919/L2919,2),0)</f>
        <v>0</v>
      </c>
      <c r="Q2919" s="10" t="s">
        <v>8339</v>
      </c>
      <c r="R2919" t="s">
        <v>8351</v>
      </c>
      <c r="S2919">
        <f>YEAR(T2919)</f>
        <v>2015</v>
      </c>
      <c r="T2919" s="14">
        <f>(((J2919/60)/60)/24)+DATE(1970,1,1)</f>
        <v>42166.219733796301</v>
      </c>
      <c r="U2919" s="15">
        <f>(((I2919/60)/60)/24)+DATE(1970,1,1)</f>
        <v>42198.837499999994</v>
      </c>
    </row>
    <row r="2920" spans="1:21" ht="29" x14ac:dyDescent="0.35">
      <c r="A2920">
        <v>3823</v>
      </c>
      <c r="B2920" s="3" t="s">
        <v>3820</v>
      </c>
      <c r="C2920" s="3" t="s">
        <v>7932</v>
      </c>
      <c r="D2920" s="6">
        <v>2500</v>
      </c>
      <c r="E2920" s="8">
        <v>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>ROUND((E2920/D2920)*100,0)</f>
        <v>0</v>
      </c>
      <c r="P2920" s="8">
        <f>IFERROR(ROUND(E2920/L2920,2),0)</f>
        <v>0</v>
      </c>
      <c r="Q2920" s="10" t="s">
        <v>8339</v>
      </c>
      <c r="R2920" t="s">
        <v>8340</v>
      </c>
      <c r="S2920">
        <f>YEAR(T2920)</f>
        <v>2015</v>
      </c>
      <c r="T2920" s="14">
        <f>(((J2920/60)/60)/24)+DATE(1970,1,1)</f>
        <v>42170.910231481481</v>
      </c>
      <c r="U2920" s="15">
        <f>(((I2920/60)/60)/24)+DATE(1970,1,1)</f>
        <v>42205.165972222225</v>
      </c>
    </row>
    <row r="2921" spans="1:21" ht="29" x14ac:dyDescent="0.35">
      <c r="A2921">
        <v>3851</v>
      </c>
      <c r="B2921" s="3" t="s">
        <v>3848</v>
      </c>
      <c r="C2921" s="3" t="s">
        <v>7960</v>
      </c>
      <c r="D2921" s="6">
        <v>2500</v>
      </c>
      <c r="E2921" s="8">
        <v>0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>ROUND((E2921/D2921)*100,0)</f>
        <v>0</v>
      </c>
      <c r="P2921" s="8">
        <f>IFERROR(ROUND(E2921/L2921,2),0)</f>
        <v>0</v>
      </c>
      <c r="Q2921" s="10" t="s">
        <v>8339</v>
      </c>
      <c r="R2921" t="s">
        <v>8340</v>
      </c>
      <c r="S2921">
        <f>YEAR(T2921)</f>
        <v>2015</v>
      </c>
      <c r="T2921" s="14">
        <f>(((J2921/60)/60)/24)+DATE(1970,1,1)</f>
        <v>42172.439571759256</v>
      </c>
      <c r="U2921" s="15">
        <f>(((I2921/60)/60)/24)+DATE(1970,1,1)</f>
        <v>42202.439571759256</v>
      </c>
    </row>
    <row r="2922" spans="1:21" ht="29" x14ac:dyDescent="0.35">
      <c r="A2922">
        <v>3859</v>
      </c>
      <c r="B2922" s="3" t="s">
        <v>3856</v>
      </c>
      <c r="C2922" s="3" t="s">
        <v>7968</v>
      </c>
      <c r="D2922" s="6">
        <v>2500</v>
      </c>
      <c r="E2922" s="8">
        <v>0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>ROUND((E2922/D2922)*100,0)</f>
        <v>0</v>
      </c>
      <c r="P2922" s="8">
        <f>IFERROR(ROUND(E2922/L2922,2),0)</f>
        <v>0</v>
      </c>
      <c r="Q2922" s="10" t="s">
        <v>8339</v>
      </c>
      <c r="R2922" t="s">
        <v>8340</v>
      </c>
      <c r="S2922">
        <f>YEAR(T2922)</f>
        <v>2014</v>
      </c>
      <c r="T2922" s="14">
        <f>(((J2922/60)/60)/24)+DATE(1970,1,1)</f>
        <v>41789.893599537041</v>
      </c>
      <c r="U2922" s="15">
        <f>(((I2922/60)/60)/24)+DATE(1970,1,1)</f>
        <v>41815.875</v>
      </c>
    </row>
    <row r="2923" spans="1:21" ht="29" x14ac:dyDescent="0.35">
      <c r="A2923">
        <v>3897</v>
      </c>
      <c r="B2923" s="3" t="s">
        <v>3894</v>
      </c>
      <c r="C2923" s="3" t="s">
        <v>8005</v>
      </c>
      <c r="D2923" s="6">
        <v>2500</v>
      </c>
      <c r="E2923" s="8">
        <v>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>ROUND((E2923/D2923)*100,0)</f>
        <v>0</v>
      </c>
      <c r="P2923" s="8">
        <f>IFERROR(ROUND(E2923/L2923,2),0)</f>
        <v>0</v>
      </c>
      <c r="Q2923" s="10" t="s">
        <v>8339</v>
      </c>
      <c r="R2923" t="s">
        <v>8340</v>
      </c>
      <c r="S2923">
        <f>YEAR(T2923)</f>
        <v>2014</v>
      </c>
      <c r="T2923" s="14">
        <f>(((J2923/60)/60)/24)+DATE(1970,1,1)</f>
        <v>41982.87364583333</v>
      </c>
      <c r="U2923" s="15">
        <f>(((I2923/60)/60)/24)+DATE(1970,1,1)</f>
        <v>42012.87364583333</v>
      </c>
    </row>
    <row r="2924" spans="1:21" ht="29" x14ac:dyDescent="0.35">
      <c r="A2924">
        <v>3898</v>
      </c>
      <c r="B2924" s="3" t="s">
        <v>3895</v>
      </c>
      <c r="C2924" s="3" t="s">
        <v>8006</v>
      </c>
      <c r="D2924" s="6">
        <v>2500</v>
      </c>
      <c r="E2924" s="8">
        <v>0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>ROUND((E2924/D2924)*100,0)</f>
        <v>0</v>
      </c>
      <c r="P2924" s="8">
        <f>IFERROR(ROUND(E2924/L2924,2),0)</f>
        <v>0</v>
      </c>
      <c r="Q2924" s="10" t="s">
        <v>8339</v>
      </c>
      <c r="R2924" t="s">
        <v>8340</v>
      </c>
      <c r="S2924">
        <f>YEAR(T2924)</f>
        <v>2015</v>
      </c>
      <c r="T2924" s="14">
        <f>(((J2924/60)/60)/24)+DATE(1970,1,1)</f>
        <v>42193.482291666667</v>
      </c>
      <c r="U2924" s="15">
        <f>(((I2924/60)/60)/24)+DATE(1970,1,1)</f>
        <v>42233.666666666672</v>
      </c>
    </row>
    <row r="2925" spans="1:21" ht="29" x14ac:dyDescent="0.35">
      <c r="A2925">
        <v>3900</v>
      </c>
      <c r="B2925" s="3" t="s">
        <v>3897</v>
      </c>
      <c r="C2925" s="3" t="s">
        <v>8008</v>
      </c>
      <c r="D2925" s="6">
        <v>2500</v>
      </c>
      <c r="E2925" s="8">
        <v>0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>ROUND((E2925/D2925)*100,0)</f>
        <v>0</v>
      </c>
      <c r="P2925" s="8">
        <f>IFERROR(ROUND(E2925/L2925,2),0)</f>
        <v>0</v>
      </c>
      <c r="Q2925" s="10" t="s">
        <v>8339</v>
      </c>
      <c r="R2925" t="s">
        <v>8340</v>
      </c>
      <c r="S2925">
        <f>YEAR(T2925)</f>
        <v>2015</v>
      </c>
      <c r="T2925" s="14">
        <f>(((J2925/60)/60)/24)+DATE(1970,1,1)</f>
        <v>42136.092488425929</v>
      </c>
      <c r="U2925" s="15">
        <f>(((I2925/60)/60)/24)+DATE(1970,1,1)</f>
        <v>42166.092488425929</v>
      </c>
    </row>
    <row r="2926" spans="1:21" ht="29" x14ac:dyDescent="0.35">
      <c r="A2926">
        <v>3914</v>
      </c>
      <c r="B2926" s="3" t="s">
        <v>3911</v>
      </c>
      <c r="C2926" s="3" t="s">
        <v>8022</v>
      </c>
      <c r="D2926" s="6">
        <v>2500</v>
      </c>
      <c r="E2926" s="8">
        <v>0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>ROUND((E2926/D2926)*100,0)</f>
        <v>0</v>
      </c>
      <c r="P2926" s="8">
        <f>IFERROR(ROUND(E2926/L2926,2),0)</f>
        <v>0</v>
      </c>
      <c r="Q2926" s="10" t="s">
        <v>8339</v>
      </c>
      <c r="R2926" t="s">
        <v>8340</v>
      </c>
      <c r="S2926">
        <f>YEAR(T2926)</f>
        <v>2015</v>
      </c>
      <c r="T2926" s="14">
        <f>(((J2926/60)/60)/24)+DATE(1970,1,1)</f>
        <v>42114.818935185183</v>
      </c>
      <c r="U2926" s="15">
        <f>(((I2926/60)/60)/24)+DATE(1970,1,1)</f>
        <v>42134.957638888889</v>
      </c>
    </row>
    <row r="2927" spans="1:21" ht="29" x14ac:dyDescent="0.35">
      <c r="A2927">
        <v>3920</v>
      </c>
      <c r="B2927" s="3" t="s">
        <v>3917</v>
      </c>
      <c r="C2927" s="3" t="s">
        <v>8028</v>
      </c>
      <c r="D2927" s="6">
        <v>2500</v>
      </c>
      <c r="E2927" s="8">
        <v>0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>ROUND((E2927/D2927)*100,0)</f>
        <v>0</v>
      </c>
      <c r="P2927" s="8">
        <f>IFERROR(ROUND(E2927/L2927,2),0)</f>
        <v>0</v>
      </c>
      <c r="Q2927" s="10" t="s">
        <v>8339</v>
      </c>
      <c r="R2927" t="s">
        <v>8340</v>
      </c>
      <c r="S2927">
        <f>YEAR(T2927)</f>
        <v>2016</v>
      </c>
      <c r="T2927" s="14">
        <f>(((J2927/60)/60)/24)+DATE(1970,1,1)</f>
        <v>42657.38726851852</v>
      </c>
      <c r="U2927" s="15">
        <f>(((I2927/60)/60)/24)+DATE(1970,1,1)</f>
        <v>42687.428935185191</v>
      </c>
    </row>
    <row r="2928" spans="1:21" ht="29" x14ac:dyDescent="0.35">
      <c r="A2928">
        <v>3927</v>
      </c>
      <c r="B2928" s="3" t="s">
        <v>3924</v>
      </c>
      <c r="C2928" s="3" t="s">
        <v>8035</v>
      </c>
      <c r="D2928" s="6">
        <v>2500</v>
      </c>
      <c r="E2928" s="8">
        <v>0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>ROUND((E2928/D2928)*100,0)</f>
        <v>0</v>
      </c>
      <c r="P2928" s="8">
        <f>IFERROR(ROUND(E2928/L2928,2),0)</f>
        <v>0</v>
      </c>
      <c r="Q2928" s="10" t="s">
        <v>8339</v>
      </c>
      <c r="R2928" t="s">
        <v>8340</v>
      </c>
      <c r="S2928">
        <f>YEAR(T2928)</f>
        <v>2014</v>
      </c>
      <c r="T2928" s="14">
        <f>(((J2928/60)/60)/24)+DATE(1970,1,1)</f>
        <v>41830.267407407409</v>
      </c>
      <c r="U2928" s="15">
        <f>(((I2928/60)/60)/24)+DATE(1970,1,1)</f>
        <v>41860.267407407409</v>
      </c>
    </row>
    <row r="2929" spans="1:21" ht="29" x14ac:dyDescent="0.35">
      <c r="A2929">
        <v>3980</v>
      </c>
      <c r="B2929" s="3" t="s">
        <v>3977</v>
      </c>
      <c r="C2929" s="3" t="s">
        <v>8087</v>
      </c>
      <c r="D2929" s="6">
        <v>2500</v>
      </c>
      <c r="E2929" s="8">
        <v>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>ROUND((E2929/D2929)*100,0)</f>
        <v>0</v>
      </c>
      <c r="P2929" s="8">
        <f>IFERROR(ROUND(E2929/L2929,2),0)</f>
        <v>0</v>
      </c>
      <c r="Q2929" s="10" t="s">
        <v>8339</v>
      </c>
      <c r="R2929" t="s">
        <v>8340</v>
      </c>
      <c r="S2929">
        <f>YEAR(T2929)</f>
        <v>2014</v>
      </c>
      <c r="T2929" s="14">
        <f>(((J2929/60)/60)/24)+DATE(1970,1,1)</f>
        <v>41795.598923611113</v>
      </c>
      <c r="U2929" s="15">
        <f>(((I2929/60)/60)/24)+DATE(1970,1,1)</f>
        <v>41825.598923611113</v>
      </c>
    </row>
    <row r="2930" spans="1:21" ht="29" x14ac:dyDescent="0.35">
      <c r="A2930">
        <v>4030</v>
      </c>
      <c r="B2930" s="3" t="s">
        <v>4026</v>
      </c>
      <c r="C2930" s="3" t="s">
        <v>8135</v>
      </c>
      <c r="D2930" s="6">
        <v>2500</v>
      </c>
      <c r="E2930" s="8">
        <v>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>ROUND((E2930/D2930)*100,0)</f>
        <v>0</v>
      </c>
      <c r="P2930" s="8">
        <f>IFERROR(ROUND(E2930/L2930,2),0)</f>
        <v>0</v>
      </c>
      <c r="Q2930" s="10" t="s">
        <v>8339</v>
      </c>
      <c r="R2930" t="s">
        <v>8340</v>
      </c>
      <c r="S2930">
        <f>YEAR(T2930)</f>
        <v>2016</v>
      </c>
      <c r="T2930" s="14">
        <f>(((J2930/60)/60)/24)+DATE(1970,1,1)</f>
        <v>42374.655081018514</v>
      </c>
      <c r="U2930" s="15">
        <f>(((I2930/60)/60)/24)+DATE(1970,1,1)</f>
        <v>42403.784027777772</v>
      </c>
    </row>
    <row r="2931" spans="1:21" ht="29" x14ac:dyDescent="0.35">
      <c r="A2931">
        <v>4038</v>
      </c>
      <c r="B2931" s="3" t="s">
        <v>4034</v>
      </c>
      <c r="C2931" s="3" t="s">
        <v>8142</v>
      </c>
      <c r="D2931" s="6">
        <v>2500</v>
      </c>
      <c r="E2931" s="8">
        <v>0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>ROUND((E2931/D2931)*100,0)</f>
        <v>0</v>
      </c>
      <c r="P2931" s="8">
        <f>IFERROR(ROUND(E2931/L2931,2),0)</f>
        <v>0</v>
      </c>
      <c r="Q2931" s="10" t="s">
        <v>8339</v>
      </c>
      <c r="R2931" t="s">
        <v>8340</v>
      </c>
      <c r="S2931">
        <f>YEAR(T2931)</f>
        <v>2014</v>
      </c>
      <c r="T2931" s="14">
        <f>(((J2931/60)/60)/24)+DATE(1970,1,1)</f>
        <v>41869.798726851855</v>
      </c>
      <c r="U2931" s="15">
        <f>(((I2931/60)/60)/24)+DATE(1970,1,1)</f>
        <v>41929.798726851855</v>
      </c>
    </row>
    <row r="2932" spans="1:21" ht="29" x14ac:dyDescent="0.35">
      <c r="A2932">
        <v>4093</v>
      </c>
      <c r="B2932" s="3" t="s">
        <v>4089</v>
      </c>
      <c r="C2932" s="3" t="s">
        <v>8196</v>
      </c>
      <c r="D2932" s="6">
        <v>2500</v>
      </c>
      <c r="E2932" s="8">
        <v>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>ROUND((E2932/D2932)*100,0)</f>
        <v>0</v>
      </c>
      <c r="P2932" s="8">
        <f>IFERROR(ROUND(E2932/L2932,2),0)</f>
        <v>0</v>
      </c>
      <c r="Q2932" s="10" t="s">
        <v>8339</v>
      </c>
      <c r="R2932" t="s">
        <v>8340</v>
      </c>
      <c r="S2932">
        <f>YEAR(T2932)</f>
        <v>2015</v>
      </c>
      <c r="T2932" s="14">
        <f>(((J2932/60)/60)/24)+DATE(1970,1,1)</f>
        <v>42178.815891203703</v>
      </c>
      <c r="U2932" s="15">
        <f>(((I2932/60)/60)/24)+DATE(1970,1,1)</f>
        <v>42238.815891203703</v>
      </c>
    </row>
    <row r="2933" spans="1:21" ht="29" x14ac:dyDescent="0.35">
      <c r="A2933">
        <v>4112</v>
      </c>
      <c r="B2933" s="3" t="s">
        <v>4108</v>
      </c>
      <c r="C2933" s="3" t="s">
        <v>6961</v>
      </c>
      <c r="D2933" s="6">
        <v>2500</v>
      </c>
      <c r="E2933" s="8">
        <v>0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>ROUND((E2933/D2933)*100,0)</f>
        <v>0</v>
      </c>
      <c r="P2933" s="8">
        <f>IFERROR(ROUND(E2933/L2933,2),0)</f>
        <v>0</v>
      </c>
      <c r="Q2933" s="10" t="s">
        <v>8339</v>
      </c>
      <c r="R2933" t="s">
        <v>8340</v>
      </c>
      <c r="S2933">
        <f>YEAR(T2933)</f>
        <v>2016</v>
      </c>
      <c r="T2933" s="14">
        <f>(((J2933/60)/60)/24)+DATE(1970,1,1)</f>
        <v>42400.946597222224</v>
      </c>
      <c r="U2933" s="15">
        <f>(((I2933/60)/60)/24)+DATE(1970,1,1)</f>
        <v>42428</v>
      </c>
    </row>
    <row r="2934" spans="1:21" ht="29" x14ac:dyDescent="0.35">
      <c r="A2934">
        <v>2724</v>
      </c>
      <c r="B2934" s="3" t="s">
        <v>2724</v>
      </c>
      <c r="C2934" s="3" t="s">
        <v>6834</v>
      </c>
      <c r="D2934" s="6">
        <v>2468</v>
      </c>
      <c r="E2934" s="8">
        <v>435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>ROUND((E2934/D2934)*100,0)</f>
        <v>18</v>
      </c>
      <c r="P2934" s="8">
        <f>IFERROR(ROUND(E2934/L2934,2),0)</f>
        <v>0.43</v>
      </c>
      <c r="Q2934" s="10" t="s">
        <v>8316</v>
      </c>
      <c r="R2934" t="s">
        <v>8317</v>
      </c>
      <c r="S2934">
        <f>YEAR(T2934)</f>
        <v>2015</v>
      </c>
      <c r="T2934" s="14">
        <f>(((J2934/60)/60)/24)+DATE(1970,1,1)</f>
        <v>42199.32707175926</v>
      </c>
      <c r="U2934" s="15">
        <f>(((I2934/60)/60)/24)+DATE(1970,1,1)</f>
        <v>42231.32707175926</v>
      </c>
    </row>
    <row r="2935" spans="1:21" ht="29" x14ac:dyDescent="0.35">
      <c r="A2935">
        <v>376</v>
      </c>
      <c r="B2935" s="3" t="s">
        <v>377</v>
      </c>
      <c r="C2935" s="3" t="s">
        <v>4486</v>
      </c>
      <c r="D2935" s="6">
        <v>2450</v>
      </c>
      <c r="E2935" s="8">
        <v>21884.69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>ROUND((E2935/D2935)*100,0)</f>
        <v>893</v>
      </c>
      <c r="P2935" s="8">
        <f>IFERROR(ROUND(E2935/L2935,2),0)</f>
        <v>455.93</v>
      </c>
      <c r="Q2935" s="10" t="s">
        <v>8308</v>
      </c>
      <c r="R2935" t="s">
        <v>8332</v>
      </c>
      <c r="S2935">
        <f>YEAR(T2935)</f>
        <v>2016</v>
      </c>
      <c r="T2935" s="14">
        <f>(((J2935/60)/60)/24)+DATE(1970,1,1)</f>
        <v>42576.452731481477</v>
      </c>
      <c r="U2935" s="15">
        <f>(((I2935/60)/60)/24)+DATE(1970,1,1)</f>
        <v>42607.452731481477</v>
      </c>
    </row>
    <row r="2936" spans="1:21" ht="29" x14ac:dyDescent="0.35">
      <c r="A2936">
        <v>3865</v>
      </c>
      <c r="B2936" s="3" t="s">
        <v>3862</v>
      </c>
      <c r="C2936" s="3" t="s">
        <v>7974</v>
      </c>
      <c r="D2936" s="6">
        <v>2413</v>
      </c>
      <c r="E2936" s="8">
        <v>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>ROUND((E2936/D2936)*100,0)</f>
        <v>0</v>
      </c>
      <c r="P2936" s="8">
        <f>IFERROR(ROUND(E2936/L2936,2),0)</f>
        <v>0</v>
      </c>
      <c r="Q2936" s="10" t="s">
        <v>8339</v>
      </c>
      <c r="R2936" t="s">
        <v>8340</v>
      </c>
      <c r="S2936">
        <f>YEAR(T2936)</f>
        <v>2014</v>
      </c>
      <c r="T2936" s="14">
        <f>(((J2936/60)/60)/24)+DATE(1970,1,1)</f>
        <v>41841.651597222226</v>
      </c>
      <c r="U2936" s="15">
        <f>(((I2936/60)/60)/24)+DATE(1970,1,1)</f>
        <v>41881.229166666664</v>
      </c>
    </row>
    <row r="2937" spans="1:21" ht="29" x14ac:dyDescent="0.35">
      <c r="A2937">
        <v>1493</v>
      </c>
      <c r="B2937" s="3" t="s">
        <v>1494</v>
      </c>
      <c r="C2937" s="3" t="s">
        <v>5603</v>
      </c>
      <c r="D2937" s="6">
        <v>2400</v>
      </c>
      <c r="E2937" s="8">
        <v>3172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>ROUND((E2937/D2937)*100,0)</f>
        <v>132</v>
      </c>
      <c r="P2937" s="8">
        <f>IFERROR(ROUND(E2937/L2937,2),0)</f>
        <v>0</v>
      </c>
      <c r="Q2937" s="10" t="s">
        <v>8318</v>
      </c>
      <c r="R2937" t="s">
        <v>8342</v>
      </c>
      <c r="S2937">
        <f>YEAR(T2937)</f>
        <v>2013</v>
      </c>
      <c r="T2937" s="14">
        <f>(((J2937/60)/60)/24)+DATE(1970,1,1)</f>
        <v>41411.866608796299</v>
      </c>
      <c r="U2937" s="15">
        <f>(((I2937/60)/60)/24)+DATE(1970,1,1)</f>
        <v>41441.866608796299</v>
      </c>
    </row>
    <row r="2938" spans="1:21" x14ac:dyDescent="0.35">
      <c r="A2938">
        <v>1689</v>
      </c>
      <c r="B2938" s="3" t="s">
        <v>1690</v>
      </c>
      <c r="C2938" s="3" t="s">
        <v>5799</v>
      </c>
      <c r="D2938" s="6">
        <v>2400</v>
      </c>
      <c r="E2938" s="8">
        <v>2524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>ROUND((E2938/D2938)*100,0)</f>
        <v>105</v>
      </c>
      <c r="P2938" s="8">
        <f>IFERROR(ROUND(E2938/L2938,2),0)</f>
        <v>180.29</v>
      </c>
      <c r="Q2938" s="10" t="s">
        <v>8313</v>
      </c>
      <c r="R2938" t="s">
        <v>8345</v>
      </c>
      <c r="S2938">
        <f>YEAR(T2938)</f>
        <v>2017</v>
      </c>
      <c r="T2938" s="14">
        <f>(((J2938/60)/60)/24)+DATE(1970,1,1)</f>
        <v>42780.942476851851</v>
      </c>
      <c r="U2938" s="15">
        <f>(((I2938/60)/60)/24)+DATE(1970,1,1)</f>
        <v>42810.900810185187</v>
      </c>
    </row>
    <row r="2939" spans="1:21" ht="29" x14ac:dyDescent="0.35">
      <c r="A2939">
        <v>2986</v>
      </c>
      <c r="B2939" s="3" t="s">
        <v>2986</v>
      </c>
      <c r="C2939" s="3" t="s">
        <v>7096</v>
      </c>
      <c r="D2939" s="6">
        <v>2400</v>
      </c>
      <c r="E2939" s="8">
        <v>189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>ROUND((E2939/D2939)*100,0)</f>
        <v>8</v>
      </c>
      <c r="P2939" s="8">
        <f>IFERROR(ROUND(E2939/L2939,2),0)</f>
        <v>3.38</v>
      </c>
      <c r="Q2939" s="10" t="s">
        <v>8339</v>
      </c>
      <c r="R2939" t="s">
        <v>8357</v>
      </c>
      <c r="S2939">
        <f>YEAR(T2939)</f>
        <v>2016</v>
      </c>
      <c r="T2939" s="14">
        <f>(((J2939/60)/60)/24)+DATE(1970,1,1)</f>
        <v>42431.500069444446</v>
      </c>
      <c r="U2939" s="15">
        <f>(((I2939/60)/60)/24)+DATE(1970,1,1)</f>
        <v>42491.458402777775</v>
      </c>
    </row>
    <row r="2940" spans="1:21" ht="29" x14ac:dyDescent="0.35">
      <c r="A2940">
        <v>3555</v>
      </c>
      <c r="B2940" s="3" t="s">
        <v>3554</v>
      </c>
      <c r="C2940" s="3" t="s">
        <v>7665</v>
      </c>
      <c r="D2940" s="6">
        <v>2400</v>
      </c>
      <c r="E2940" s="8">
        <v>8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>ROUND((E2940/D2940)*100,0)</f>
        <v>0</v>
      </c>
      <c r="P2940" s="8">
        <f>IFERROR(ROUND(E2940/L2940,2),0)</f>
        <v>0.56999999999999995</v>
      </c>
      <c r="Q2940" s="10" t="s">
        <v>8339</v>
      </c>
      <c r="R2940" t="s">
        <v>8340</v>
      </c>
      <c r="S2940">
        <f>YEAR(T2940)</f>
        <v>2016</v>
      </c>
      <c r="T2940" s="14">
        <f>(((J2940/60)/60)/24)+DATE(1970,1,1)</f>
        <v>42661.442060185189</v>
      </c>
      <c r="U2940" s="15">
        <f>(((I2940/60)/60)/24)+DATE(1970,1,1)</f>
        <v>42691.483726851846</v>
      </c>
    </row>
    <row r="2941" spans="1:21" x14ac:dyDescent="0.35">
      <c r="A2941">
        <v>3778</v>
      </c>
      <c r="B2941" s="3" t="s">
        <v>3775</v>
      </c>
      <c r="C2941" s="3" t="s">
        <v>7888</v>
      </c>
      <c r="D2941" s="6">
        <v>2400</v>
      </c>
      <c r="E2941" s="8">
        <v>0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>ROUND((E2941/D2941)*100,0)</f>
        <v>0</v>
      </c>
      <c r="P2941" s="8">
        <f>IFERROR(ROUND(E2941/L2941,2),0)</f>
        <v>0</v>
      </c>
      <c r="Q2941" s="10" t="s">
        <v>8339</v>
      </c>
      <c r="R2941" t="s">
        <v>8351</v>
      </c>
      <c r="S2941">
        <f>YEAR(T2941)</f>
        <v>2014</v>
      </c>
      <c r="T2941" s="14">
        <f>(((J2941/60)/60)/24)+DATE(1970,1,1)</f>
        <v>41989.819212962961</v>
      </c>
      <c r="U2941" s="15">
        <f>(((I2941/60)/60)/24)+DATE(1970,1,1)</f>
        <v>42049.819212962961</v>
      </c>
    </row>
    <row r="2942" spans="1:21" ht="29" x14ac:dyDescent="0.35">
      <c r="A2942">
        <v>1531</v>
      </c>
      <c r="B2942" s="3" t="s">
        <v>1532</v>
      </c>
      <c r="C2942" s="3" t="s">
        <v>5641</v>
      </c>
      <c r="D2942" s="6">
        <v>2350</v>
      </c>
      <c r="E2942" s="8">
        <v>3045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>ROUND((E2942/D2942)*100,0)</f>
        <v>130</v>
      </c>
      <c r="P2942" s="8">
        <f>IFERROR(ROUND(E2942/L2942,2),0)</f>
        <v>41.71</v>
      </c>
      <c r="Q2942" s="10" t="s">
        <v>8325</v>
      </c>
      <c r="R2942" t="s">
        <v>8331</v>
      </c>
      <c r="S2942">
        <f>YEAR(T2942)</f>
        <v>2014</v>
      </c>
      <c r="T2942" s="14">
        <f>(((J2942/60)/60)/24)+DATE(1970,1,1)</f>
        <v>41941.802384259259</v>
      </c>
      <c r="U2942" s="15">
        <f>(((I2942/60)/60)/24)+DATE(1970,1,1)</f>
        <v>41974.125</v>
      </c>
    </row>
    <row r="2943" spans="1:21" ht="29" x14ac:dyDescent="0.35">
      <c r="A2943">
        <v>270</v>
      </c>
      <c r="B2943" s="3" t="s">
        <v>271</v>
      </c>
      <c r="C2943" s="3" t="s">
        <v>4380</v>
      </c>
      <c r="D2943" s="6">
        <v>2300</v>
      </c>
      <c r="E2943" s="8">
        <v>30675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>ROUND((E2943/D2943)*100,0)</f>
        <v>1334</v>
      </c>
      <c r="P2943" s="8">
        <f>IFERROR(ROUND(E2943/L2943,2),0)</f>
        <v>502.87</v>
      </c>
      <c r="Q2943" s="10" t="s">
        <v>8308</v>
      </c>
      <c r="R2943" t="s">
        <v>8332</v>
      </c>
      <c r="S2943">
        <f>YEAR(T2943)</f>
        <v>2011</v>
      </c>
      <c r="T2943" s="14">
        <f>(((J2943/60)/60)/24)+DATE(1970,1,1)</f>
        <v>40637.866550925923</v>
      </c>
      <c r="U2943" s="15">
        <f>(((I2943/60)/60)/24)+DATE(1970,1,1)</f>
        <v>40688.166666666664</v>
      </c>
    </row>
    <row r="2944" spans="1:21" ht="29" x14ac:dyDescent="0.35">
      <c r="A2944">
        <v>803</v>
      </c>
      <c r="B2944" s="3" t="s">
        <v>804</v>
      </c>
      <c r="C2944" s="3" t="s">
        <v>4913</v>
      </c>
      <c r="D2944" s="6">
        <v>2300</v>
      </c>
      <c r="E2944" s="8">
        <v>8348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>ROUND((E2944/D2944)*100,0)</f>
        <v>363</v>
      </c>
      <c r="P2944" s="8">
        <f>IFERROR(ROUND(E2944/L2944,2),0)</f>
        <v>219.68</v>
      </c>
      <c r="Q2944" s="10" t="s">
        <v>8313</v>
      </c>
      <c r="R2944" t="s">
        <v>8315</v>
      </c>
      <c r="S2944">
        <f>YEAR(T2944)</f>
        <v>2011</v>
      </c>
      <c r="T2944" s="14">
        <f>(((J2944/60)/60)/24)+DATE(1970,1,1)</f>
        <v>40665.949976851851</v>
      </c>
      <c r="U2944" s="15">
        <f>(((I2944/60)/60)/24)+DATE(1970,1,1)</f>
        <v>40692.041666666664</v>
      </c>
    </row>
    <row r="2945" spans="1:21" ht="29" x14ac:dyDescent="0.35">
      <c r="A2945">
        <v>1648</v>
      </c>
      <c r="B2945" s="3" t="s">
        <v>1649</v>
      </c>
      <c r="C2945" s="3" t="s">
        <v>5758</v>
      </c>
      <c r="D2945" s="6">
        <v>2300</v>
      </c>
      <c r="E2945" s="8">
        <v>2609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>ROUND((E2945/D2945)*100,0)</f>
        <v>113</v>
      </c>
      <c r="P2945" s="8">
        <f>IFERROR(ROUND(E2945/L2945,2),0)</f>
        <v>28.99</v>
      </c>
      <c r="Q2945" s="10" t="s">
        <v>8313</v>
      </c>
      <c r="R2945" t="s">
        <v>8337</v>
      </c>
      <c r="S2945">
        <f>YEAR(T2945)</f>
        <v>2011</v>
      </c>
      <c r="T2945" s="14">
        <f>(((J2945/60)/60)/24)+DATE(1970,1,1)</f>
        <v>40592.704652777778</v>
      </c>
      <c r="U2945" s="15">
        <f>(((I2945/60)/60)/24)+DATE(1970,1,1)</f>
        <v>40622.662986111114</v>
      </c>
    </row>
    <row r="2946" spans="1:21" ht="29" x14ac:dyDescent="0.35">
      <c r="A2946">
        <v>2302</v>
      </c>
      <c r="B2946" s="3" t="s">
        <v>2303</v>
      </c>
      <c r="C2946" s="3" t="s">
        <v>6412</v>
      </c>
      <c r="D2946" s="6">
        <v>2300</v>
      </c>
      <c r="E2946" s="8">
        <v>1063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>ROUND((E2946/D2946)*100,0)</f>
        <v>46</v>
      </c>
      <c r="P2946" s="8">
        <f>IFERROR(ROUND(E2946/L2946,2),0)</f>
        <v>12.51</v>
      </c>
      <c r="Q2946" s="10" t="s">
        <v>8313</v>
      </c>
      <c r="R2946" t="s">
        <v>8343</v>
      </c>
      <c r="S2946">
        <f>YEAR(T2946)</f>
        <v>2013</v>
      </c>
      <c r="T2946" s="14">
        <f>(((J2946/60)/60)/24)+DATE(1970,1,1)</f>
        <v>41605.868449074071</v>
      </c>
      <c r="U2946" s="15">
        <f>(((I2946/60)/60)/24)+DATE(1970,1,1)</f>
        <v>41639.291666666664</v>
      </c>
    </row>
    <row r="2947" spans="1:21" ht="29" x14ac:dyDescent="0.35">
      <c r="A2947">
        <v>1543</v>
      </c>
      <c r="B2947" s="3" t="s">
        <v>1544</v>
      </c>
      <c r="C2947" s="3" t="s">
        <v>5653</v>
      </c>
      <c r="D2947" s="6">
        <v>2250</v>
      </c>
      <c r="E2947" s="8">
        <v>3022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>ROUND((E2947/D2947)*100,0)</f>
        <v>134</v>
      </c>
      <c r="P2947" s="8">
        <f>IFERROR(ROUND(E2947/L2947,2),0)</f>
        <v>3022</v>
      </c>
      <c r="Q2947" s="10" t="s">
        <v>8325</v>
      </c>
      <c r="R2947" t="s">
        <v>8326</v>
      </c>
      <c r="S2947">
        <f>YEAR(T2947)</f>
        <v>2014</v>
      </c>
      <c r="T2947" s="14">
        <f>(((J2947/60)/60)/24)+DATE(1970,1,1)</f>
        <v>41935.509652777779</v>
      </c>
      <c r="U2947" s="15">
        <f>(((I2947/60)/60)/24)+DATE(1970,1,1)</f>
        <v>41965.551319444443</v>
      </c>
    </row>
    <row r="2948" spans="1:21" ht="29" x14ac:dyDescent="0.35">
      <c r="A2948">
        <v>3252</v>
      </c>
      <c r="B2948" s="3" t="s">
        <v>3252</v>
      </c>
      <c r="C2948" s="3" t="s">
        <v>7362</v>
      </c>
      <c r="D2948" s="6">
        <v>2250</v>
      </c>
      <c r="E2948" s="8">
        <v>55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>ROUND((E2948/D2948)*100,0)</f>
        <v>2</v>
      </c>
      <c r="P2948" s="8">
        <f>IFERROR(ROUND(E2948/L2948,2),0)</f>
        <v>1.1000000000000001</v>
      </c>
      <c r="Q2948" s="10" t="s">
        <v>8339</v>
      </c>
      <c r="R2948" t="s">
        <v>8340</v>
      </c>
      <c r="S2948">
        <f>YEAR(T2948)</f>
        <v>2016</v>
      </c>
      <c r="T2948" s="14">
        <f>(((J2948/60)/60)/24)+DATE(1970,1,1)</f>
        <v>42590.472685185188</v>
      </c>
      <c r="U2948" s="15">
        <f>(((I2948/60)/60)/24)+DATE(1970,1,1)</f>
        <v>42620.472685185188</v>
      </c>
    </row>
    <row r="2949" spans="1:21" ht="29" x14ac:dyDescent="0.35">
      <c r="A2949">
        <v>4081</v>
      </c>
      <c r="B2949" s="3" t="s">
        <v>4077</v>
      </c>
      <c r="C2949" s="3" t="s">
        <v>8184</v>
      </c>
      <c r="D2949" s="6">
        <v>2224</v>
      </c>
      <c r="E2949" s="8">
        <v>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>ROUND((E2949/D2949)*100,0)</f>
        <v>0</v>
      </c>
      <c r="P2949" s="8">
        <f>IFERROR(ROUND(E2949/L2949,2),0)</f>
        <v>0</v>
      </c>
      <c r="Q2949" s="10" t="s">
        <v>8339</v>
      </c>
      <c r="R2949" t="s">
        <v>8340</v>
      </c>
      <c r="S2949">
        <f>YEAR(T2949)</f>
        <v>2015</v>
      </c>
      <c r="T2949" s="14">
        <f>(((J2949/60)/60)/24)+DATE(1970,1,1)</f>
        <v>42041.581307870365</v>
      </c>
      <c r="U2949" s="15">
        <f>(((I2949/60)/60)/24)+DATE(1970,1,1)</f>
        <v>42071.539641203708</v>
      </c>
    </row>
    <row r="2950" spans="1:21" ht="29" x14ac:dyDescent="0.35">
      <c r="A2950">
        <v>745</v>
      </c>
      <c r="B2950" s="3" t="s">
        <v>746</v>
      </c>
      <c r="C2950" s="3" t="s">
        <v>4855</v>
      </c>
      <c r="D2950" s="6">
        <v>2220</v>
      </c>
      <c r="E2950" s="8">
        <v>9425.23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>ROUND((E2950/D2950)*100,0)</f>
        <v>425</v>
      </c>
      <c r="P2950" s="8">
        <f>IFERROR(ROUND(E2950/L2950,2),0)</f>
        <v>127.37</v>
      </c>
      <c r="Q2950" s="10" t="s">
        <v>8318</v>
      </c>
      <c r="R2950" t="s">
        <v>8319</v>
      </c>
      <c r="S2950">
        <f>YEAR(T2950)</f>
        <v>2013</v>
      </c>
      <c r="T2950" s="14">
        <f>(((J2950/60)/60)/24)+DATE(1970,1,1)</f>
        <v>41367.572280092594</v>
      </c>
      <c r="U2950" s="15">
        <f>(((I2950/60)/60)/24)+DATE(1970,1,1)</f>
        <v>41397.572280092594</v>
      </c>
    </row>
    <row r="2951" spans="1:21" ht="29" x14ac:dyDescent="0.35">
      <c r="A2951">
        <v>72</v>
      </c>
      <c r="B2951" s="3" t="s">
        <v>74</v>
      </c>
      <c r="C2951" s="3" t="s">
        <v>4183</v>
      </c>
      <c r="D2951" s="6">
        <v>2200</v>
      </c>
      <c r="E2951" s="8">
        <v>108397.11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>ROUND((E2951/D2951)*100,0)</f>
        <v>4927</v>
      </c>
      <c r="P2951" s="8">
        <f>IFERROR(ROUND(E2951/L2951,2),0)</f>
        <v>2643.83</v>
      </c>
      <c r="Q2951" s="10" t="s">
        <v>8308</v>
      </c>
      <c r="R2951" t="s">
        <v>8310</v>
      </c>
      <c r="S2951">
        <f>YEAR(T2951)</f>
        <v>2012</v>
      </c>
      <c r="T2951" s="14">
        <f>(((J2951/60)/60)/24)+DATE(1970,1,1)</f>
        <v>41208.010196759256</v>
      </c>
      <c r="U2951" s="15">
        <f>(((I2951/60)/60)/24)+DATE(1970,1,1)</f>
        <v>41228</v>
      </c>
    </row>
    <row r="2952" spans="1:21" ht="29" x14ac:dyDescent="0.35">
      <c r="A2952">
        <v>105</v>
      </c>
      <c r="B2952" s="3" t="s">
        <v>107</v>
      </c>
      <c r="C2952" s="3" t="s">
        <v>4216</v>
      </c>
      <c r="D2952" s="6">
        <v>2200</v>
      </c>
      <c r="E2952" s="8">
        <v>76726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>ROUND((E2952/D2952)*100,0)</f>
        <v>3488</v>
      </c>
      <c r="P2952" s="8">
        <f>IFERROR(ROUND(E2952/L2952,2),0)</f>
        <v>1278.77</v>
      </c>
      <c r="Q2952" s="10" t="s">
        <v>8308</v>
      </c>
      <c r="R2952" t="s">
        <v>8310</v>
      </c>
      <c r="S2952">
        <f>YEAR(T2952)</f>
        <v>2016</v>
      </c>
      <c r="T2952" s="14">
        <f>(((J2952/60)/60)/24)+DATE(1970,1,1)</f>
        <v>42485.724768518514</v>
      </c>
      <c r="U2952" s="15">
        <f>(((I2952/60)/60)/24)+DATE(1970,1,1)</f>
        <v>42504</v>
      </c>
    </row>
    <row r="2953" spans="1:21" ht="29" x14ac:dyDescent="0.35">
      <c r="A2953">
        <v>760</v>
      </c>
      <c r="B2953" s="3" t="s">
        <v>761</v>
      </c>
      <c r="C2953" s="3" t="s">
        <v>4870</v>
      </c>
      <c r="D2953" s="6">
        <v>2200</v>
      </c>
      <c r="E2953" s="8">
        <v>9121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>ROUND((E2953/D2953)*100,0)</f>
        <v>415</v>
      </c>
      <c r="P2953" s="8">
        <f>IFERROR(ROUND(E2953/L2953,2),0)</f>
        <v>0</v>
      </c>
      <c r="Q2953" s="10" t="s">
        <v>8318</v>
      </c>
      <c r="R2953" t="s">
        <v>8342</v>
      </c>
      <c r="S2953">
        <f>YEAR(T2953)</f>
        <v>2016</v>
      </c>
      <c r="T2953" s="14">
        <f>(((J2953/60)/60)/24)+DATE(1970,1,1)</f>
        <v>42670.764039351852</v>
      </c>
      <c r="U2953" s="15">
        <f>(((I2953/60)/60)/24)+DATE(1970,1,1)</f>
        <v>42700.805706018517</v>
      </c>
    </row>
    <row r="2954" spans="1:21" ht="29" x14ac:dyDescent="0.35">
      <c r="A2954">
        <v>865</v>
      </c>
      <c r="B2954" s="3" t="s">
        <v>866</v>
      </c>
      <c r="C2954" s="3" t="s">
        <v>4975</v>
      </c>
      <c r="D2954" s="6">
        <v>2200</v>
      </c>
      <c r="E2954" s="8">
        <v>7785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>ROUND((E2954/D2954)*100,0)</f>
        <v>354</v>
      </c>
      <c r="P2954" s="8">
        <f>IFERROR(ROUND(E2954/L2954,2),0)</f>
        <v>3892.5</v>
      </c>
      <c r="Q2954" s="10" t="s">
        <v>8313</v>
      </c>
      <c r="R2954" t="s">
        <v>8344</v>
      </c>
      <c r="S2954">
        <f>YEAR(T2954)</f>
        <v>2012</v>
      </c>
      <c r="T2954" s="14">
        <f>(((J2954/60)/60)/24)+DATE(1970,1,1)</f>
        <v>41230.77311342593</v>
      </c>
      <c r="U2954" s="15">
        <f>(((I2954/60)/60)/24)+DATE(1970,1,1)</f>
        <v>41290.77311342593</v>
      </c>
    </row>
    <row r="2955" spans="1:21" ht="29" x14ac:dyDescent="0.35">
      <c r="A2955">
        <v>1069</v>
      </c>
      <c r="B2955" s="3" t="s">
        <v>1070</v>
      </c>
      <c r="C2955" s="3" t="s">
        <v>5179</v>
      </c>
      <c r="D2955" s="6">
        <v>2200</v>
      </c>
      <c r="E2955" s="8">
        <v>5516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>ROUND((E2955/D2955)*100,0)</f>
        <v>251</v>
      </c>
      <c r="P2955" s="8">
        <f>IFERROR(ROUND(E2955/L2955,2),0)</f>
        <v>262.67</v>
      </c>
      <c r="Q2955" s="10" t="s">
        <v>8311</v>
      </c>
      <c r="R2955" t="s">
        <v>8333</v>
      </c>
      <c r="S2955">
        <f>YEAR(T2955)</f>
        <v>2013</v>
      </c>
      <c r="T2955" s="14">
        <f>(((J2955/60)/60)/24)+DATE(1970,1,1)</f>
        <v>41572.229849537034</v>
      </c>
      <c r="U2955" s="15">
        <f>(((I2955/60)/60)/24)+DATE(1970,1,1)</f>
        <v>41604.271516203706</v>
      </c>
    </row>
    <row r="2956" spans="1:21" ht="29" x14ac:dyDescent="0.35">
      <c r="A2956">
        <v>1221</v>
      </c>
      <c r="B2956" s="3" t="s">
        <v>1222</v>
      </c>
      <c r="C2956" s="3" t="s">
        <v>5331</v>
      </c>
      <c r="D2956" s="6">
        <v>2200</v>
      </c>
      <c r="E2956" s="8">
        <v>4580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>ROUND((E2956/D2956)*100,0)</f>
        <v>208</v>
      </c>
      <c r="P2956" s="8">
        <f>IFERROR(ROUND(E2956/L2956,2),0)</f>
        <v>44.47</v>
      </c>
      <c r="Q2956" s="10" t="s">
        <v>8325</v>
      </c>
      <c r="R2956" t="s">
        <v>8331</v>
      </c>
      <c r="S2956">
        <f>YEAR(T2956)</f>
        <v>2016</v>
      </c>
      <c r="T2956" s="14">
        <f>(((J2956/60)/60)/24)+DATE(1970,1,1)</f>
        <v>42680.47555555556</v>
      </c>
      <c r="U2956" s="15">
        <f>(((I2956/60)/60)/24)+DATE(1970,1,1)</f>
        <v>42708</v>
      </c>
    </row>
    <row r="2957" spans="1:21" ht="29" x14ac:dyDescent="0.35">
      <c r="A2957">
        <v>1383</v>
      </c>
      <c r="B2957" s="3" t="s">
        <v>1384</v>
      </c>
      <c r="C2957" s="3" t="s">
        <v>5493</v>
      </c>
      <c r="D2957" s="6">
        <v>2200</v>
      </c>
      <c r="E2957" s="8">
        <v>3598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>ROUND((E2957/D2957)*100,0)</f>
        <v>164</v>
      </c>
      <c r="P2957" s="8">
        <f>IFERROR(ROUND(E2957/L2957,2),0)</f>
        <v>38.69</v>
      </c>
      <c r="Q2957" s="10" t="s">
        <v>8313</v>
      </c>
      <c r="R2957" t="s">
        <v>8315</v>
      </c>
      <c r="S2957">
        <f>YEAR(T2957)</f>
        <v>2016</v>
      </c>
      <c r="T2957" s="14">
        <f>(((J2957/60)/60)/24)+DATE(1970,1,1)</f>
        <v>42707.074976851851</v>
      </c>
      <c r="U2957" s="15">
        <f>(((I2957/60)/60)/24)+DATE(1970,1,1)</f>
        <v>42727.074976851851</v>
      </c>
    </row>
    <row r="2958" spans="1:21" ht="29" x14ac:dyDescent="0.35">
      <c r="A2958">
        <v>2106</v>
      </c>
      <c r="B2958" s="3" t="s">
        <v>2107</v>
      </c>
      <c r="C2958" s="3" t="s">
        <v>6216</v>
      </c>
      <c r="D2958" s="6">
        <v>2200</v>
      </c>
      <c r="E2958" s="8">
        <v>1486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>ROUND((E2958/D2958)*100,0)</f>
        <v>68</v>
      </c>
      <c r="P2958" s="8">
        <f>IFERROR(ROUND(E2958/L2958,2),0)</f>
        <v>33.770000000000003</v>
      </c>
      <c r="Q2958" s="10" t="s">
        <v>8313</v>
      </c>
      <c r="R2958" t="s">
        <v>8343</v>
      </c>
      <c r="S2958">
        <f>YEAR(T2958)</f>
        <v>2012</v>
      </c>
      <c r="T2958" s="14">
        <f>(((J2958/60)/60)/24)+DATE(1970,1,1)</f>
        <v>41270.21497685185</v>
      </c>
      <c r="U2958" s="15">
        <f>(((I2958/60)/60)/24)+DATE(1970,1,1)</f>
        <v>41300.21497685185</v>
      </c>
    </row>
    <row r="2959" spans="1:21" x14ac:dyDescent="0.35">
      <c r="A2959">
        <v>2258</v>
      </c>
      <c r="B2959" s="3" t="s">
        <v>2259</v>
      </c>
      <c r="C2959" s="3" t="s">
        <v>6368</v>
      </c>
      <c r="D2959" s="6">
        <v>2200</v>
      </c>
      <c r="E2959" s="8">
        <v>1130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>ROUND((E2959/D2959)*100,0)</f>
        <v>51</v>
      </c>
      <c r="P2959" s="8">
        <f>IFERROR(ROUND(E2959/L2959,2),0)</f>
        <v>5.51</v>
      </c>
      <c r="Q2959" s="10" t="s">
        <v>8311</v>
      </c>
      <c r="R2959" t="s">
        <v>8312</v>
      </c>
      <c r="S2959">
        <f>YEAR(T2959)</f>
        <v>2015</v>
      </c>
      <c r="T2959" s="14">
        <f>(((J2959/60)/60)/24)+DATE(1970,1,1)</f>
        <v>42136.75100694444</v>
      </c>
      <c r="U2959" s="15">
        <f>(((I2959/60)/60)/24)+DATE(1970,1,1)</f>
        <v>42166.75100694444</v>
      </c>
    </row>
    <row r="2960" spans="1:21" ht="29" x14ac:dyDescent="0.35">
      <c r="A2960">
        <v>3152</v>
      </c>
      <c r="B2960" s="3" t="s">
        <v>3152</v>
      </c>
      <c r="C2960" s="3" t="s">
        <v>7262</v>
      </c>
      <c r="D2960" s="6">
        <v>2200</v>
      </c>
      <c r="E2960" s="8">
        <v>95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>ROUND((E2960/D2960)*100,0)</f>
        <v>4</v>
      </c>
      <c r="P2960" s="8">
        <f>IFERROR(ROUND(E2960/L2960,2),0)</f>
        <v>1.42</v>
      </c>
      <c r="Q2960" s="10" t="s">
        <v>8339</v>
      </c>
      <c r="R2960" t="s">
        <v>8340</v>
      </c>
      <c r="S2960">
        <f>YEAR(T2960)</f>
        <v>2013</v>
      </c>
      <c r="T2960" s="14">
        <f>(((J2960/60)/60)/24)+DATE(1970,1,1)</f>
        <v>41550.867673611108</v>
      </c>
      <c r="U2960" s="15">
        <f>(((I2960/60)/60)/24)+DATE(1970,1,1)</f>
        <v>41580.867673611108</v>
      </c>
    </row>
    <row r="2961" spans="1:21" ht="29" x14ac:dyDescent="0.35">
      <c r="A2961">
        <v>3556</v>
      </c>
      <c r="B2961" s="3" t="s">
        <v>3555</v>
      </c>
      <c r="C2961" s="3" t="s">
        <v>7666</v>
      </c>
      <c r="D2961" s="6">
        <v>2200</v>
      </c>
      <c r="E2961" s="8">
        <v>8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>ROUND((E2961/D2961)*100,0)</f>
        <v>0</v>
      </c>
      <c r="P2961" s="8">
        <f>IFERROR(ROUND(E2961/L2961,2),0)</f>
        <v>0.4</v>
      </c>
      <c r="Q2961" s="10" t="s">
        <v>8339</v>
      </c>
      <c r="R2961" t="s">
        <v>8340</v>
      </c>
      <c r="S2961">
        <f>YEAR(T2961)</f>
        <v>2014</v>
      </c>
      <c r="T2961" s="14">
        <f>(((J2961/60)/60)/24)+DATE(1970,1,1)</f>
        <v>41808.649583333332</v>
      </c>
      <c r="U2961" s="15">
        <f>(((I2961/60)/60)/24)+DATE(1970,1,1)</f>
        <v>41868.649583333332</v>
      </c>
    </row>
    <row r="2962" spans="1:21" x14ac:dyDescent="0.3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>ROUND((E2962/D2962)*100,0)</f>
        <v>0</v>
      </c>
      <c r="P2962" s="8">
        <f>IFERROR(ROUND(E2962/L2962,2),0)</f>
        <v>0</v>
      </c>
      <c r="Q2962" s="10" t="s">
        <v>8339</v>
      </c>
      <c r="R2962" t="s">
        <v>8340</v>
      </c>
      <c r="S2962">
        <f>YEAR(T2962)</f>
        <v>2014</v>
      </c>
      <c r="T2962" s="14">
        <f>(((J2962/60)/60)/24)+DATE(1970,1,1)</f>
        <v>41793.710231481484</v>
      </c>
      <c r="U2962" s="15">
        <f>(((I2962/60)/60)/24)+DATE(1970,1,1)</f>
        <v>41823.710231481484</v>
      </c>
    </row>
    <row r="2963" spans="1:21" ht="29" x14ac:dyDescent="0.35">
      <c r="A2963">
        <v>879</v>
      </c>
      <c r="B2963" s="3" t="s">
        <v>880</v>
      </c>
      <c r="C2963" s="3" t="s">
        <v>4989</v>
      </c>
      <c r="D2963" s="6">
        <v>2100</v>
      </c>
      <c r="E2963" s="8">
        <v>7576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>ROUND((E2963/D2963)*100,0)</f>
        <v>361</v>
      </c>
      <c r="P2963" s="8">
        <f>IFERROR(ROUND(E2963/L2963,2),0)</f>
        <v>252.53</v>
      </c>
      <c r="Q2963" s="10" t="s">
        <v>8313</v>
      </c>
      <c r="R2963" t="s">
        <v>8344</v>
      </c>
      <c r="S2963">
        <f>YEAR(T2963)</f>
        <v>2012</v>
      </c>
      <c r="T2963" s="14">
        <f>(((J2963/60)/60)/24)+DATE(1970,1,1)</f>
        <v>41037.829918981479</v>
      </c>
      <c r="U2963" s="15">
        <f>(((I2963/60)/60)/24)+DATE(1970,1,1)</f>
        <v>41058.829918981479</v>
      </c>
    </row>
    <row r="2964" spans="1:21" ht="29" x14ac:dyDescent="0.35">
      <c r="A2964">
        <v>1119</v>
      </c>
      <c r="B2964" s="3" t="s">
        <v>1120</v>
      </c>
      <c r="C2964" s="3" t="s">
        <v>5229</v>
      </c>
      <c r="D2964" s="6">
        <v>2100</v>
      </c>
      <c r="E2964" s="8">
        <v>5260.92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>ROUND((E2964/D2964)*100,0)</f>
        <v>251</v>
      </c>
      <c r="P2964" s="8">
        <f>IFERROR(ROUND(E2964/L2964,2),0)</f>
        <v>5260.92</v>
      </c>
      <c r="Q2964" s="10" t="s">
        <v>8311</v>
      </c>
      <c r="R2964" t="s">
        <v>8333</v>
      </c>
      <c r="S2964">
        <f>YEAR(T2964)</f>
        <v>2014</v>
      </c>
      <c r="T2964" s="14">
        <f>(((J2964/60)/60)/24)+DATE(1970,1,1)</f>
        <v>41722.792407407411</v>
      </c>
      <c r="U2964" s="15">
        <f>(((I2964/60)/60)/24)+DATE(1970,1,1)</f>
        <v>41735.792407407411</v>
      </c>
    </row>
    <row r="2965" spans="1:21" ht="29" x14ac:dyDescent="0.35">
      <c r="A2965">
        <v>1673</v>
      </c>
      <c r="B2965" s="3" t="s">
        <v>1674</v>
      </c>
      <c r="C2965" s="3" t="s">
        <v>5783</v>
      </c>
      <c r="D2965" s="6">
        <v>2100</v>
      </c>
      <c r="E2965" s="8">
        <v>2560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>ROUND((E2965/D2965)*100,0)</f>
        <v>122</v>
      </c>
      <c r="P2965" s="8">
        <f>IFERROR(ROUND(E2965/L2965,2),0)</f>
        <v>43.39</v>
      </c>
      <c r="Q2965" s="10" t="s">
        <v>8313</v>
      </c>
      <c r="R2965" t="s">
        <v>8337</v>
      </c>
      <c r="S2965">
        <f>YEAR(T2965)</f>
        <v>2015</v>
      </c>
      <c r="T2965" s="14">
        <f>(((J2965/60)/60)/24)+DATE(1970,1,1)</f>
        <v>42039.878379629634</v>
      </c>
      <c r="U2965" s="15">
        <f>(((I2965/60)/60)/24)+DATE(1970,1,1)</f>
        <v>42069.878379629634</v>
      </c>
    </row>
    <row r="2966" spans="1:21" ht="29" x14ac:dyDescent="0.35">
      <c r="A2966">
        <v>2676</v>
      </c>
      <c r="B2966" s="3" t="s">
        <v>2676</v>
      </c>
      <c r="C2966" s="3" t="s">
        <v>6786</v>
      </c>
      <c r="D2966" s="6">
        <v>2100</v>
      </c>
      <c r="E2966" s="8">
        <v>500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>ROUND((E2966/D2966)*100,0)</f>
        <v>24</v>
      </c>
      <c r="P2966" s="8">
        <f>IFERROR(ROUND(E2966/L2966,2),0)</f>
        <v>55.56</v>
      </c>
      <c r="Q2966" s="10" t="s">
        <v>8316</v>
      </c>
      <c r="R2966" t="s">
        <v>8355</v>
      </c>
      <c r="S2966">
        <f>YEAR(T2966)</f>
        <v>2016</v>
      </c>
      <c r="T2966" s="14">
        <f>(((J2966/60)/60)/24)+DATE(1970,1,1)</f>
        <v>42482.624699074076</v>
      </c>
      <c r="U2966" s="15">
        <f>(((I2966/60)/60)/24)+DATE(1970,1,1)</f>
        <v>42512.624699074076</v>
      </c>
    </row>
    <row r="2967" spans="1:21" ht="29" x14ac:dyDescent="0.35">
      <c r="A2967">
        <v>3448</v>
      </c>
      <c r="B2967" s="3" t="s">
        <v>3447</v>
      </c>
      <c r="C2967" s="3" t="s">
        <v>7558</v>
      </c>
      <c r="D2967" s="6">
        <v>2100</v>
      </c>
      <c r="E2967" s="8">
        <v>21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>ROUND((E2967/D2967)*100,0)</f>
        <v>1</v>
      </c>
      <c r="P2967" s="8">
        <f>IFERROR(ROUND(E2967/L2967,2),0)</f>
        <v>0.47</v>
      </c>
      <c r="Q2967" s="10" t="s">
        <v>8339</v>
      </c>
      <c r="R2967" t="s">
        <v>8340</v>
      </c>
      <c r="S2967">
        <f>YEAR(T2967)</f>
        <v>2014</v>
      </c>
      <c r="T2967" s="14">
        <f>(((J2967/60)/60)/24)+DATE(1970,1,1)</f>
        <v>41960.119085648148</v>
      </c>
      <c r="U2967" s="15">
        <f>(((I2967/60)/60)/24)+DATE(1970,1,1)</f>
        <v>41990.119085648148</v>
      </c>
    </row>
    <row r="2968" spans="1:21" ht="29" x14ac:dyDescent="0.35">
      <c r="A2968">
        <v>3548</v>
      </c>
      <c r="B2968" s="3" t="s">
        <v>3547</v>
      </c>
      <c r="C2968" s="3" t="s">
        <v>7658</v>
      </c>
      <c r="D2968" s="6">
        <v>2100</v>
      </c>
      <c r="E2968" s="8">
        <v>10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>ROUND((E2968/D2968)*100,0)</f>
        <v>0</v>
      </c>
      <c r="P2968" s="8">
        <f>IFERROR(ROUND(E2968/L2968,2),0)</f>
        <v>0.77</v>
      </c>
      <c r="Q2968" s="10" t="s">
        <v>8339</v>
      </c>
      <c r="R2968" t="s">
        <v>8340</v>
      </c>
      <c r="S2968">
        <f>YEAR(T2968)</f>
        <v>2016</v>
      </c>
      <c r="T2968" s="14">
        <f>(((J2968/60)/60)/24)+DATE(1970,1,1)</f>
        <v>42411.942291666666</v>
      </c>
      <c r="U2968" s="15">
        <f>(((I2968/60)/60)/24)+DATE(1970,1,1)</f>
        <v>42434.041666666672</v>
      </c>
    </row>
    <row r="2969" spans="1:21" ht="29" x14ac:dyDescent="0.35">
      <c r="A2969">
        <v>3813</v>
      </c>
      <c r="B2969" s="3" t="s">
        <v>3810</v>
      </c>
      <c r="C2969" s="3" t="s">
        <v>7923</v>
      </c>
      <c r="D2969" s="6">
        <v>2100</v>
      </c>
      <c r="E2969" s="8">
        <v>0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>ROUND((E2969/D2969)*100,0)</f>
        <v>0</v>
      </c>
      <c r="P2969" s="8">
        <f>IFERROR(ROUND(E2969/L2969,2),0)</f>
        <v>0</v>
      </c>
      <c r="Q2969" s="10" t="s">
        <v>8339</v>
      </c>
      <c r="R2969" t="s">
        <v>8340</v>
      </c>
      <c r="S2969">
        <f>YEAR(T2969)</f>
        <v>2016</v>
      </c>
      <c r="T2969" s="14">
        <f>(((J2969/60)/60)/24)+DATE(1970,1,1)</f>
        <v>42497.275706018518</v>
      </c>
      <c r="U2969" s="15">
        <f>(((I2969/60)/60)/24)+DATE(1970,1,1)</f>
        <v>42535.904861111107</v>
      </c>
    </row>
    <row r="2970" spans="1:21" ht="29" x14ac:dyDescent="0.35">
      <c r="A2970">
        <v>2615</v>
      </c>
      <c r="B2970" s="3" t="s">
        <v>2615</v>
      </c>
      <c r="C2970" s="3" t="s">
        <v>6725</v>
      </c>
      <c r="D2970" s="6">
        <v>2001</v>
      </c>
      <c r="E2970" s="8">
        <v>570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>ROUND((E2970/D2970)*100,0)</f>
        <v>28</v>
      </c>
      <c r="P2970" s="8">
        <f>IFERROR(ROUND(E2970/L2970,2),0)</f>
        <v>7.92</v>
      </c>
      <c r="Q2970" s="10" t="s">
        <v>8316</v>
      </c>
      <c r="R2970" t="s">
        <v>8350</v>
      </c>
      <c r="S2970">
        <f>YEAR(T2970)</f>
        <v>2016</v>
      </c>
      <c r="T2970" s="14">
        <f>(((J2970/60)/60)/24)+DATE(1970,1,1)</f>
        <v>42453.49726851852</v>
      </c>
      <c r="U2970" s="15">
        <f>(((I2970/60)/60)/24)+DATE(1970,1,1)</f>
        <v>42490.5</v>
      </c>
    </row>
    <row r="2971" spans="1:21" ht="29" x14ac:dyDescent="0.35">
      <c r="A2971">
        <v>15</v>
      </c>
      <c r="B2971" s="3" t="s">
        <v>17</v>
      </c>
      <c r="C2971" s="3" t="s">
        <v>4126</v>
      </c>
      <c r="D2971" s="6">
        <v>2000</v>
      </c>
      <c r="E2971" s="8">
        <v>335597.31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>ROUND((E2971/D2971)*100,0)</f>
        <v>16780</v>
      </c>
      <c r="P2971" s="8">
        <f>IFERROR(ROUND(E2971/L2971,2),0)</f>
        <v>3424.46</v>
      </c>
      <c r="Q2971" s="10" t="s">
        <v>8308</v>
      </c>
      <c r="R2971" t="s">
        <v>8309</v>
      </c>
      <c r="S2971">
        <f>YEAR(T2971)</f>
        <v>2015</v>
      </c>
      <c r="T2971" s="14">
        <f>(((J2971/60)/60)/24)+DATE(1970,1,1)</f>
        <v>42256.391875000001</v>
      </c>
      <c r="U2971" s="15">
        <f>(((I2971/60)/60)/24)+DATE(1970,1,1)</f>
        <v>42274.843055555553</v>
      </c>
    </row>
    <row r="2972" spans="1:21" ht="29" x14ac:dyDescent="0.35">
      <c r="A2972">
        <v>20</v>
      </c>
      <c r="B2972" s="3" t="s">
        <v>22</v>
      </c>
      <c r="C2972" s="3" t="s">
        <v>4131</v>
      </c>
      <c r="D2972" s="6">
        <v>2000</v>
      </c>
      <c r="E2972" s="8">
        <v>292097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>ROUND((E2972/D2972)*100,0)</f>
        <v>14605</v>
      </c>
      <c r="P2972" s="8">
        <f>IFERROR(ROUND(E2972/L2972,2),0)</f>
        <v>11683.88</v>
      </c>
      <c r="Q2972" s="10" t="s">
        <v>8308</v>
      </c>
      <c r="R2972" t="s">
        <v>8309</v>
      </c>
      <c r="S2972">
        <f>YEAR(T2972)</f>
        <v>2015</v>
      </c>
      <c r="T2972" s="14">
        <f>(((J2972/60)/60)/24)+DATE(1970,1,1)</f>
        <v>42200.758240740746</v>
      </c>
      <c r="U2972" s="15">
        <f>(((I2972/60)/60)/24)+DATE(1970,1,1)</f>
        <v>42260.758240740746</v>
      </c>
    </row>
    <row r="2973" spans="1:21" ht="29" x14ac:dyDescent="0.35">
      <c r="A2973">
        <v>23</v>
      </c>
      <c r="B2973" s="3" t="s">
        <v>25</v>
      </c>
      <c r="C2973" s="3" t="s">
        <v>4134</v>
      </c>
      <c r="D2973" s="6">
        <v>2000</v>
      </c>
      <c r="E2973" s="8">
        <v>231543.12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>ROUND((E2973/D2973)*100,0)</f>
        <v>11577</v>
      </c>
      <c r="P2973" s="8">
        <f>IFERROR(ROUND(E2973/L2973,2),0)</f>
        <v>10067.09</v>
      </c>
      <c r="Q2973" s="10" t="s">
        <v>8308</v>
      </c>
      <c r="R2973" t="s">
        <v>8309</v>
      </c>
      <c r="S2973">
        <f>YEAR(T2973)</f>
        <v>2015</v>
      </c>
      <c r="T2973" s="14">
        <f>(((J2973/60)/60)/24)+DATE(1970,1,1)</f>
        <v>42097.778946759259</v>
      </c>
      <c r="U2973" s="15">
        <f>(((I2973/60)/60)/24)+DATE(1970,1,1)</f>
        <v>42124.638888888891</v>
      </c>
    </row>
    <row r="2974" spans="1:21" ht="29" x14ac:dyDescent="0.35">
      <c r="A2974">
        <v>40</v>
      </c>
      <c r="B2974" s="3" t="s">
        <v>42</v>
      </c>
      <c r="C2974" s="3" t="s">
        <v>4151</v>
      </c>
      <c r="D2974" s="6">
        <v>2000</v>
      </c>
      <c r="E2974" s="8">
        <v>169985.91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>ROUND((E2974/D2974)*100,0)</f>
        <v>8499</v>
      </c>
      <c r="P2974" s="8">
        <f>IFERROR(ROUND(E2974/L2974,2),0)</f>
        <v>10624.12</v>
      </c>
      <c r="Q2974" s="10" t="s">
        <v>8308</v>
      </c>
      <c r="R2974" t="s">
        <v>8309</v>
      </c>
      <c r="S2974">
        <f>YEAR(T2974)</f>
        <v>2014</v>
      </c>
      <c r="T2974" s="14">
        <f>(((J2974/60)/60)/24)+DATE(1970,1,1)</f>
        <v>41789.21398148148</v>
      </c>
      <c r="U2974" s="15">
        <f>(((I2974/60)/60)/24)+DATE(1970,1,1)</f>
        <v>41809.166666666664</v>
      </c>
    </row>
    <row r="2975" spans="1:21" ht="29" x14ac:dyDescent="0.35">
      <c r="A2975">
        <v>41</v>
      </c>
      <c r="B2975" s="3" t="s">
        <v>43</v>
      </c>
      <c r="C2975" s="3" t="s">
        <v>4152</v>
      </c>
      <c r="D2975" s="6">
        <v>2000</v>
      </c>
      <c r="E2975" s="8">
        <v>169394.6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>ROUND((E2975/D2975)*100,0)</f>
        <v>8470</v>
      </c>
      <c r="P2975" s="8">
        <f>IFERROR(ROUND(E2975/L2975,2),0)</f>
        <v>8915.51</v>
      </c>
      <c r="Q2975" s="10" t="s">
        <v>8308</v>
      </c>
      <c r="R2975" t="s">
        <v>8309</v>
      </c>
      <c r="S2975">
        <f>YEAR(T2975)</f>
        <v>2014</v>
      </c>
      <c r="T2975" s="14">
        <f>(((J2975/60)/60)/24)+DATE(1970,1,1)</f>
        <v>41887.568912037037</v>
      </c>
      <c r="U2975" s="15">
        <f>(((I2975/60)/60)/24)+DATE(1970,1,1)</f>
        <v>41917.568912037037</v>
      </c>
    </row>
    <row r="2976" spans="1:21" ht="29" x14ac:dyDescent="0.35">
      <c r="A2976">
        <v>44</v>
      </c>
      <c r="B2976" s="3" t="s">
        <v>46</v>
      </c>
      <c r="C2976" s="3" t="s">
        <v>4155</v>
      </c>
      <c r="D2976" s="6">
        <v>2000</v>
      </c>
      <c r="E2976" s="8">
        <v>167410.01999999999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>ROUND((E2976/D2976)*100,0)</f>
        <v>8371</v>
      </c>
      <c r="P2976" s="8">
        <f>IFERROR(ROUND(E2976/L2976,2),0)</f>
        <v>11160.67</v>
      </c>
      <c r="Q2976" s="10" t="s">
        <v>8308</v>
      </c>
      <c r="R2976" t="s">
        <v>8309</v>
      </c>
      <c r="S2976">
        <f>YEAR(T2976)</f>
        <v>2014</v>
      </c>
      <c r="T2976" s="14">
        <f>(((J2976/60)/60)/24)+DATE(1970,1,1)</f>
        <v>41874.098807870374</v>
      </c>
      <c r="U2976" s="15">
        <f>(((I2976/60)/60)/24)+DATE(1970,1,1)</f>
        <v>41919.098807870374</v>
      </c>
    </row>
    <row r="2977" spans="1:21" ht="29" x14ac:dyDescent="0.35">
      <c r="A2977">
        <v>48</v>
      </c>
      <c r="B2977" s="3" t="s">
        <v>50</v>
      </c>
      <c r="C2977" s="3" t="s">
        <v>4159</v>
      </c>
      <c r="D2977" s="6">
        <v>2000</v>
      </c>
      <c r="E2977" s="8">
        <v>152604.29999999999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>ROUND((E2977/D2977)*100,0)</f>
        <v>7630</v>
      </c>
      <c r="P2977" s="8">
        <f>IFERROR(ROUND(E2977/L2977,2),0)</f>
        <v>4015.9</v>
      </c>
      <c r="Q2977" s="10" t="s">
        <v>8308</v>
      </c>
      <c r="R2977" t="s">
        <v>8309</v>
      </c>
      <c r="S2977">
        <f>YEAR(T2977)</f>
        <v>2015</v>
      </c>
      <c r="T2977" s="14">
        <f>(((J2977/60)/60)/24)+DATE(1970,1,1)</f>
        <v>42033.516898148147</v>
      </c>
      <c r="U2977" s="15">
        <f>(((I2977/60)/60)/24)+DATE(1970,1,1)</f>
        <v>42064.5</v>
      </c>
    </row>
    <row r="2978" spans="1:21" ht="29" x14ac:dyDescent="0.35">
      <c r="A2978">
        <v>63</v>
      </c>
      <c r="B2978" s="3" t="s">
        <v>65</v>
      </c>
      <c r="C2978" s="3" t="s">
        <v>4174</v>
      </c>
      <c r="D2978" s="6">
        <v>2000</v>
      </c>
      <c r="E2978" s="8">
        <v>117210.24000000001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>ROUND((E2978/D2978)*100,0)</f>
        <v>5861</v>
      </c>
      <c r="P2978" s="8">
        <f>IFERROR(ROUND(E2978/L2978,2),0)</f>
        <v>1831.41</v>
      </c>
      <c r="Q2978" s="10" t="s">
        <v>8308</v>
      </c>
      <c r="R2978" t="s">
        <v>8310</v>
      </c>
      <c r="S2978">
        <f>YEAR(T2978)</f>
        <v>2013</v>
      </c>
      <c r="T2978" s="14">
        <f>(((J2978/60)/60)/24)+DATE(1970,1,1)</f>
        <v>41612.912187499998</v>
      </c>
      <c r="U2978" s="15">
        <f>(((I2978/60)/60)/24)+DATE(1970,1,1)</f>
        <v>41636.207638888889</v>
      </c>
    </row>
    <row r="2979" spans="1:21" x14ac:dyDescent="0.35">
      <c r="A2979">
        <v>66</v>
      </c>
      <c r="B2979" s="3" t="s">
        <v>68</v>
      </c>
      <c r="C2979" s="3" t="s">
        <v>4177</v>
      </c>
      <c r="D2979" s="6">
        <v>2000</v>
      </c>
      <c r="E2979" s="8">
        <v>115297.5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8398</v>
      </c>
      <c r="O2979">
        <f>ROUND((E2979/D2979)*100,0)</f>
        <v>5765</v>
      </c>
      <c r="P2979" s="8">
        <f>IFERROR(ROUND(E2979/L2979,2),0)</f>
        <v>4434.5200000000004</v>
      </c>
      <c r="Q2979" s="10" t="s">
        <v>8308</v>
      </c>
      <c r="R2979" t="s">
        <v>8310</v>
      </c>
      <c r="S2979">
        <f>YEAR(T2979)</f>
        <v>2016</v>
      </c>
      <c r="T2979" s="14">
        <f>(((J2979/60)/60)/24)+DATE(1970,1,1)</f>
        <v>42539.849768518514</v>
      </c>
      <c r="U2979" s="15">
        <f>(((I2979/60)/60)/24)+DATE(1970,1,1)</f>
        <v>42569.849768518514</v>
      </c>
    </row>
    <row r="2980" spans="1:21" ht="29" x14ac:dyDescent="0.35">
      <c r="A2980">
        <v>67</v>
      </c>
      <c r="B2980" s="3" t="s">
        <v>69</v>
      </c>
      <c r="C2980" s="3" t="s">
        <v>4178</v>
      </c>
      <c r="D2980" s="6">
        <v>2000</v>
      </c>
      <c r="E2980" s="8">
        <v>114977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>ROUND((E2980/D2980)*100,0)</f>
        <v>5749</v>
      </c>
      <c r="P2980" s="8">
        <f>IFERROR(ROUND(E2980/L2980,2),0)</f>
        <v>5748.85</v>
      </c>
      <c r="Q2980" s="10" t="s">
        <v>8308</v>
      </c>
      <c r="R2980" t="s">
        <v>8310</v>
      </c>
      <c r="S2980">
        <f>YEAR(T2980)</f>
        <v>2012</v>
      </c>
      <c r="T2980" s="14">
        <f>(((J2980/60)/60)/24)+DATE(1970,1,1)</f>
        <v>41075.583379629628</v>
      </c>
      <c r="U2980" s="15">
        <f>(((I2980/60)/60)/24)+DATE(1970,1,1)</f>
        <v>41105.583379629628</v>
      </c>
    </row>
    <row r="2981" spans="1:21" ht="43.5" x14ac:dyDescent="0.35">
      <c r="A2981">
        <v>402</v>
      </c>
      <c r="B2981" s="3" t="s">
        <v>403</v>
      </c>
      <c r="C2981" s="3" t="s">
        <v>4512</v>
      </c>
      <c r="D2981" s="6">
        <v>2000</v>
      </c>
      <c r="E2981" s="8">
        <v>20491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>ROUND((E2981/D2981)*100,0)</f>
        <v>1025</v>
      </c>
      <c r="P2981" s="8">
        <f>IFERROR(ROUND(E2981/L2981,2),0)</f>
        <v>476.53</v>
      </c>
      <c r="Q2981" s="10" t="s">
        <v>8308</v>
      </c>
      <c r="R2981" t="s">
        <v>8332</v>
      </c>
      <c r="S2981">
        <f>YEAR(T2981)</f>
        <v>2015</v>
      </c>
      <c r="T2981" s="14">
        <f>(((J2981/60)/60)/24)+DATE(1970,1,1)</f>
        <v>42292.539548611108</v>
      </c>
      <c r="U2981" s="15">
        <f>(((I2981/60)/60)/24)+DATE(1970,1,1)</f>
        <v>42313.58121527778</v>
      </c>
    </row>
    <row r="2982" spans="1:21" ht="29" x14ac:dyDescent="0.35">
      <c r="A2982">
        <v>407</v>
      </c>
      <c r="B2982" s="3" t="s">
        <v>408</v>
      </c>
      <c r="C2982" s="3" t="s">
        <v>4517</v>
      </c>
      <c r="D2982" s="6">
        <v>2000</v>
      </c>
      <c r="E2982" s="8">
        <v>20343.169999999998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>ROUND((E2982/D2982)*100,0)</f>
        <v>1017</v>
      </c>
      <c r="P2982" s="8">
        <f>IFERROR(ROUND(E2982/L2982,2),0)</f>
        <v>924.69</v>
      </c>
      <c r="Q2982" s="10" t="s">
        <v>8308</v>
      </c>
      <c r="R2982" t="s">
        <v>8332</v>
      </c>
      <c r="S2982">
        <f>YEAR(T2982)</f>
        <v>2011</v>
      </c>
      <c r="T2982" s="14">
        <f>(((J2982/60)/60)/24)+DATE(1970,1,1)</f>
        <v>40806.870949074073</v>
      </c>
      <c r="U2982" s="15">
        <f>(((I2982/60)/60)/24)+DATE(1970,1,1)</f>
        <v>40866.912615740745</v>
      </c>
    </row>
    <row r="2983" spans="1:21" ht="29" x14ac:dyDescent="0.35">
      <c r="A2983">
        <v>449</v>
      </c>
      <c r="B2983" s="3" t="s">
        <v>450</v>
      </c>
      <c r="C2983" s="3" t="s">
        <v>4559</v>
      </c>
      <c r="D2983" s="6">
        <v>2000</v>
      </c>
      <c r="E2983" s="8">
        <v>17680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>ROUND((E2983/D2983)*100,0)</f>
        <v>884</v>
      </c>
      <c r="P2983" s="8">
        <f>IFERROR(ROUND(E2983/L2983,2),0)</f>
        <v>3536</v>
      </c>
      <c r="Q2983" s="10" t="s">
        <v>8308</v>
      </c>
      <c r="R2983" t="s">
        <v>8335</v>
      </c>
      <c r="S2983">
        <f>YEAR(T2983)</f>
        <v>2013</v>
      </c>
      <c r="T2983" s="14">
        <f>(((J2983/60)/60)/24)+DATE(1970,1,1)</f>
        <v>41534.568113425928</v>
      </c>
      <c r="U2983" s="15">
        <f>(((I2983/60)/60)/24)+DATE(1970,1,1)</f>
        <v>41564.568113425928</v>
      </c>
    </row>
    <row r="2984" spans="1:21" ht="29" x14ac:dyDescent="0.35">
      <c r="A2984">
        <v>475</v>
      </c>
      <c r="B2984" s="3" t="s">
        <v>476</v>
      </c>
      <c r="C2984" s="3" t="s">
        <v>4585</v>
      </c>
      <c r="D2984" s="6">
        <v>2000</v>
      </c>
      <c r="E2984" s="8">
        <v>16373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>ROUND((E2984/D2984)*100,0)</f>
        <v>819</v>
      </c>
      <c r="P2984" s="8">
        <f>IFERROR(ROUND(E2984/L2984,2),0)</f>
        <v>0</v>
      </c>
      <c r="Q2984" s="10" t="s">
        <v>8308</v>
      </c>
      <c r="R2984" t="s">
        <v>8335</v>
      </c>
      <c r="S2984">
        <f>YEAR(T2984)</f>
        <v>2015</v>
      </c>
      <c r="T2984" s="14">
        <f>(((J2984/60)/60)/24)+DATE(1970,1,1)</f>
        <v>42100.086145833338</v>
      </c>
      <c r="U2984" s="15">
        <f>(((I2984/60)/60)/24)+DATE(1970,1,1)</f>
        <v>42130.086145833338</v>
      </c>
    </row>
    <row r="2985" spans="1:21" ht="29" x14ac:dyDescent="0.35">
      <c r="A2985">
        <v>533</v>
      </c>
      <c r="B2985" s="3" t="s">
        <v>534</v>
      </c>
      <c r="C2985" s="3" t="s">
        <v>4643</v>
      </c>
      <c r="D2985" s="6">
        <v>2000</v>
      </c>
      <c r="E2985" s="8">
        <v>14437.46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>ROUND((E2985/D2985)*100,0)</f>
        <v>722</v>
      </c>
      <c r="P2985" s="8">
        <f>IFERROR(ROUND(E2985/L2985,2),0)</f>
        <v>849.26</v>
      </c>
      <c r="Q2985" s="10" t="s">
        <v>8339</v>
      </c>
      <c r="R2985" t="s">
        <v>8340</v>
      </c>
      <c r="S2985">
        <f>YEAR(T2985)</f>
        <v>2016</v>
      </c>
      <c r="T2985" s="14">
        <f>(((J2985/60)/60)/24)+DATE(1970,1,1)</f>
        <v>42482.43478009259</v>
      </c>
      <c r="U2985" s="15">
        <f>(((I2985/60)/60)/24)+DATE(1970,1,1)</f>
        <v>42506.43478009259</v>
      </c>
    </row>
    <row r="2986" spans="1:21" ht="29" x14ac:dyDescent="0.35">
      <c r="A2986">
        <v>535</v>
      </c>
      <c r="B2986" s="3" t="s">
        <v>536</v>
      </c>
      <c r="C2986" s="3" t="s">
        <v>4645</v>
      </c>
      <c r="D2986" s="6">
        <v>2000</v>
      </c>
      <c r="E2986" s="8">
        <v>14203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>ROUND((E2986/D2986)*100,0)</f>
        <v>710</v>
      </c>
      <c r="P2986" s="8">
        <f>IFERROR(ROUND(E2986/L2986,2),0)</f>
        <v>240.73</v>
      </c>
      <c r="Q2986" s="10" t="s">
        <v>8339</v>
      </c>
      <c r="R2986" t="s">
        <v>8340</v>
      </c>
      <c r="S2986">
        <f>YEAR(T2986)</f>
        <v>2016</v>
      </c>
      <c r="T2986" s="14">
        <f>(((J2986/60)/60)/24)+DATE(1970,1,1)</f>
        <v>42711.545196759253</v>
      </c>
      <c r="U2986" s="15">
        <f>(((I2986/60)/60)/24)+DATE(1970,1,1)</f>
        <v>42741.545196759253</v>
      </c>
    </row>
    <row r="2987" spans="1:21" ht="29" x14ac:dyDescent="0.35">
      <c r="A2987">
        <v>537</v>
      </c>
      <c r="B2987" s="3" t="s">
        <v>538</v>
      </c>
      <c r="C2987" s="3" t="s">
        <v>4647</v>
      </c>
      <c r="D2987" s="6">
        <v>2000</v>
      </c>
      <c r="E2987" s="8">
        <v>14166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>ROUND((E2987/D2987)*100,0)</f>
        <v>708</v>
      </c>
      <c r="P2987" s="8">
        <f>IFERROR(ROUND(E2987/L2987,2),0)</f>
        <v>240.1</v>
      </c>
      <c r="Q2987" s="10" t="s">
        <v>8339</v>
      </c>
      <c r="R2987" t="s">
        <v>8340</v>
      </c>
      <c r="S2987">
        <f>YEAR(T2987)</f>
        <v>2015</v>
      </c>
      <c r="T2987" s="14">
        <f>(((J2987/60)/60)/24)+DATE(1970,1,1)</f>
        <v>42282.768414351856</v>
      </c>
      <c r="U2987" s="15">
        <f>(((I2987/60)/60)/24)+DATE(1970,1,1)</f>
        <v>42312.810081018513</v>
      </c>
    </row>
    <row r="2988" spans="1:21" ht="29" x14ac:dyDescent="0.35">
      <c r="A2988">
        <v>617</v>
      </c>
      <c r="B2988" s="3" t="s">
        <v>618</v>
      </c>
      <c r="C2988" s="3" t="s">
        <v>4727</v>
      </c>
      <c r="D2988" s="6">
        <v>2000</v>
      </c>
      <c r="E2988" s="8">
        <v>11745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>ROUND((E2988/D2988)*100,0)</f>
        <v>587</v>
      </c>
      <c r="P2988" s="8">
        <f>IFERROR(ROUND(E2988/L2988,2),0)</f>
        <v>3915</v>
      </c>
      <c r="Q2988" s="10" t="s">
        <v>8316</v>
      </c>
      <c r="R2988" t="s">
        <v>8334</v>
      </c>
      <c r="S2988">
        <f>YEAR(T2988)</f>
        <v>2015</v>
      </c>
      <c r="T2988" s="14">
        <f>(((J2988/60)/60)/24)+DATE(1970,1,1)</f>
        <v>42087.343090277776</v>
      </c>
      <c r="U2988" s="15">
        <f>(((I2988/60)/60)/24)+DATE(1970,1,1)</f>
        <v>42132.343090277776</v>
      </c>
    </row>
    <row r="2989" spans="1:21" ht="29" x14ac:dyDescent="0.35">
      <c r="A2989">
        <v>636</v>
      </c>
      <c r="B2989" s="3" t="s">
        <v>637</v>
      </c>
      <c r="C2989" s="3" t="s">
        <v>4746</v>
      </c>
      <c r="D2989" s="6">
        <v>2000</v>
      </c>
      <c r="E2989" s="8">
        <v>11385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>ROUND((E2989/D2989)*100,0)</f>
        <v>569</v>
      </c>
      <c r="P2989" s="8">
        <f>IFERROR(ROUND(E2989/L2989,2),0)</f>
        <v>11385</v>
      </c>
      <c r="Q2989" s="10" t="s">
        <v>8316</v>
      </c>
      <c r="R2989" t="s">
        <v>8334</v>
      </c>
      <c r="S2989">
        <f>YEAR(T2989)</f>
        <v>2015</v>
      </c>
      <c r="T2989" s="14">
        <f>(((J2989/60)/60)/24)+DATE(1970,1,1)</f>
        <v>42131.455439814818</v>
      </c>
      <c r="U2989" s="15">
        <f>(((I2989/60)/60)/24)+DATE(1970,1,1)</f>
        <v>42161.44930555555</v>
      </c>
    </row>
    <row r="2990" spans="1:21" x14ac:dyDescent="0.35">
      <c r="A2990">
        <v>645</v>
      </c>
      <c r="B2990" s="3" t="s">
        <v>646</v>
      </c>
      <c r="C2990" s="3" t="s">
        <v>4755</v>
      </c>
      <c r="D2990" s="6">
        <v>2000</v>
      </c>
      <c r="E2990" s="8">
        <v>11230.25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>ROUND((E2990/D2990)*100,0)</f>
        <v>562</v>
      </c>
      <c r="P2990" s="8">
        <f>IFERROR(ROUND(E2990/L2990,2),0)</f>
        <v>47.39</v>
      </c>
      <c r="Q2990" s="10" t="s">
        <v>8316</v>
      </c>
      <c r="R2990" t="s">
        <v>8324</v>
      </c>
      <c r="S2990">
        <f>YEAR(T2990)</f>
        <v>2016</v>
      </c>
      <c r="T2990" s="14">
        <f>(((J2990/60)/60)/24)+DATE(1970,1,1)</f>
        <v>42564.026319444441</v>
      </c>
      <c r="U2990" s="15">
        <f>(((I2990/60)/60)/24)+DATE(1970,1,1)</f>
        <v>42594.026319444441</v>
      </c>
    </row>
    <row r="2991" spans="1:21" ht="29" x14ac:dyDescent="0.35">
      <c r="A2991">
        <v>647</v>
      </c>
      <c r="B2991" s="3" t="s">
        <v>648</v>
      </c>
      <c r="C2991" s="3" t="s">
        <v>4757</v>
      </c>
      <c r="D2991" s="6">
        <v>2000</v>
      </c>
      <c r="E2991" s="8">
        <v>11215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>ROUND((E2991/D2991)*100,0)</f>
        <v>561</v>
      </c>
      <c r="P2991" s="8">
        <f>IFERROR(ROUND(E2991/L2991,2),0)</f>
        <v>659.71</v>
      </c>
      <c r="Q2991" s="10" t="s">
        <v>8316</v>
      </c>
      <c r="R2991" t="s">
        <v>8324</v>
      </c>
      <c r="S2991">
        <f>YEAR(T2991)</f>
        <v>2016</v>
      </c>
      <c r="T2991" s="14">
        <f>(((J2991/60)/60)/24)+DATE(1970,1,1)</f>
        <v>42416.767928240741</v>
      </c>
      <c r="U2991" s="15">
        <f>(((I2991/60)/60)/24)+DATE(1970,1,1)</f>
        <v>42446.726261574076</v>
      </c>
    </row>
    <row r="2992" spans="1:21" ht="29" x14ac:dyDescent="0.35">
      <c r="A2992">
        <v>685</v>
      </c>
      <c r="B2992" s="3" t="s">
        <v>686</v>
      </c>
      <c r="C2992" s="3" t="s">
        <v>4795</v>
      </c>
      <c r="D2992" s="6">
        <v>2000</v>
      </c>
      <c r="E2992" s="8">
        <v>10429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>ROUND((E2992/D2992)*100,0)</f>
        <v>521</v>
      </c>
      <c r="P2992" s="8">
        <f>IFERROR(ROUND(E2992/L2992,2),0)</f>
        <v>1042.9000000000001</v>
      </c>
      <c r="Q2992" s="10" t="s">
        <v>8316</v>
      </c>
      <c r="R2992" t="s">
        <v>8324</v>
      </c>
      <c r="S2992">
        <f>YEAR(T2992)</f>
        <v>2014</v>
      </c>
      <c r="T2992" s="14">
        <f>(((J2992/60)/60)/24)+DATE(1970,1,1)</f>
        <v>41971.866574074069</v>
      </c>
      <c r="U2992" s="15">
        <f>(((I2992/60)/60)/24)+DATE(1970,1,1)</f>
        <v>42016.866574074069</v>
      </c>
    </row>
    <row r="2993" spans="1:21" ht="29" x14ac:dyDescent="0.35">
      <c r="A2993">
        <v>748</v>
      </c>
      <c r="B2993" s="3" t="s">
        <v>749</v>
      </c>
      <c r="C2993" s="3" t="s">
        <v>4858</v>
      </c>
      <c r="D2993" s="6">
        <v>2000</v>
      </c>
      <c r="E2993" s="8">
        <v>9387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>ROUND((E2993/D2993)*100,0)</f>
        <v>469</v>
      </c>
      <c r="P2993" s="8">
        <f>IFERROR(ROUND(E2993/L2993,2),0)</f>
        <v>213.34</v>
      </c>
      <c r="Q2993" s="10" t="s">
        <v>8318</v>
      </c>
      <c r="R2993" t="s">
        <v>8319</v>
      </c>
      <c r="S2993">
        <f>YEAR(T2993)</f>
        <v>2014</v>
      </c>
      <c r="T2993" s="14">
        <f>(((J2993/60)/60)/24)+DATE(1970,1,1)</f>
        <v>41831.846828703703</v>
      </c>
      <c r="U2993" s="15">
        <f>(((I2993/60)/60)/24)+DATE(1970,1,1)</f>
        <v>41861.846828703703</v>
      </c>
    </row>
    <row r="2994" spans="1:21" ht="29" x14ac:dyDescent="0.35">
      <c r="A2994">
        <v>754</v>
      </c>
      <c r="B2994" s="3" t="s">
        <v>755</v>
      </c>
      <c r="C2994" s="3" t="s">
        <v>4864</v>
      </c>
      <c r="D2994" s="6">
        <v>2000</v>
      </c>
      <c r="E2994" s="8">
        <v>9228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>ROUND((E2994/D2994)*100,0)</f>
        <v>461</v>
      </c>
      <c r="P2994" s="8">
        <f>IFERROR(ROUND(E2994/L2994,2),0)</f>
        <v>188.33</v>
      </c>
      <c r="Q2994" s="10" t="s">
        <v>8318</v>
      </c>
      <c r="R2994" t="s">
        <v>8319</v>
      </c>
      <c r="S2994">
        <f>YEAR(T2994)</f>
        <v>2012</v>
      </c>
      <c r="T2994" s="14">
        <f>(((J2994/60)/60)/24)+DATE(1970,1,1)</f>
        <v>41249.749085648145</v>
      </c>
      <c r="U2994" s="15">
        <f>(((I2994/60)/60)/24)+DATE(1970,1,1)</f>
        <v>41279.749085648145</v>
      </c>
    </row>
    <row r="2995" spans="1:21" ht="29" x14ac:dyDescent="0.35">
      <c r="A2995">
        <v>801</v>
      </c>
      <c r="B2995" s="3" t="s">
        <v>802</v>
      </c>
      <c r="C2995" s="3" t="s">
        <v>4911</v>
      </c>
      <c r="D2995" s="6">
        <v>2000</v>
      </c>
      <c r="E2995" s="8">
        <v>8355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>ROUND((E2995/D2995)*100,0)</f>
        <v>418</v>
      </c>
      <c r="P2995" s="8">
        <f>IFERROR(ROUND(E2995/L2995,2),0)</f>
        <v>163.82</v>
      </c>
      <c r="Q2995" s="10" t="s">
        <v>8313</v>
      </c>
      <c r="R2995" t="s">
        <v>8315</v>
      </c>
      <c r="S2995">
        <f>YEAR(T2995)</f>
        <v>2011</v>
      </c>
      <c r="T2995" s="14">
        <f>(((J2995/60)/60)/24)+DATE(1970,1,1)</f>
        <v>40695.795370370368</v>
      </c>
      <c r="U2995" s="15">
        <f>(((I2995/60)/60)/24)+DATE(1970,1,1)</f>
        <v>40725.795370370368</v>
      </c>
    </row>
    <row r="2996" spans="1:21" ht="29" x14ac:dyDescent="0.35">
      <c r="A2996">
        <v>820</v>
      </c>
      <c r="B2996" s="3" t="s">
        <v>821</v>
      </c>
      <c r="C2996" s="3" t="s">
        <v>4930</v>
      </c>
      <c r="D2996" s="6">
        <v>2000</v>
      </c>
      <c r="E2996" s="8">
        <v>8173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>ROUND((E2996/D2996)*100,0)</f>
        <v>409</v>
      </c>
      <c r="P2996" s="8">
        <f>IFERROR(ROUND(E2996/L2996,2),0)</f>
        <v>215.08</v>
      </c>
      <c r="Q2996" s="10" t="s">
        <v>8313</v>
      </c>
      <c r="R2996" t="s">
        <v>8315</v>
      </c>
      <c r="S2996">
        <f>YEAR(T2996)</f>
        <v>2014</v>
      </c>
      <c r="T2996" s="14">
        <f>(((J2996/60)/60)/24)+DATE(1970,1,1)</f>
        <v>41768.841921296298</v>
      </c>
      <c r="U2996" s="15">
        <f>(((I2996/60)/60)/24)+DATE(1970,1,1)</f>
        <v>41799.208333333336</v>
      </c>
    </row>
    <row r="2997" spans="1:21" ht="29" x14ac:dyDescent="0.35">
      <c r="A2997">
        <v>835</v>
      </c>
      <c r="B2997" s="3" t="s">
        <v>836</v>
      </c>
      <c r="C2997" s="3" t="s">
        <v>4945</v>
      </c>
      <c r="D2997" s="6">
        <v>2000</v>
      </c>
      <c r="E2997" s="8">
        <v>8077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>ROUND((E2997/D2997)*100,0)</f>
        <v>404</v>
      </c>
      <c r="P2997" s="8">
        <f>IFERROR(ROUND(E2997/L2997,2),0)</f>
        <v>201.93</v>
      </c>
      <c r="Q2997" s="10" t="s">
        <v>8313</v>
      </c>
      <c r="R2997" t="s">
        <v>8315</v>
      </c>
      <c r="S2997">
        <f>YEAR(T2997)</f>
        <v>2012</v>
      </c>
      <c r="T2997" s="14">
        <f>(((J2997/60)/60)/24)+DATE(1970,1,1)</f>
        <v>41005.45784722222</v>
      </c>
      <c r="U2997" s="15">
        <f>(((I2997/60)/60)/24)+DATE(1970,1,1)</f>
        <v>41048.125</v>
      </c>
    </row>
    <row r="2998" spans="1:21" ht="29" x14ac:dyDescent="0.35">
      <c r="A2998">
        <v>838</v>
      </c>
      <c r="B2998" s="3" t="s">
        <v>839</v>
      </c>
      <c r="C2998" s="3" t="s">
        <v>4948</v>
      </c>
      <c r="D2998" s="6">
        <v>2000</v>
      </c>
      <c r="E2998" s="8">
        <v>8064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>ROUND((E2998/D2998)*100,0)</f>
        <v>403</v>
      </c>
      <c r="P2998" s="8">
        <f>IFERROR(ROUND(E2998/L2998,2),0)</f>
        <v>132.19999999999999</v>
      </c>
      <c r="Q2998" s="10" t="s">
        <v>8313</v>
      </c>
      <c r="R2998" t="s">
        <v>8315</v>
      </c>
      <c r="S2998">
        <f>YEAR(T2998)</f>
        <v>2011</v>
      </c>
      <c r="T2998" s="14">
        <f>(((J2998/60)/60)/24)+DATE(1970,1,1)</f>
        <v>40895.897974537038</v>
      </c>
      <c r="U2998" s="15">
        <f>(((I2998/60)/60)/24)+DATE(1970,1,1)</f>
        <v>40925.897974537038</v>
      </c>
    </row>
    <row r="2999" spans="1:21" ht="29" x14ac:dyDescent="0.35">
      <c r="A2999">
        <v>851</v>
      </c>
      <c r="B2999" s="3" t="s">
        <v>852</v>
      </c>
      <c r="C2999" s="3" t="s">
        <v>4961</v>
      </c>
      <c r="D2999" s="6">
        <v>2000</v>
      </c>
      <c r="E2999" s="8">
        <v>7917.45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>ROUND((E2999/D2999)*100,0)</f>
        <v>396</v>
      </c>
      <c r="P2999" s="8">
        <f>IFERROR(ROUND(E2999/L2999,2),0)</f>
        <v>113.11</v>
      </c>
      <c r="Q2999" s="10" t="s">
        <v>8313</v>
      </c>
      <c r="R2999" t="s">
        <v>8314</v>
      </c>
      <c r="S2999">
        <f>YEAR(T2999)</f>
        <v>2016</v>
      </c>
      <c r="T2999" s="14">
        <f>(((J2999/60)/60)/24)+DATE(1970,1,1)</f>
        <v>42522.880243055552</v>
      </c>
      <c r="U2999" s="15">
        <f>(((I2999/60)/60)/24)+DATE(1970,1,1)</f>
        <v>42582.822916666672</v>
      </c>
    </row>
    <row r="3000" spans="1:21" ht="29" x14ac:dyDescent="0.35">
      <c r="A3000">
        <v>863</v>
      </c>
      <c r="B3000" s="3" t="s">
        <v>864</v>
      </c>
      <c r="C3000" s="3" t="s">
        <v>4973</v>
      </c>
      <c r="D3000" s="6">
        <v>2000</v>
      </c>
      <c r="E3000" s="8">
        <v>7793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>ROUND((E3000/D3000)*100,0)</f>
        <v>390</v>
      </c>
      <c r="P3000" s="8">
        <f>IFERROR(ROUND(E3000/L3000,2),0)</f>
        <v>1558.6</v>
      </c>
      <c r="Q3000" s="10" t="s">
        <v>8313</v>
      </c>
      <c r="R3000" t="s">
        <v>8344</v>
      </c>
      <c r="S3000">
        <f>YEAR(T3000)</f>
        <v>2012</v>
      </c>
      <c r="T3000" s="14">
        <f>(((J3000/60)/60)/24)+DATE(1970,1,1)</f>
        <v>40921.117662037039</v>
      </c>
      <c r="U3000" s="15">
        <f>(((I3000/60)/60)/24)+DATE(1970,1,1)</f>
        <v>40951.117662037039</v>
      </c>
    </row>
    <row r="3001" spans="1:21" ht="29" x14ac:dyDescent="0.35">
      <c r="A3001">
        <v>877</v>
      </c>
      <c r="B3001" s="3" t="s">
        <v>878</v>
      </c>
      <c r="C3001" s="3" t="s">
        <v>4987</v>
      </c>
      <c r="D3001" s="6">
        <v>2000</v>
      </c>
      <c r="E3001" s="8">
        <v>7617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>ROUND((E3001/D3001)*100,0)</f>
        <v>381</v>
      </c>
      <c r="P3001" s="8">
        <f>IFERROR(ROUND(E3001/L3001,2),0)</f>
        <v>262.66000000000003</v>
      </c>
      <c r="Q3001" s="10" t="s">
        <v>8313</v>
      </c>
      <c r="R3001" t="s">
        <v>8344</v>
      </c>
      <c r="S3001">
        <f>YEAR(T3001)</f>
        <v>2013</v>
      </c>
      <c r="T3001" s="14">
        <f>(((J3001/60)/60)/24)+DATE(1970,1,1)</f>
        <v>41597.788888888892</v>
      </c>
      <c r="U3001" s="15">
        <f>(((I3001/60)/60)/24)+DATE(1970,1,1)</f>
        <v>41627.788888888892</v>
      </c>
    </row>
    <row r="3002" spans="1:21" ht="29" x14ac:dyDescent="0.35">
      <c r="A3002">
        <v>884</v>
      </c>
      <c r="B3002" s="3" t="s">
        <v>885</v>
      </c>
      <c r="C3002" s="3" t="s">
        <v>4994</v>
      </c>
      <c r="D3002" s="6">
        <v>2000</v>
      </c>
      <c r="E3002" s="8">
        <v>7527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>ROUND((E3002/D3002)*100,0)</f>
        <v>376</v>
      </c>
      <c r="P3002" s="8">
        <f>IFERROR(ROUND(E3002/L3002,2),0)</f>
        <v>3763.5</v>
      </c>
      <c r="Q3002" s="10" t="s">
        <v>8313</v>
      </c>
      <c r="R3002" t="s">
        <v>8343</v>
      </c>
      <c r="S3002">
        <f>YEAR(T3002)</f>
        <v>2012</v>
      </c>
      <c r="T3002" s="14">
        <f>(((J3002/60)/60)/24)+DATE(1970,1,1)</f>
        <v>40981.802615740737</v>
      </c>
      <c r="U3002" s="15">
        <f>(((I3002/60)/60)/24)+DATE(1970,1,1)</f>
        <v>41041.104861111111</v>
      </c>
    </row>
    <row r="3003" spans="1:21" ht="29" x14ac:dyDescent="0.35">
      <c r="A3003">
        <v>893</v>
      </c>
      <c r="B3003" s="3" t="s">
        <v>894</v>
      </c>
      <c r="C3003" s="3" t="s">
        <v>5003</v>
      </c>
      <c r="D3003" s="6">
        <v>2000</v>
      </c>
      <c r="E3003" s="8">
        <v>7412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>ROUND((E3003/D3003)*100,0)</f>
        <v>371</v>
      </c>
      <c r="P3003" s="8">
        <f>IFERROR(ROUND(E3003/L3003,2),0)</f>
        <v>1482.4</v>
      </c>
      <c r="Q3003" s="10" t="s">
        <v>8313</v>
      </c>
      <c r="R3003" t="s">
        <v>8343</v>
      </c>
      <c r="S3003">
        <f>YEAR(T3003)</f>
        <v>2015</v>
      </c>
      <c r="T3003" s="14">
        <f>(((J3003/60)/60)/24)+DATE(1970,1,1)</f>
        <v>42065.897719907407</v>
      </c>
      <c r="U3003" s="15">
        <f>(((I3003/60)/60)/24)+DATE(1970,1,1)</f>
        <v>42095.856053240743</v>
      </c>
    </row>
    <row r="3004" spans="1:21" ht="29" x14ac:dyDescent="0.35">
      <c r="A3004">
        <v>931</v>
      </c>
      <c r="B3004" s="3" t="s">
        <v>932</v>
      </c>
      <c r="C3004" s="3" t="s">
        <v>5041</v>
      </c>
      <c r="D3004" s="6">
        <v>2000</v>
      </c>
      <c r="E3004" s="8">
        <v>6700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>ROUND((E3004/D3004)*100,0)</f>
        <v>335</v>
      </c>
      <c r="P3004" s="8">
        <f>IFERROR(ROUND(E3004/L3004,2),0)</f>
        <v>957.14</v>
      </c>
      <c r="Q3004" s="10" t="s">
        <v>8313</v>
      </c>
      <c r="R3004" t="s">
        <v>8344</v>
      </c>
      <c r="S3004">
        <f>YEAR(T3004)</f>
        <v>2014</v>
      </c>
      <c r="T3004" s="14">
        <f>(((J3004/60)/60)/24)+DATE(1970,1,1)</f>
        <v>41680.359976851854</v>
      </c>
      <c r="U3004" s="15">
        <f>(((I3004/60)/60)/24)+DATE(1970,1,1)</f>
        <v>41714.916666666664</v>
      </c>
    </row>
    <row r="3005" spans="1:21" ht="29" x14ac:dyDescent="0.35">
      <c r="A3005">
        <v>933</v>
      </c>
      <c r="B3005" s="3" t="s">
        <v>934</v>
      </c>
      <c r="C3005" s="3" t="s">
        <v>5043</v>
      </c>
      <c r="D3005" s="6">
        <v>2000</v>
      </c>
      <c r="E3005" s="8">
        <v>6684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>ROUND((E3005/D3005)*100,0)</f>
        <v>334</v>
      </c>
      <c r="P3005" s="8">
        <f>IFERROR(ROUND(E3005/L3005,2),0)</f>
        <v>3342</v>
      </c>
      <c r="Q3005" s="10" t="s">
        <v>8313</v>
      </c>
      <c r="R3005" t="s">
        <v>8344</v>
      </c>
      <c r="S3005">
        <f>YEAR(T3005)</f>
        <v>2014</v>
      </c>
      <c r="T3005" s="14">
        <f>(((J3005/60)/60)/24)+DATE(1970,1,1)</f>
        <v>41711.169085648151</v>
      </c>
      <c r="U3005" s="15">
        <f>(((I3005/60)/60)/24)+DATE(1970,1,1)</f>
        <v>41771.169085648151</v>
      </c>
    </row>
    <row r="3006" spans="1:21" x14ac:dyDescent="0.35">
      <c r="A3006">
        <v>1022</v>
      </c>
      <c r="B3006" s="3" t="s">
        <v>1023</v>
      </c>
      <c r="C3006" s="3" t="s">
        <v>5132</v>
      </c>
      <c r="D3006" s="6">
        <v>2000</v>
      </c>
      <c r="E3006" s="8">
        <v>5910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>ROUND((E3006/D3006)*100,0)</f>
        <v>296</v>
      </c>
      <c r="P3006" s="8">
        <f>IFERROR(ROUND(E3006/L3006,2),0)</f>
        <v>79.86</v>
      </c>
      <c r="Q3006" s="10" t="s">
        <v>8313</v>
      </c>
      <c r="R3006" t="s">
        <v>8320</v>
      </c>
      <c r="S3006">
        <f>YEAR(T3006)</f>
        <v>2015</v>
      </c>
      <c r="T3006" s="14">
        <f>(((J3006/60)/60)/24)+DATE(1970,1,1)</f>
        <v>42111.646724537044</v>
      </c>
      <c r="U3006" s="15">
        <f>(((I3006/60)/60)/24)+DATE(1970,1,1)</f>
        <v>42141.646724537044</v>
      </c>
    </row>
    <row r="3007" spans="1:21" ht="29" x14ac:dyDescent="0.35">
      <c r="A3007">
        <v>1023</v>
      </c>
      <c r="B3007" s="3" t="s">
        <v>1024</v>
      </c>
      <c r="C3007" s="3" t="s">
        <v>5133</v>
      </c>
      <c r="D3007" s="6">
        <v>2000</v>
      </c>
      <c r="E3007" s="8">
        <v>5907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>ROUND((E3007/D3007)*100,0)</f>
        <v>295</v>
      </c>
      <c r="P3007" s="8">
        <f>IFERROR(ROUND(E3007/L3007,2),0)</f>
        <v>45.09</v>
      </c>
      <c r="Q3007" s="10" t="s">
        <v>8313</v>
      </c>
      <c r="R3007" t="s">
        <v>8320</v>
      </c>
      <c r="S3007">
        <f>YEAR(T3007)</f>
        <v>2015</v>
      </c>
      <c r="T3007" s="14">
        <f>(((J3007/60)/60)/24)+DATE(1970,1,1)</f>
        <v>42145.919687500005</v>
      </c>
      <c r="U3007" s="15">
        <f>(((I3007/60)/60)/24)+DATE(1970,1,1)</f>
        <v>42175.919687500005</v>
      </c>
    </row>
    <row r="3008" spans="1:21" x14ac:dyDescent="0.35">
      <c r="A3008">
        <v>1030</v>
      </c>
      <c r="B3008" s="3" t="s">
        <v>1031</v>
      </c>
      <c r="C3008" s="3" t="s">
        <v>5140</v>
      </c>
      <c r="D3008" s="6">
        <v>2000</v>
      </c>
      <c r="E3008" s="8">
        <v>5845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>ROUND((E3008/D3008)*100,0)</f>
        <v>292</v>
      </c>
      <c r="P3008" s="8">
        <f>IFERROR(ROUND(E3008/L3008,2),0)</f>
        <v>36.76</v>
      </c>
      <c r="Q3008" s="10" t="s">
        <v>8313</v>
      </c>
      <c r="R3008" t="s">
        <v>8320</v>
      </c>
      <c r="S3008">
        <f>YEAR(T3008)</f>
        <v>2016</v>
      </c>
      <c r="T3008" s="14">
        <f>(((J3008/60)/60)/24)+DATE(1970,1,1)</f>
        <v>42611.483206018514</v>
      </c>
      <c r="U3008" s="15">
        <f>(((I3008/60)/60)/24)+DATE(1970,1,1)</f>
        <v>42625.483206018514</v>
      </c>
    </row>
    <row r="3009" spans="1:21" ht="29" x14ac:dyDescent="0.35">
      <c r="A3009">
        <v>1047</v>
      </c>
      <c r="B3009" s="3" t="s">
        <v>1048</v>
      </c>
      <c r="C3009" s="3" t="s">
        <v>5157</v>
      </c>
      <c r="D3009" s="6">
        <v>2000</v>
      </c>
      <c r="E3009" s="8">
        <v>5660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>ROUND((E3009/D3009)*100,0)</f>
        <v>283</v>
      </c>
      <c r="P3009" s="8">
        <f>IFERROR(ROUND(E3009/L3009,2),0)</f>
        <v>5660</v>
      </c>
      <c r="Q3009" s="10" t="s">
        <v>8329</v>
      </c>
      <c r="R3009" t="s">
        <v>8330</v>
      </c>
      <c r="S3009">
        <f>YEAR(T3009)</f>
        <v>2014</v>
      </c>
      <c r="T3009" s="14">
        <f>(((J3009/60)/60)/24)+DATE(1970,1,1)</f>
        <v>41918.818460648145</v>
      </c>
      <c r="U3009" s="15">
        <f>(((I3009/60)/60)/24)+DATE(1970,1,1)</f>
        <v>41948.860127314816</v>
      </c>
    </row>
    <row r="3010" spans="1:21" ht="29" x14ac:dyDescent="0.35">
      <c r="A3010">
        <v>1092</v>
      </c>
      <c r="B3010" s="3" t="s">
        <v>1093</v>
      </c>
      <c r="C3010" s="3" t="s">
        <v>5202</v>
      </c>
      <c r="D3010" s="6">
        <v>2000</v>
      </c>
      <c r="E3010" s="8">
        <v>5410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>ROUND((E3010/D3010)*100,0)</f>
        <v>271</v>
      </c>
      <c r="P3010" s="8">
        <f>IFERROR(ROUND(E3010/L3010,2),0)</f>
        <v>772.86</v>
      </c>
      <c r="Q3010" s="10" t="s">
        <v>8311</v>
      </c>
      <c r="R3010" t="s">
        <v>8333</v>
      </c>
      <c r="S3010">
        <f>YEAR(T3010)</f>
        <v>2012</v>
      </c>
      <c r="T3010" s="14">
        <f>(((J3010/60)/60)/24)+DATE(1970,1,1)</f>
        <v>41250.025902777779</v>
      </c>
      <c r="U3010" s="15">
        <f>(((I3010/60)/60)/24)+DATE(1970,1,1)</f>
        <v>41280.025902777779</v>
      </c>
    </row>
    <row r="3011" spans="1:21" ht="29" x14ac:dyDescent="0.35">
      <c r="A3011">
        <v>1126</v>
      </c>
      <c r="B3011" s="3" t="s">
        <v>1127</v>
      </c>
      <c r="C3011" s="3" t="s">
        <v>5236</v>
      </c>
      <c r="D3011" s="6">
        <v>2000</v>
      </c>
      <c r="E3011" s="8">
        <v>5235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>ROUND((E3011/D3011)*100,0)</f>
        <v>262</v>
      </c>
      <c r="P3011" s="8">
        <f>IFERROR(ROUND(E3011/L3011,2),0)</f>
        <v>2617.5</v>
      </c>
      <c r="Q3011" s="10" t="s">
        <v>8311</v>
      </c>
      <c r="R3011" t="s">
        <v>8336</v>
      </c>
      <c r="S3011">
        <f>YEAR(T3011)</f>
        <v>2016</v>
      </c>
      <c r="T3011" s="14">
        <f>(((J3011/60)/60)/24)+DATE(1970,1,1)</f>
        <v>42535.327476851846</v>
      </c>
      <c r="U3011" s="15">
        <f>(((I3011/60)/60)/24)+DATE(1970,1,1)</f>
        <v>42565.327476851846</v>
      </c>
    </row>
    <row r="3012" spans="1:21" ht="29" x14ac:dyDescent="0.35">
      <c r="A3012">
        <v>1188</v>
      </c>
      <c r="B3012" s="3" t="s">
        <v>1189</v>
      </c>
      <c r="C3012" s="3" t="s">
        <v>5298</v>
      </c>
      <c r="D3012" s="6">
        <v>2000</v>
      </c>
      <c r="E3012" s="8">
        <v>4939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>ROUND((E3012/D3012)*100,0)</f>
        <v>247</v>
      </c>
      <c r="P3012" s="8">
        <f>IFERROR(ROUND(E3012/L3012,2),0)</f>
        <v>58.11</v>
      </c>
      <c r="Q3012" s="10" t="s">
        <v>8325</v>
      </c>
      <c r="R3012" t="s">
        <v>8331</v>
      </c>
      <c r="S3012">
        <f>YEAR(T3012)</f>
        <v>2016</v>
      </c>
      <c r="T3012" s="14">
        <f>(((J3012/60)/60)/24)+DATE(1970,1,1)</f>
        <v>42711.700694444444</v>
      </c>
      <c r="U3012" s="15">
        <f>(((I3012/60)/60)/24)+DATE(1970,1,1)</f>
        <v>42732.700694444444</v>
      </c>
    </row>
    <row r="3013" spans="1:21" ht="29" x14ac:dyDescent="0.35">
      <c r="A3013">
        <v>1214</v>
      </c>
      <c r="B3013" s="3" t="s">
        <v>1215</v>
      </c>
      <c r="C3013" s="3" t="s">
        <v>5324</v>
      </c>
      <c r="D3013" s="6">
        <v>2000</v>
      </c>
      <c r="E3013" s="8">
        <v>4642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>ROUND((E3013/D3013)*100,0)</f>
        <v>232</v>
      </c>
      <c r="P3013" s="8">
        <f>IFERROR(ROUND(E3013/L3013,2),0)</f>
        <v>185.68</v>
      </c>
      <c r="Q3013" s="10" t="s">
        <v>8325</v>
      </c>
      <c r="R3013" t="s">
        <v>8331</v>
      </c>
      <c r="S3013">
        <f>YEAR(T3013)</f>
        <v>2015</v>
      </c>
      <c r="T3013" s="14">
        <f>(((J3013/60)/60)/24)+DATE(1970,1,1)</f>
        <v>42104.840335648143</v>
      </c>
      <c r="U3013" s="15">
        <f>(((I3013/60)/60)/24)+DATE(1970,1,1)</f>
        <v>42164.840335648143</v>
      </c>
    </row>
    <row r="3014" spans="1:21" ht="29" x14ac:dyDescent="0.35">
      <c r="A3014">
        <v>1227</v>
      </c>
      <c r="B3014" s="3" t="s">
        <v>1228</v>
      </c>
      <c r="C3014" s="3" t="s">
        <v>5337</v>
      </c>
      <c r="D3014" s="6">
        <v>2000</v>
      </c>
      <c r="E3014" s="8">
        <v>4550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>ROUND((E3014/D3014)*100,0)</f>
        <v>228</v>
      </c>
      <c r="P3014" s="8">
        <f>IFERROR(ROUND(E3014/L3014,2),0)</f>
        <v>0</v>
      </c>
      <c r="Q3014" s="10" t="s">
        <v>8313</v>
      </c>
      <c r="R3014" t="s">
        <v>8347</v>
      </c>
      <c r="S3014">
        <f>YEAR(T3014)</f>
        <v>2014</v>
      </c>
      <c r="T3014" s="14">
        <f>(((J3014/60)/60)/24)+DATE(1970,1,1)</f>
        <v>41827.919166666667</v>
      </c>
      <c r="U3014" s="15">
        <f>(((I3014/60)/60)/24)+DATE(1970,1,1)</f>
        <v>41858.291666666664</v>
      </c>
    </row>
    <row r="3015" spans="1:21" ht="29" x14ac:dyDescent="0.35">
      <c r="A3015">
        <v>1244</v>
      </c>
      <c r="B3015" s="3" t="s">
        <v>1245</v>
      </c>
      <c r="C3015" s="3" t="s">
        <v>5354</v>
      </c>
      <c r="D3015" s="6">
        <v>2000</v>
      </c>
      <c r="E3015" s="8">
        <v>4428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>ROUND((E3015/D3015)*100,0)</f>
        <v>221</v>
      </c>
      <c r="P3015" s="8">
        <f>IFERROR(ROUND(E3015/L3015,2),0)</f>
        <v>98.4</v>
      </c>
      <c r="Q3015" s="10" t="s">
        <v>8313</v>
      </c>
      <c r="R3015" t="s">
        <v>8315</v>
      </c>
      <c r="S3015">
        <f>YEAR(T3015)</f>
        <v>2013</v>
      </c>
      <c r="T3015" s="14">
        <f>(((J3015/60)/60)/24)+DATE(1970,1,1)</f>
        <v>41355.825497685182</v>
      </c>
      <c r="U3015" s="15">
        <f>(((I3015/60)/60)/24)+DATE(1970,1,1)</f>
        <v>41386.875</v>
      </c>
    </row>
    <row r="3016" spans="1:21" ht="29" x14ac:dyDescent="0.35">
      <c r="A3016">
        <v>1245</v>
      </c>
      <c r="B3016" s="3" t="s">
        <v>1246</v>
      </c>
      <c r="C3016" s="3" t="s">
        <v>5355</v>
      </c>
      <c r="D3016" s="6">
        <v>2000</v>
      </c>
      <c r="E3016" s="8">
        <v>4409.7700000000004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>ROUND((E3016/D3016)*100,0)</f>
        <v>220</v>
      </c>
      <c r="P3016" s="8">
        <f>IFERROR(ROUND(E3016/L3016,2),0)</f>
        <v>259.39999999999998</v>
      </c>
      <c r="Q3016" s="10" t="s">
        <v>8313</v>
      </c>
      <c r="R3016" t="s">
        <v>8315</v>
      </c>
      <c r="S3016">
        <f>YEAR(T3016)</f>
        <v>2014</v>
      </c>
      <c r="T3016" s="14">
        <f>(((J3016/60)/60)/24)+DATE(1970,1,1)</f>
        <v>41774.599930555552</v>
      </c>
      <c r="U3016" s="15">
        <f>(((I3016/60)/60)/24)+DATE(1970,1,1)</f>
        <v>41804.599930555552</v>
      </c>
    </row>
    <row r="3017" spans="1:21" ht="29" x14ac:dyDescent="0.35">
      <c r="A3017">
        <v>1246</v>
      </c>
      <c r="B3017" s="3" t="s">
        <v>1247</v>
      </c>
      <c r="C3017" s="3" t="s">
        <v>5356</v>
      </c>
      <c r="D3017" s="6">
        <v>2000</v>
      </c>
      <c r="E3017" s="8">
        <v>4409.55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>ROUND((E3017/D3017)*100,0)</f>
        <v>220</v>
      </c>
      <c r="P3017" s="8">
        <f>IFERROR(ROUND(E3017/L3017,2),0)</f>
        <v>142.24</v>
      </c>
      <c r="Q3017" s="10" t="s">
        <v>8313</v>
      </c>
      <c r="R3017" t="s">
        <v>8315</v>
      </c>
      <c r="S3017">
        <f>YEAR(T3017)</f>
        <v>2011</v>
      </c>
      <c r="T3017" s="14">
        <f>(((J3017/60)/60)/24)+DATE(1970,1,1)</f>
        <v>40838.043391203704</v>
      </c>
      <c r="U3017" s="15">
        <f>(((I3017/60)/60)/24)+DATE(1970,1,1)</f>
        <v>40883.085057870368</v>
      </c>
    </row>
    <row r="3018" spans="1:21" ht="29" x14ac:dyDescent="0.35">
      <c r="A3018">
        <v>1261</v>
      </c>
      <c r="B3018" s="3" t="s">
        <v>1262</v>
      </c>
      <c r="C3018" s="3" t="s">
        <v>5371</v>
      </c>
      <c r="D3018" s="6">
        <v>2000</v>
      </c>
      <c r="E3018" s="8">
        <v>4310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>ROUND((E3018/D3018)*100,0)</f>
        <v>216</v>
      </c>
      <c r="P3018" s="8">
        <f>IFERROR(ROUND(E3018/L3018,2),0)</f>
        <v>82.88</v>
      </c>
      <c r="Q3018" s="10" t="s">
        <v>8313</v>
      </c>
      <c r="R3018" t="s">
        <v>8315</v>
      </c>
      <c r="S3018">
        <f>YEAR(T3018)</f>
        <v>2013</v>
      </c>
      <c r="T3018" s="14">
        <f>(((J3018/60)/60)/24)+DATE(1970,1,1)</f>
        <v>41638.342905092592</v>
      </c>
      <c r="U3018" s="15">
        <f>(((I3018/60)/60)/24)+DATE(1970,1,1)</f>
        <v>41668.342905092592</v>
      </c>
    </row>
    <row r="3019" spans="1:21" ht="29" x14ac:dyDescent="0.35">
      <c r="A3019">
        <v>1284</v>
      </c>
      <c r="B3019" s="3" t="s">
        <v>1285</v>
      </c>
      <c r="C3019" s="3" t="s">
        <v>5394</v>
      </c>
      <c r="D3019" s="6">
        <v>2000</v>
      </c>
      <c r="E3019" s="8">
        <v>4176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>ROUND((E3019/D3019)*100,0)</f>
        <v>209</v>
      </c>
      <c r="P3019" s="8">
        <f>IFERROR(ROUND(E3019/L3019,2),0)</f>
        <v>134.71</v>
      </c>
      <c r="Q3019" s="10" t="s">
        <v>8339</v>
      </c>
      <c r="R3019" t="s">
        <v>8340</v>
      </c>
      <c r="S3019">
        <f>YEAR(T3019)</f>
        <v>2016</v>
      </c>
      <c r="T3019" s="14">
        <f>(((J3019/60)/60)/24)+DATE(1970,1,1)</f>
        <v>42712.23474537037</v>
      </c>
      <c r="U3019" s="15">
        <f>(((I3019/60)/60)/24)+DATE(1970,1,1)</f>
        <v>42735.707638888889</v>
      </c>
    </row>
    <row r="3020" spans="1:21" ht="29" x14ac:dyDescent="0.35">
      <c r="A3020">
        <v>1285</v>
      </c>
      <c r="B3020" s="3" t="s">
        <v>1286</v>
      </c>
      <c r="C3020" s="3" t="s">
        <v>5395</v>
      </c>
      <c r="D3020" s="6">
        <v>2000</v>
      </c>
      <c r="E3020" s="8">
        <v>4170.17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>ROUND((E3020/D3020)*100,0)</f>
        <v>209</v>
      </c>
      <c r="P3020" s="8">
        <f>IFERROR(ROUND(E3020/L3020,2),0)</f>
        <v>66.19</v>
      </c>
      <c r="Q3020" s="10" t="s">
        <v>8339</v>
      </c>
      <c r="R3020" t="s">
        <v>8340</v>
      </c>
      <c r="S3020">
        <f>YEAR(T3020)</f>
        <v>2015</v>
      </c>
      <c r="T3020" s="14">
        <f>(((J3020/60)/60)/24)+DATE(1970,1,1)</f>
        <v>42160.583043981482</v>
      </c>
      <c r="U3020" s="15">
        <f>(((I3020/60)/60)/24)+DATE(1970,1,1)</f>
        <v>42175.583043981482</v>
      </c>
    </row>
    <row r="3021" spans="1:21" ht="29" x14ac:dyDescent="0.35">
      <c r="A3021">
        <v>1298</v>
      </c>
      <c r="B3021" s="3" t="s">
        <v>1299</v>
      </c>
      <c r="C3021" s="3" t="s">
        <v>5408</v>
      </c>
      <c r="D3021" s="6">
        <v>2000</v>
      </c>
      <c r="E3021" s="8">
        <v>4090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>ROUND((E3021/D3021)*100,0)</f>
        <v>205</v>
      </c>
      <c r="P3021" s="8">
        <f>IFERROR(ROUND(E3021/L3021,2),0)</f>
        <v>123.94</v>
      </c>
      <c r="Q3021" s="10" t="s">
        <v>8339</v>
      </c>
      <c r="R3021" t="s">
        <v>8340</v>
      </c>
      <c r="S3021">
        <f>YEAR(T3021)</f>
        <v>2016</v>
      </c>
      <c r="T3021" s="14">
        <f>(((J3021/60)/60)/24)+DATE(1970,1,1)</f>
        <v>42458.680925925932</v>
      </c>
      <c r="U3021" s="15">
        <f>(((I3021/60)/60)/24)+DATE(1970,1,1)</f>
        <v>42488.680925925932</v>
      </c>
    </row>
    <row r="3022" spans="1:21" ht="29" x14ac:dyDescent="0.35">
      <c r="A3022">
        <v>1301</v>
      </c>
      <c r="B3022" s="3" t="s">
        <v>1302</v>
      </c>
      <c r="C3022" s="3" t="s">
        <v>5411</v>
      </c>
      <c r="D3022" s="6">
        <v>2000</v>
      </c>
      <c r="E3022" s="8">
        <v>4081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>ROUND((E3022/D3022)*100,0)</f>
        <v>204</v>
      </c>
      <c r="P3022" s="8">
        <f>IFERROR(ROUND(E3022/L3022,2),0)</f>
        <v>140.72</v>
      </c>
      <c r="Q3022" s="10" t="s">
        <v>8339</v>
      </c>
      <c r="R3022" t="s">
        <v>8340</v>
      </c>
      <c r="S3022">
        <f>YEAR(T3022)</f>
        <v>2015</v>
      </c>
      <c r="T3022" s="14">
        <f>(((J3022/60)/60)/24)+DATE(1970,1,1)</f>
        <v>42195.749745370369</v>
      </c>
      <c r="U3022" s="15">
        <f>(((I3022/60)/60)/24)+DATE(1970,1,1)</f>
        <v>42206.125</v>
      </c>
    </row>
    <row r="3023" spans="1:21" ht="29" x14ac:dyDescent="0.35">
      <c r="A3023">
        <v>1357</v>
      </c>
      <c r="B3023" s="3" t="s">
        <v>1358</v>
      </c>
      <c r="C3023" s="3" t="s">
        <v>5467</v>
      </c>
      <c r="D3023" s="6">
        <v>2000</v>
      </c>
      <c r="E3023" s="8">
        <v>3781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>ROUND((E3023/D3023)*100,0)</f>
        <v>189</v>
      </c>
      <c r="P3023" s="8">
        <f>IFERROR(ROUND(E3023/L3023,2),0)</f>
        <v>58.17</v>
      </c>
      <c r="Q3023" s="10" t="s">
        <v>8318</v>
      </c>
      <c r="R3023" t="s">
        <v>8319</v>
      </c>
      <c r="S3023">
        <f>YEAR(T3023)</f>
        <v>2013</v>
      </c>
      <c r="T3023" s="14">
        <f>(((J3023/60)/60)/24)+DATE(1970,1,1)</f>
        <v>41304.962233796294</v>
      </c>
      <c r="U3023" s="15">
        <f>(((I3023/60)/60)/24)+DATE(1970,1,1)</f>
        <v>41334.249305555553</v>
      </c>
    </row>
    <row r="3024" spans="1:21" x14ac:dyDescent="0.35">
      <c r="A3024">
        <v>1378</v>
      </c>
      <c r="B3024" s="3" t="s">
        <v>1379</v>
      </c>
      <c r="C3024" s="3" t="s">
        <v>5488</v>
      </c>
      <c r="D3024" s="6">
        <v>2000</v>
      </c>
      <c r="E3024" s="8">
        <v>3641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>ROUND((E3024/D3024)*100,0)</f>
        <v>182</v>
      </c>
      <c r="P3024" s="8">
        <f>IFERROR(ROUND(E3024/L3024,2),0)</f>
        <v>27.38</v>
      </c>
      <c r="Q3024" s="10" t="s">
        <v>8313</v>
      </c>
      <c r="R3024" t="s">
        <v>8315</v>
      </c>
      <c r="S3024">
        <f>YEAR(T3024)</f>
        <v>2016</v>
      </c>
      <c r="T3024" s="14">
        <f>(((J3024/60)/60)/24)+DATE(1970,1,1)</f>
        <v>42568.759374999994</v>
      </c>
      <c r="U3024" s="15">
        <f>(((I3024/60)/60)/24)+DATE(1970,1,1)</f>
        <v>42583.759374999994</v>
      </c>
    </row>
    <row r="3025" spans="1:21" ht="29" x14ac:dyDescent="0.35">
      <c r="A3025">
        <v>1413</v>
      </c>
      <c r="B3025" s="3" t="s">
        <v>1414</v>
      </c>
      <c r="C3025" s="3" t="s">
        <v>5523</v>
      </c>
      <c r="D3025" s="6">
        <v>2000</v>
      </c>
      <c r="E3025" s="8">
        <v>3460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>ROUND((E3025/D3025)*100,0)</f>
        <v>173</v>
      </c>
      <c r="P3025" s="8">
        <f>IFERROR(ROUND(E3025/L3025,2),0)</f>
        <v>3460</v>
      </c>
      <c r="Q3025" s="10" t="s">
        <v>8318</v>
      </c>
      <c r="R3025" t="s">
        <v>8338</v>
      </c>
      <c r="S3025">
        <f>YEAR(T3025)</f>
        <v>2015</v>
      </c>
      <c r="T3025" s="14">
        <f>(((J3025/60)/60)/24)+DATE(1970,1,1)</f>
        <v>42360.437152777777</v>
      </c>
      <c r="U3025" s="15">
        <f>(((I3025/60)/60)/24)+DATE(1970,1,1)</f>
        <v>42420.437152777777</v>
      </c>
    </row>
    <row r="3026" spans="1:21" x14ac:dyDescent="0.35">
      <c r="A3026">
        <v>1484</v>
      </c>
      <c r="B3026" s="3" t="s">
        <v>1485</v>
      </c>
      <c r="C3026" s="3" t="s">
        <v>5594</v>
      </c>
      <c r="D3026" s="6">
        <v>2000</v>
      </c>
      <c r="E3026" s="8">
        <v>3201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>ROUND((E3026/D3026)*100,0)</f>
        <v>160</v>
      </c>
      <c r="P3026" s="8">
        <f>IFERROR(ROUND(E3026/L3026,2),0)</f>
        <v>0</v>
      </c>
      <c r="Q3026" s="10" t="s">
        <v>8318</v>
      </c>
      <c r="R3026" t="s">
        <v>8342</v>
      </c>
      <c r="S3026">
        <f>YEAR(T3026)</f>
        <v>2012</v>
      </c>
      <c r="T3026" s="14">
        <f>(((J3026/60)/60)/24)+DATE(1970,1,1)</f>
        <v>41053.200960648144</v>
      </c>
      <c r="U3026" s="15">
        <f>(((I3026/60)/60)/24)+DATE(1970,1,1)</f>
        <v>41111.618750000001</v>
      </c>
    </row>
    <row r="3027" spans="1:21" ht="29" x14ac:dyDescent="0.35">
      <c r="A3027">
        <v>1495</v>
      </c>
      <c r="B3027" s="3" t="s">
        <v>1496</v>
      </c>
      <c r="C3027" s="3" t="s">
        <v>5605</v>
      </c>
      <c r="D3027" s="6">
        <v>2000</v>
      </c>
      <c r="E3027" s="8">
        <v>3170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>ROUND((E3027/D3027)*100,0)</f>
        <v>159</v>
      </c>
      <c r="P3027" s="8">
        <f>IFERROR(ROUND(E3027/L3027,2),0)</f>
        <v>0</v>
      </c>
      <c r="Q3027" s="10" t="s">
        <v>8318</v>
      </c>
      <c r="R3027" t="s">
        <v>8342</v>
      </c>
      <c r="S3027">
        <f>YEAR(T3027)</f>
        <v>2011</v>
      </c>
      <c r="T3027" s="14">
        <f>(((J3027/60)/60)/24)+DATE(1970,1,1)</f>
        <v>40752.789710648147</v>
      </c>
      <c r="U3027" s="15">
        <f>(((I3027/60)/60)/24)+DATE(1970,1,1)</f>
        <v>40782.789710648147</v>
      </c>
    </row>
    <row r="3028" spans="1:21" ht="29" x14ac:dyDescent="0.35">
      <c r="A3028">
        <v>1499</v>
      </c>
      <c r="B3028" s="3" t="s">
        <v>1500</v>
      </c>
      <c r="C3028" s="3" t="s">
        <v>5609</v>
      </c>
      <c r="D3028" s="6">
        <v>2000</v>
      </c>
      <c r="E3028" s="8">
        <v>3150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>ROUND((E3028/D3028)*100,0)</f>
        <v>158</v>
      </c>
      <c r="P3028" s="8">
        <f>IFERROR(ROUND(E3028/L3028,2),0)</f>
        <v>3150</v>
      </c>
      <c r="Q3028" s="10" t="s">
        <v>8318</v>
      </c>
      <c r="R3028" t="s">
        <v>8342</v>
      </c>
      <c r="S3028">
        <f>YEAR(T3028)</f>
        <v>2016</v>
      </c>
      <c r="T3028" s="14">
        <f>(((J3028/60)/60)/24)+DATE(1970,1,1)</f>
        <v>42527.007326388892</v>
      </c>
      <c r="U3028" s="15">
        <f>(((I3028/60)/60)/24)+DATE(1970,1,1)</f>
        <v>42587.007326388892</v>
      </c>
    </row>
    <row r="3029" spans="1:21" ht="29" x14ac:dyDescent="0.35">
      <c r="A3029">
        <v>1585</v>
      </c>
      <c r="B3029" s="3" t="s">
        <v>1586</v>
      </c>
      <c r="C3029" s="3" t="s">
        <v>5695</v>
      </c>
      <c r="D3029" s="6">
        <v>2000</v>
      </c>
      <c r="E3029" s="8">
        <v>2879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>ROUND((E3029/D3029)*100,0)</f>
        <v>144</v>
      </c>
      <c r="P3029" s="8">
        <f>IFERROR(ROUND(E3029/L3029,2),0)</f>
        <v>239.92</v>
      </c>
      <c r="Q3029" s="10" t="s">
        <v>8325</v>
      </c>
      <c r="R3029" t="s">
        <v>8328</v>
      </c>
      <c r="S3029">
        <f>YEAR(T3029)</f>
        <v>2016</v>
      </c>
      <c r="T3029" s="14">
        <f>(((J3029/60)/60)/24)+DATE(1970,1,1)</f>
        <v>42707.895462962959</v>
      </c>
      <c r="U3029" s="15">
        <f>(((I3029/60)/60)/24)+DATE(1970,1,1)</f>
        <v>42729.458333333328</v>
      </c>
    </row>
    <row r="3030" spans="1:21" x14ac:dyDescent="0.35">
      <c r="A3030">
        <v>1603</v>
      </c>
      <c r="B3030" s="3" t="s">
        <v>1604</v>
      </c>
      <c r="C3030" s="3" t="s">
        <v>5713</v>
      </c>
      <c r="D3030" s="6">
        <v>2000</v>
      </c>
      <c r="E3030" s="8">
        <v>2804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>ROUND((E3030/D3030)*100,0)</f>
        <v>140</v>
      </c>
      <c r="P3030" s="8">
        <f>IFERROR(ROUND(E3030/L3030,2),0)</f>
        <v>93.47</v>
      </c>
      <c r="Q3030" s="10" t="s">
        <v>8313</v>
      </c>
      <c r="R3030" t="s">
        <v>8315</v>
      </c>
      <c r="S3030">
        <f>YEAR(T3030)</f>
        <v>2011</v>
      </c>
      <c r="T3030" s="14">
        <f>(((J3030/60)/60)/24)+DATE(1970,1,1)</f>
        <v>40876.169664351852</v>
      </c>
      <c r="U3030" s="15">
        <f>(((I3030/60)/60)/24)+DATE(1970,1,1)</f>
        <v>40936.169664351852</v>
      </c>
    </row>
    <row r="3031" spans="1:21" ht="29" x14ac:dyDescent="0.35">
      <c r="A3031">
        <v>1610</v>
      </c>
      <c r="B3031" s="3" t="s">
        <v>1611</v>
      </c>
      <c r="C3031" s="3" t="s">
        <v>5720</v>
      </c>
      <c r="D3031" s="6">
        <v>2000</v>
      </c>
      <c r="E3031" s="8">
        <v>2750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>ROUND((E3031/D3031)*100,0)</f>
        <v>138</v>
      </c>
      <c r="P3031" s="8">
        <f>IFERROR(ROUND(E3031/L3031,2),0)</f>
        <v>24.55</v>
      </c>
      <c r="Q3031" s="10" t="s">
        <v>8313</v>
      </c>
      <c r="R3031" t="s">
        <v>8315</v>
      </c>
      <c r="S3031">
        <f>YEAR(T3031)</f>
        <v>2012</v>
      </c>
      <c r="T3031" s="14">
        <f>(((J3031/60)/60)/24)+DATE(1970,1,1)</f>
        <v>41228.924884259257</v>
      </c>
      <c r="U3031" s="15">
        <f>(((I3031/60)/60)/24)+DATE(1970,1,1)</f>
        <v>41258.924884259257</v>
      </c>
    </row>
    <row r="3032" spans="1:21" ht="29" x14ac:dyDescent="0.35">
      <c r="A3032">
        <v>1627</v>
      </c>
      <c r="B3032" s="3" t="s">
        <v>1628</v>
      </c>
      <c r="C3032" s="3" t="s">
        <v>5737</v>
      </c>
      <c r="D3032" s="6">
        <v>2000</v>
      </c>
      <c r="E3032" s="8">
        <v>2693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>ROUND((E3032/D3032)*100,0)</f>
        <v>135</v>
      </c>
      <c r="P3032" s="8">
        <f>IFERROR(ROUND(E3032/L3032,2),0)</f>
        <v>70.87</v>
      </c>
      <c r="Q3032" s="10" t="s">
        <v>8313</v>
      </c>
      <c r="R3032" t="s">
        <v>8315</v>
      </c>
      <c r="S3032">
        <f>YEAR(T3032)</f>
        <v>2012</v>
      </c>
      <c r="T3032" s="14">
        <f>(((J3032/60)/60)/24)+DATE(1970,1,1)</f>
        <v>41205.707048611112</v>
      </c>
      <c r="U3032" s="15">
        <f>(((I3032/60)/60)/24)+DATE(1970,1,1)</f>
        <v>41239.207638888889</v>
      </c>
    </row>
    <row r="3033" spans="1:21" ht="29" x14ac:dyDescent="0.35">
      <c r="A3033">
        <v>1634</v>
      </c>
      <c r="B3033" s="3" t="s">
        <v>1635</v>
      </c>
      <c r="C3033" s="3" t="s">
        <v>5744</v>
      </c>
      <c r="D3033" s="6">
        <v>2000</v>
      </c>
      <c r="E3033" s="8">
        <v>2669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>ROUND((E3033/D3033)*100,0)</f>
        <v>133</v>
      </c>
      <c r="P3033" s="8">
        <f>IFERROR(ROUND(E3033/L3033,2),0)</f>
        <v>83.41</v>
      </c>
      <c r="Q3033" s="10" t="s">
        <v>8313</v>
      </c>
      <c r="R3033" t="s">
        <v>8315</v>
      </c>
      <c r="S3033">
        <f>YEAR(T3033)</f>
        <v>2011</v>
      </c>
      <c r="T3033" s="14">
        <f>(((J3033/60)/60)/24)+DATE(1970,1,1)</f>
        <v>40658.189826388887</v>
      </c>
      <c r="U3033" s="15">
        <f>(((I3033/60)/60)/24)+DATE(1970,1,1)</f>
        <v>40696.249305555553</v>
      </c>
    </row>
    <row r="3034" spans="1:21" ht="29" x14ac:dyDescent="0.35">
      <c r="A3034">
        <v>1635</v>
      </c>
      <c r="B3034" s="3" t="s">
        <v>1636</v>
      </c>
      <c r="C3034" s="3" t="s">
        <v>5745</v>
      </c>
      <c r="D3034" s="6">
        <v>2000</v>
      </c>
      <c r="E3034" s="8">
        <v>2663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>ROUND((E3034/D3034)*100,0)</f>
        <v>133</v>
      </c>
      <c r="P3034" s="8">
        <f>IFERROR(ROUND(E3034/L3034,2),0)</f>
        <v>71.97</v>
      </c>
      <c r="Q3034" s="10" t="s">
        <v>8313</v>
      </c>
      <c r="R3034" t="s">
        <v>8315</v>
      </c>
      <c r="S3034">
        <f>YEAR(T3034)</f>
        <v>2016</v>
      </c>
      <c r="T3034" s="14">
        <f>(((J3034/60)/60)/24)+DATE(1970,1,1)</f>
        <v>42502.868761574078</v>
      </c>
      <c r="U3034" s="15">
        <f>(((I3034/60)/60)/24)+DATE(1970,1,1)</f>
        <v>42562.868761574078</v>
      </c>
    </row>
    <row r="3035" spans="1:21" ht="29" x14ac:dyDescent="0.35">
      <c r="A3035">
        <v>1646</v>
      </c>
      <c r="B3035" s="3" t="s">
        <v>1647</v>
      </c>
      <c r="C3035" s="3" t="s">
        <v>5756</v>
      </c>
      <c r="D3035" s="6">
        <v>2000</v>
      </c>
      <c r="E3035" s="8">
        <v>2616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>ROUND((E3035/D3035)*100,0)</f>
        <v>131</v>
      </c>
      <c r="P3035" s="8">
        <f>IFERROR(ROUND(E3035/L3035,2),0)</f>
        <v>31.52</v>
      </c>
      <c r="Q3035" s="10" t="s">
        <v>8313</v>
      </c>
      <c r="R3035" t="s">
        <v>8337</v>
      </c>
      <c r="S3035">
        <f>YEAR(T3035)</f>
        <v>2014</v>
      </c>
      <c r="T3035" s="14">
        <f>(((J3035/60)/60)/24)+DATE(1970,1,1)</f>
        <v>41833.450266203705</v>
      </c>
      <c r="U3035" s="15">
        <f>(((I3035/60)/60)/24)+DATE(1970,1,1)</f>
        <v>41865.757638888892</v>
      </c>
    </row>
    <row r="3036" spans="1:21" ht="29" x14ac:dyDescent="0.35">
      <c r="A3036">
        <v>1650</v>
      </c>
      <c r="B3036" s="3" t="s">
        <v>1651</v>
      </c>
      <c r="C3036" s="3" t="s">
        <v>5760</v>
      </c>
      <c r="D3036" s="6">
        <v>2000</v>
      </c>
      <c r="E3036" s="8">
        <v>2608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>ROUND((E3036/D3036)*100,0)</f>
        <v>130</v>
      </c>
      <c r="P3036" s="8">
        <f>IFERROR(ROUND(E3036/L3036,2),0)</f>
        <v>81.5</v>
      </c>
      <c r="Q3036" s="10" t="s">
        <v>8313</v>
      </c>
      <c r="R3036" t="s">
        <v>8337</v>
      </c>
      <c r="S3036">
        <f>YEAR(T3036)</f>
        <v>2013</v>
      </c>
      <c r="T3036" s="14">
        <f>(((J3036/60)/60)/24)+DATE(1970,1,1)</f>
        <v>41526.435613425929</v>
      </c>
      <c r="U3036" s="15">
        <f>(((I3036/60)/60)/24)+DATE(1970,1,1)</f>
        <v>41556.435613425929</v>
      </c>
    </row>
    <row r="3037" spans="1:21" ht="29" x14ac:dyDescent="0.35">
      <c r="A3037">
        <v>1651</v>
      </c>
      <c r="B3037" s="3" t="s">
        <v>1652</v>
      </c>
      <c r="C3037" s="3" t="s">
        <v>5761</v>
      </c>
      <c r="D3037" s="6">
        <v>2000</v>
      </c>
      <c r="E3037" s="8">
        <v>2607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>ROUND((E3037/D3037)*100,0)</f>
        <v>130</v>
      </c>
      <c r="P3037" s="8">
        <f>IFERROR(ROUND(E3037/L3037,2),0)</f>
        <v>130.35</v>
      </c>
      <c r="Q3037" s="10" t="s">
        <v>8313</v>
      </c>
      <c r="R3037" t="s">
        <v>8337</v>
      </c>
      <c r="S3037">
        <f>YEAR(T3037)</f>
        <v>2011</v>
      </c>
      <c r="T3037" s="14">
        <f>(((J3037/60)/60)/24)+DATE(1970,1,1)</f>
        <v>40625.900694444441</v>
      </c>
      <c r="U3037" s="15">
        <f>(((I3037/60)/60)/24)+DATE(1970,1,1)</f>
        <v>40659.290972222225</v>
      </c>
    </row>
    <row r="3038" spans="1:21" ht="43.5" x14ac:dyDescent="0.35">
      <c r="A3038">
        <v>1669</v>
      </c>
      <c r="B3038" s="3" t="s">
        <v>1670</v>
      </c>
      <c r="C3038" s="3" t="s">
        <v>5779</v>
      </c>
      <c r="D3038" s="6">
        <v>2000</v>
      </c>
      <c r="E3038" s="8">
        <v>2565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>ROUND((E3038/D3038)*100,0)</f>
        <v>128</v>
      </c>
      <c r="P3038" s="8">
        <f>IFERROR(ROUND(E3038/L3038,2),0)</f>
        <v>49.33</v>
      </c>
      <c r="Q3038" s="10" t="s">
        <v>8313</v>
      </c>
      <c r="R3038" t="s">
        <v>8337</v>
      </c>
      <c r="S3038">
        <f>YEAR(T3038)</f>
        <v>2016</v>
      </c>
      <c r="T3038" s="14">
        <f>(((J3038/60)/60)/24)+DATE(1970,1,1)</f>
        <v>42461.885138888887</v>
      </c>
      <c r="U3038" s="15">
        <f>(((I3038/60)/60)/24)+DATE(1970,1,1)</f>
        <v>42521.885138888887</v>
      </c>
    </row>
    <row r="3039" spans="1:21" x14ac:dyDescent="0.35">
      <c r="A3039">
        <v>1671</v>
      </c>
      <c r="B3039" s="3" t="s">
        <v>1672</v>
      </c>
      <c r="C3039" s="3" t="s">
        <v>5781</v>
      </c>
      <c r="D3039" s="6">
        <v>2000</v>
      </c>
      <c r="E3039" s="8">
        <v>2560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>ROUND((E3039/D3039)*100,0)</f>
        <v>128</v>
      </c>
      <c r="P3039" s="8">
        <f>IFERROR(ROUND(E3039/L3039,2),0)</f>
        <v>33.25</v>
      </c>
      <c r="Q3039" s="10" t="s">
        <v>8313</v>
      </c>
      <c r="R3039" t="s">
        <v>8337</v>
      </c>
      <c r="S3039">
        <f>YEAR(T3039)</f>
        <v>2016</v>
      </c>
      <c r="T3039" s="14">
        <f>(((J3039/60)/60)/24)+DATE(1970,1,1)</f>
        <v>42553.54414351852</v>
      </c>
      <c r="U3039" s="15">
        <f>(((I3039/60)/60)/24)+DATE(1970,1,1)</f>
        <v>42583.54414351852</v>
      </c>
    </row>
    <row r="3040" spans="1:21" ht="29" x14ac:dyDescent="0.35">
      <c r="A3040">
        <v>1679</v>
      </c>
      <c r="B3040" s="3" t="s">
        <v>1680</v>
      </c>
      <c r="C3040" s="3" t="s">
        <v>5789</v>
      </c>
      <c r="D3040" s="6">
        <v>2000</v>
      </c>
      <c r="E3040" s="8">
        <v>2549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>ROUND((E3040/D3040)*100,0)</f>
        <v>127</v>
      </c>
      <c r="P3040" s="8">
        <f>IFERROR(ROUND(E3040/L3040,2),0)</f>
        <v>45.52</v>
      </c>
      <c r="Q3040" s="10" t="s">
        <v>8313</v>
      </c>
      <c r="R3040" t="s">
        <v>8337</v>
      </c>
      <c r="S3040">
        <f>YEAR(T3040)</f>
        <v>2011</v>
      </c>
      <c r="T3040" s="14">
        <f>(((J3040/60)/60)/24)+DATE(1970,1,1)</f>
        <v>40723.068807870368</v>
      </c>
      <c r="U3040" s="15">
        <f>(((I3040/60)/60)/24)+DATE(1970,1,1)</f>
        <v>40746.068807870368</v>
      </c>
    </row>
    <row r="3041" spans="1:21" ht="29" x14ac:dyDescent="0.35">
      <c r="A3041">
        <v>1704</v>
      </c>
      <c r="B3041" s="3" t="s">
        <v>1705</v>
      </c>
      <c r="C3041" s="3" t="s">
        <v>5814</v>
      </c>
      <c r="D3041" s="6">
        <v>2000</v>
      </c>
      <c r="E3041" s="8">
        <v>2500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>ROUND((E3041/D3041)*100,0)</f>
        <v>125</v>
      </c>
      <c r="P3041" s="8">
        <f>IFERROR(ROUND(E3041/L3041,2),0)</f>
        <v>227.27</v>
      </c>
      <c r="Q3041" s="10" t="s">
        <v>8313</v>
      </c>
      <c r="R3041" t="s">
        <v>8345</v>
      </c>
      <c r="S3041">
        <f>YEAR(T3041)</f>
        <v>2015</v>
      </c>
      <c r="T3041" s="14">
        <f>(((J3041/60)/60)/24)+DATE(1970,1,1)</f>
        <v>42021.139733796299</v>
      </c>
      <c r="U3041" s="15">
        <f>(((I3041/60)/60)/24)+DATE(1970,1,1)</f>
        <v>42051.139733796299</v>
      </c>
    </row>
    <row r="3042" spans="1:21" ht="29" x14ac:dyDescent="0.35">
      <c r="A3042">
        <v>1705</v>
      </c>
      <c r="B3042" s="3" t="s">
        <v>1706</v>
      </c>
      <c r="C3042" s="3" t="s">
        <v>5815</v>
      </c>
      <c r="D3042" s="6">
        <v>2000</v>
      </c>
      <c r="E3042" s="8">
        <v>2500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>ROUND((E3042/D3042)*100,0)</f>
        <v>125</v>
      </c>
      <c r="P3042" s="8">
        <f>IFERROR(ROUND(E3042/L3042,2),0)</f>
        <v>0</v>
      </c>
      <c r="Q3042" s="10" t="s">
        <v>8313</v>
      </c>
      <c r="R3042" t="s">
        <v>8345</v>
      </c>
      <c r="S3042">
        <f>YEAR(T3042)</f>
        <v>2015</v>
      </c>
      <c r="T3042" s="14">
        <f>(((J3042/60)/60)/24)+DATE(1970,1,1)</f>
        <v>42245.016736111109</v>
      </c>
      <c r="U3042" s="15">
        <f>(((I3042/60)/60)/24)+DATE(1970,1,1)</f>
        <v>42256.666666666672</v>
      </c>
    </row>
    <row r="3043" spans="1:21" ht="29" x14ac:dyDescent="0.35">
      <c r="A3043">
        <v>1716</v>
      </c>
      <c r="B3043" s="3" t="s">
        <v>1717</v>
      </c>
      <c r="C3043" s="3" t="s">
        <v>5826</v>
      </c>
      <c r="D3043" s="6">
        <v>2000</v>
      </c>
      <c r="E3043" s="8">
        <v>2476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>ROUND((E3043/D3043)*100,0)</f>
        <v>124</v>
      </c>
      <c r="P3043" s="8">
        <f>IFERROR(ROUND(E3043/L3043,2),0)</f>
        <v>825.33</v>
      </c>
      <c r="Q3043" s="10" t="s">
        <v>8313</v>
      </c>
      <c r="R3043" t="s">
        <v>8345</v>
      </c>
      <c r="S3043">
        <f>YEAR(T3043)</f>
        <v>2016</v>
      </c>
      <c r="T3043" s="14">
        <f>(((J3043/60)/60)/24)+DATE(1970,1,1)</f>
        <v>42673.577534722222</v>
      </c>
      <c r="U3043" s="15">
        <f>(((I3043/60)/60)/24)+DATE(1970,1,1)</f>
        <v>42713.619201388887</v>
      </c>
    </row>
    <row r="3044" spans="1:21" ht="29" x14ac:dyDescent="0.35">
      <c r="A3044">
        <v>1742</v>
      </c>
      <c r="B3044" s="3" t="s">
        <v>1743</v>
      </c>
      <c r="C3044" s="3" t="s">
        <v>5852</v>
      </c>
      <c r="D3044" s="6">
        <v>2000</v>
      </c>
      <c r="E3044" s="8">
        <v>2355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>ROUND((E3044/D3044)*100,0)</f>
        <v>118</v>
      </c>
      <c r="P3044" s="8">
        <f>IFERROR(ROUND(E3044/L3044,2),0)</f>
        <v>69.260000000000005</v>
      </c>
      <c r="Q3044" s="10" t="s">
        <v>8325</v>
      </c>
      <c r="R3044" t="s">
        <v>8331</v>
      </c>
      <c r="S3044">
        <f>YEAR(T3044)</f>
        <v>2016</v>
      </c>
      <c r="T3044" s="14">
        <f>(((J3044/60)/60)/24)+DATE(1970,1,1)</f>
        <v>42710.876967592587</v>
      </c>
      <c r="U3044" s="15">
        <f>(((I3044/60)/60)/24)+DATE(1970,1,1)</f>
        <v>42742.875</v>
      </c>
    </row>
    <row r="3045" spans="1:21" ht="29" x14ac:dyDescent="0.35">
      <c r="A3045">
        <v>1825</v>
      </c>
      <c r="B3045" s="3" t="s">
        <v>1826</v>
      </c>
      <c r="C3045" s="3" t="s">
        <v>5935</v>
      </c>
      <c r="D3045" s="6">
        <v>2000</v>
      </c>
      <c r="E3045" s="8">
        <v>2107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>ROUND((E3045/D3045)*100,0)</f>
        <v>105</v>
      </c>
      <c r="P3045" s="8">
        <f>IFERROR(ROUND(E3045/L3045,2),0)</f>
        <v>42.14</v>
      </c>
      <c r="Q3045" s="10" t="s">
        <v>8313</v>
      </c>
      <c r="R3045" t="s">
        <v>8315</v>
      </c>
      <c r="S3045">
        <f>YEAR(T3045)</f>
        <v>2013</v>
      </c>
      <c r="T3045" s="14">
        <f>(((J3045/60)/60)/24)+DATE(1970,1,1)</f>
        <v>41443.83452546296</v>
      </c>
      <c r="U3045" s="15">
        <f>(((I3045/60)/60)/24)+DATE(1970,1,1)</f>
        <v>41466.83452546296</v>
      </c>
    </row>
    <row r="3046" spans="1:21" x14ac:dyDescent="0.35">
      <c r="A3046">
        <v>1826</v>
      </c>
      <c r="B3046" s="3" t="s">
        <v>1827</v>
      </c>
      <c r="C3046" s="3" t="s">
        <v>5936</v>
      </c>
      <c r="D3046" s="6">
        <v>2000</v>
      </c>
      <c r="E3046" s="8">
        <v>2103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>ROUND((E3046/D3046)*100,0)</f>
        <v>105</v>
      </c>
      <c r="P3046" s="8">
        <f>IFERROR(ROUND(E3046/L3046,2),0)</f>
        <v>55.34</v>
      </c>
      <c r="Q3046" s="10" t="s">
        <v>8313</v>
      </c>
      <c r="R3046" t="s">
        <v>8315</v>
      </c>
      <c r="S3046">
        <f>YEAR(T3046)</f>
        <v>2014</v>
      </c>
      <c r="T3046" s="14">
        <f>(((J3046/60)/60)/24)+DATE(1970,1,1)</f>
        <v>41657.923807870371</v>
      </c>
      <c r="U3046" s="15">
        <f>(((I3046/60)/60)/24)+DATE(1970,1,1)</f>
        <v>41687.923807870371</v>
      </c>
    </row>
    <row r="3047" spans="1:21" x14ac:dyDescent="0.35">
      <c r="A3047">
        <v>1841</v>
      </c>
      <c r="B3047" s="3" t="s">
        <v>1842</v>
      </c>
      <c r="C3047" s="3" t="s">
        <v>5951</v>
      </c>
      <c r="D3047" s="6">
        <v>2000</v>
      </c>
      <c r="E3047" s="8">
        <v>2076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>ROUND((E3047/D3047)*100,0)</f>
        <v>104</v>
      </c>
      <c r="P3047" s="8">
        <f>IFERROR(ROUND(E3047/L3047,2),0)</f>
        <v>51.9</v>
      </c>
      <c r="Q3047" s="10" t="s">
        <v>8313</v>
      </c>
      <c r="R3047" t="s">
        <v>8315</v>
      </c>
      <c r="S3047">
        <f>YEAR(T3047)</f>
        <v>2014</v>
      </c>
      <c r="T3047" s="14">
        <f>(((J3047/60)/60)/24)+DATE(1970,1,1)</f>
        <v>41745.84542824074</v>
      </c>
      <c r="U3047" s="15">
        <f>(((I3047/60)/60)/24)+DATE(1970,1,1)</f>
        <v>41779.207638888889</v>
      </c>
    </row>
    <row r="3048" spans="1:21" ht="29" x14ac:dyDescent="0.35">
      <c r="A3048">
        <v>1842</v>
      </c>
      <c r="B3048" s="3" t="s">
        <v>1843</v>
      </c>
      <c r="C3048" s="3" t="s">
        <v>5952</v>
      </c>
      <c r="D3048" s="6">
        <v>2000</v>
      </c>
      <c r="E3048" s="8">
        <v>2076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>ROUND((E3048/D3048)*100,0)</f>
        <v>104</v>
      </c>
      <c r="P3048" s="8">
        <f>IFERROR(ROUND(E3048/L3048,2),0)</f>
        <v>98.86</v>
      </c>
      <c r="Q3048" s="10" t="s">
        <v>8313</v>
      </c>
      <c r="R3048" t="s">
        <v>8315</v>
      </c>
      <c r="S3048">
        <f>YEAR(T3048)</f>
        <v>2015</v>
      </c>
      <c r="T3048" s="14">
        <f>(((J3048/60)/60)/24)+DATE(1970,1,1)</f>
        <v>42031.631724537037</v>
      </c>
      <c r="U3048" s="15">
        <f>(((I3048/60)/60)/24)+DATE(1970,1,1)</f>
        <v>42065.249305555553</v>
      </c>
    </row>
    <row r="3049" spans="1:21" ht="29" x14ac:dyDescent="0.35">
      <c r="A3049">
        <v>1856</v>
      </c>
      <c r="B3049" s="3" t="s">
        <v>1857</v>
      </c>
      <c r="C3049" s="3" t="s">
        <v>5966</v>
      </c>
      <c r="D3049" s="6">
        <v>2000</v>
      </c>
      <c r="E3049" s="8">
        <v>2055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>ROUND((E3049/D3049)*100,0)</f>
        <v>103</v>
      </c>
      <c r="P3049" s="8">
        <f>IFERROR(ROUND(E3049/L3049,2),0)</f>
        <v>54.08</v>
      </c>
      <c r="Q3049" s="10" t="s">
        <v>8313</v>
      </c>
      <c r="R3049" t="s">
        <v>8315</v>
      </c>
      <c r="S3049">
        <f>YEAR(T3049)</f>
        <v>2014</v>
      </c>
      <c r="T3049" s="14">
        <f>(((J3049/60)/60)/24)+DATE(1970,1,1)</f>
        <v>41817.854999999996</v>
      </c>
      <c r="U3049" s="15">
        <f>(((I3049/60)/60)/24)+DATE(1970,1,1)</f>
        <v>41838.854999999996</v>
      </c>
    </row>
    <row r="3050" spans="1:21" ht="29" x14ac:dyDescent="0.35">
      <c r="A3050">
        <v>1881</v>
      </c>
      <c r="B3050" s="3" t="s">
        <v>1882</v>
      </c>
      <c r="C3050" s="3" t="s">
        <v>5991</v>
      </c>
      <c r="D3050" s="6">
        <v>2000</v>
      </c>
      <c r="E3050" s="8">
        <v>2020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>ROUND((E3050/D3050)*100,0)</f>
        <v>101</v>
      </c>
      <c r="P3050" s="8">
        <f>IFERROR(ROUND(E3050/L3050,2),0)</f>
        <v>28.86</v>
      </c>
      <c r="Q3050" s="10" t="s">
        <v>8313</v>
      </c>
      <c r="R3050" t="s">
        <v>8343</v>
      </c>
      <c r="S3050">
        <f>YEAR(T3050)</f>
        <v>2015</v>
      </c>
      <c r="T3050" s="14">
        <f>(((J3050/60)/60)/24)+DATE(1970,1,1)</f>
        <v>42043.152650462958</v>
      </c>
      <c r="U3050" s="15">
        <f>(((I3050/60)/60)/24)+DATE(1970,1,1)</f>
        <v>42073.110983796301</v>
      </c>
    </row>
    <row r="3051" spans="1:21" ht="29" x14ac:dyDescent="0.35">
      <c r="A3051">
        <v>1889</v>
      </c>
      <c r="B3051" s="3" t="s">
        <v>1890</v>
      </c>
      <c r="C3051" s="3" t="s">
        <v>5999</v>
      </c>
      <c r="D3051" s="6">
        <v>2000</v>
      </c>
      <c r="E3051" s="8">
        <v>2015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>ROUND((E3051/D3051)*100,0)</f>
        <v>101</v>
      </c>
      <c r="P3051" s="8">
        <f>IFERROR(ROUND(E3051/L3051,2),0)</f>
        <v>45.8</v>
      </c>
      <c r="Q3051" s="10" t="s">
        <v>8313</v>
      </c>
      <c r="R3051" t="s">
        <v>8343</v>
      </c>
      <c r="S3051">
        <f>YEAR(T3051)</f>
        <v>2013</v>
      </c>
      <c r="T3051" s="14">
        <f>(((J3051/60)/60)/24)+DATE(1970,1,1)</f>
        <v>41299.793356481481</v>
      </c>
      <c r="U3051" s="15">
        <f>(((I3051/60)/60)/24)+DATE(1970,1,1)</f>
        <v>41344.751689814817</v>
      </c>
    </row>
    <row r="3052" spans="1:21" ht="29" x14ac:dyDescent="0.35">
      <c r="A3052">
        <v>1922</v>
      </c>
      <c r="B3052" s="3" t="s">
        <v>1923</v>
      </c>
      <c r="C3052" s="3" t="s">
        <v>6032</v>
      </c>
      <c r="D3052" s="6">
        <v>2000</v>
      </c>
      <c r="E3052" s="8">
        <v>1967.76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>ROUND((E3052/D3052)*100,0)</f>
        <v>98</v>
      </c>
      <c r="P3052" s="8">
        <f>IFERROR(ROUND(E3052/L3052,2),0)</f>
        <v>30.75</v>
      </c>
      <c r="Q3052" s="10" t="s">
        <v>8313</v>
      </c>
      <c r="R3052" t="s">
        <v>8343</v>
      </c>
      <c r="S3052">
        <f>YEAR(T3052)</f>
        <v>2013</v>
      </c>
      <c r="T3052" s="14">
        <f>(((J3052/60)/60)/24)+DATE(1970,1,1)</f>
        <v>41590.255868055552</v>
      </c>
      <c r="U3052" s="15">
        <f>(((I3052/60)/60)/24)+DATE(1970,1,1)</f>
        <v>41620.255868055552</v>
      </c>
    </row>
    <row r="3053" spans="1:21" ht="29" x14ac:dyDescent="0.35">
      <c r="A3053">
        <v>1931</v>
      </c>
      <c r="B3053" s="3" t="s">
        <v>1932</v>
      </c>
      <c r="C3053" s="3" t="s">
        <v>6041</v>
      </c>
      <c r="D3053" s="6">
        <v>2000</v>
      </c>
      <c r="E3053" s="8">
        <v>1918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>ROUND((E3053/D3053)*100,0)</f>
        <v>96</v>
      </c>
      <c r="P3053" s="8">
        <f>IFERROR(ROUND(E3053/L3053,2),0)</f>
        <v>38.36</v>
      </c>
      <c r="Q3053" s="10" t="s">
        <v>8313</v>
      </c>
      <c r="R3053" t="s">
        <v>8343</v>
      </c>
      <c r="S3053">
        <f>YEAR(T3053)</f>
        <v>2012</v>
      </c>
      <c r="T3053" s="14">
        <f>(((J3053/60)/60)/24)+DATE(1970,1,1)</f>
        <v>41037.892465277779</v>
      </c>
      <c r="U3053" s="15">
        <f>(((I3053/60)/60)/24)+DATE(1970,1,1)</f>
        <v>41051.145833333336</v>
      </c>
    </row>
    <row r="3054" spans="1:21" ht="29" x14ac:dyDescent="0.35">
      <c r="A3054">
        <v>1986</v>
      </c>
      <c r="B3054" s="3" t="s">
        <v>1987</v>
      </c>
      <c r="C3054" s="3" t="s">
        <v>6096</v>
      </c>
      <c r="D3054" s="6">
        <v>2000</v>
      </c>
      <c r="E3054" s="8">
        <v>1751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>ROUND((E3054/D3054)*100,0)</f>
        <v>88</v>
      </c>
      <c r="P3054" s="8">
        <f>IFERROR(ROUND(E3054/L3054,2),0)</f>
        <v>1751</v>
      </c>
      <c r="Q3054" s="10" t="s">
        <v>8325</v>
      </c>
      <c r="R3054" t="s">
        <v>8352</v>
      </c>
      <c r="S3054">
        <f>YEAR(T3054)</f>
        <v>2016</v>
      </c>
      <c r="T3054" s="14">
        <f>(((J3054/60)/60)/24)+DATE(1970,1,1)</f>
        <v>42413.433831018512</v>
      </c>
      <c r="U3054" s="15">
        <f>(((I3054/60)/60)/24)+DATE(1970,1,1)</f>
        <v>42443.392164351855</v>
      </c>
    </row>
    <row r="3055" spans="1:21" x14ac:dyDescent="0.35">
      <c r="A3055">
        <v>1991</v>
      </c>
      <c r="B3055" s="3" t="s">
        <v>1992</v>
      </c>
      <c r="C3055" s="3" t="s">
        <v>6101</v>
      </c>
      <c r="D3055" s="6">
        <v>2000</v>
      </c>
      <c r="E3055" s="8">
        <v>1728.07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>ROUND((E3055/D3055)*100,0)</f>
        <v>86</v>
      </c>
      <c r="P3055" s="8">
        <f>IFERROR(ROUND(E3055/L3055,2),0)</f>
        <v>576.02</v>
      </c>
      <c r="Q3055" s="10" t="s">
        <v>8325</v>
      </c>
      <c r="R3055" t="s">
        <v>8352</v>
      </c>
      <c r="S3055">
        <f>YEAR(T3055)</f>
        <v>2015</v>
      </c>
      <c r="T3055" s="14">
        <f>(((J3055/60)/60)/24)+DATE(1970,1,1)</f>
        <v>42167.89335648148</v>
      </c>
      <c r="U3055" s="15">
        <f>(((I3055/60)/60)/24)+DATE(1970,1,1)</f>
        <v>42188.89335648148</v>
      </c>
    </row>
    <row r="3056" spans="1:21" ht="29" x14ac:dyDescent="0.35">
      <c r="A3056">
        <v>1993</v>
      </c>
      <c r="B3056" s="3" t="s">
        <v>1994</v>
      </c>
      <c r="C3056" s="3" t="s">
        <v>6103</v>
      </c>
      <c r="D3056" s="6">
        <v>2000</v>
      </c>
      <c r="E3056" s="8">
        <v>1715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>ROUND((E3056/D3056)*100,0)</f>
        <v>86</v>
      </c>
      <c r="P3056" s="8">
        <f>IFERROR(ROUND(E3056/L3056,2),0)</f>
        <v>0</v>
      </c>
      <c r="Q3056" s="10" t="s">
        <v>8325</v>
      </c>
      <c r="R3056" t="s">
        <v>8352</v>
      </c>
      <c r="S3056">
        <f>YEAR(T3056)</f>
        <v>2015</v>
      </c>
      <c r="T3056" s="14">
        <f>(((J3056/60)/60)/24)+DATE(1970,1,1)</f>
        <v>42329.58839120371</v>
      </c>
      <c r="U3056" s="15">
        <f>(((I3056/60)/60)/24)+DATE(1970,1,1)</f>
        <v>42359.58839120371</v>
      </c>
    </row>
    <row r="3057" spans="1:21" ht="29" x14ac:dyDescent="0.35">
      <c r="A3057">
        <v>2066</v>
      </c>
      <c r="B3057" s="3" t="s">
        <v>2067</v>
      </c>
      <c r="C3057" s="3" t="s">
        <v>6176</v>
      </c>
      <c r="D3057" s="6">
        <v>2000</v>
      </c>
      <c r="E3057" s="8">
        <v>1544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>ROUND((E3057/D3057)*100,0)</f>
        <v>77</v>
      </c>
      <c r="P3057" s="8">
        <f>IFERROR(ROUND(E3057/L3057,2),0)</f>
        <v>23.75</v>
      </c>
      <c r="Q3057" s="10" t="s">
        <v>8316</v>
      </c>
      <c r="R3057" t="s">
        <v>8317</v>
      </c>
      <c r="S3057">
        <f>YEAR(T3057)</f>
        <v>2014</v>
      </c>
      <c r="T3057" s="14">
        <f>(((J3057/60)/60)/24)+DATE(1970,1,1)</f>
        <v>41844.771793981483</v>
      </c>
      <c r="U3057" s="15">
        <f>(((I3057/60)/60)/24)+DATE(1970,1,1)</f>
        <v>41874.771793981483</v>
      </c>
    </row>
    <row r="3058" spans="1:21" ht="29" x14ac:dyDescent="0.35">
      <c r="A3058">
        <v>2101</v>
      </c>
      <c r="B3058" s="3" t="s">
        <v>2102</v>
      </c>
      <c r="C3058" s="3" t="s">
        <v>6211</v>
      </c>
      <c r="D3058" s="6">
        <v>2000</v>
      </c>
      <c r="E3058" s="8">
        <v>1500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>ROUND((E3058/D3058)*100,0)</f>
        <v>75</v>
      </c>
      <c r="P3058" s="8">
        <f>IFERROR(ROUND(E3058/L3058,2),0)</f>
        <v>34.090000000000003</v>
      </c>
      <c r="Q3058" s="10" t="s">
        <v>8313</v>
      </c>
      <c r="R3058" t="s">
        <v>8343</v>
      </c>
      <c r="S3058">
        <f>YEAR(T3058)</f>
        <v>2011</v>
      </c>
      <c r="T3058" s="14">
        <f>(((J3058/60)/60)/24)+DATE(1970,1,1)</f>
        <v>40892.149467592593</v>
      </c>
      <c r="U3058" s="15">
        <f>(((I3058/60)/60)/24)+DATE(1970,1,1)</f>
        <v>40952.149467592593</v>
      </c>
    </row>
    <row r="3059" spans="1:21" x14ac:dyDescent="0.35">
      <c r="A3059">
        <v>2105</v>
      </c>
      <c r="B3059" s="3" t="s">
        <v>2106</v>
      </c>
      <c r="C3059" s="3" t="s">
        <v>6215</v>
      </c>
      <c r="D3059" s="6">
        <v>2000</v>
      </c>
      <c r="E3059" s="8">
        <v>1493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>ROUND((E3059/D3059)*100,0)</f>
        <v>75</v>
      </c>
      <c r="P3059" s="8">
        <f>IFERROR(ROUND(E3059/L3059,2),0)</f>
        <v>15.08</v>
      </c>
      <c r="Q3059" s="10" t="s">
        <v>8313</v>
      </c>
      <c r="R3059" t="s">
        <v>8343</v>
      </c>
      <c r="S3059">
        <f>YEAR(T3059)</f>
        <v>2014</v>
      </c>
      <c r="T3059" s="14">
        <f>(((J3059/60)/60)/24)+DATE(1970,1,1)</f>
        <v>41951.788807870369</v>
      </c>
      <c r="U3059" s="15">
        <f>(((I3059/60)/60)/24)+DATE(1970,1,1)</f>
        <v>41964.166666666672</v>
      </c>
    </row>
    <row r="3060" spans="1:21" ht="29" x14ac:dyDescent="0.35">
      <c r="A3060">
        <v>2107</v>
      </c>
      <c r="B3060" s="3" t="s">
        <v>2108</v>
      </c>
      <c r="C3060" s="3" t="s">
        <v>6217</v>
      </c>
      <c r="D3060" s="6">
        <v>2000</v>
      </c>
      <c r="E3060" s="8">
        <v>1485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>ROUND((E3060/D3060)*100,0)</f>
        <v>74</v>
      </c>
      <c r="P3060" s="8">
        <f>IFERROR(ROUND(E3060/L3060,2),0)</f>
        <v>25.6</v>
      </c>
      <c r="Q3060" s="10" t="s">
        <v>8313</v>
      </c>
      <c r="R3060" t="s">
        <v>8343</v>
      </c>
      <c r="S3060">
        <f>YEAR(T3060)</f>
        <v>2014</v>
      </c>
      <c r="T3060" s="14">
        <f>(((J3060/60)/60)/24)+DATE(1970,1,1)</f>
        <v>41934.71056712963</v>
      </c>
      <c r="U3060" s="15">
        <f>(((I3060/60)/60)/24)+DATE(1970,1,1)</f>
        <v>41955.752233796295</v>
      </c>
    </row>
    <row r="3061" spans="1:21" x14ac:dyDescent="0.35">
      <c r="A3061">
        <v>2110</v>
      </c>
      <c r="B3061" s="3" t="s">
        <v>2111</v>
      </c>
      <c r="C3061" s="3" t="s">
        <v>6220</v>
      </c>
      <c r="D3061" s="6">
        <v>2000</v>
      </c>
      <c r="E3061" s="8">
        <v>1465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>ROUND((E3061/D3061)*100,0)</f>
        <v>73</v>
      </c>
      <c r="P3061" s="8">
        <f>IFERROR(ROUND(E3061/L3061,2),0)</f>
        <v>38.549999999999997</v>
      </c>
      <c r="Q3061" s="10" t="s">
        <v>8313</v>
      </c>
      <c r="R3061" t="s">
        <v>8343</v>
      </c>
      <c r="S3061">
        <f>YEAR(T3061)</f>
        <v>2014</v>
      </c>
      <c r="T3061" s="14">
        <f>(((J3061/60)/60)/24)+DATE(1970,1,1)</f>
        <v>41759.670937499999</v>
      </c>
      <c r="U3061" s="15">
        <f>(((I3061/60)/60)/24)+DATE(1970,1,1)</f>
        <v>41787.207638888889</v>
      </c>
    </row>
    <row r="3062" spans="1:21" ht="29" x14ac:dyDescent="0.35">
      <c r="A3062">
        <v>2111</v>
      </c>
      <c r="B3062" s="3" t="s">
        <v>2112</v>
      </c>
      <c r="C3062" s="3" t="s">
        <v>6221</v>
      </c>
      <c r="D3062" s="6">
        <v>2000</v>
      </c>
      <c r="E3062" s="8">
        <v>1465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>ROUND((E3062/D3062)*100,0)</f>
        <v>73</v>
      </c>
      <c r="P3062" s="8">
        <f>IFERROR(ROUND(E3062/L3062,2),0)</f>
        <v>37.56</v>
      </c>
      <c r="Q3062" s="10" t="s">
        <v>8313</v>
      </c>
      <c r="R3062" t="s">
        <v>8343</v>
      </c>
      <c r="S3062">
        <f>YEAR(T3062)</f>
        <v>2011</v>
      </c>
      <c r="T3062" s="14">
        <f>(((J3062/60)/60)/24)+DATE(1970,1,1)</f>
        <v>40703.197048611109</v>
      </c>
      <c r="U3062" s="15">
        <f>(((I3062/60)/60)/24)+DATE(1970,1,1)</f>
        <v>40770.041666666664</v>
      </c>
    </row>
    <row r="3063" spans="1:21" ht="29" x14ac:dyDescent="0.35">
      <c r="A3063">
        <v>2119</v>
      </c>
      <c r="B3063" s="3" t="s">
        <v>2120</v>
      </c>
      <c r="C3063" s="3" t="s">
        <v>6229</v>
      </c>
      <c r="D3063" s="6">
        <v>2000</v>
      </c>
      <c r="E3063" s="8">
        <v>1437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>ROUND((E3063/D3063)*100,0)</f>
        <v>72</v>
      </c>
      <c r="P3063" s="8">
        <f>IFERROR(ROUND(E3063/L3063,2),0)</f>
        <v>65.319999999999993</v>
      </c>
      <c r="Q3063" s="10" t="s">
        <v>8313</v>
      </c>
      <c r="R3063" t="s">
        <v>8343</v>
      </c>
      <c r="S3063">
        <f>YEAR(T3063)</f>
        <v>2012</v>
      </c>
      <c r="T3063" s="14">
        <f>(((J3063/60)/60)/24)+DATE(1970,1,1)</f>
        <v>41107.130150462966</v>
      </c>
      <c r="U3063" s="15">
        <f>(((I3063/60)/60)/24)+DATE(1970,1,1)</f>
        <v>41137.130150462966</v>
      </c>
    </row>
    <row r="3064" spans="1:21" ht="29" x14ac:dyDescent="0.35">
      <c r="A3064">
        <v>2129</v>
      </c>
      <c r="B3064" s="3" t="s">
        <v>2130</v>
      </c>
      <c r="C3064" s="3" t="s">
        <v>6239</v>
      </c>
      <c r="D3064" s="6">
        <v>2000</v>
      </c>
      <c r="E3064" s="8">
        <v>1405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>ROUND((E3064/D3064)*100,0)</f>
        <v>70</v>
      </c>
      <c r="P3064" s="8">
        <f>IFERROR(ROUND(E3064/L3064,2),0)</f>
        <v>117.08</v>
      </c>
      <c r="Q3064" s="10" t="s">
        <v>8311</v>
      </c>
      <c r="R3064" t="s">
        <v>8333</v>
      </c>
      <c r="S3064">
        <f>YEAR(T3064)</f>
        <v>2016</v>
      </c>
      <c r="T3064" s="14">
        <f>(((J3064/60)/60)/24)+DATE(1970,1,1)</f>
        <v>42409.024305555555</v>
      </c>
      <c r="U3064" s="15">
        <f>(((I3064/60)/60)/24)+DATE(1970,1,1)</f>
        <v>42439.024305555555</v>
      </c>
    </row>
    <row r="3065" spans="1:21" ht="29" x14ac:dyDescent="0.35">
      <c r="A3065">
        <v>2143</v>
      </c>
      <c r="B3065" s="3" t="s">
        <v>2144</v>
      </c>
      <c r="C3065" s="3" t="s">
        <v>6253</v>
      </c>
      <c r="D3065" s="6">
        <v>2000</v>
      </c>
      <c r="E3065" s="8">
        <v>1373.24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>ROUND((E3065/D3065)*100,0)</f>
        <v>69</v>
      </c>
      <c r="P3065" s="8">
        <f>IFERROR(ROUND(E3065/L3065,2),0)</f>
        <v>274.64999999999998</v>
      </c>
      <c r="Q3065" s="10" t="s">
        <v>8311</v>
      </c>
      <c r="R3065" t="s">
        <v>8333</v>
      </c>
      <c r="S3065">
        <f>YEAR(T3065)</f>
        <v>2010</v>
      </c>
      <c r="T3065" s="14">
        <f>(((J3065/60)/60)/24)+DATE(1970,1,1)</f>
        <v>40332.886712962965</v>
      </c>
      <c r="U3065" s="15">
        <f>(((I3065/60)/60)/24)+DATE(1970,1,1)</f>
        <v>40380.791666666664</v>
      </c>
    </row>
    <row r="3066" spans="1:21" ht="29" x14ac:dyDescent="0.35">
      <c r="A3066">
        <v>2149</v>
      </c>
      <c r="B3066" s="3" t="s">
        <v>2150</v>
      </c>
      <c r="C3066" s="3" t="s">
        <v>6259</v>
      </c>
      <c r="D3066" s="6">
        <v>2000</v>
      </c>
      <c r="E3066" s="8">
        <v>1364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>ROUND((E3066/D3066)*100,0)</f>
        <v>68</v>
      </c>
      <c r="P3066" s="8">
        <f>IFERROR(ROUND(E3066/L3066,2),0)</f>
        <v>0</v>
      </c>
      <c r="Q3066" s="10" t="s">
        <v>8311</v>
      </c>
      <c r="R3066" t="s">
        <v>8333</v>
      </c>
      <c r="S3066">
        <f>YEAR(T3066)</f>
        <v>2010</v>
      </c>
      <c r="T3066" s="14">
        <f>(((J3066/60)/60)/24)+DATE(1970,1,1)</f>
        <v>40355.024953703702</v>
      </c>
      <c r="U3066" s="15">
        <f>(((I3066/60)/60)/24)+DATE(1970,1,1)</f>
        <v>40390</v>
      </c>
    </row>
    <row r="3067" spans="1:21" ht="29" x14ac:dyDescent="0.35">
      <c r="A3067">
        <v>2166</v>
      </c>
      <c r="B3067" s="3" t="s">
        <v>2167</v>
      </c>
      <c r="C3067" s="3" t="s">
        <v>6276</v>
      </c>
      <c r="D3067" s="6">
        <v>2000</v>
      </c>
      <c r="E3067" s="8">
        <v>1330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>ROUND((E3067/D3067)*100,0)</f>
        <v>67</v>
      </c>
      <c r="P3067" s="8">
        <f>IFERROR(ROUND(E3067/L3067,2),0)</f>
        <v>41.56</v>
      </c>
      <c r="Q3067" s="10" t="s">
        <v>8313</v>
      </c>
      <c r="R3067" t="s">
        <v>8315</v>
      </c>
      <c r="S3067">
        <f>YEAR(T3067)</f>
        <v>2014</v>
      </c>
      <c r="T3067" s="14">
        <f>(((J3067/60)/60)/24)+DATE(1970,1,1)</f>
        <v>41933.838171296295</v>
      </c>
      <c r="U3067" s="15">
        <f>(((I3067/60)/60)/24)+DATE(1970,1,1)</f>
        <v>41978.879837962959</v>
      </c>
    </row>
    <row r="3068" spans="1:21" ht="29" x14ac:dyDescent="0.35">
      <c r="A3068">
        <v>2181</v>
      </c>
      <c r="B3068" s="3" t="s">
        <v>2182</v>
      </c>
      <c r="C3068" s="3" t="s">
        <v>6291</v>
      </c>
      <c r="D3068" s="6">
        <v>2000</v>
      </c>
      <c r="E3068" s="8">
        <v>1296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>ROUND((E3068/D3068)*100,0)</f>
        <v>65</v>
      </c>
      <c r="P3068" s="8">
        <f>IFERROR(ROUND(E3068/L3068,2),0)</f>
        <v>24.45</v>
      </c>
      <c r="Q3068" s="10" t="s">
        <v>8311</v>
      </c>
      <c r="R3068" t="s">
        <v>8312</v>
      </c>
      <c r="S3068">
        <f>YEAR(T3068)</f>
        <v>2017</v>
      </c>
      <c r="T3068" s="14">
        <f>(((J3068/60)/60)/24)+DATE(1970,1,1)</f>
        <v>42773.005243055552</v>
      </c>
      <c r="U3068" s="15">
        <f>(((I3068/60)/60)/24)+DATE(1970,1,1)</f>
        <v>42787.005243055552</v>
      </c>
    </row>
    <row r="3069" spans="1:21" ht="29" x14ac:dyDescent="0.35">
      <c r="A3069">
        <v>2200</v>
      </c>
      <c r="B3069" s="3" t="s">
        <v>2201</v>
      </c>
      <c r="C3069" s="3" t="s">
        <v>6310</v>
      </c>
      <c r="D3069" s="6">
        <v>2000</v>
      </c>
      <c r="E3069" s="8">
        <v>1256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>ROUND((E3069/D3069)*100,0)</f>
        <v>63</v>
      </c>
      <c r="P3069" s="8">
        <f>IFERROR(ROUND(E3069/L3069,2),0)</f>
        <v>4.78</v>
      </c>
      <c r="Q3069" s="10" t="s">
        <v>8311</v>
      </c>
      <c r="R3069" t="s">
        <v>8312</v>
      </c>
      <c r="S3069">
        <f>YEAR(T3069)</f>
        <v>2015</v>
      </c>
      <c r="T3069" s="14">
        <f>(((J3069/60)/60)/24)+DATE(1970,1,1)</f>
        <v>42163.625787037032</v>
      </c>
      <c r="U3069" s="15">
        <f>(((I3069/60)/60)/24)+DATE(1970,1,1)</f>
        <v>42191.125</v>
      </c>
    </row>
    <row r="3070" spans="1:21" ht="29" x14ac:dyDescent="0.35">
      <c r="A3070">
        <v>2203</v>
      </c>
      <c r="B3070" s="3" t="s">
        <v>2204</v>
      </c>
      <c r="C3070" s="3" t="s">
        <v>6313</v>
      </c>
      <c r="D3070" s="6">
        <v>2000</v>
      </c>
      <c r="E3070" s="8">
        <v>1250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>ROUND((E3070/D3070)*100,0)</f>
        <v>63</v>
      </c>
      <c r="P3070" s="8">
        <f>IFERROR(ROUND(E3070/L3070,2),0)</f>
        <v>25</v>
      </c>
      <c r="Q3070" s="10" t="s">
        <v>8313</v>
      </c>
      <c r="R3070" t="s">
        <v>8320</v>
      </c>
      <c r="S3070">
        <f>YEAR(T3070)</f>
        <v>2015</v>
      </c>
      <c r="T3070" s="14">
        <f>(((J3070/60)/60)/24)+DATE(1970,1,1)</f>
        <v>42241.85974537037</v>
      </c>
      <c r="U3070" s="15">
        <f>(((I3070/60)/60)/24)+DATE(1970,1,1)</f>
        <v>42271.85974537037</v>
      </c>
    </row>
    <row r="3071" spans="1:21" ht="29" x14ac:dyDescent="0.35">
      <c r="A3071">
        <v>2207</v>
      </c>
      <c r="B3071" s="3" t="s">
        <v>2208</v>
      </c>
      <c r="C3071" s="3" t="s">
        <v>6317</v>
      </c>
      <c r="D3071" s="6">
        <v>2000</v>
      </c>
      <c r="E3071" s="8">
        <v>1245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>ROUND((E3071/D3071)*100,0)</f>
        <v>62</v>
      </c>
      <c r="P3071" s="8">
        <f>IFERROR(ROUND(E3071/L3071,2),0)</f>
        <v>177.86</v>
      </c>
      <c r="Q3071" s="10" t="s">
        <v>8313</v>
      </c>
      <c r="R3071" t="s">
        <v>8320</v>
      </c>
      <c r="S3071">
        <f>YEAR(T3071)</f>
        <v>2013</v>
      </c>
      <c r="T3071" s="14">
        <f>(((J3071/60)/60)/24)+DATE(1970,1,1)</f>
        <v>41564.194131944445</v>
      </c>
      <c r="U3071" s="15">
        <f>(((I3071/60)/60)/24)+DATE(1970,1,1)</f>
        <v>41594.235798611109</v>
      </c>
    </row>
    <row r="3072" spans="1:21" ht="29" x14ac:dyDescent="0.35">
      <c r="A3072">
        <v>2218</v>
      </c>
      <c r="B3072" s="3" t="s">
        <v>2219</v>
      </c>
      <c r="C3072" s="3" t="s">
        <v>6328</v>
      </c>
      <c r="D3072" s="6">
        <v>2000</v>
      </c>
      <c r="E3072" s="8">
        <v>1217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>ROUND((E3072/D3072)*100,0)</f>
        <v>61</v>
      </c>
      <c r="P3072" s="8">
        <f>IFERROR(ROUND(E3072/L3072,2),0)</f>
        <v>16.010000000000002</v>
      </c>
      <c r="Q3072" s="10" t="s">
        <v>8313</v>
      </c>
      <c r="R3072" t="s">
        <v>8320</v>
      </c>
      <c r="S3072">
        <f>YEAR(T3072)</f>
        <v>2012</v>
      </c>
      <c r="T3072" s="14">
        <f>(((J3072/60)/60)/24)+DATE(1970,1,1)</f>
        <v>41127.812303240738</v>
      </c>
      <c r="U3072" s="15">
        <f>(((I3072/60)/60)/24)+DATE(1970,1,1)</f>
        <v>41150</v>
      </c>
    </row>
    <row r="3073" spans="1:21" ht="29" x14ac:dyDescent="0.35">
      <c r="A3073">
        <v>2278</v>
      </c>
      <c r="B3073" s="3" t="s">
        <v>2279</v>
      </c>
      <c r="C3073" s="3" t="s">
        <v>6388</v>
      </c>
      <c r="D3073" s="6">
        <v>2000</v>
      </c>
      <c r="E3073" s="8">
        <v>1100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>ROUND((E3073/D3073)*100,0)</f>
        <v>55</v>
      </c>
      <c r="P3073" s="8">
        <f>IFERROR(ROUND(E3073/L3073,2),0)</f>
        <v>10.78</v>
      </c>
      <c r="Q3073" s="10" t="s">
        <v>8311</v>
      </c>
      <c r="R3073" t="s">
        <v>8312</v>
      </c>
      <c r="S3073">
        <f>YEAR(T3073)</f>
        <v>2015</v>
      </c>
      <c r="T3073" s="14">
        <f>(((J3073/60)/60)/24)+DATE(1970,1,1)</f>
        <v>42338.709108796291</v>
      </c>
      <c r="U3073" s="15">
        <f>(((I3073/60)/60)/24)+DATE(1970,1,1)</f>
        <v>42372.957638888889</v>
      </c>
    </row>
    <row r="3074" spans="1:21" ht="29" x14ac:dyDescent="0.35">
      <c r="A3074">
        <v>2292</v>
      </c>
      <c r="B3074" s="3" t="s">
        <v>2293</v>
      </c>
      <c r="C3074" s="3" t="s">
        <v>6402</v>
      </c>
      <c r="D3074" s="6">
        <v>2000</v>
      </c>
      <c r="E3074" s="8">
        <v>1078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>ROUND((E3074/D3074)*100,0)</f>
        <v>54</v>
      </c>
      <c r="P3074" s="8">
        <f>IFERROR(ROUND(E3074/L3074,2),0)</f>
        <v>23.43</v>
      </c>
      <c r="Q3074" s="10" t="s">
        <v>8313</v>
      </c>
      <c r="R3074" t="s">
        <v>8315</v>
      </c>
      <c r="S3074">
        <f>YEAR(T3074)</f>
        <v>2012</v>
      </c>
      <c r="T3074" s="14">
        <f>(((J3074/60)/60)/24)+DATE(1970,1,1)</f>
        <v>40987.697638888887</v>
      </c>
      <c r="U3074" s="15">
        <f>(((I3074/60)/60)/24)+DATE(1970,1,1)</f>
        <v>41017.697638888887</v>
      </c>
    </row>
    <row r="3075" spans="1:21" ht="29" x14ac:dyDescent="0.35">
      <c r="A3075">
        <v>2352</v>
      </c>
      <c r="B3075" s="3" t="s">
        <v>2353</v>
      </c>
      <c r="C3075" s="3" t="s">
        <v>6462</v>
      </c>
      <c r="D3075" s="6">
        <v>2000</v>
      </c>
      <c r="E3075" s="8">
        <v>1002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>ROUND((E3075/D3075)*100,0)</f>
        <v>50</v>
      </c>
      <c r="P3075" s="8">
        <f>IFERROR(ROUND(E3075/L3075,2),0)</f>
        <v>0</v>
      </c>
      <c r="Q3075" s="10" t="s">
        <v>8316</v>
      </c>
      <c r="R3075" t="s">
        <v>8334</v>
      </c>
      <c r="S3075">
        <f>YEAR(T3075)</f>
        <v>2015</v>
      </c>
      <c r="T3075" s="14">
        <f>(((J3075/60)/60)/24)+DATE(1970,1,1)</f>
        <v>42101.633703703701</v>
      </c>
      <c r="U3075" s="15">
        <f>(((I3075/60)/60)/24)+DATE(1970,1,1)</f>
        <v>42161.633703703701</v>
      </c>
    </row>
    <row r="3076" spans="1:21" ht="29" x14ac:dyDescent="0.35">
      <c r="A3076">
        <v>2371</v>
      </c>
      <c r="B3076" s="3" t="s">
        <v>2372</v>
      </c>
      <c r="C3076" s="3" t="s">
        <v>6481</v>
      </c>
      <c r="D3076" s="6">
        <v>2000</v>
      </c>
      <c r="E3076" s="8">
        <v>1000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>ROUND((E3076/D3076)*100,0)</f>
        <v>50</v>
      </c>
      <c r="P3076" s="8">
        <f>IFERROR(ROUND(E3076/L3076,2),0)</f>
        <v>0</v>
      </c>
      <c r="Q3076" s="10" t="s">
        <v>8316</v>
      </c>
      <c r="R3076" t="s">
        <v>8334</v>
      </c>
      <c r="S3076">
        <f>YEAR(T3076)</f>
        <v>2015</v>
      </c>
      <c r="T3076" s="14">
        <f>(((J3076/60)/60)/24)+DATE(1970,1,1)</f>
        <v>42150.777731481481</v>
      </c>
      <c r="U3076" s="15">
        <f>(((I3076/60)/60)/24)+DATE(1970,1,1)</f>
        <v>42180.777731481481</v>
      </c>
    </row>
    <row r="3077" spans="1:21" x14ac:dyDescent="0.35">
      <c r="A3077">
        <v>2463</v>
      </c>
      <c r="B3077" s="3" t="s">
        <v>2464</v>
      </c>
      <c r="C3077" s="3" t="s">
        <v>6573</v>
      </c>
      <c r="D3077" s="6">
        <v>2000</v>
      </c>
      <c r="E3077" s="8">
        <v>800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>ROUND((E3077/D3077)*100,0)</f>
        <v>40</v>
      </c>
      <c r="P3077" s="8">
        <f>IFERROR(ROUND(E3077/L3077,2),0)</f>
        <v>10.67</v>
      </c>
      <c r="Q3077" s="10" t="s">
        <v>8313</v>
      </c>
      <c r="R3077" t="s">
        <v>8343</v>
      </c>
      <c r="S3077">
        <f>YEAR(T3077)</f>
        <v>2013</v>
      </c>
      <c r="T3077" s="14">
        <f>(((J3077/60)/60)/24)+DATE(1970,1,1)</f>
        <v>41341.111400462964</v>
      </c>
      <c r="U3077" s="15">
        <f>(((I3077/60)/60)/24)+DATE(1970,1,1)</f>
        <v>41380.791666666664</v>
      </c>
    </row>
    <row r="3078" spans="1:21" ht="29" x14ac:dyDescent="0.35">
      <c r="A3078">
        <v>2464</v>
      </c>
      <c r="B3078" s="3" t="s">
        <v>2465</v>
      </c>
      <c r="C3078" s="3" t="s">
        <v>6574</v>
      </c>
      <c r="D3078" s="6">
        <v>2000</v>
      </c>
      <c r="E3078" s="8">
        <v>800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>ROUND((E3078/D3078)*100,0)</f>
        <v>40</v>
      </c>
      <c r="P3078" s="8">
        <f>IFERROR(ROUND(E3078/L3078,2),0)</f>
        <v>18.600000000000001</v>
      </c>
      <c r="Q3078" s="10" t="s">
        <v>8313</v>
      </c>
      <c r="R3078" t="s">
        <v>8343</v>
      </c>
      <c r="S3078">
        <f>YEAR(T3078)</f>
        <v>2015</v>
      </c>
      <c r="T3078" s="14">
        <f>(((J3078/60)/60)/24)+DATE(1970,1,1)</f>
        <v>42248.90042824074</v>
      </c>
      <c r="U3078" s="15">
        <f>(((I3078/60)/60)/24)+DATE(1970,1,1)</f>
        <v>42277.811805555553</v>
      </c>
    </row>
    <row r="3079" spans="1:21" ht="29" x14ac:dyDescent="0.35">
      <c r="A3079">
        <v>2468</v>
      </c>
      <c r="B3079" s="3" t="s">
        <v>2469</v>
      </c>
      <c r="C3079" s="3" t="s">
        <v>6578</v>
      </c>
      <c r="D3079" s="6">
        <v>2000</v>
      </c>
      <c r="E3079" s="8">
        <v>796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>ROUND((E3079/D3079)*100,0)</f>
        <v>40</v>
      </c>
      <c r="P3079" s="8">
        <f>IFERROR(ROUND(E3079/L3079,2),0)</f>
        <v>13.72</v>
      </c>
      <c r="Q3079" s="10" t="s">
        <v>8313</v>
      </c>
      <c r="R3079" t="s">
        <v>8343</v>
      </c>
      <c r="S3079">
        <f>YEAR(T3079)</f>
        <v>2012</v>
      </c>
      <c r="T3079" s="14">
        <f>(((J3079/60)/60)/24)+DATE(1970,1,1)</f>
        <v>41174.154178240737</v>
      </c>
      <c r="U3079" s="15">
        <f>(((I3079/60)/60)/24)+DATE(1970,1,1)</f>
        <v>41210.208333333336</v>
      </c>
    </row>
    <row r="3080" spans="1:21" ht="29" x14ac:dyDescent="0.35">
      <c r="A3080">
        <v>2473</v>
      </c>
      <c r="B3080" s="3" t="s">
        <v>2474</v>
      </c>
      <c r="C3080" s="3" t="s">
        <v>6583</v>
      </c>
      <c r="D3080" s="6">
        <v>2000</v>
      </c>
      <c r="E3080" s="8">
        <v>788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>ROUND((E3080/D3080)*100,0)</f>
        <v>39</v>
      </c>
      <c r="P3080" s="8">
        <f>IFERROR(ROUND(E3080/L3080,2),0)</f>
        <v>16.77</v>
      </c>
      <c r="Q3080" s="10" t="s">
        <v>8313</v>
      </c>
      <c r="R3080" t="s">
        <v>8343</v>
      </c>
      <c r="S3080">
        <f>YEAR(T3080)</f>
        <v>2012</v>
      </c>
      <c r="T3080" s="14">
        <f>(((J3080/60)/60)/24)+DATE(1970,1,1)</f>
        <v>41193.748483796298</v>
      </c>
      <c r="U3080" s="15">
        <f>(((I3080/60)/60)/24)+DATE(1970,1,1)</f>
        <v>41223.790150462963</v>
      </c>
    </row>
    <row r="3081" spans="1:21" ht="29" x14ac:dyDescent="0.35">
      <c r="A3081">
        <v>2480</v>
      </c>
      <c r="B3081" s="3" t="s">
        <v>2480</v>
      </c>
      <c r="C3081" s="3" t="s">
        <v>6590</v>
      </c>
      <c r="D3081" s="6">
        <v>2000</v>
      </c>
      <c r="E3081" s="8">
        <v>773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>ROUND((E3081/D3081)*100,0)</f>
        <v>39</v>
      </c>
      <c r="P3081" s="8">
        <f>IFERROR(ROUND(E3081/L3081,2),0)</f>
        <v>96.63</v>
      </c>
      <c r="Q3081" s="10" t="s">
        <v>8313</v>
      </c>
      <c r="R3081" t="s">
        <v>8343</v>
      </c>
      <c r="S3081">
        <f>YEAR(T3081)</f>
        <v>2015</v>
      </c>
      <c r="T3081" s="14">
        <f>(((J3081/60)/60)/24)+DATE(1970,1,1)</f>
        <v>42227.936157407406</v>
      </c>
      <c r="U3081" s="15">
        <f>(((I3081/60)/60)/24)+DATE(1970,1,1)</f>
        <v>42287.936157407406</v>
      </c>
    </row>
    <row r="3082" spans="1:21" ht="29" x14ac:dyDescent="0.35">
      <c r="A3082">
        <v>2485</v>
      </c>
      <c r="B3082" s="3" t="s">
        <v>2485</v>
      </c>
      <c r="C3082" s="3" t="s">
        <v>6595</v>
      </c>
      <c r="D3082" s="6">
        <v>2000</v>
      </c>
      <c r="E3082" s="8">
        <v>760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>ROUND((E3082/D3082)*100,0)</f>
        <v>38</v>
      </c>
      <c r="P3082" s="8">
        <f>IFERROR(ROUND(E3082/L3082,2),0)</f>
        <v>18.54</v>
      </c>
      <c r="Q3082" s="10" t="s">
        <v>8313</v>
      </c>
      <c r="R3082" t="s">
        <v>8343</v>
      </c>
      <c r="S3082">
        <f>YEAR(T3082)</f>
        <v>2011</v>
      </c>
      <c r="T3082" s="14">
        <f>(((J3082/60)/60)/24)+DATE(1970,1,1)</f>
        <v>40793.998599537037</v>
      </c>
      <c r="U3082" s="15">
        <f>(((I3082/60)/60)/24)+DATE(1970,1,1)</f>
        <v>40828.998599537037</v>
      </c>
    </row>
    <row r="3083" spans="1:21" ht="29" x14ac:dyDescent="0.35">
      <c r="A3083">
        <v>2534</v>
      </c>
      <c r="B3083" s="3" t="s">
        <v>2534</v>
      </c>
      <c r="C3083" s="3" t="s">
        <v>6644</v>
      </c>
      <c r="D3083" s="6">
        <v>2000</v>
      </c>
      <c r="E3083" s="8">
        <v>668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>ROUND((E3083/D3083)*100,0)</f>
        <v>33</v>
      </c>
      <c r="P3083" s="8">
        <f>IFERROR(ROUND(E3083/L3083,2),0)</f>
        <v>47.71</v>
      </c>
      <c r="Q3083" s="10" t="s">
        <v>8313</v>
      </c>
      <c r="R3083" t="s">
        <v>8341</v>
      </c>
      <c r="S3083">
        <f>YEAR(T3083)</f>
        <v>2009</v>
      </c>
      <c r="T3083" s="14">
        <f>(((J3083/60)/60)/24)+DATE(1970,1,1)</f>
        <v>40127.700370370374</v>
      </c>
      <c r="U3083" s="15">
        <f>(((I3083/60)/60)/24)+DATE(1970,1,1)</f>
        <v>40179.25</v>
      </c>
    </row>
    <row r="3084" spans="1:21" ht="29" x14ac:dyDescent="0.35">
      <c r="A3084">
        <v>2545</v>
      </c>
      <c r="B3084" s="3" t="s">
        <v>2545</v>
      </c>
      <c r="C3084" s="3" t="s">
        <v>6655</v>
      </c>
      <c r="D3084" s="6">
        <v>2000</v>
      </c>
      <c r="E3084" s="8">
        <v>650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>ROUND((E3084/D3084)*100,0)</f>
        <v>33</v>
      </c>
      <c r="P3084" s="8">
        <f>IFERROR(ROUND(E3084/L3084,2),0)</f>
        <v>10.66</v>
      </c>
      <c r="Q3084" s="10" t="s">
        <v>8313</v>
      </c>
      <c r="R3084" t="s">
        <v>8341</v>
      </c>
      <c r="S3084">
        <f>YEAR(T3084)</f>
        <v>2015</v>
      </c>
      <c r="T3084" s="14">
        <f>(((J3084/60)/60)/24)+DATE(1970,1,1)</f>
        <v>42027.13817129629</v>
      </c>
      <c r="U3084" s="15">
        <f>(((I3084/60)/60)/24)+DATE(1970,1,1)</f>
        <v>42062.020833333328</v>
      </c>
    </row>
    <row r="3085" spans="1:21" ht="29" x14ac:dyDescent="0.35">
      <c r="A3085">
        <v>2555</v>
      </c>
      <c r="B3085" s="3" t="s">
        <v>2555</v>
      </c>
      <c r="C3085" s="3" t="s">
        <v>6665</v>
      </c>
      <c r="D3085" s="6">
        <v>2000</v>
      </c>
      <c r="E3085" s="8">
        <v>641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>ROUND((E3085/D3085)*100,0)</f>
        <v>32</v>
      </c>
      <c r="P3085" s="8">
        <f>IFERROR(ROUND(E3085/L3085,2),0)</f>
        <v>18.309999999999999</v>
      </c>
      <c r="Q3085" s="10" t="s">
        <v>8313</v>
      </c>
      <c r="R3085" t="s">
        <v>8341</v>
      </c>
      <c r="S3085">
        <f>YEAR(T3085)</f>
        <v>2012</v>
      </c>
      <c r="T3085" s="14">
        <f>(((J3085/60)/60)/24)+DATE(1970,1,1)</f>
        <v>41026.655011574076</v>
      </c>
      <c r="U3085" s="15">
        <f>(((I3085/60)/60)/24)+DATE(1970,1,1)</f>
        <v>41057.655011574076</v>
      </c>
    </row>
    <row r="3086" spans="1:21" ht="29" x14ac:dyDescent="0.35">
      <c r="A3086">
        <v>2623</v>
      </c>
      <c r="B3086" s="3" t="s">
        <v>2623</v>
      </c>
      <c r="C3086" s="3" t="s">
        <v>6733</v>
      </c>
      <c r="D3086" s="6">
        <v>2000</v>
      </c>
      <c r="E3086" s="8">
        <v>561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>ROUND((E3086/D3086)*100,0)</f>
        <v>28</v>
      </c>
      <c r="P3086" s="8">
        <f>IFERROR(ROUND(E3086/L3086,2),0)</f>
        <v>9.0500000000000007</v>
      </c>
      <c r="Q3086" s="10" t="s">
        <v>8316</v>
      </c>
      <c r="R3086" t="s">
        <v>8350</v>
      </c>
      <c r="S3086">
        <f>YEAR(T3086)</f>
        <v>2016</v>
      </c>
      <c r="T3086" s="14">
        <f>(((J3086/60)/60)/24)+DATE(1970,1,1)</f>
        <v>42692.256550925929</v>
      </c>
      <c r="U3086" s="15">
        <f>(((I3086/60)/60)/24)+DATE(1970,1,1)</f>
        <v>42706.256550925929</v>
      </c>
    </row>
    <row r="3087" spans="1:21" ht="29" x14ac:dyDescent="0.35">
      <c r="A3087">
        <v>2630</v>
      </c>
      <c r="B3087" s="3" t="s">
        <v>2630</v>
      </c>
      <c r="C3087" s="3" t="s">
        <v>6740</v>
      </c>
      <c r="D3087" s="6">
        <v>2000</v>
      </c>
      <c r="E3087" s="8">
        <v>553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>ROUND((E3087/D3087)*100,0)</f>
        <v>28</v>
      </c>
      <c r="P3087" s="8">
        <f>IFERROR(ROUND(E3087/L3087,2),0)</f>
        <v>6.83</v>
      </c>
      <c r="Q3087" s="10" t="s">
        <v>8316</v>
      </c>
      <c r="R3087" t="s">
        <v>8350</v>
      </c>
      <c r="S3087">
        <f>YEAR(T3087)</f>
        <v>2016</v>
      </c>
      <c r="T3087" s="14">
        <f>(((J3087/60)/60)/24)+DATE(1970,1,1)</f>
        <v>42524.105462962965</v>
      </c>
      <c r="U3087" s="15">
        <f>(((I3087/60)/60)/24)+DATE(1970,1,1)</f>
        <v>42551.416666666672</v>
      </c>
    </row>
    <row r="3088" spans="1:21" ht="29" x14ac:dyDescent="0.35">
      <c r="A3088">
        <v>2753</v>
      </c>
      <c r="B3088" s="3" t="s">
        <v>2753</v>
      </c>
      <c r="C3088" s="3" t="s">
        <v>6863</v>
      </c>
      <c r="D3088" s="6">
        <v>2000</v>
      </c>
      <c r="E3088" s="8">
        <v>408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>ROUND((E3088/D3088)*100,0)</f>
        <v>20</v>
      </c>
      <c r="P3088" s="8">
        <f>IFERROR(ROUND(E3088/L3088,2),0)</f>
        <v>51</v>
      </c>
      <c r="Q3088" s="10" t="s">
        <v>8318</v>
      </c>
      <c r="R3088" t="s">
        <v>8354</v>
      </c>
      <c r="S3088">
        <f>YEAR(T3088)</f>
        <v>2012</v>
      </c>
      <c r="T3088" s="14">
        <f>(((J3088/60)/60)/24)+DATE(1970,1,1)</f>
        <v>41117.900729166664</v>
      </c>
      <c r="U3088" s="15">
        <f>(((I3088/60)/60)/24)+DATE(1970,1,1)</f>
        <v>41147.900729166664</v>
      </c>
    </row>
    <row r="3089" spans="1:21" ht="29" x14ac:dyDescent="0.35">
      <c r="A3089">
        <v>2758</v>
      </c>
      <c r="B3089" s="3" t="s">
        <v>2758</v>
      </c>
      <c r="C3089" s="3" t="s">
        <v>6868</v>
      </c>
      <c r="D3089" s="6">
        <v>2000</v>
      </c>
      <c r="E3089" s="8">
        <v>402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>ROUND((E3089/D3089)*100,0)</f>
        <v>20</v>
      </c>
      <c r="P3089" s="8">
        <f>IFERROR(ROUND(E3089/L3089,2),0)</f>
        <v>67</v>
      </c>
      <c r="Q3089" s="10" t="s">
        <v>8318</v>
      </c>
      <c r="R3089" t="s">
        <v>8354</v>
      </c>
      <c r="S3089">
        <f>YEAR(T3089)</f>
        <v>2016</v>
      </c>
      <c r="T3089" s="14">
        <f>(((J3089/60)/60)/24)+DATE(1970,1,1)</f>
        <v>42639.441932870366</v>
      </c>
      <c r="U3089" s="15">
        <f>(((I3089/60)/60)/24)+DATE(1970,1,1)</f>
        <v>42653.441932870366</v>
      </c>
    </row>
    <row r="3090" spans="1:21" ht="29" x14ac:dyDescent="0.35">
      <c r="A3090">
        <v>2788</v>
      </c>
      <c r="B3090" s="3" t="s">
        <v>2788</v>
      </c>
      <c r="C3090" s="3" t="s">
        <v>6898</v>
      </c>
      <c r="D3090" s="6">
        <v>2000</v>
      </c>
      <c r="E3090" s="8">
        <v>361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>ROUND((E3090/D3090)*100,0)</f>
        <v>18</v>
      </c>
      <c r="P3090" s="8">
        <f>IFERROR(ROUND(E3090/L3090,2),0)</f>
        <v>18.05</v>
      </c>
      <c r="Q3090" s="10" t="s">
        <v>8339</v>
      </c>
      <c r="R3090" t="s">
        <v>8340</v>
      </c>
      <c r="S3090">
        <f>YEAR(T3090)</f>
        <v>2016</v>
      </c>
      <c r="T3090" s="14">
        <f>(((J3090/60)/60)/24)+DATE(1970,1,1)</f>
        <v>42550.701886574068</v>
      </c>
      <c r="U3090" s="15">
        <f>(((I3090/60)/60)/24)+DATE(1970,1,1)</f>
        <v>42580.701886574068</v>
      </c>
    </row>
    <row r="3091" spans="1:21" ht="29" x14ac:dyDescent="0.35">
      <c r="A3091">
        <v>2791</v>
      </c>
      <c r="B3091" s="3" t="s">
        <v>2791</v>
      </c>
      <c r="C3091" s="3" t="s">
        <v>6901</v>
      </c>
      <c r="D3091" s="6">
        <v>2000</v>
      </c>
      <c r="E3091" s="8">
        <v>360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>ROUND((E3091/D3091)*100,0)</f>
        <v>18</v>
      </c>
      <c r="P3091" s="8">
        <f>IFERROR(ROUND(E3091/L3091,2),0)</f>
        <v>12.86</v>
      </c>
      <c r="Q3091" s="10" t="s">
        <v>8339</v>
      </c>
      <c r="R3091" t="s">
        <v>8340</v>
      </c>
      <c r="S3091">
        <f>YEAR(T3091)</f>
        <v>2016</v>
      </c>
      <c r="T3091" s="14">
        <f>(((J3091/60)/60)/24)+DATE(1970,1,1)</f>
        <v>42591.899988425925</v>
      </c>
      <c r="U3091" s="15">
        <f>(((I3091/60)/60)/24)+DATE(1970,1,1)</f>
        <v>42622.166666666672</v>
      </c>
    </row>
    <row r="3092" spans="1:21" ht="29" x14ac:dyDescent="0.35">
      <c r="A3092">
        <v>2792</v>
      </c>
      <c r="B3092" s="3" t="s">
        <v>2792</v>
      </c>
      <c r="C3092" s="3" t="s">
        <v>6902</v>
      </c>
      <c r="D3092" s="6">
        <v>2000</v>
      </c>
      <c r="E3092" s="8">
        <v>359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>ROUND((E3092/D3092)*100,0)</f>
        <v>18</v>
      </c>
      <c r="P3092" s="8">
        <f>IFERROR(ROUND(E3092/L3092,2),0)</f>
        <v>14.96</v>
      </c>
      <c r="Q3092" s="10" t="s">
        <v>8339</v>
      </c>
      <c r="R3092" t="s">
        <v>8340</v>
      </c>
      <c r="S3092">
        <f>YEAR(T3092)</f>
        <v>2015</v>
      </c>
      <c r="T3092" s="14">
        <f>(((J3092/60)/60)/24)+DATE(1970,1,1)</f>
        <v>42183.231006944443</v>
      </c>
      <c r="U3092" s="15">
        <f>(((I3092/60)/60)/24)+DATE(1970,1,1)</f>
        <v>42228.231006944443</v>
      </c>
    </row>
    <row r="3093" spans="1:21" ht="29" x14ac:dyDescent="0.35">
      <c r="A3093">
        <v>2826</v>
      </c>
      <c r="B3093" s="3" t="s">
        <v>2826</v>
      </c>
      <c r="C3093" s="3" t="s">
        <v>6936</v>
      </c>
      <c r="D3093" s="6">
        <v>2000</v>
      </c>
      <c r="E3093" s="8">
        <v>312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>ROUND((E3093/D3093)*100,0)</f>
        <v>16</v>
      </c>
      <c r="P3093" s="8">
        <f>IFERROR(ROUND(E3093/L3093,2),0)</f>
        <v>16.420000000000002</v>
      </c>
      <c r="Q3093" s="10" t="s">
        <v>8339</v>
      </c>
      <c r="R3093" t="s">
        <v>8340</v>
      </c>
      <c r="S3093">
        <f>YEAR(T3093)</f>
        <v>2015</v>
      </c>
      <c r="T3093" s="14">
        <f>(((J3093/60)/60)/24)+DATE(1970,1,1)</f>
        <v>42171.034861111111</v>
      </c>
      <c r="U3093" s="15">
        <f>(((I3093/60)/60)/24)+DATE(1970,1,1)</f>
        <v>42195.291666666672</v>
      </c>
    </row>
    <row r="3094" spans="1:21" ht="29" x14ac:dyDescent="0.35">
      <c r="A3094">
        <v>2827</v>
      </c>
      <c r="B3094" s="3" t="s">
        <v>2827</v>
      </c>
      <c r="C3094" s="3" t="s">
        <v>6937</v>
      </c>
      <c r="D3094" s="6">
        <v>2000</v>
      </c>
      <c r="E3094" s="8">
        <v>311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>ROUND((E3094/D3094)*100,0)</f>
        <v>16</v>
      </c>
      <c r="P3094" s="8">
        <f>IFERROR(ROUND(E3094/L3094,2),0)</f>
        <v>13.52</v>
      </c>
      <c r="Q3094" s="10" t="s">
        <v>8339</v>
      </c>
      <c r="R3094" t="s">
        <v>8340</v>
      </c>
      <c r="S3094">
        <f>YEAR(T3094)</f>
        <v>2016</v>
      </c>
      <c r="T3094" s="14">
        <f>(((J3094/60)/60)/24)+DATE(1970,1,1)</f>
        <v>42494.683634259258</v>
      </c>
      <c r="U3094" s="15">
        <f>(((I3094/60)/60)/24)+DATE(1970,1,1)</f>
        <v>42524.6875</v>
      </c>
    </row>
    <row r="3095" spans="1:21" ht="29" x14ac:dyDescent="0.35">
      <c r="A3095">
        <v>2838</v>
      </c>
      <c r="B3095" s="3" t="s">
        <v>2838</v>
      </c>
      <c r="C3095" s="3" t="s">
        <v>6948</v>
      </c>
      <c r="D3095" s="6">
        <v>2000</v>
      </c>
      <c r="E3095" s="8">
        <v>301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>ROUND((E3095/D3095)*100,0)</f>
        <v>15</v>
      </c>
      <c r="P3095" s="8">
        <f>IFERROR(ROUND(E3095/L3095,2),0)</f>
        <v>5.57</v>
      </c>
      <c r="Q3095" s="10" t="s">
        <v>8339</v>
      </c>
      <c r="R3095" t="s">
        <v>8340</v>
      </c>
      <c r="S3095">
        <f>YEAR(T3095)</f>
        <v>2014</v>
      </c>
      <c r="T3095" s="14">
        <f>(((J3095/60)/60)/24)+DATE(1970,1,1)</f>
        <v>41842.607592592591</v>
      </c>
      <c r="U3095" s="15">
        <f>(((I3095/60)/60)/24)+DATE(1970,1,1)</f>
        <v>41864.916666666664</v>
      </c>
    </row>
    <row r="3096" spans="1:21" ht="29" x14ac:dyDescent="0.35">
      <c r="A3096">
        <v>2847</v>
      </c>
      <c r="B3096" s="3" t="s">
        <v>2847</v>
      </c>
      <c r="C3096" s="3" t="s">
        <v>6957</v>
      </c>
      <c r="D3096" s="6">
        <v>2000</v>
      </c>
      <c r="E3096" s="8">
        <v>300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>ROUND((E3096/D3096)*100,0)</f>
        <v>15</v>
      </c>
      <c r="P3096" s="8">
        <f>IFERROR(ROUND(E3096/L3096,2),0)</f>
        <v>0</v>
      </c>
      <c r="Q3096" s="10" t="s">
        <v>8339</v>
      </c>
      <c r="R3096" t="s">
        <v>8340</v>
      </c>
      <c r="S3096">
        <f>YEAR(T3096)</f>
        <v>2016</v>
      </c>
      <c r="T3096" s="14">
        <f>(((J3096/60)/60)/24)+DATE(1970,1,1)</f>
        <v>42453.806307870371</v>
      </c>
      <c r="U3096" s="15">
        <f>(((I3096/60)/60)/24)+DATE(1970,1,1)</f>
        <v>42513.806307870371</v>
      </c>
    </row>
    <row r="3097" spans="1:21" ht="29" x14ac:dyDescent="0.35">
      <c r="A3097">
        <v>2859</v>
      </c>
      <c r="B3097" s="3" t="s">
        <v>2859</v>
      </c>
      <c r="C3097" s="3" t="s">
        <v>6969</v>
      </c>
      <c r="D3097" s="6">
        <v>2000</v>
      </c>
      <c r="E3097" s="8">
        <v>285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>ROUND((E3097/D3097)*100,0)</f>
        <v>14</v>
      </c>
      <c r="P3097" s="8">
        <f>IFERROR(ROUND(E3097/L3097,2),0)</f>
        <v>285</v>
      </c>
      <c r="Q3097" s="10" t="s">
        <v>8339</v>
      </c>
      <c r="R3097" t="s">
        <v>8340</v>
      </c>
      <c r="S3097">
        <f>YEAR(T3097)</f>
        <v>2015</v>
      </c>
      <c r="T3097" s="14">
        <f>(((J3097/60)/60)/24)+DATE(1970,1,1)</f>
        <v>42233.362314814818</v>
      </c>
      <c r="U3097" s="15">
        <f>(((I3097/60)/60)/24)+DATE(1970,1,1)</f>
        <v>42293.362314814818</v>
      </c>
    </row>
    <row r="3098" spans="1:21" ht="29" x14ac:dyDescent="0.35">
      <c r="A3098">
        <v>2890</v>
      </c>
      <c r="B3098" s="3" t="s">
        <v>2890</v>
      </c>
      <c r="C3098" s="3" t="s">
        <v>7000</v>
      </c>
      <c r="D3098" s="6">
        <v>2000</v>
      </c>
      <c r="E3098" s="8">
        <v>260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>ROUND((E3098/D3098)*100,0)</f>
        <v>13</v>
      </c>
      <c r="P3098" s="8">
        <f>IFERROR(ROUND(E3098/L3098,2),0)</f>
        <v>86.67</v>
      </c>
      <c r="Q3098" s="10" t="s">
        <v>8339</v>
      </c>
      <c r="R3098" t="s">
        <v>8340</v>
      </c>
      <c r="S3098">
        <f>YEAR(T3098)</f>
        <v>2014</v>
      </c>
      <c r="T3098" s="14">
        <f>(((J3098/60)/60)/24)+DATE(1970,1,1)</f>
        <v>41831.742962962962</v>
      </c>
      <c r="U3098" s="15">
        <f>(((I3098/60)/60)/24)+DATE(1970,1,1)</f>
        <v>41860.125</v>
      </c>
    </row>
    <row r="3099" spans="1:21" ht="29" x14ac:dyDescent="0.35">
      <c r="A3099">
        <v>2917</v>
      </c>
      <c r="B3099" s="3" t="s">
        <v>2917</v>
      </c>
      <c r="C3099" s="3" t="s">
        <v>7027</v>
      </c>
      <c r="D3099" s="6">
        <v>2000</v>
      </c>
      <c r="E3099" s="8">
        <v>241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>ROUND((E3099/D3099)*100,0)</f>
        <v>12</v>
      </c>
      <c r="P3099" s="8">
        <f>IFERROR(ROUND(E3099/L3099,2),0)</f>
        <v>26.78</v>
      </c>
      <c r="Q3099" s="10" t="s">
        <v>8339</v>
      </c>
      <c r="R3099" t="s">
        <v>8340</v>
      </c>
      <c r="S3099">
        <f>YEAR(T3099)</f>
        <v>2015</v>
      </c>
      <c r="T3099" s="14">
        <f>(((J3099/60)/60)/24)+DATE(1970,1,1)</f>
        <v>42245.234340277777</v>
      </c>
      <c r="U3099" s="15">
        <f>(((I3099/60)/60)/24)+DATE(1970,1,1)</f>
        <v>42263.234340277777</v>
      </c>
    </row>
    <row r="3100" spans="1:21" ht="29" x14ac:dyDescent="0.35">
      <c r="A3100">
        <v>2946</v>
      </c>
      <c r="B3100" s="3" t="s">
        <v>2946</v>
      </c>
      <c r="C3100" s="3" t="s">
        <v>7056</v>
      </c>
      <c r="D3100" s="6">
        <v>2000</v>
      </c>
      <c r="E3100" s="8">
        <v>215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>ROUND((E3100/D3100)*100,0)</f>
        <v>11</v>
      </c>
      <c r="P3100" s="8">
        <f>IFERROR(ROUND(E3100/L3100,2),0)</f>
        <v>107.5</v>
      </c>
      <c r="Q3100" s="10" t="s">
        <v>8339</v>
      </c>
      <c r="R3100" t="s">
        <v>8357</v>
      </c>
      <c r="S3100">
        <f>YEAR(T3100)</f>
        <v>2016</v>
      </c>
      <c r="T3100" s="14">
        <f>(((J3100/60)/60)/24)+DATE(1970,1,1)</f>
        <v>42567.531157407408</v>
      </c>
      <c r="U3100" s="15">
        <f>(((I3100/60)/60)/24)+DATE(1970,1,1)</f>
        <v>42597.531157407408</v>
      </c>
    </row>
    <row r="3101" spans="1:21" x14ac:dyDescent="0.35">
      <c r="A3101">
        <v>2972</v>
      </c>
      <c r="B3101" s="3" t="s">
        <v>2972</v>
      </c>
      <c r="C3101" s="3" t="s">
        <v>7082</v>
      </c>
      <c r="D3101" s="6">
        <v>2000</v>
      </c>
      <c r="E3101" s="8">
        <v>200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>ROUND((E3101/D3101)*100,0)</f>
        <v>10</v>
      </c>
      <c r="P3101" s="8">
        <f>IFERROR(ROUND(E3101/L3101,2),0)</f>
        <v>11.76</v>
      </c>
      <c r="Q3101" s="10" t="s">
        <v>8339</v>
      </c>
      <c r="R3101" t="s">
        <v>8340</v>
      </c>
      <c r="S3101">
        <f>YEAR(T3101)</f>
        <v>2016</v>
      </c>
      <c r="T3101" s="14">
        <f>(((J3101/60)/60)/24)+DATE(1970,1,1)</f>
        <v>42694.110185185185</v>
      </c>
      <c r="U3101" s="15">
        <f>(((I3101/60)/60)/24)+DATE(1970,1,1)</f>
        <v>42709.041666666672</v>
      </c>
    </row>
    <row r="3102" spans="1:21" ht="29" x14ac:dyDescent="0.35">
      <c r="A3102">
        <v>3099</v>
      </c>
      <c r="B3102" s="3" t="s">
        <v>3099</v>
      </c>
      <c r="C3102" s="3" t="s">
        <v>7209</v>
      </c>
      <c r="D3102" s="6">
        <v>2000</v>
      </c>
      <c r="E3102" s="8">
        <v>110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>ROUND((E3102/D3102)*100,0)</f>
        <v>6</v>
      </c>
      <c r="P3102" s="8">
        <f>IFERROR(ROUND(E3102/L3102,2),0)</f>
        <v>22</v>
      </c>
      <c r="Q3102" s="10" t="s">
        <v>8339</v>
      </c>
      <c r="R3102" t="s">
        <v>8357</v>
      </c>
      <c r="S3102">
        <f>YEAR(T3102)</f>
        <v>2016</v>
      </c>
      <c r="T3102" s="14">
        <f>(((J3102/60)/60)/24)+DATE(1970,1,1)</f>
        <v>42382.189710648148</v>
      </c>
      <c r="U3102" s="15">
        <f>(((I3102/60)/60)/24)+DATE(1970,1,1)</f>
        <v>42412.189710648148</v>
      </c>
    </row>
    <row r="3103" spans="1:21" ht="29" x14ac:dyDescent="0.35">
      <c r="A3103">
        <v>3161</v>
      </c>
      <c r="B3103" s="3" t="s">
        <v>3161</v>
      </c>
      <c r="C3103" s="3" t="s">
        <v>7271</v>
      </c>
      <c r="D3103" s="6">
        <v>2000</v>
      </c>
      <c r="E3103" s="8">
        <v>90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>ROUND((E3103/D3103)*100,0)</f>
        <v>5</v>
      </c>
      <c r="P3103" s="8">
        <f>IFERROR(ROUND(E3103/L3103,2),0)</f>
        <v>1.22</v>
      </c>
      <c r="Q3103" s="10" t="s">
        <v>8339</v>
      </c>
      <c r="R3103" t="s">
        <v>8340</v>
      </c>
      <c r="S3103">
        <f>YEAR(T3103)</f>
        <v>2014</v>
      </c>
      <c r="T3103" s="14">
        <f>(((J3103/60)/60)/24)+DATE(1970,1,1)</f>
        <v>41897.536134259259</v>
      </c>
      <c r="U3103" s="15">
        <f>(((I3103/60)/60)/24)+DATE(1970,1,1)</f>
        <v>41927.536134259259</v>
      </c>
    </row>
    <row r="3104" spans="1:21" ht="29" x14ac:dyDescent="0.35">
      <c r="A3104">
        <v>3170</v>
      </c>
      <c r="B3104" s="3" t="s">
        <v>3170</v>
      </c>
      <c r="C3104" s="3" t="s">
        <v>7280</v>
      </c>
      <c r="D3104" s="6">
        <v>2000</v>
      </c>
      <c r="E3104" s="8">
        <v>85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>ROUND((E3104/D3104)*100,0)</f>
        <v>4</v>
      </c>
      <c r="P3104" s="8">
        <f>IFERROR(ROUND(E3104/L3104,2),0)</f>
        <v>1.2</v>
      </c>
      <c r="Q3104" s="10" t="s">
        <v>8339</v>
      </c>
      <c r="R3104" t="s">
        <v>8340</v>
      </c>
      <c r="S3104">
        <f>YEAR(T3104)</f>
        <v>2014</v>
      </c>
      <c r="T3104" s="14">
        <f>(((J3104/60)/60)/24)+DATE(1970,1,1)</f>
        <v>41789.080370370371</v>
      </c>
      <c r="U3104" s="15">
        <f>(((I3104/60)/60)/24)+DATE(1970,1,1)</f>
        <v>41822.166666666664</v>
      </c>
    </row>
    <row r="3105" spans="1:21" ht="29" x14ac:dyDescent="0.35">
      <c r="A3105">
        <v>3172</v>
      </c>
      <c r="B3105" s="3" t="s">
        <v>3172</v>
      </c>
      <c r="C3105" s="3" t="s">
        <v>7282</v>
      </c>
      <c r="D3105" s="6">
        <v>2000</v>
      </c>
      <c r="E3105" s="8">
        <v>85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>ROUND((E3105/D3105)*100,0)</f>
        <v>4</v>
      </c>
      <c r="P3105" s="8">
        <f>IFERROR(ROUND(E3105/L3105,2),0)</f>
        <v>2.93</v>
      </c>
      <c r="Q3105" s="10" t="s">
        <v>8339</v>
      </c>
      <c r="R3105" t="s">
        <v>8340</v>
      </c>
      <c r="S3105">
        <f>YEAR(T3105)</f>
        <v>2012</v>
      </c>
      <c r="T3105" s="14">
        <f>(((J3105/60)/60)/24)+DATE(1970,1,1)</f>
        <v>40923.729953703703</v>
      </c>
      <c r="U3105" s="15">
        <f>(((I3105/60)/60)/24)+DATE(1970,1,1)</f>
        <v>40953.729953703703</v>
      </c>
    </row>
    <row r="3106" spans="1:21" ht="29" x14ac:dyDescent="0.35">
      <c r="A3106">
        <v>3201</v>
      </c>
      <c r="B3106" s="3" t="s">
        <v>3201</v>
      </c>
      <c r="C3106" s="3" t="s">
        <v>7311</v>
      </c>
      <c r="D3106" s="6">
        <v>2000</v>
      </c>
      <c r="E3106" s="8">
        <v>75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>ROUND((E3106/D3106)*100,0)</f>
        <v>4</v>
      </c>
      <c r="P3106" s="8">
        <f>IFERROR(ROUND(E3106/L3106,2),0)</f>
        <v>37.5</v>
      </c>
      <c r="Q3106" s="10" t="s">
        <v>8339</v>
      </c>
      <c r="R3106" t="s">
        <v>8351</v>
      </c>
      <c r="S3106">
        <f>YEAR(T3106)</f>
        <v>2014</v>
      </c>
      <c r="T3106" s="14">
        <f>(((J3106/60)/60)/24)+DATE(1970,1,1)</f>
        <v>41861.767094907409</v>
      </c>
      <c r="U3106" s="15">
        <f>(((I3106/60)/60)/24)+DATE(1970,1,1)</f>
        <v>41882.767094907409</v>
      </c>
    </row>
    <row r="3107" spans="1:21" ht="29" x14ac:dyDescent="0.35">
      <c r="A3107">
        <v>3216</v>
      </c>
      <c r="B3107" s="3" t="s">
        <v>3216</v>
      </c>
      <c r="C3107" s="3" t="s">
        <v>7326</v>
      </c>
      <c r="D3107" s="6">
        <v>2000</v>
      </c>
      <c r="E3107" s="8">
        <v>70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>ROUND((E3107/D3107)*100,0)</f>
        <v>4</v>
      </c>
      <c r="P3107" s="8">
        <f>IFERROR(ROUND(E3107/L3107,2),0)</f>
        <v>2</v>
      </c>
      <c r="Q3107" s="10" t="s">
        <v>8339</v>
      </c>
      <c r="R3107" t="s">
        <v>8340</v>
      </c>
      <c r="S3107">
        <f>YEAR(T3107)</f>
        <v>2015</v>
      </c>
      <c r="T3107" s="14">
        <f>(((J3107/60)/60)/24)+DATE(1970,1,1)</f>
        <v>42165.462627314817</v>
      </c>
      <c r="U3107" s="15">
        <f>(((I3107/60)/60)/24)+DATE(1970,1,1)</f>
        <v>42196.604166666672</v>
      </c>
    </row>
    <row r="3108" spans="1:21" ht="29" x14ac:dyDescent="0.35">
      <c r="A3108">
        <v>3225</v>
      </c>
      <c r="B3108" s="3" t="s">
        <v>3225</v>
      </c>
      <c r="C3108" s="3" t="s">
        <v>7335</v>
      </c>
      <c r="D3108" s="6">
        <v>2000</v>
      </c>
      <c r="E3108" s="8">
        <v>65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>ROUND((E3108/D3108)*100,0)</f>
        <v>3</v>
      </c>
      <c r="P3108" s="8">
        <f>IFERROR(ROUND(E3108/L3108,2),0)</f>
        <v>1.67</v>
      </c>
      <c r="Q3108" s="10" t="s">
        <v>8339</v>
      </c>
      <c r="R3108" t="s">
        <v>8340</v>
      </c>
      <c r="S3108">
        <f>YEAR(T3108)</f>
        <v>2016</v>
      </c>
      <c r="T3108" s="14">
        <f>(((J3108/60)/60)/24)+DATE(1970,1,1)</f>
        <v>42503.559467592597</v>
      </c>
      <c r="U3108" s="15">
        <f>(((I3108/60)/60)/24)+DATE(1970,1,1)</f>
        <v>42524.875</v>
      </c>
    </row>
    <row r="3109" spans="1:21" ht="29" x14ac:dyDescent="0.35">
      <c r="A3109">
        <v>3257</v>
      </c>
      <c r="B3109" s="3" t="s">
        <v>3257</v>
      </c>
      <c r="C3109" s="3" t="s">
        <v>7367</v>
      </c>
      <c r="D3109" s="6">
        <v>2000</v>
      </c>
      <c r="E3109" s="8">
        <v>55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>ROUND((E3109/D3109)*100,0)</f>
        <v>3</v>
      </c>
      <c r="P3109" s="8">
        <f>IFERROR(ROUND(E3109/L3109,2),0)</f>
        <v>1.34</v>
      </c>
      <c r="Q3109" s="10" t="s">
        <v>8339</v>
      </c>
      <c r="R3109" t="s">
        <v>8340</v>
      </c>
      <c r="S3109">
        <f>YEAR(T3109)</f>
        <v>2017</v>
      </c>
      <c r="T3109" s="14">
        <f>(((J3109/60)/60)/24)+DATE(1970,1,1)</f>
        <v>42758.559629629628</v>
      </c>
      <c r="U3109" s="15">
        <f>(((I3109/60)/60)/24)+DATE(1970,1,1)</f>
        <v>42788.559629629628</v>
      </c>
    </row>
    <row r="3110" spans="1:21" ht="29" x14ac:dyDescent="0.35">
      <c r="A3110">
        <v>3268</v>
      </c>
      <c r="B3110" s="3" t="s">
        <v>3268</v>
      </c>
      <c r="C3110" s="3" t="s">
        <v>7378</v>
      </c>
      <c r="D3110" s="6">
        <v>2000</v>
      </c>
      <c r="E3110" s="8">
        <v>51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>ROUND((E3110/D3110)*100,0)</f>
        <v>3</v>
      </c>
      <c r="P3110" s="8">
        <f>IFERROR(ROUND(E3110/L3110,2),0)</f>
        <v>1.21</v>
      </c>
      <c r="Q3110" s="10" t="s">
        <v>8339</v>
      </c>
      <c r="R3110" t="s">
        <v>8340</v>
      </c>
      <c r="S3110">
        <f>YEAR(T3110)</f>
        <v>2016</v>
      </c>
      <c r="T3110" s="14">
        <f>(((J3110/60)/60)/24)+DATE(1970,1,1)</f>
        <v>42590.90425925926</v>
      </c>
      <c r="U3110" s="15">
        <f>(((I3110/60)/60)/24)+DATE(1970,1,1)</f>
        <v>42606.90425925926</v>
      </c>
    </row>
    <row r="3111" spans="1:21" ht="29" x14ac:dyDescent="0.35">
      <c r="A3111">
        <v>3280</v>
      </c>
      <c r="B3111" s="3" t="s">
        <v>3280</v>
      </c>
      <c r="C3111" s="3" t="s">
        <v>7390</v>
      </c>
      <c r="D3111" s="6">
        <v>2000</v>
      </c>
      <c r="E3111" s="8">
        <v>50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>ROUND((E3111/D3111)*100,0)</f>
        <v>3</v>
      </c>
      <c r="P3111" s="8">
        <f>IFERROR(ROUND(E3111/L3111,2),0)</f>
        <v>1.67</v>
      </c>
      <c r="Q3111" s="10" t="s">
        <v>8339</v>
      </c>
      <c r="R3111" t="s">
        <v>8340</v>
      </c>
      <c r="S3111">
        <f>YEAR(T3111)</f>
        <v>2015</v>
      </c>
      <c r="T3111" s="14">
        <f>(((J3111/60)/60)/24)+DATE(1970,1,1)</f>
        <v>42121.756921296299</v>
      </c>
      <c r="U3111" s="15">
        <f>(((I3111/60)/60)/24)+DATE(1970,1,1)</f>
        <v>42156.208333333328</v>
      </c>
    </row>
    <row r="3112" spans="1:21" ht="43.5" x14ac:dyDescent="0.35">
      <c r="A3112">
        <v>3290</v>
      </c>
      <c r="B3112" s="3" t="s">
        <v>3290</v>
      </c>
      <c r="C3112" s="3" t="s">
        <v>7400</v>
      </c>
      <c r="D3112" s="6">
        <v>2000</v>
      </c>
      <c r="E3112" s="8">
        <v>50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>ROUND((E3112/D3112)*100,0)</f>
        <v>3</v>
      </c>
      <c r="P3112" s="8">
        <f>IFERROR(ROUND(E3112/L3112,2),0)</f>
        <v>0.69</v>
      </c>
      <c r="Q3112" s="10" t="s">
        <v>8339</v>
      </c>
      <c r="R3112" t="s">
        <v>8340</v>
      </c>
      <c r="S3112">
        <f>YEAR(T3112)</f>
        <v>2017</v>
      </c>
      <c r="T3112" s="14">
        <f>(((J3112/60)/60)/24)+DATE(1970,1,1)</f>
        <v>42775.51494212963</v>
      </c>
      <c r="U3112" s="15">
        <f>(((I3112/60)/60)/24)+DATE(1970,1,1)</f>
        <v>42805.51494212963</v>
      </c>
    </row>
    <row r="3113" spans="1:21" ht="29" x14ac:dyDescent="0.35">
      <c r="A3113">
        <v>3313</v>
      </c>
      <c r="B3113" s="3" t="s">
        <v>3313</v>
      </c>
      <c r="C3113" s="3" t="s">
        <v>7423</v>
      </c>
      <c r="D3113" s="6">
        <v>2000</v>
      </c>
      <c r="E3113" s="8">
        <v>45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>ROUND((E3113/D3113)*100,0)</f>
        <v>2</v>
      </c>
      <c r="P3113" s="8">
        <f>IFERROR(ROUND(E3113/L3113,2),0)</f>
        <v>1.55</v>
      </c>
      <c r="Q3113" s="10" t="s">
        <v>8339</v>
      </c>
      <c r="R3113" t="s">
        <v>8340</v>
      </c>
      <c r="S3113">
        <f>YEAR(T3113)</f>
        <v>2016</v>
      </c>
      <c r="T3113" s="14">
        <f>(((J3113/60)/60)/24)+DATE(1970,1,1)</f>
        <v>42382.244409722218</v>
      </c>
      <c r="U3113" s="15">
        <f>(((I3113/60)/60)/24)+DATE(1970,1,1)</f>
        <v>42396.041666666672</v>
      </c>
    </row>
    <row r="3114" spans="1:21" x14ac:dyDescent="0.35">
      <c r="A3114">
        <v>3318</v>
      </c>
      <c r="B3114" s="3" t="s">
        <v>3318</v>
      </c>
      <c r="C3114" s="3" t="s">
        <v>7428</v>
      </c>
      <c r="D3114" s="6">
        <v>2000</v>
      </c>
      <c r="E3114" s="8">
        <v>45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>ROUND((E3114/D3114)*100,0)</f>
        <v>2</v>
      </c>
      <c r="P3114" s="8">
        <f>IFERROR(ROUND(E3114/L3114,2),0)</f>
        <v>1.41</v>
      </c>
      <c r="Q3114" s="10" t="s">
        <v>8339</v>
      </c>
      <c r="R3114" t="s">
        <v>8340</v>
      </c>
      <c r="S3114">
        <f>YEAR(T3114)</f>
        <v>2016</v>
      </c>
      <c r="T3114" s="14">
        <f>(((J3114/60)/60)/24)+DATE(1970,1,1)</f>
        <v>42431.302002314813</v>
      </c>
      <c r="U3114" s="15">
        <f>(((I3114/60)/60)/24)+DATE(1970,1,1)</f>
        <v>42471.104166666672</v>
      </c>
    </row>
    <row r="3115" spans="1:21" ht="29" x14ac:dyDescent="0.35">
      <c r="A3115">
        <v>3347</v>
      </c>
      <c r="B3115" s="3" t="s">
        <v>3347</v>
      </c>
      <c r="C3115" s="3" t="s">
        <v>7457</v>
      </c>
      <c r="D3115" s="6">
        <v>2000</v>
      </c>
      <c r="E3115" s="8">
        <v>38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>ROUND((E3115/D3115)*100,0)</f>
        <v>2</v>
      </c>
      <c r="P3115" s="8">
        <f>IFERROR(ROUND(E3115/L3115,2),0)</f>
        <v>1.73</v>
      </c>
      <c r="Q3115" s="10" t="s">
        <v>8339</v>
      </c>
      <c r="R3115" t="s">
        <v>8340</v>
      </c>
      <c r="S3115">
        <f>YEAR(T3115)</f>
        <v>2016</v>
      </c>
      <c r="T3115" s="14">
        <f>(((J3115/60)/60)/24)+DATE(1970,1,1)</f>
        <v>42484.551550925928</v>
      </c>
      <c r="U3115" s="15">
        <f>(((I3115/60)/60)/24)+DATE(1970,1,1)</f>
        <v>42498.875</v>
      </c>
    </row>
    <row r="3116" spans="1:21" ht="29" x14ac:dyDescent="0.35">
      <c r="A3116">
        <v>3357</v>
      </c>
      <c r="B3116" s="3" t="s">
        <v>3356</v>
      </c>
      <c r="C3116" s="3" t="s">
        <v>7467</v>
      </c>
      <c r="D3116" s="6">
        <v>2000</v>
      </c>
      <c r="E3116" s="8">
        <v>35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>ROUND((E3116/D3116)*100,0)</f>
        <v>2</v>
      </c>
      <c r="P3116" s="8">
        <f>IFERROR(ROUND(E3116/L3116,2),0)</f>
        <v>1.67</v>
      </c>
      <c r="Q3116" s="10" t="s">
        <v>8339</v>
      </c>
      <c r="R3116" t="s">
        <v>8340</v>
      </c>
      <c r="S3116">
        <f>YEAR(T3116)</f>
        <v>2014</v>
      </c>
      <c r="T3116" s="14">
        <f>(((J3116/60)/60)/24)+DATE(1970,1,1)</f>
        <v>41822.417939814812</v>
      </c>
      <c r="U3116" s="15">
        <f>(((I3116/60)/60)/24)+DATE(1970,1,1)</f>
        <v>41852.417939814812</v>
      </c>
    </row>
    <row r="3117" spans="1:21" ht="29" x14ac:dyDescent="0.35">
      <c r="A3117">
        <v>3373</v>
      </c>
      <c r="B3117" s="3" t="s">
        <v>3372</v>
      </c>
      <c r="C3117" s="3" t="s">
        <v>7483</v>
      </c>
      <c r="D3117" s="6">
        <v>2000</v>
      </c>
      <c r="E3117" s="8">
        <v>30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>ROUND((E3117/D3117)*100,0)</f>
        <v>2</v>
      </c>
      <c r="P3117" s="8">
        <f>IFERROR(ROUND(E3117/L3117,2),0)</f>
        <v>1</v>
      </c>
      <c r="Q3117" s="10" t="s">
        <v>8339</v>
      </c>
      <c r="R3117" t="s">
        <v>8340</v>
      </c>
      <c r="S3117">
        <f>YEAR(T3117)</f>
        <v>2015</v>
      </c>
      <c r="T3117" s="14">
        <f>(((J3117/60)/60)/24)+DATE(1970,1,1)</f>
        <v>42179.854629629626</v>
      </c>
      <c r="U3117" s="15">
        <f>(((I3117/60)/60)/24)+DATE(1970,1,1)</f>
        <v>42203.666666666672</v>
      </c>
    </row>
    <row r="3118" spans="1:21" ht="29" x14ac:dyDescent="0.35">
      <c r="A3118">
        <v>3379</v>
      </c>
      <c r="B3118" s="3" t="s">
        <v>3378</v>
      </c>
      <c r="C3118" s="3" t="s">
        <v>7489</v>
      </c>
      <c r="D3118" s="6">
        <v>2000</v>
      </c>
      <c r="E3118" s="8">
        <v>30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>ROUND((E3118/D3118)*100,0)</f>
        <v>2</v>
      </c>
      <c r="P3118" s="8">
        <f>IFERROR(ROUND(E3118/L3118,2),0)</f>
        <v>0.79</v>
      </c>
      <c r="Q3118" s="10" t="s">
        <v>8339</v>
      </c>
      <c r="R3118" t="s">
        <v>8340</v>
      </c>
      <c r="S3118">
        <f>YEAR(T3118)</f>
        <v>2015</v>
      </c>
      <c r="T3118" s="14">
        <f>(((J3118/60)/60)/24)+DATE(1970,1,1)</f>
        <v>42225.513888888891</v>
      </c>
      <c r="U3118" s="15">
        <f>(((I3118/60)/60)/24)+DATE(1970,1,1)</f>
        <v>42242.958333333328</v>
      </c>
    </row>
    <row r="3119" spans="1:21" ht="29" x14ac:dyDescent="0.35">
      <c r="A3119">
        <v>3385</v>
      </c>
      <c r="B3119" s="3" t="s">
        <v>3384</v>
      </c>
      <c r="C3119" s="3" t="s">
        <v>7495</v>
      </c>
      <c r="D3119" s="6">
        <v>2000</v>
      </c>
      <c r="E3119" s="8">
        <v>30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>ROUND((E3119/D3119)*100,0)</f>
        <v>2</v>
      </c>
      <c r="P3119" s="8">
        <f>IFERROR(ROUND(E3119/L3119,2),0)</f>
        <v>2</v>
      </c>
      <c r="Q3119" s="10" t="s">
        <v>8339</v>
      </c>
      <c r="R3119" t="s">
        <v>8340</v>
      </c>
      <c r="S3119">
        <f>YEAR(T3119)</f>
        <v>2014</v>
      </c>
      <c r="T3119" s="14">
        <f>(((J3119/60)/60)/24)+DATE(1970,1,1)</f>
        <v>41953.8675</v>
      </c>
      <c r="U3119" s="15">
        <f>(((I3119/60)/60)/24)+DATE(1970,1,1)</f>
        <v>41983.8675</v>
      </c>
    </row>
    <row r="3120" spans="1:21" ht="29" x14ac:dyDescent="0.35">
      <c r="A3120">
        <v>3386</v>
      </c>
      <c r="B3120" s="3" t="s">
        <v>3385</v>
      </c>
      <c r="C3120" s="3" t="s">
        <v>7496</v>
      </c>
      <c r="D3120" s="6">
        <v>2000</v>
      </c>
      <c r="E3120" s="8">
        <v>29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>ROUND((E3120/D3120)*100,0)</f>
        <v>1</v>
      </c>
      <c r="P3120" s="8">
        <f>IFERROR(ROUND(E3120/L3120,2),0)</f>
        <v>0.71</v>
      </c>
      <c r="Q3120" s="10" t="s">
        <v>8339</v>
      </c>
      <c r="R3120" t="s">
        <v>8340</v>
      </c>
      <c r="S3120">
        <f>YEAR(T3120)</f>
        <v>2014</v>
      </c>
      <c r="T3120" s="14">
        <f>(((J3120/60)/60)/24)+DATE(1970,1,1)</f>
        <v>41946.644745370373</v>
      </c>
      <c r="U3120" s="15">
        <f>(((I3120/60)/60)/24)+DATE(1970,1,1)</f>
        <v>41976.644745370373</v>
      </c>
    </row>
    <row r="3121" spans="1:21" ht="29" x14ac:dyDescent="0.35">
      <c r="A3121">
        <v>3403</v>
      </c>
      <c r="B3121" s="3" t="s">
        <v>3402</v>
      </c>
      <c r="C3121" s="3" t="s">
        <v>7513</v>
      </c>
      <c r="D3121" s="6">
        <v>2000</v>
      </c>
      <c r="E3121" s="8">
        <v>26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>ROUND((E3121/D3121)*100,0)</f>
        <v>1</v>
      </c>
      <c r="P3121" s="8">
        <f>IFERROR(ROUND(E3121/L3121,2),0)</f>
        <v>1.53</v>
      </c>
      <c r="Q3121" s="10" t="s">
        <v>8339</v>
      </c>
      <c r="R3121" t="s">
        <v>8340</v>
      </c>
      <c r="S3121">
        <f>YEAR(T3121)</f>
        <v>2015</v>
      </c>
      <c r="T3121" s="14">
        <f>(((J3121/60)/60)/24)+DATE(1970,1,1)</f>
        <v>42150.462083333332</v>
      </c>
      <c r="U3121" s="15">
        <f>(((I3121/60)/60)/24)+DATE(1970,1,1)</f>
        <v>42180.462083333332</v>
      </c>
    </row>
    <row r="3122" spans="1:21" ht="43.5" x14ac:dyDescent="0.35">
      <c r="A3122">
        <v>3407</v>
      </c>
      <c r="B3122" s="3" t="s">
        <v>3406</v>
      </c>
      <c r="C3122" s="3" t="s">
        <v>7517</v>
      </c>
      <c r="D3122" s="6">
        <v>2000</v>
      </c>
      <c r="E3122" s="8">
        <v>25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>ROUND((E3122/D3122)*100,0)</f>
        <v>1</v>
      </c>
      <c r="P3122" s="8">
        <f>IFERROR(ROUND(E3122/L3122,2),0)</f>
        <v>0.37</v>
      </c>
      <c r="Q3122" s="10" t="s">
        <v>8339</v>
      </c>
      <c r="R3122" t="s">
        <v>8340</v>
      </c>
      <c r="S3122">
        <f>YEAR(T3122)</f>
        <v>2014</v>
      </c>
      <c r="T3122" s="14">
        <f>(((J3122/60)/60)/24)+DATE(1970,1,1)</f>
        <v>41796.422326388885</v>
      </c>
      <c r="U3122" s="15">
        <f>(((I3122/60)/60)/24)+DATE(1970,1,1)</f>
        <v>41826.422326388885</v>
      </c>
    </row>
    <row r="3123" spans="1:21" ht="29" x14ac:dyDescent="0.35">
      <c r="A3123">
        <v>3428</v>
      </c>
      <c r="B3123" s="3" t="s">
        <v>3427</v>
      </c>
      <c r="C3123" s="3" t="s">
        <v>7538</v>
      </c>
      <c r="D3123" s="6">
        <v>2000</v>
      </c>
      <c r="E3123" s="8">
        <v>25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>ROUND((E3123/D3123)*100,0)</f>
        <v>1</v>
      </c>
      <c r="P3123" s="8">
        <f>IFERROR(ROUND(E3123/L3123,2),0)</f>
        <v>0.49</v>
      </c>
      <c r="Q3123" s="10" t="s">
        <v>8339</v>
      </c>
      <c r="R3123" t="s">
        <v>8340</v>
      </c>
      <c r="S3123">
        <f>YEAR(T3123)</f>
        <v>2015</v>
      </c>
      <c r="T3123" s="14">
        <f>(((J3123/60)/60)/24)+DATE(1970,1,1)</f>
        <v>42038.720451388886</v>
      </c>
      <c r="U3123" s="15">
        <f>(((I3123/60)/60)/24)+DATE(1970,1,1)</f>
        <v>42063.708333333328</v>
      </c>
    </row>
    <row r="3124" spans="1:21" ht="29" x14ac:dyDescent="0.35">
      <c r="A3124">
        <v>3430</v>
      </c>
      <c r="B3124" s="3" t="s">
        <v>3429</v>
      </c>
      <c r="C3124" s="3" t="s">
        <v>7540</v>
      </c>
      <c r="D3124" s="6">
        <v>2000</v>
      </c>
      <c r="E3124" s="8">
        <v>25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>ROUND((E3124/D3124)*100,0)</f>
        <v>1</v>
      </c>
      <c r="P3124" s="8">
        <f>IFERROR(ROUND(E3124/L3124,2),0)</f>
        <v>0.35</v>
      </c>
      <c r="Q3124" s="10" t="s">
        <v>8339</v>
      </c>
      <c r="R3124" t="s">
        <v>8340</v>
      </c>
      <c r="S3124">
        <f>YEAR(T3124)</f>
        <v>2014</v>
      </c>
      <c r="T3124" s="14">
        <f>(((J3124/60)/60)/24)+DATE(1970,1,1)</f>
        <v>41820.945613425924</v>
      </c>
      <c r="U3124" s="15">
        <f>(((I3124/60)/60)/24)+DATE(1970,1,1)</f>
        <v>41850.945613425924</v>
      </c>
    </row>
    <row r="3125" spans="1:21" ht="29" x14ac:dyDescent="0.35">
      <c r="A3125">
        <v>3431</v>
      </c>
      <c r="B3125" s="3" t="s">
        <v>3430</v>
      </c>
      <c r="C3125" s="3" t="s">
        <v>7541</v>
      </c>
      <c r="D3125" s="6">
        <v>2000</v>
      </c>
      <c r="E3125" s="8">
        <v>25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>ROUND((E3125/D3125)*100,0)</f>
        <v>1</v>
      </c>
      <c r="P3125" s="8">
        <f>IFERROR(ROUND(E3125/L3125,2),0)</f>
        <v>1.19</v>
      </c>
      <c r="Q3125" s="10" t="s">
        <v>8339</v>
      </c>
      <c r="R3125" t="s">
        <v>8340</v>
      </c>
      <c r="S3125">
        <f>YEAR(T3125)</f>
        <v>2014</v>
      </c>
      <c r="T3125" s="14">
        <f>(((J3125/60)/60)/24)+DATE(1970,1,1)</f>
        <v>41839.730937500004</v>
      </c>
      <c r="U3125" s="15">
        <f>(((I3125/60)/60)/24)+DATE(1970,1,1)</f>
        <v>41869.730937500004</v>
      </c>
    </row>
    <row r="3126" spans="1:21" ht="29" x14ac:dyDescent="0.35">
      <c r="A3126">
        <v>3432</v>
      </c>
      <c r="B3126" s="3" t="s">
        <v>3431</v>
      </c>
      <c r="C3126" s="3" t="s">
        <v>7542</v>
      </c>
      <c r="D3126" s="6">
        <v>2000</v>
      </c>
      <c r="E3126" s="8">
        <v>25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>ROUND((E3126/D3126)*100,0)</f>
        <v>1</v>
      </c>
      <c r="P3126" s="8">
        <f>IFERROR(ROUND(E3126/L3126,2),0)</f>
        <v>0.6</v>
      </c>
      <c r="Q3126" s="10" t="s">
        <v>8339</v>
      </c>
      <c r="R3126" t="s">
        <v>8340</v>
      </c>
      <c r="S3126">
        <f>YEAR(T3126)</f>
        <v>2016</v>
      </c>
      <c r="T3126" s="14">
        <f>(((J3126/60)/60)/24)+DATE(1970,1,1)</f>
        <v>42380.581180555557</v>
      </c>
      <c r="U3126" s="15">
        <f>(((I3126/60)/60)/24)+DATE(1970,1,1)</f>
        <v>42405.916666666672</v>
      </c>
    </row>
    <row r="3127" spans="1:21" ht="29" x14ac:dyDescent="0.35">
      <c r="A3127">
        <v>3445</v>
      </c>
      <c r="B3127" s="3" t="s">
        <v>3444</v>
      </c>
      <c r="C3127" s="3" t="s">
        <v>7555</v>
      </c>
      <c r="D3127" s="6">
        <v>2000</v>
      </c>
      <c r="E3127" s="8">
        <v>21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>ROUND((E3127/D3127)*100,0)</f>
        <v>1</v>
      </c>
      <c r="P3127" s="8">
        <f>IFERROR(ROUND(E3127/L3127,2),0)</f>
        <v>0.68</v>
      </c>
      <c r="Q3127" s="10" t="s">
        <v>8339</v>
      </c>
      <c r="R3127" t="s">
        <v>8340</v>
      </c>
      <c r="S3127">
        <f>YEAR(T3127)</f>
        <v>2015</v>
      </c>
      <c r="T3127" s="14">
        <f>(((J3127/60)/60)/24)+DATE(1970,1,1)</f>
        <v>42272.530509259261</v>
      </c>
      <c r="U3127" s="15">
        <f>(((I3127/60)/60)/24)+DATE(1970,1,1)</f>
        <v>42300.530509259261</v>
      </c>
    </row>
    <row r="3128" spans="1:21" ht="29" x14ac:dyDescent="0.35">
      <c r="A3128">
        <v>3457</v>
      </c>
      <c r="B3128" s="3" t="s">
        <v>3456</v>
      </c>
      <c r="C3128" s="3" t="s">
        <v>7567</v>
      </c>
      <c r="D3128" s="6">
        <v>2000</v>
      </c>
      <c r="E3128" s="8">
        <v>20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>ROUND((E3128/D3128)*100,0)</f>
        <v>1</v>
      </c>
      <c r="P3128" s="8">
        <f>IFERROR(ROUND(E3128/L3128,2),0)</f>
        <v>0.36</v>
      </c>
      <c r="Q3128" s="10" t="s">
        <v>8339</v>
      </c>
      <c r="R3128" t="s">
        <v>8340</v>
      </c>
      <c r="S3128">
        <f>YEAR(T3128)</f>
        <v>2015</v>
      </c>
      <c r="T3128" s="14">
        <f>(((J3128/60)/60)/24)+DATE(1970,1,1)</f>
        <v>42016.706678240742</v>
      </c>
      <c r="U3128" s="15">
        <f>(((I3128/60)/60)/24)+DATE(1970,1,1)</f>
        <v>42047.249305555553</v>
      </c>
    </row>
    <row r="3129" spans="1:21" ht="29" x14ac:dyDescent="0.35">
      <c r="A3129">
        <v>3465</v>
      </c>
      <c r="B3129" s="3" t="s">
        <v>3464</v>
      </c>
      <c r="C3129" s="3" t="s">
        <v>7575</v>
      </c>
      <c r="D3129" s="6">
        <v>2000</v>
      </c>
      <c r="E3129" s="8">
        <v>18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>ROUND((E3129/D3129)*100,0)</f>
        <v>1</v>
      </c>
      <c r="P3129" s="8">
        <f>IFERROR(ROUND(E3129/L3129,2),0)</f>
        <v>0.5</v>
      </c>
      <c r="Q3129" s="10" t="s">
        <v>8339</v>
      </c>
      <c r="R3129" t="s">
        <v>8340</v>
      </c>
      <c r="S3129">
        <f>YEAR(T3129)</f>
        <v>2015</v>
      </c>
      <c r="T3129" s="14">
        <f>(((J3129/60)/60)/24)+DATE(1970,1,1)</f>
        <v>42200.625833333332</v>
      </c>
      <c r="U3129" s="15">
        <f>(((I3129/60)/60)/24)+DATE(1970,1,1)</f>
        <v>42225.666666666672</v>
      </c>
    </row>
    <row r="3130" spans="1:21" ht="29" x14ac:dyDescent="0.35">
      <c r="A3130">
        <v>3472</v>
      </c>
      <c r="B3130" s="3" t="s">
        <v>3471</v>
      </c>
      <c r="C3130" s="3" t="s">
        <v>7582</v>
      </c>
      <c r="D3130" s="6">
        <v>2000</v>
      </c>
      <c r="E3130" s="8">
        <v>15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>ROUND((E3130/D3130)*100,0)</f>
        <v>1</v>
      </c>
      <c r="P3130" s="8">
        <f>IFERROR(ROUND(E3130/L3130,2),0)</f>
        <v>0.65</v>
      </c>
      <c r="Q3130" s="10" t="s">
        <v>8339</v>
      </c>
      <c r="R3130" t="s">
        <v>8340</v>
      </c>
      <c r="S3130">
        <f>YEAR(T3130)</f>
        <v>2014</v>
      </c>
      <c r="T3130" s="14">
        <f>(((J3130/60)/60)/24)+DATE(1970,1,1)</f>
        <v>41928.170497685183</v>
      </c>
      <c r="U3130" s="15">
        <f>(((I3130/60)/60)/24)+DATE(1970,1,1)</f>
        <v>41949.249305555553</v>
      </c>
    </row>
    <row r="3131" spans="1:21" ht="29" x14ac:dyDescent="0.35">
      <c r="A3131">
        <v>3474</v>
      </c>
      <c r="B3131" s="3" t="s">
        <v>3473</v>
      </c>
      <c r="C3131" s="3" t="s">
        <v>7584</v>
      </c>
      <c r="D3131" s="6">
        <v>2000</v>
      </c>
      <c r="E3131" s="8">
        <v>15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>ROUND((E3131/D3131)*100,0)</f>
        <v>1</v>
      </c>
      <c r="P3131" s="8">
        <f>IFERROR(ROUND(E3131/L3131,2),0)</f>
        <v>0.38</v>
      </c>
      <c r="Q3131" s="10" t="s">
        <v>8339</v>
      </c>
      <c r="R3131" t="s">
        <v>8340</v>
      </c>
      <c r="S3131">
        <f>YEAR(T3131)</f>
        <v>2016</v>
      </c>
      <c r="T3131" s="14">
        <f>(((J3131/60)/60)/24)+DATE(1970,1,1)</f>
        <v>42541.501516203702</v>
      </c>
      <c r="U3131" s="15">
        <f>(((I3131/60)/60)/24)+DATE(1970,1,1)</f>
        <v>42571.501516203702</v>
      </c>
    </row>
    <row r="3132" spans="1:21" ht="29" x14ac:dyDescent="0.35">
      <c r="A3132">
        <v>3478</v>
      </c>
      <c r="B3132" s="3" t="s">
        <v>3477</v>
      </c>
      <c r="C3132" s="3" t="s">
        <v>7588</v>
      </c>
      <c r="D3132" s="6">
        <v>2000</v>
      </c>
      <c r="E3132" s="8">
        <v>15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>ROUND((E3132/D3132)*100,0)</f>
        <v>1</v>
      </c>
      <c r="P3132" s="8">
        <f>IFERROR(ROUND(E3132/L3132,2),0)</f>
        <v>0.26</v>
      </c>
      <c r="Q3132" s="10" t="s">
        <v>8339</v>
      </c>
      <c r="R3132" t="s">
        <v>8340</v>
      </c>
      <c r="S3132">
        <f>YEAR(T3132)</f>
        <v>2015</v>
      </c>
      <c r="T3132" s="14">
        <f>(((J3132/60)/60)/24)+DATE(1970,1,1)</f>
        <v>42053.916921296302</v>
      </c>
      <c r="U3132" s="15">
        <f>(((I3132/60)/60)/24)+DATE(1970,1,1)</f>
        <v>42079.875</v>
      </c>
    </row>
    <row r="3133" spans="1:21" ht="29" x14ac:dyDescent="0.35">
      <c r="A3133">
        <v>3487</v>
      </c>
      <c r="B3133" s="3" t="s">
        <v>3486</v>
      </c>
      <c r="C3133" s="3" t="s">
        <v>7597</v>
      </c>
      <c r="D3133" s="6">
        <v>2000</v>
      </c>
      <c r="E3133" s="8">
        <v>13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>ROUND((E3133/D3133)*100,0)</f>
        <v>1</v>
      </c>
      <c r="P3133" s="8">
        <f>IFERROR(ROUND(E3133/L3133,2),0)</f>
        <v>0.2</v>
      </c>
      <c r="Q3133" s="10" t="s">
        <v>8339</v>
      </c>
      <c r="R3133" t="s">
        <v>8340</v>
      </c>
      <c r="S3133">
        <f>YEAR(T3133)</f>
        <v>2015</v>
      </c>
      <c r="T3133" s="14">
        <f>(((J3133/60)/60)/24)+DATE(1970,1,1)</f>
        <v>42149.940416666665</v>
      </c>
      <c r="U3133" s="15">
        <f>(((I3133/60)/60)/24)+DATE(1970,1,1)</f>
        <v>42179.940416666665</v>
      </c>
    </row>
    <row r="3134" spans="1:21" ht="29" x14ac:dyDescent="0.35">
      <c r="A3134">
        <v>3499</v>
      </c>
      <c r="B3134" s="3" t="s">
        <v>3498</v>
      </c>
      <c r="C3134" s="3" t="s">
        <v>7609</v>
      </c>
      <c r="D3134" s="6">
        <v>2000</v>
      </c>
      <c r="E3134" s="8">
        <v>11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>ROUND((E3134/D3134)*100,0)</f>
        <v>1</v>
      </c>
      <c r="P3134" s="8">
        <f>IFERROR(ROUND(E3134/L3134,2),0)</f>
        <v>0.31</v>
      </c>
      <c r="Q3134" s="10" t="s">
        <v>8339</v>
      </c>
      <c r="R3134" t="s">
        <v>8340</v>
      </c>
      <c r="S3134">
        <f>YEAR(T3134)</f>
        <v>2015</v>
      </c>
      <c r="T3134" s="14">
        <f>(((J3134/60)/60)/24)+DATE(1970,1,1)</f>
        <v>42132.036168981482</v>
      </c>
      <c r="U3134" s="15">
        <f>(((I3134/60)/60)/24)+DATE(1970,1,1)</f>
        <v>42186.290972222225</v>
      </c>
    </row>
    <row r="3135" spans="1:21" ht="29" x14ac:dyDescent="0.35">
      <c r="A3135">
        <v>3519</v>
      </c>
      <c r="B3135" s="3" t="s">
        <v>3518</v>
      </c>
      <c r="C3135" s="3" t="s">
        <v>7629</v>
      </c>
      <c r="D3135" s="6">
        <v>2000</v>
      </c>
      <c r="E3135" s="8">
        <v>10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>ROUND((E3135/D3135)*100,0)</f>
        <v>1</v>
      </c>
      <c r="P3135" s="8">
        <f>IFERROR(ROUND(E3135/L3135,2),0)</f>
        <v>0.36</v>
      </c>
      <c r="Q3135" s="10" t="s">
        <v>8339</v>
      </c>
      <c r="R3135" t="s">
        <v>8340</v>
      </c>
      <c r="S3135">
        <f>YEAR(T3135)</f>
        <v>2015</v>
      </c>
      <c r="T3135" s="14">
        <f>(((J3135/60)/60)/24)+DATE(1970,1,1)</f>
        <v>42037.598958333328</v>
      </c>
      <c r="U3135" s="15">
        <f>(((I3135/60)/60)/24)+DATE(1970,1,1)</f>
        <v>42067.598958333328</v>
      </c>
    </row>
    <row r="3136" spans="1:21" ht="29" x14ac:dyDescent="0.35">
      <c r="A3136">
        <v>3520</v>
      </c>
      <c r="B3136" s="3" t="s">
        <v>3519</v>
      </c>
      <c r="C3136" s="3" t="s">
        <v>7630</v>
      </c>
      <c r="D3136" s="6">
        <v>2000</v>
      </c>
      <c r="E3136" s="8">
        <v>10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>ROUND((E3136/D3136)*100,0)</f>
        <v>1</v>
      </c>
      <c r="P3136" s="8">
        <f>IFERROR(ROUND(E3136/L3136,2),0)</f>
        <v>0.48</v>
      </c>
      <c r="Q3136" s="10" t="s">
        <v>8339</v>
      </c>
      <c r="R3136" t="s">
        <v>8340</v>
      </c>
      <c r="S3136">
        <f>YEAR(T3136)</f>
        <v>2015</v>
      </c>
      <c r="T3136" s="14">
        <f>(((J3136/60)/60)/24)+DATE(1970,1,1)</f>
        <v>42227.824212962965</v>
      </c>
      <c r="U3136" s="15">
        <f>(((I3136/60)/60)/24)+DATE(1970,1,1)</f>
        <v>42253.57430555555</v>
      </c>
    </row>
    <row r="3137" spans="1:21" ht="29" x14ac:dyDescent="0.35">
      <c r="A3137">
        <v>3535</v>
      </c>
      <c r="B3137" s="3" t="s">
        <v>3534</v>
      </c>
      <c r="C3137" s="3" t="s">
        <v>7645</v>
      </c>
      <c r="D3137" s="6">
        <v>2000</v>
      </c>
      <c r="E3137" s="8">
        <v>10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>ROUND((E3137/D3137)*100,0)</f>
        <v>1</v>
      </c>
      <c r="P3137" s="8">
        <f>IFERROR(ROUND(E3137/L3137,2),0)</f>
        <v>0.22</v>
      </c>
      <c r="Q3137" s="10" t="s">
        <v>8339</v>
      </c>
      <c r="R3137" t="s">
        <v>8340</v>
      </c>
      <c r="S3137">
        <f>YEAR(T3137)</f>
        <v>2015</v>
      </c>
      <c r="T3137" s="14">
        <f>(((J3137/60)/60)/24)+DATE(1970,1,1)</f>
        <v>42248.640162037031</v>
      </c>
      <c r="U3137" s="15">
        <f>(((I3137/60)/60)/24)+DATE(1970,1,1)</f>
        <v>42279.75</v>
      </c>
    </row>
    <row r="3138" spans="1:21" ht="29" x14ac:dyDescent="0.35">
      <c r="A3138">
        <v>3538</v>
      </c>
      <c r="B3138" s="3" t="s">
        <v>3537</v>
      </c>
      <c r="C3138" s="3" t="s">
        <v>7648</v>
      </c>
      <c r="D3138" s="6">
        <v>2000</v>
      </c>
      <c r="E3138" s="8">
        <v>10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>ROUND((E3138/D3138)*100,0)</f>
        <v>1</v>
      </c>
      <c r="P3138" s="8">
        <f>IFERROR(ROUND(E3138/L3138,2),0)</f>
        <v>0.12</v>
      </c>
      <c r="Q3138" s="10" t="s">
        <v>8339</v>
      </c>
      <c r="R3138" t="s">
        <v>8340</v>
      </c>
      <c r="S3138">
        <f>YEAR(T3138)</f>
        <v>2016</v>
      </c>
      <c r="T3138" s="14">
        <f>(((J3138/60)/60)/24)+DATE(1970,1,1)</f>
        <v>42571.420601851853</v>
      </c>
      <c r="U3138" s="15">
        <f>(((I3138/60)/60)/24)+DATE(1970,1,1)</f>
        <v>42599.420601851853</v>
      </c>
    </row>
    <row r="3139" spans="1:21" ht="29" x14ac:dyDescent="0.35">
      <c r="A3139">
        <v>3566</v>
      </c>
      <c r="B3139" s="3" t="s">
        <v>3565</v>
      </c>
      <c r="C3139" s="3" t="s">
        <v>7676</v>
      </c>
      <c r="D3139" s="6">
        <v>2000</v>
      </c>
      <c r="E3139" s="8">
        <v>6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>ROUND((E3139/D3139)*100,0)</f>
        <v>0</v>
      </c>
      <c r="P3139" s="8">
        <f>IFERROR(ROUND(E3139/L3139,2),0)</f>
        <v>0.16</v>
      </c>
      <c r="Q3139" s="10" t="s">
        <v>8339</v>
      </c>
      <c r="R3139" t="s">
        <v>8340</v>
      </c>
      <c r="S3139">
        <f>YEAR(T3139)</f>
        <v>2014</v>
      </c>
      <c r="T3139" s="14">
        <f>(((J3139/60)/60)/24)+DATE(1970,1,1)</f>
        <v>41997.507905092592</v>
      </c>
      <c r="U3139" s="15">
        <f>(((I3139/60)/60)/24)+DATE(1970,1,1)</f>
        <v>42027.507905092592</v>
      </c>
    </row>
    <row r="3140" spans="1:21" ht="29" x14ac:dyDescent="0.35">
      <c r="A3140">
        <v>3570</v>
      </c>
      <c r="B3140" s="3" t="s">
        <v>3569</v>
      </c>
      <c r="C3140" s="3" t="s">
        <v>7680</v>
      </c>
      <c r="D3140" s="6">
        <v>2000</v>
      </c>
      <c r="E3140" s="8">
        <v>5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>ROUND((E3140/D3140)*100,0)</f>
        <v>0</v>
      </c>
      <c r="P3140" s="8">
        <f>IFERROR(ROUND(E3140/L3140,2),0)</f>
        <v>0.19</v>
      </c>
      <c r="Q3140" s="10" t="s">
        <v>8339</v>
      </c>
      <c r="R3140" t="s">
        <v>8340</v>
      </c>
      <c r="S3140">
        <f>YEAR(T3140)</f>
        <v>2014</v>
      </c>
      <c r="T3140" s="14">
        <f>(((J3140/60)/60)/24)+DATE(1970,1,1)</f>
        <v>41976.331979166673</v>
      </c>
      <c r="U3140" s="15">
        <f>(((I3140/60)/60)/24)+DATE(1970,1,1)</f>
        <v>42004.291666666672</v>
      </c>
    </row>
    <row r="3141" spans="1:21" ht="29" x14ac:dyDescent="0.35">
      <c r="A3141">
        <v>3592</v>
      </c>
      <c r="B3141" s="3" t="s">
        <v>3591</v>
      </c>
      <c r="C3141" s="3" t="s">
        <v>7702</v>
      </c>
      <c r="D3141" s="6">
        <v>2000</v>
      </c>
      <c r="E3141" s="8">
        <v>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>ROUND((E3141/D3141)*100,0)</f>
        <v>0</v>
      </c>
      <c r="P3141" s="8">
        <f>IFERROR(ROUND(E3141/L3141,2),0)</f>
        <v>0.14000000000000001</v>
      </c>
      <c r="Q3141" s="10" t="s">
        <v>8339</v>
      </c>
      <c r="R3141" t="s">
        <v>8340</v>
      </c>
      <c r="S3141">
        <f>YEAR(T3141)</f>
        <v>2014</v>
      </c>
      <c r="T3141" s="14">
        <f>(((J3141/60)/60)/24)+DATE(1970,1,1)</f>
        <v>41988.829942129625</v>
      </c>
      <c r="U3141" s="15">
        <f>(((I3141/60)/60)/24)+DATE(1970,1,1)</f>
        <v>42046.207638888889</v>
      </c>
    </row>
    <row r="3142" spans="1:21" ht="29" x14ac:dyDescent="0.35">
      <c r="A3142">
        <v>3601</v>
      </c>
      <c r="B3142" s="3" t="s">
        <v>3600</v>
      </c>
      <c r="C3142" s="3" t="s">
        <v>7711</v>
      </c>
      <c r="D3142" s="6">
        <v>2000</v>
      </c>
      <c r="E3142" s="8">
        <v>4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>ROUND((E3142/D3142)*100,0)</f>
        <v>0</v>
      </c>
      <c r="P3142" s="8">
        <f>IFERROR(ROUND(E3142/L3142,2),0)</f>
        <v>0.08</v>
      </c>
      <c r="Q3142" s="10" t="s">
        <v>8339</v>
      </c>
      <c r="R3142" t="s">
        <v>8340</v>
      </c>
      <c r="S3142">
        <f>YEAR(T3142)</f>
        <v>2014</v>
      </c>
      <c r="T3142" s="14">
        <f>(((J3142/60)/60)/24)+DATE(1970,1,1)</f>
        <v>41990.99863425926</v>
      </c>
      <c r="U3142" s="15">
        <f>(((I3142/60)/60)/24)+DATE(1970,1,1)</f>
        <v>42020.99863425926</v>
      </c>
    </row>
    <row r="3143" spans="1:21" ht="29" x14ac:dyDescent="0.35">
      <c r="A3143">
        <v>3618</v>
      </c>
      <c r="B3143" s="3" t="s">
        <v>3616</v>
      </c>
      <c r="C3143" s="3" t="s">
        <v>7728</v>
      </c>
      <c r="D3143" s="6">
        <v>2000</v>
      </c>
      <c r="E3143" s="8">
        <v>2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>ROUND((E3143/D3143)*100,0)</f>
        <v>0</v>
      </c>
      <c r="P3143" s="8">
        <f>IFERROR(ROUND(E3143/L3143,2),0)</f>
        <v>0.04</v>
      </c>
      <c r="Q3143" s="10" t="s">
        <v>8339</v>
      </c>
      <c r="R3143" t="s">
        <v>8340</v>
      </c>
      <c r="S3143">
        <f>YEAR(T3143)</f>
        <v>2015</v>
      </c>
      <c r="T3143" s="14">
        <f>(((J3143/60)/60)/24)+DATE(1970,1,1)</f>
        <v>42128.627893518518</v>
      </c>
      <c r="U3143" s="15">
        <f>(((I3143/60)/60)/24)+DATE(1970,1,1)</f>
        <v>42158.627893518518</v>
      </c>
    </row>
    <row r="3144" spans="1:21" ht="29" x14ac:dyDescent="0.35">
      <c r="A3144">
        <v>3627</v>
      </c>
      <c r="B3144" s="3" t="s">
        <v>3625</v>
      </c>
      <c r="C3144" s="3" t="s">
        <v>7737</v>
      </c>
      <c r="D3144" s="6">
        <v>2000</v>
      </c>
      <c r="E3144" s="8">
        <v>2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>ROUND((E3144/D3144)*100,0)</f>
        <v>0</v>
      </c>
      <c r="P3144" s="8">
        <f>IFERROR(ROUND(E3144/L3144,2),0)</f>
        <v>7.0000000000000007E-2</v>
      </c>
      <c r="Q3144" s="10" t="s">
        <v>8339</v>
      </c>
      <c r="R3144" t="s">
        <v>8340</v>
      </c>
      <c r="S3144">
        <f>YEAR(T3144)</f>
        <v>2016</v>
      </c>
      <c r="T3144" s="14">
        <f>(((J3144/60)/60)/24)+DATE(1970,1,1)</f>
        <v>42460.741747685184</v>
      </c>
      <c r="U3144" s="15">
        <f>(((I3144/60)/60)/24)+DATE(1970,1,1)</f>
        <v>42511.165972222225</v>
      </c>
    </row>
    <row r="3145" spans="1:21" ht="29" x14ac:dyDescent="0.35">
      <c r="A3145">
        <v>3653</v>
      </c>
      <c r="B3145" s="3" t="s">
        <v>3650</v>
      </c>
      <c r="C3145" s="3" t="s">
        <v>7763</v>
      </c>
      <c r="D3145" s="6">
        <v>2000</v>
      </c>
      <c r="E3145" s="8">
        <v>1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>ROUND((E3145/D3145)*100,0)</f>
        <v>0</v>
      </c>
      <c r="P3145" s="8">
        <f>IFERROR(ROUND(E3145/L3145,2),0)</f>
        <v>0.03</v>
      </c>
      <c r="Q3145" s="10" t="s">
        <v>8339</v>
      </c>
      <c r="R3145" t="s">
        <v>8340</v>
      </c>
      <c r="S3145">
        <f>YEAR(T3145)</f>
        <v>2015</v>
      </c>
      <c r="T3145" s="14">
        <f>(((J3145/60)/60)/24)+DATE(1970,1,1)</f>
        <v>42191.363506944443</v>
      </c>
      <c r="U3145" s="15">
        <f>(((I3145/60)/60)/24)+DATE(1970,1,1)</f>
        <v>42221.363506944443</v>
      </c>
    </row>
    <row r="3146" spans="1:21" ht="29" x14ac:dyDescent="0.35">
      <c r="A3146">
        <v>3657</v>
      </c>
      <c r="B3146" s="3" t="s">
        <v>3654</v>
      </c>
      <c r="C3146" s="3" t="s">
        <v>7767</v>
      </c>
      <c r="D3146" s="6">
        <v>2000</v>
      </c>
      <c r="E3146" s="8">
        <v>1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>ROUND((E3146/D3146)*100,0)</f>
        <v>0</v>
      </c>
      <c r="P3146" s="8">
        <f>IFERROR(ROUND(E3146/L3146,2),0)</f>
        <v>0.05</v>
      </c>
      <c r="Q3146" s="10" t="s">
        <v>8339</v>
      </c>
      <c r="R3146" t="s">
        <v>8340</v>
      </c>
      <c r="S3146">
        <f>YEAR(T3146)</f>
        <v>2016</v>
      </c>
      <c r="T3146" s="14">
        <f>(((J3146/60)/60)/24)+DATE(1970,1,1)</f>
        <v>42499.629849537043</v>
      </c>
      <c r="U3146" s="15">
        <f>(((I3146/60)/60)/24)+DATE(1970,1,1)</f>
        <v>42522.904166666667</v>
      </c>
    </row>
    <row r="3147" spans="1:21" ht="29" x14ac:dyDescent="0.35">
      <c r="A3147">
        <v>3678</v>
      </c>
      <c r="B3147" s="3" t="s">
        <v>3675</v>
      </c>
      <c r="C3147" s="3" t="s">
        <v>7788</v>
      </c>
      <c r="D3147" s="6">
        <v>2000</v>
      </c>
      <c r="E3147" s="8">
        <v>1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>ROUND((E3147/D3147)*100,0)</f>
        <v>0</v>
      </c>
      <c r="P3147" s="8">
        <f>IFERROR(ROUND(E3147/L3147,2),0)</f>
        <v>0.03</v>
      </c>
      <c r="Q3147" s="10" t="s">
        <v>8339</v>
      </c>
      <c r="R3147" t="s">
        <v>8340</v>
      </c>
      <c r="S3147">
        <f>YEAR(T3147)</f>
        <v>2015</v>
      </c>
      <c r="T3147" s="14">
        <f>(((J3147/60)/60)/24)+DATE(1970,1,1)</f>
        <v>42120.531226851846</v>
      </c>
      <c r="U3147" s="15">
        <f>(((I3147/60)/60)/24)+DATE(1970,1,1)</f>
        <v>42155.531226851846</v>
      </c>
    </row>
    <row r="3148" spans="1:21" ht="29" x14ac:dyDescent="0.35">
      <c r="A3148">
        <v>3679</v>
      </c>
      <c r="B3148" s="3" t="s">
        <v>3676</v>
      </c>
      <c r="C3148" s="3" t="s">
        <v>7789</v>
      </c>
      <c r="D3148" s="6">
        <v>2000</v>
      </c>
      <c r="E3148" s="8">
        <v>1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>ROUND((E3148/D3148)*100,0)</f>
        <v>0</v>
      </c>
      <c r="P3148" s="8">
        <f>IFERROR(ROUND(E3148/L3148,2),0)</f>
        <v>0.03</v>
      </c>
      <c r="Q3148" s="10" t="s">
        <v>8339</v>
      </c>
      <c r="R3148" t="s">
        <v>8340</v>
      </c>
      <c r="S3148">
        <f>YEAR(T3148)</f>
        <v>2014</v>
      </c>
      <c r="T3148" s="14">
        <f>(((J3148/60)/60)/24)+DATE(1970,1,1)</f>
        <v>41786.761354166665</v>
      </c>
      <c r="U3148" s="15">
        <f>(((I3148/60)/60)/24)+DATE(1970,1,1)</f>
        <v>41821.207638888889</v>
      </c>
    </row>
    <row r="3149" spans="1:21" ht="29" x14ac:dyDescent="0.35">
      <c r="A3149">
        <v>3696</v>
      </c>
      <c r="B3149" s="3" t="s">
        <v>3693</v>
      </c>
      <c r="C3149" s="3" t="s">
        <v>7806</v>
      </c>
      <c r="D3149" s="6">
        <v>2000</v>
      </c>
      <c r="E3149" s="8">
        <v>1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>ROUND((E3149/D3149)*100,0)</f>
        <v>0</v>
      </c>
      <c r="P3149" s="8">
        <f>IFERROR(ROUND(E3149/L3149,2),0)</f>
        <v>0.01</v>
      </c>
      <c r="Q3149" s="10" t="s">
        <v>8339</v>
      </c>
      <c r="R3149" t="s">
        <v>8340</v>
      </c>
      <c r="S3149">
        <f>YEAR(T3149)</f>
        <v>2014</v>
      </c>
      <c r="T3149" s="14">
        <f>(((J3149/60)/60)/24)+DATE(1970,1,1)</f>
        <v>41988.617083333331</v>
      </c>
      <c r="U3149" s="15">
        <f>(((I3149/60)/60)/24)+DATE(1970,1,1)</f>
        <v>42048.617083333331</v>
      </c>
    </row>
    <row r="3150" spans="1:21" ht="29" x14ac:dyDescent="0.35">
      <c r="A3150">
        <v>3697</v>
      </c>
      <c r="B3150" s="3" t="s">
        <v>3694</v>
      </c>
      <c r="C3150" s="3" t="s">
        <v>7807</v>
      </c>
      <c r="D3150" s="6">
        <v>2000</v>
      </c>
      <c r="E3150" s="8">
        <v>1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>ROUND((E3150/D3150)*100,0)</f>
        <v>0</v>
      </c>
      <c r="P3150" s="8">
        <f>IFERROR(ROUND(E3150/L3150,2),0)</f>
        <v>0.03</v>
      </c>
      <c r="Q3150" s="10" t="s">
        <v>8339</v>
      </c>
      <c r="R3150" t="s">
        <v>8340</v>
      </c>
      <c r="S3150">
        <f>YEAR(T3150)</f>
        <v>2016</v>
      </c>
      <c r="T3150" s="14">
        <f>(((J3150/60)/60)/24)+DATE(1970,1,1)</f>
        <v>42479.465833333335</v>
      </c>
      <c r="U3150" s="15">
        <f>(((I3150/60)/60)/24)+DATE(1970,1,1)</f>
        <v>42500.465833333335</v>
      </c>
    </row>
    <row r="3151" spans="1:21" ht="29" x14ac:dyDescent="0.35">
      <c r="A3151">
        <v>3713</v>
      </c>
      <c r="B3151" s="3" t="s">
        <v>3710</v>
      </c>
      <c r="C3151" s="3" t="s">
        <v>7823</v>
      </c>
      <c r="D3151" s="6">
        <v>2000</v>
      </c>
      <c r="E3151" s="8">
        <v>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>ROUND((E3151/D3151)*100,0)</f>
        <v>0</v>
      </c>
      <c r="P3151" s="8">
        <f>IFERROR(ROUND(E3151/L3151,2),0)</f>
        <v>0</v>
      </c>
      <c r="Q3151" s="10" t="s">
        <v>8339</v>
      </c>
      <c r="R3151" t="s">
        <v>8340</v>
      </c>
      <c r="S3151">
        <f>YEAR(T3151)</f>
        <v>2016</v>
      </c>
      <c r="T3151" s="14">
        <f>(((J3151/60)/60)/24)+DATE(1970,1,1)</f>
        <v>42505.738032407404</v>
      </c>
      <c r="U3151" s="15">
        <f>(((I3151/60)/60)/24)+DATE(1970,1,1)</f>
        <v>42525.738032407404</v>
      </c>
    </row>
    <row r="3152" spans="1:21" ht="29" x14ac:dyDescent="0.35">
      <c r="A3152">
        <v>3727</v>
      </c>
      <c r="B3152" s="3" t="s">
        <v>3724</v>
      </c>
      <c r="C3152" s="3" t="s">
        <v>7837</v>
      </c>
      <c r="D3152" s="6">
        <v>2000</v>
      </c>
      <c r="E3152" s="8">
        <v>0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>ROUND((E3152/D3152)*100,0)</f>
        <v>0</v>
      </c>
      <c r="P3152" s="8">
        <f>IFERROR(ROUND(E3152/L3152,2),0)</f>
        <v>0</v>
      </c>
      <c r="Q3152" s="10" t="s">
        <v>8339</v>
      </c>
      <c r="R3152" t="s">
        <v>8340</v>
      </c>
      <c r="S3152">
        <f>YEAR(T3152)</f>
        <v>2016</v>
      </c>
      <c r="T3152" s="14">
        <f>(((J3152/60)/60)/24)+DATE(1970,1,1)</f>
        <v>42632.348310185189</v>
      </c>
      <c r="U3152" s="15">
        <f>(((I3152/60)/60)/24)+DATE(1970,1,1)</f>
        <v>42663.204861111109</v>
      </c>
    </row>
    <row r="3153" spans="1:21" ht="29" x14ac:dyDescent="0.35">
      <c r="A3153">
        <v>3740</v>
      </c>
      <c r="B3153" s="3" t="s">
        <v>3737</v>
      </c>
      <c r="C3153" s="3" t="s">
        <v>7850</v>
      </c>
      <c r="D3153" s="6">
        <v>2000</v>
      </c>
      <c r="E3153" s="8">
        <v>0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>ROUND((E3153/D3153)*100,0)</f>
        <v>0</v>
      </c>
      <c r="P3153" s="8">
        <f>IFERROR(ROUND(E3153/L3153,2),0)</f>
        <v>0</v>
      </c>
      <c r="Q3153" s="10" t="s">
        <v>8339</v>
      </c>
      <c r="R3153" t="s">
        <v>8340</v>
      </c>
      <c r="S3153">
        <f>YEAR(T3153)</f>
        <v>2014</v>
      </c>
      <c r="T3153" s="14">
        <f>(((J3153/60)/60)/24)+DATE(1970,1,1)</f>
        <v>41833.089756944442</v>
      </c>
      <c r="U3153" s="15">
        <f>(((I3153/60)/60)/24)+DATE(1970,1,1)</f>
        <v>41863.079143518517</v>
      </c>
    </row>
    <row r="3154" spans="1:21" ht="29" x14ac:dyDescent="0.35">
      <c r="A3154">
        <v>3767</v>
      </c>
      <c r="B3154" s="3" t="s">
        <v>3764</v>
      </c>
      <c r="C3154" s="3" t="s">
        <v>7877</v>
      </c>
      <c r="D3154" s="6">
        <v>2000</v>
      </c>
      <c r="E3154" s="8">
        <v>0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>ROUND((E3154/D3154)*100,0)</f>
        <v>0</v>
      </c>
      <c r="P3154" s="8">
        <f>IFERROR(ROUND(E3154/L3154,2),0)</f>
        <v>0</v>
      </c>
      <c r="Q3154" s="10" t="s">
        <v>8339</v>
      </c>
      <c r="R3154" t="s">
        <v>8351</v>
      </c>
      <c r="S3154">
        <f>YEAR(T3154)</f>
        <v>2015</v>
      </c>
      <c r="T3154" s="14">
        <f>(((J3154/60)/60)/24)+DATE(1970,1,1)</f>
        <v>42050.019641203704</v>
      </c>
      <c r="U3154" s="15">
        <f>(((I3154/60)/60)/24)+DATE(1970,1,1)</f>
        <v>42064.207638888889</v>
      </c>
    </row>
    <row r="3155" spans="1:21" ht="29" x14ac:dyDescent="0.35">
      <c r="A3155">
        <v>3770</v>
      </c>
      <c r="B3155" s="3" t="s">
        <v>3767</v>
      </c>
      <c r="C3155" s="3" t="s">
        <v>7880</v>
      </c>
      <c r="D3155" s="6">
        <v>2000</v>
      </c>
      <c r="E3155" s="8">
        <v>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>ROUND((E3155/D3155)*100,0)</f>
        <v>0</v>
      </c>
      <c r="P3155" s="8">
        <f>IFERROR(ROUND(E3155/L3155,2),0)</f>
        <v>0</v>
      </c>
      <c r="Q3155" s="10" t="s">
        <v>8339</v>
      </c>
      <c r="R3155" t="s">
        <v>8351</v>
      </c>
      <c r="S3155">
        <f>YEAR(T3155)</f>
        <v>2015</v>
      </c>
      <c r="T3155" s="14">
        <f>(((J3155/60)/60)/24)+DATE(1970,1,1)</f>
        <v>42138.930671296301</v>
      </c>
      <c r="U3155" s="15">
        <f>(((I3155/60)/60)/24)+DATE(1970,1,1)</f>
        <v>42168.930671296301</v>
      </c>
    </row>
    <row r="3156" spans="1:21" ht="29" x14ac:dyDescent="0.35">
      <c r="A3156">
        <v>3775</v>
      </c>
      <c r="B3156" s="3" t="s">
        <v>3772</v>
      </c>
      <c r="C3156" s="3" t="s">
        <v>7885</v>
      </c>
      <c r="D3156" s="6">
        <v>2000</v>
      </c>
      <c r="E3156" s="8">
        <v>0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>ROUND((E3156/D3156)*100,0)</f>
        <v>0</v>
      </c>
      <c r="P3156" s="8">
        <f>IFERROR(ROUND(E3156/L3156,2),0)</f>
        <v>0</v>
      </c>
      <c r="Q3156" s="10" t="s">
        <v>8339</v>
      </c>
      <c r="R3156" t="s">
        <v>8351</v>
      </c>
      <c r="S3156">
        <f>YEAR(T3156)</f>
        <v>2015</v>
      </c>
      <c r="T3156" s="14">
        <f>(((J3156/60)/60)/24)+DATE(1970,1,1)</f>
        <v>42075.942627314813</v>
      </c>
      <c r="U3156" s="15">
        <f>(((I3156/60)/60)/24)+DATE(1970,1,1)</f>
        <v>42103.166666666672</v>
      </c>
    </row>
    <row r="3157" spans="1:21" ht="29" x14ac:dyDescent="0.35">
      <c r="A3157">
        <v>3777</v>
      </c>
      <c r="B3157" s="3" t="s">
        <v>3774</v>
      </c>
      <c r="C3157" s="3" t="s">
        <v>7887</v>
      </c>
      <c r="D3157" s="6">
        <v>2000</v>
      </c>
      <c r="E3157" s="8">
        <v>0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>ROUND((E3157/D3157)*100,0)</f>
        <v>0</v>
      </c>
      <c r="P3157" s="8">
        <f>IFERROR(ROUND(E3157/L3157,2),0)</f>
        <v>0</v>
      </c>
      <c r="Q3157" s="10" t="s">
        <v>8339</v>
      </c>
      <c r="R3157" t="s">
        <v>8351</v>
      </c>
      <c r="S3157">
        <f>YEAR(T3157)</f>
        <v>2014</v>
      </c>
      <c r="T3157" s="14">
        <f>(((J3157/60)/60)/24)+DATE(1970,1,1)</f>
        <v>41887.111354166671</v>
      </c>
      <c r="U3157" s="15">
        <f>(((I3157/60)/60)/24)+DATE(1970,1,1)</f>
        <v>41909.166666666664</v>
      </c>
    </row>
    <row r="3158" spans="1:21" ht="29" x14ac:dyDescent="0.35">
      <c r="A3158">
        <v>3782</v>
      </c>
      <c r="B3158" s="3" t="s">
        <v>3779</v>
      </c>
      <c r="C3158" s="3" t="s">
        <v>7892</v>
      </c>
      <c r="D3158" s="6">
        <v>2000</v>
      </c>
      <c r="E3158" s="8">
        <v>0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>ROUND((E3158/D3158)*100,0)</f>
        <v>0</v>
      </c>
      <c r="P3158" s="8">
        <f>IFERROR(ROUND(E3158/L3158,2),0)</f>
        <v>0</v>
      </c>
      <c r="Q3158" s="10" t="s">
        <v>8339</v>
      </c>
      <c r="R3158" t="s">
        <v>8351</v>
      </c>
      <c r="S3158">
        <f>YEAR(T3158)</f>
        <v>2016</v>
      </c>
      <c r="T3158" s="14">
        <f>(((J3158/60)/60)/24)+DATE(1970,1,1)</f>
        <v>42546.862233796302</v>
      </c>
      <c r="U3158" s="15">
        <f>(((I3158/60)/60)/24)+DATE(1970,1,1)</f>
        <v>42575.958333333328</v>
      </c>
    </row>
    <row r="3159" spans="1:21" ht="29" x14ac:dyDescent="0.35">
      <c r="A3159">
        <v>3785</v>
      </c>
      <c r="B3159" s="3" t="s">
        <v>3782</v>
      </c>
      <c r="C3159" s="3" t="s">
        <v>7895</v>
      </c>
      <c r="D3159" s="6">
        <v>2000</v>
      </c>
      <c r="E3159" s="8">
        <v>0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>ROUND((E3159/D3159)*100,0)</f>
        <v>0</v>
      </c>
      <c r="P3159" s="8">
        <f>IFERROR(ROUND(E3159/L3159,2),0)</f>
        <v>0</v>
      </c>
      <c r="Q3159" s="10" t="s">
        <v>8339</v>
      </c>
      <c r="R3159" t="s">
        <v>8351</v>
      </c>
      <c r="S3159">
        <f>YEAR(T3159)</f>
        <v>2016</v>
      </c>
      <c r="T3159" s="14">
        <f>(((J3159/60)/60)/24)+DATE(1970,1,1)</f>
        <v>42548.63853009259</v>
      </c>
      <c r="U3159" s="15">
        <f>(((I3159/60)/60)/24)+DATE(1970,1,1)</f>
        <v>42584.418749999997</v>
      </c>
    </row>
    <row r="3160" spans="1:21" ht="29" x14ac:dyDescent="0.35">
      <c r="A3160">
        <v>3809</v>
      </c>
      <c r="B3160" s="3" t="s">
        <v>3806</v>
      </c>
      <c r="C3160" s="3" t="s">
        <v>7919</v>
      </c>
      <c r="D3160" s="6">
        <v>2000</v>
      </c>
      <c r="E3160" s="8">
        <v>0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>ROUND((E3160/D3160)*100,0)</f>
        <v>0</v>
      </c>
      <c r="P3160" s="8">
        <f>IFERROR(ROUND(E3160/L3160,2),0)</f>
        <v>0</v>
      </c>
      <c r="Q3160" s="10" t="s">
        <v>8339</v>
      </c>
      <c r="R3160" t="s">
        <v>8340</v>
      </c>
      <c r="S3160">
        <f>YEAR(T3160)</f>
        <v>2014</v>
      </c>
      <c r="T3160" s="14">
        <f>(((J3160/60)/60)/24)+DATE(1970,1,1)</f>
        <v>41800.526701388888</v>
      </c>
      <c r="U3160" s="15">
        <f>(((I3160/60)/60)/24)+DATE(1970,1,1)</f>
        <v>41850.958333333336</v>
      </c>
    </row>
    <row r="3161" spans="1:21" ht="29" x14ac:dyDescent="0.35">
      <c r="A3161">
        <v>3812</v>
      </c>
      <c r="B3161" s="3" t="s">
        <v>3809</v>
      </c>
      <c r="C3161" s="3" t="s">
        <v>7922</v>
      </c>
      <c r="D3161" s="6">
        <v>2000</v>
      </c>
      <c r="E3161" s="8">
        <v>0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>ROUND((E3161/D3161)*100,0)</f>
        <v>0</v>
      </c>
      <c r="P3161" s="8">
        <f>IFERROR(ROUND(E3161/L3161,2),0)</f>
        <v>0</v>
      </c>
      <c r="Q3161" s="10" t="s">
        <v>8339</v>
      </c>
      <c r="R3161" t="s">
        <v>8340</v>
      </c>
      <c r="S3161">
        <f>YEAR(T3161)</f>
        <v>2015</v>
      </c>
      <c r="T3161" s="14">
        <f>(((J3161/60)/60)/24)+DATE(1970,1,1)</f>
        <v>42109.751250000001</v>
      </c>
      <c r="U3161" s="15">
        <f>(((I3161/60)/60)/24)+DATE(1970,1,1)</f>
        <v>42156.165972222225</v>
      </c>
    </row>
    <row r="3162" spans="1:21" ht="29" x14ac:dyDescent="0.35">
      <c r="A3162">
        <v>3817</v>
      </c>
      <c r="B3162" s="3" t="s">
        <v>3814</v>
      </c>
      <c r="C3162" s="3" t="s">
        <v>7927</v>
      </c>
      <c r="D3162" s="6">
        <v>2000</v>
      </c>
      <c r="E3162" s="8">
        <v>0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>ROUND((E3162/D3162)*100,0)</f>
        <v>0</v>
      </c>
      <c r="P3162" s="8">
        <f>IFERROR(ROUND(E3162/L3162,2),0)</f>
        <v>0</v>
      </c>
      <c r="Q3162" s="10" t="s">
        <v>8339</v>
      </c>
      <c r="R3162" t="s">
        <v>8340</v>
      </c>
      <c r="S3162">
        <f>YEAR(T3162)</f>
        <v>2015</v>
      </c>
      <c r="T3162" s="14">
        <f>(((J3162/60)/60)/24)+DATE(1970,1,1)</f>
        <v>42284.69694444444</v>
      </c>
      <c r="U3162" s="15">
        <f>(((I3162/60)/60)/24)+DATE(1970,1,1)</f>
        <v>42301.165972222225</v>
      </c>
    </row>
    <row r="3163" spans="1:21" x14ac:dyDescent="0.35">
      <c r="A3163">
        <v>3837</v>
      </c>
      <c r="B3163" s="3" t="s">
        <v>3834</v>
      </c>
      <c r="C3163" s="3" t="s">
        <v>7946</v>
      </c>
      <c r="D3163" s="6">
        <v>2000</v>
      </c>
      <c r="E3163" s="8">
        <v>0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>ROUND((E3163/D3163)*100,0)</f>
        <v>0</v>
      </c>
      <c r="P3163" s="8">
        <f>IFERROR(ROUND(E3163/L3163,2),0)</f>
        <v>0</v>
      </c>
      <c r="Q3163" s="10" t="s">
        <v>8339</v>
      </c>
      <c r="R3163" t="s">
        <v>8340</v>
      </c>
      <c r="S3163">
        <f>YEAR(T3163)</f>
        <v>2015</v>
      </c>
      <c r="T3163" s="14">
        <f>(((J3163/60)/60)/24)+DATE(1970,1,1)</f>
        <v>42152.765717592592</v>
      </c>
      <c r="U3163" s="15">
        <f>(((I3163/60)/60)/24)+DATE(1970,1,1)</f>
        <v>42188.765717592592</v>
      </c>
    </row>
    <row r="3164" spans="1:21" ht="29" x14ac:dyDescent="0.35">
      <c r="A3164">
        <v>3839</v>
      </c>
      <c r="B3164" s="3" t="s">
        <v>3836</v>
      </c>
      <c r="C3164" s="3" t="s">
        <v>7948</v>
      </c>
      <c r="D3164" s="6">
        <v>2000</v>
      </c>
      <c r="E3164" s="8">
        <v>0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>ROUND((E3164/D3164)*100,0)</f>
        <v>0</v>
      </c>
      <c r="P3164" s="8">
        <f>IFERROR(ROUND(E3164/L3164,2),0)</f>
        <v>0</v>
      </c>
      <c r="Q3164" s="10" t="s">
        <v>8339</v>
      </c>
      <c r="R3164" t="s">
        <v>8340</v>
      </c>
      <c r="S3164">
        <f>YEAR(T3164)</f>
        <v>2015</v>
      </c>
      <c r="T3164" s="14">
        <f>(((J3164/60)/60)/24)+DATE(1970,1,1)</f>
        <v>42155.142638888887</v>
      </c>
      <c r="U3164" s="15">
        <f>(((I3164/60)/60)/24)+DATE(1970,1,1)</f>
        <v>42215.142638888887</v>
      </c>
    </row>
    <row r="3165" spans="1:21" x14ac:dyDescent="0.35">
      <c r="A3165">
        <v>3861</v>
      </c>
      <c r="B3165" s="3" t="s">
        <v>3858</v>
      </c>
      <c r="C3165" s="3" t="s">
        <v>7970</v>
      </c>
      <c r="D3165" s="6">
        <v>2000</v>
      </c>
      <c r="E3165" s="8">
        <v>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>ROUND((E3165/D3165)*100,0)</f>
        <v>0</v>
      </c>
      <c r="P3165" s="8">
        <f>IFERROR(ROUND(E3165/L3165,2),0)</f>
        <v>0</v>
      </c>
      <c r="Q3165" s="10" t="s">
        <v>8339</v>
      </c>
      <c r="R3165" t="s">
        <v>8340</v>
      </c>
      <c r="S3165">
        <f>YEAR(T3165)</f>
        <v>2014</v>
      </c>
      <c r="T3165" s="14">
        <f>(((J3165/60)/60)/24)+DATE(1970,1,1)</f>
        <v>41914.590011574073</v>
      </c>
      <c r="U3165" s="15">
        <f>(((I3165/60)/60)/24)+DATE(1970,1,1)</f>
        <v>41955.907638888893</v>
      </c>
    </row>
    <row r="3166" spans="1:21" ht="29" x14ac:dyDescent="0.35">
      <c r="A3166">
        <v>3866</v>
      </c>
      <c r="B3166" s="3" t="s">
        <v>3863</v>
      </c>
      <c r="C3166" s="3" t="s">
        <v>7975</v>
      </c>
      <c r="D3166" s="6">
        <v>2000</v>
      </c>
      <c r="E3166" s="8">
        <v>0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>ROUND((E3166/D3166)*100,0)</f>
        <v>0</v>
      </c>
      <c r="P3166" s="8">
        <f>IFERROR(ROUND(E3166/L3166,2),0)</f>
        <v>0</v>
      </c>
      <c r="Q3166" s="10" t="s">
        <v>8339</v>
      </c>
      <c r="R3166" t="s">
        <v>8340</v>
      </c>
      <c r="S3166">
        <f>YEAR(T3166)</f>
        <v>2016</v>
      </c>
      <c r="T3166" s="14">
        <f>(((J3166/60)/60)/24)+DATE(1970,1,1)</f>
        <v>42402.947002314817</v>
      </c>
      <c r="U3166" s="15">
        <f>(((I3166/60)/60)/24)+DATE(1970,1,1)</f>
        <v>42452.145138888889</v>
      </c>
    </row>
    <row r="3167" spans="1:21" ht="29" x14ac:dyDescent="0.35">
      <c r="A3167">
        <v>3867</v>
      </c>
      <c r="B3167" s="3" t="s">
        <v>3864</v>
      </c>
      <c r="C3167" s="3" t="s">
        <v>7976</v>
      </c>
      <c r="D3167" s="6">
        <v>2000</v>
      </c>
      <c r="E3167" s="8">
        <v>0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>ROUND((E3167/D3167)*100,0)</f>
        <v>0</v>
      </c>
      <c r="P3167" s="8">
        <f>IFERROR(ROUND(E3167/L3167,2),0)</f>
        <v>0</v>
      </c>
      <c r="Q3167" s="10" t="s">
        <v>8339</v>
      </c>
      <c r="R3167" t="s">
        <v>8340</v>
      </c>
      <c r="S3167">
        <f>YEAR(T3167)</f>
        <v>2016</v>
      </c>
      <c r="T3167" s="14">
        <f>(((J3167/60)/60)/24)+DATE(1970,1,1)</f>
        <v>42509.814108796301</v>
      </c>
      <c r="U3167" s="15">
        <f>(((I3167/60)/60)/24)+DATE(1970,1,1)</f>
        <v>42539.814108796301</v>
      </c>
    </row>
    <row r="3168" spans="1:21" ht="29" x14ac:dyDescent="0.35">
      <c r="A3168">
        <v>3887</v>
      </c>
      <c r="B3168" s="3" t="s">
        <v>3884</v>
      </c>
      <c r="C3168" s="3" t="s">
        <v>7995</v>
      </c>
      <c r="D3168" s="6">
        <v>2000</v>
      </c>
      <c r="E3168" s="8">
        <v>0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>ROUND((E3168/D3168)*100,0)</f>
        <v>0</v>
      </c>
      <c r="P3168" s="8">
        <f>IFERROR(ROUND(E3168/L3168,2),0)</f>
        <v>0</v>
      </c>
      <c r="Q3168" s="10" t="s">
        <v>8339</v>
      </c>
      <c r="R3168" t="s">
        <v>8351</v>
      </c>
      <c r="S3168">
        <f>YEAR(T3168)</f>
        <v>2015</v>
      </c>
      <c r="T3168" s="14">
        <f>(((J3168/60)/60)/24)+DATE(1970,1,1)</f>
        <v>42079.857974537037</v>
      </c>
      <c r="U3168" s="15">
        <f>(((I3168/60)/60)/24)+DATE(1970,1,1)</f>
        <v>42125.916666666672</v>
      </c>
    </row>
    <row r="3169" spans="1:21" ht="29" x14ac:dyDescent="0.35">
      <c r="A3169">
        <v>3888</v>
      </c>
      <c r="B3169" s="3" t="s">
        <v>3885</v>
      </c>
      <c r="C3169" s="3" t="s">
        <v>7996</v>
      </c>
      <c r="D3169" s="6">
        <v>2000</v>
      </c>
      <c r="E3169" s="8">
        <v>0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>ROUND((E3169/D3169)*100,0)</f>
        <v>0</v>
      </c>
      <c r="P3169" s="8">
        <f>IFERROR(ROUND(E3169/L3169,2),0)</f>
        <v>0</v>
      </c>
      <c r="Q3169" s="10" t="s">
        <v>8339</v>
      </c>
      <c r="R3169" t="s">
        <v>8340</v>
      </c>
      <c r="S3169">
        <f>YEAR(T3169)</f>
        <v>2017</v>
      </c>
      <c r="T3169" s="14">
        <f>(((J3169/60)/60)/24)+DATE(1970,1,1)</f>
        <v>42762.545810185184</v>
      </c>
      <c r="U3169" s="15">
        <f>(((I3169/60)/60)/24)+DATE(1970,1,1)</f>
        <v>42792.545810185184</v>
      </c>
    </row>
    <row r="3170" spans="1:21" ht="29" x14ac:dyDescent="0.3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>ROUND((E3170/D3170)*100,0)</f>
        <v>0</v>
      </c>
      <c r="P3170" s="8">
        <f>IFERROR(ROUND(E3170/L3170,2),0)</f>
        <v>0</v>
      </c>
      <c r="Q3170" s="10" t="s">
        <v>8339</v>
      </c>
      <c r="R3170" t="s">
        <v>8340</v>
      </c>
      <c r="S3170">
        <f>YEAR(T3170)</f>
        <v>2016</v>
      </c>
      <c r="T3170" s="14">
        <f>(((J3170/60)/60)/24)+DATE(1970,1,1)</f>
        <v>42494.471666666665</v>
      </c>
      <c r="U3170" s="15">
        <f>(((I3170/60)/60)/24)+DATE(1970,1,1)</f>
        <v>42524.471666666665</v>
      </c>
    </row>
    <row r="3171" spans="1:21" ht="29" x14ac:dyDescent="0.35">
      <c r="A3171">
        <v>3945</v>
      </c>
      <c r="B3171" s="3" t="s">
        <v>3942</v>
      </c>
      <c r="C3171" s="3" t="s">
        <v>8053</v>
      </c>
      <c r="D3171" s="6">
        <v>2000</v>
      </c>
      <c r="E3171" s="8">
        <v>0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>ROUND((E3171/D3171)*100,0)</f>
        <v>0</v>
      </c>
      <c r="P3171" s="8">
        <f>IFERROR(ROUND(E3171/L3171,2),0)</f>
        <v>0</v>
      </c>
      <c r="Q3171" s="10" t="s">
        <v>8339</v>
      </c>
      <c r="R3171" t="s">
        <v>8340</v>
      </c>
      <c r="S3171">
        <f>YEAR(T3171)</f>
        <v>2015</v>
      </c>
      <c r="T3171" s="14">
        <f>(((J3171/60)/60)/24)+DATE(1970,1,1)</f>
        <v>42109.801712962959</v>
      </c>
      <c r="U3171" s="15">
        <f>(((I3171/60)/60)/24)+DATE(1970,1,1)</f>
        <v>42139.801712962959</v>
      </c>
    </row>
    <row r="3172" spans="1:21" ht="29" x14ac:dyDescent="0.35">
      <c r="A3172">
        <v>3958</v>
      </c>
      <c r="B3172" s="3" t="s">
        <v>3955</v>
      </c>
      <c r="C3172" s="3" t="s">
        <v>8065</v>
      </c>
      <c r="D3172" s="6">
        <v>2000</v>
      </c>
      <c r="E3172" s="8">
        <v>0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>ROUND((E3172/D3172)*100,0)</f>
        <v>0</v>
      </c>
      <c r="P3172" s="8">
        <f>IFERROR(ROUND(E3172/L3172,2),0)</f>
        <v>0</v>
      </c>
      <c r="Q3172" s="10" t="s">
        <v>8339</v>
      </c>
      <c r="R3172" t="s">
        <v>8340</v>
      </c>
      <c r="S3172">
        <f>YEAR(T3172)</f>
        <v>2014</v>
      </c>
      <c r="T3172" s="14">
        <f>(((J3172/60)/60)/24)+DATE(1970,1,1)</f>
        <v>41816.950370370374</v>
      </c>
      <c r="U3172" s="15">
        <f>(((I3172/60)/60)/24)+DATE(1970,1,1)</f>
        <v>41853.583333333336</v>
      </c>
    </row>
    <row r="3173" spans="1:21" ht="29" x14ac:dyDescent="0.35">
      <c r="A3173">
        <v>3964</v>
      </c>
      <c r="B3173" s="3" t="s">
        <v>3961</v>
      </c>
      <c r="C3173" s="3" t="s">
        <v>8071</v>
      </c>
      <c r="D3173" s="6">
        <v>2000</v>
      </c>
      <c r="E3173" s="8">
        <v>0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>ROUND((E3173/D3173)*100,0)</f>
        <v>0</v>
      </c>
      <c r="P3173" s="8">
        <f>IFERROR(ROUND(E3173/L3173,2),0)</f>
        <v>0</v>
      </c>
      <c r="Q3173" s="10" t="s">
        <v>8339</v>
      </c>
      <c r="R3173" t="s">
        <v>8340</v>
      </c>
      <c r="S3173">
        <f>YEAR(T3173)</f>
        <v>2015</v>
      </c>
      <c r="T3173" s="14">
        <f>(((J3173/60)/60)/24)+DATE(1970,1,1)</f>
        <v>42053.722060185188</v>
      </c>
      <c r="U3173" s="15">
        <f>(((I3173/60)/60)/24)+DATE(1970,1,1)</f>
        <v>42113.680393518516</v>
      </c>
    </row>
    <row r="3174" spans="1:21" ht="29" x14ac:dyDescent="0.35">
      <c r="A3174">
        <v>3965</v>
      </c>
      <c r="B3174" s="3" t="s">
        <v>3962</v>
      </c>
      <c r="C3174" s="3" t="s">
        <v>8072</v>
      </c>
      <c r="D3174" s="6">
        <v>2000</v>
      </c>
      <c r="E3174" s="8">
        <v>0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>ROUND((E3174/D3174)*100,0)</f>
        <v>0</v>
      </c>
      <c r="P3174" s="8">
        <f>IFERROR(ROUND(E3174/L3174,2),0)</f>
        <v>0</v>
      </c>
      <c r="Q3174" s="10" t="s">
        <v>8339</v>
      </c>
      <c r="R3174" t="s">
        <v>8340</v>
      </c>
      <c r="S3174">
        <f>YEAR(T3174)</f>
        <v>2016</v>
      </c>
      <c r="T3174" s="14">
        <f>(((J3174/60)/60)/24)+DATE(1970,1,1)</f>
        <v>42414.235879629632</v>
      </c>
      <c r="U3174" s="15">
        <f>(((I3174/60)/60)/24)+DATE(1970,1,1)</f>
        <v>42474.194212962961</v>
      </c>
    </row>
    <row r="3175" spans="1:21" ht="29" x14ac:dyDescent="0.35">
      <c r="A3175">
        <v>3978</v>
      </c>
      <c r="B3175" s="3" t="s">
        <v>3975</v>
      </c>
      <c r="C3175" s="3" t="s">
        <v>8085</v>
      </c>
      <c r="D3175" s="6">
        <v>2000</v>
      </c>
      <c r="E3175" s="8">
        <v>0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>ROUND((E3175/D3175)*100,0)</f>
        <v>0</v>
      </c>
      <c r="P3175" s="8">
        <f>IFERROR(ROUND(E3175/L3175,2),0)</f>
        <v>0</v>
      </c>
      <c r="Q3175" s="10" t="s">
        <v>8339</v>
      </c>
      <c r="R3175" t="s">
        <v>8340</v>
      </c>
      <c r="S3175">
        <f>YEAR(T3175)</f>
        <v>2014</v>
      </c>
      <c r="T3175" s="14">
        <f>(((J3175/60)/60)/24)+DATE(1970,1,1)</f>
        <v>41975.642974537041</v>
      </c>
      <c r="U3175" s="15">
        <f>(((I3175/60)/60)/24)+DATE(1970,1,1)</f>
        <v>42035.642974537041</v>
      </c>
    </row>
    <row r="3176" spans="1:21" ht="29" x14ac:dyDescent="0.35">
      <c r="A3176">
        <v>3985</v>
      </c>
      <c r="B3176" s="3" t="s">
        <v>3981</v>
      </c>
      <c r="C3176" s="3" t="s">
        <v>8091</v>
      </c>
      <c r="D3176" s="6">
        <v>2000</v>
      </c>
      <c r="E3176" s="8">
        <v>0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>ROUND((E3176/D3176)*100,0)</f>
        <v>0</v>
      </c>
      <c r="P3176" s="8">
        <f>IFERROR(ROUND(E3176/L3176,2),0)</f>
        <v>0</v>
      </c>
      <c r="Q3176" s="10" t="s">
        <v>8339</v>
      </c>
      <c r="R3176" t="s">
        <v>8340</v>
      </c>
      <c r="S3176">
        <f>YEAR(T3176)</f>
        <v>2016</v>
      </c>
      <c r="T3176" s="14">
        <f>(((J3176/60)/60)/24)+DATE(1970,1,1)</f>
        <v>42399.707407407404</v>
      </c>
      <c r="U3176" s="15">
        <f>(((I3176/60)/60)/24)+DATE(1970,1,1)</f>
        <v>42420.878472222219</v>
      </c>
    </row>
    <row r="3177" spans="1:21" ht="29" x14ac:dyDescent="0.35">
      <c r="A3177">
        <v>3994</v>
      </c>
      <c r="B3177" s="3" t="s">
        <v>3990</v>
      </c>
      <c r="C3177" s="3" t="s">
        <v>8100</v>
      </c>
      <c r="D3177" s="6">
        <v>2000</v>
      </c>
      <c r="E3177" s="8">
        <v>0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>ROUND((E3177/D3177)*100,0)</f>
        <v>0</v>
      </c>
      <c r="P3177" s="8">
        <f>IFERROR(ROUND(E3177/L3177,2),0)</f>
        <v>0</v>
      </c>
      <c r="Q3177" s="10" t="s">
        <v>8339</v>
      </c>
      <c r="R3177" t="s">
        <v>8340</v>
      </c>
      <c r="S3177">
        <f>YEAR(T3177)</f>
        <v>2014</v>
      </c>
      <c r="T3177" s="14">
        <f>(((J3177/60)/60)/24)+DATE(1970,1,1)</f>
        <v>41809.389930555553</v>
      </c>
      <c r="U3177" s="15">
        <f>(((I3177/60)/60)/24)+DATE(1970,1,1)</f>
        <v>41839.389930555553</v>
      </c>
    </row>
    <row r="3178" spans="1:21" ht="29" x14ac:dyDescent="0.35">
      <c r="A3178">
        <v>4003</v>
      </c>
      <c r="B3178" s="3" t="s">
        <v>3999</v>
      </c>
      <c r="C3178" s="3" t="s">
        <v>8071</v>
      </c>
      <c r="D3178" s="6">
        <v>2000</v>
      </c>
      <c r="E3178" s="8">
        <v>0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>ROUND((E3178/D3178)*100,0)</f>
        <v>0</v>
      </c>
      <c r="P3178" s="8">
        <f>IFERROR(ROUND(E3178/L3178,2),0)</f>
        <v>0</v>
      </c>
      <c r="Q3178" s="10" t="s">
        <v>8339</v>
      </c>
      <c r="R3178" t="s">
        <v>8340</v>
      </c>
      <c r="S3178">
        <f>YEAR(T3178)</f>
        <v>2015</v>
      </c>
      <c r="T3178" s="14">
        <f>(((J3178/60)/60)/24)+DATE(1970,1,1)</f>
        <v>42020.587349537032</v>
      </c>
      <c r="U3178" s="15">
        <f>(((I3178/60)/60)/24)+DATE(1970,1,1)</f>
        <v>42050.587349537032</v>
      </c>
    </row>
    <row r="3179" spans="1:21" ht="29" x14ac:dyDescent="0.35">
      <c r="A3179">
        <v>4007</v>
      </c>
      <c r="B3179" s="3" t="s">
        <v>4003</v>
      </c>
      <c r="C3179" s="3" t="s">
        <v>8112</v>
      </c>
      <c r="D3179" s="6">
        <v>2000</v>
      </c>
      <c r="E3179" s="8">
        <v>0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>ROUND((E3179/D3179)*100,0)</f>
        <v>0</v>
      </c>
      <c r="P3179" s="8">
        <f>IFERROR(ROUND(E3179/L3179,2),0)</f>
        <v>0</v>
      </c>
      <c r="Q3179" s="10" t="s">
        <v>8339</v>
      </c>
      <c r="R3179" t="s">
        <v>8340</v>
      </c>
      <c r="S3179">
        <f>YEAR(T3179)</f>
        <v>2014</v>
      </c>
      <c r="T3179" s="14">
        <f>(((J3179/60)/60)/24)+DATE(1970,1,1)</f>
        <v>41848.772928240738</v>
      </c>
      <c r="U3179" s="15">
        <f>(((I3179/60)/60)/24)+DATE(1970,1,1)</f>
        <v>41877.686111111114</v>
      </c>
    </row>
    <row r="3180" spans="1:21" ht="29" x14ac:dyDescent="0.35">
      <c r="A3180">
        <v>4013</v>
      </c>
      <c r="B3180" s="3" t="s">
        <v>4009</v>
      </c>
      <c r="C3180" s="3" t="s">
        <v>8118</v>
      </c>
      <c r="D3180" s="6">
        <v>2000</v>
      </c>
      <c r="E3180" s="8">
        <v>0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>ROUND((E3180/D3180)*100,0)</f>
        <v>0</v>
      </c>
      <c r="P3180" s="8">
        <f>IFERROR(ROUND(E3180/L3180,2),0)</f>
        <v>0</v>
      </c>
      <c r="Q3180" s="10" t="s">
        <v>8339</v>
      </c>
      <c r="R3180" t="s">
        <v>8340</v>
      </c>
      <c r="S3180">
        <f>YEAR(T3180)</f>
        <v>2015</v>
      </c>
      <c r="T3180" s="14">
        <f>(((J3180/60)/60)/24)+DATE(1970,1,1)</f>
        <v>42021.301192129627</v>
      </c>
      <c r="U3180" s="15">
        <f>(((I3180/60)/60)/24)+DATE(1970,1,1)</f>
        <v>42051.301192129627</v>
      </c>
    </row>
    <row r="3181" spans="1:21" ht="29" x14ac:dyDescent="0.35">
      <c r="A3181">
        <v>4028</v>
      </c>
      <c r="B3181" s="3" t="s">
        <v>4024</v>
      </c>
      <c r="C3181" s="3" t="s">
        <v>8133</v>
      </c>
      <c r="D3181" s="6">
        <v>2000</v>
      </c>
      <c r="E3181" s="8">
        <v>0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>ROUND((E3181/D3181)*100,0)</f>
        <v>0</v>
      </c>
      <c r="P3181" s="8">
        <f>IFERROR(ROUND(E3181/L3181,2),0)</f>
        <v>0</v>
      </c>
      <c r="Q3181" s="10" t="s">
        <v>8339</v>
      </c>
      <c r="R3181" t="s">
        <v>8340</v>
      </c>
      <c r="S3181">
        <f>YEAR(T3181)</f>
        <v>2014</v>
      </c>
      <c r="T3181" s="14">
        <f>(((J3181/60)/60)/24)+DATE(1970,1,1)</f>
        <v>41765.938657407409</v>
      </c>
      <c r="U3181" s="15">
        <f>(((I3181/60)/60)/24)+DATE(1970,1,1)</f>
        <v>41795.938657407409</v>
      </c>
    </row>
    <row r="3182" spans="1:21" ht="29" x14ac:dyDescent="0.35">
      <c r="A3182">
        <v>4064</v>
      </c>
      <c r="B3182" s="3" t="s">
        <v>4060</v>
      </c>
      <c r="C3182" s="3" t="s">
        <v>8168</v>
      </c>
      <c r="D3182" s="6">
        <v>2000</v>
      </c>
      <c r="E3182" s="8">
        <v>0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>ROUND((E3182/D3182)*100,0)</f>
        <v>0</v>
      </c>
      <c r="P3182" s="8">
        <f>IFERROR(ROUND(E3182/L3182,2),0)</f>
        <v>0</v>
      </c>
      <c r="Q3182" s="10" t="s">
        <v>8339</v>
      </c>
      <c r="R3182" t="s">
        <v>8340</v>
      </c>
      <c r="S3182">
        <f>YEAR(T3182)</f>
        <v>2015</v>
      </c>
      <c r="T3182" s="14">
        <f>(((J3182/60)/60)/24)+DATE(1970,1,1)</f>
        <v>42093.588263888887</v>
      </c>
      <c r="U3182" s="15">
        <f>(((I3182/60)/60)/24)+DATE(1970,1,1)</f>
        <v>42123.588263888887</v>
      </c>
    </row>
    <row r="3183" spans="1:21" ht="29" x14ac:dyDescent="0.35">
      <c r="A3183">
        <v>4075</v>
      </c>
      <c r="B3183" s="3" t="s">
        <v>4071</v>
      </c>
      <c r="C3183" s="3" t="s">
        <v>8178</v>
      </c>
      <c r="D3183" s="6">
        <v>2000</v>
      </c>
      <c r="E3183" s="8">
        <v>0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>ROUND((E3183/D3183)*100,0)</f>
        <v>0</v>
      </c>
      <c r="P3183" s="8">
        <f>IFERROR(ROUND(E3183/L3183,2),0)</f>
        <v>0</v>
      </c>
      <c r="Q3183" s="10" t="s">
        <v>8339</v>
      </c>
      <c r="R3183" t="s">
        <v>8340</v>
      </c>
      <c r="S3183">
        <f>YEAR(T3183)</f>
        <v>2014</v>
      </c>
      <c r="T3183" s="14">
        <f>(((J3183/60)/60)/24)+DATE(1970,1,1)</f>
        <v>41779.045937499999</v>
      </c>
      <c r="U3183" s="15">
        <f>(((I3183/60)/60)/24)+DATE(1970,1,1)</f>
        <v>41820.727777777778</v>
      </c>
    </row>
    <row r="3184" spans="1:21" ht="29" x14ac:dyDescent="0.35">
      <c r="A3184">
        <v>4088</v>
      </c>
      <c r="B3184" s="3" t="s">
        <v>4084</v>
      </c>
      <c r="C3184" s="3" t="s">
        <v>8191</v>
      </c>
      <c r="D3184" s="6">
        <v>2000</v>
      </c>
      <c r="E3184" s="8">
        <v>0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>ROUND((E3184/D3184)*100,0)</f>
        <v>0</v>
      </c>
      <c r="P3184" s="8">
        <f>IFERROR(ROUND(E3184/L3184,2),0)</f>
        <v>0</v>
      </c>
      <c r="Q3184" s="10" t="s">
        <v>8339</v>
      </c>
      <c r="R3184" t="s">
        <v>8340</v>
      </c>
      <c r="S3184">
        <f>YEAR(T3184)</f>
        <v>2014</v>
      </c>
      <c r="T3184" s="14">
        <f>(((J3184/60)/60)/24)+DATE(1970,1,1)</f>
        <v>41990.612546296295</v>
      </c>
      <c r="U3184" s="15">
        <f>(((I3184/60)/60)/24)+DATE(1970,1,1)</f>
        <v>42020.434722222228</v>
      </c>
    </row>
    <row r="3185" spans="1:21" ht="29" x14ac:dyDescent="0.35">
      <c r="A3185">
        <v>4094</v>
      </c>
      <c r="B3185" s="3" t="s">
        <v>4090</v>
      </c>
      <c r="C3185" s="3" t="s">
        <v>8197</v>
      </c>
      <c r="D3185" s="6">
        <v>2000</v>
      </c>
      <c r="E3185" s="8">
        <v>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>ROUND((E3185/D3185)*100,0)</f>
        <v>0</v>
      </c>
      <c r="P3185" s="8">
        <f>IFERROR(ROUND(E3185/L3185,2),0)</f>
        <v>0</v>
      </c>
      <c r="Q3185" s="10" t="s">
        <v>8339</v>
      </c>
      <c r="R3185" t="s">
        <v>8340</v>
      </c>
      <c r="S3185">
        <f>YEAR(T3185)</f>
        <v>2014</v>
      </c>
      <c r="T3185" s="14">
        <f>(((J3185/60)/60)/24)+DATE(1970,1,1)</f>
        <v>41890.086805555555</v>
      </c>
      <c r="U3185" s="15">
        <f>(((I3185/60)/60)/24)+DATE(1970,1,1)</f>
        <v>41934.207638888889</v>
      </c>
    </row>
    <row r="3186" spans="1:21" ht="29" x14ac:dyDescent="0.35">
      <c r="A3186">
        <v>4107</v>
      </c>
      <c r="B3186" s="3" t="s">
        <v>4103</v>
      </c>
      <c r="C3186" s="3" t="s">
        <v>8210</v>
      </c>
      <c r="D3186" s="6">
        <v>2000</v>
      </c>
      <c r="E3186" s="8">
        <v>0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>ROUND((E3186/D3186)*100,0)</f>
        <v>0</v>
      </c>
      <c r="P3186" s="8">
        <f>IFERROR(ROUND(E3186/L3186,2),0)</f>
        <v>0</v>
      </c>
      <c r="Q3186" s="10" t="s">
        <v>8339</v>
      </c>
      <c r="R3186" t="s">
        <v>8340</v>
      </c>
      <c r="S3186">
        <f>YEAR(T3186)</f>
        <v>2014</v>
      </c>
      <c r="T3186" s="14">
        <f>(((J3186/60)/60)/24)+DATE(1970,1,1)</f>
        <v>41883.916678240741</v>
      </c>
      <c r="U3186" s="15">
        <f>(((I3186/60)/60)/24)+DATE(1970,1,1)</f>
        <v>41906.916678240741</v>
      </c>
    </row>
    <row r="3187" spans="1:21" ht="29" x14ac:dyDescent="0.35">
      <c r="A3187">
        <v>2750</v>
      </c>
      <c r="B3187" s="3" t="s">
        <v>2750</v>
      </c>
      <c r="C3187" s="3" t="s">
        <v>6860</v>
      </c>
      <c r="D3187" s="6">
        <v>1999</v>
      </c>
      <c r="E3187" s="8">
        <v>410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>ROUND((E3187/D3187)*100,0)</f>
        <v>21</v>
      </c>
      <c r="P3187" s="8">
        <f>IFERROR(ROUND(E3187/L3187,2),0)</f>
        <v>0</v>
      </c>
      <c r="Q3187" s="10" t="s">
        <v>8318</v>
      </c>
      <c r="R3187" t="s">
        <v>8354</v>
      </c>
      <c r="S3187">
        <f>YEAR(T3187)</f>
        <v>2012</v>
      </c>
      <c r="T3187" s="14">
        <f>(((J3187/60)/60)/24)+DATE(1970,1,1)</f>
        <v>41078.899826388886</v>
      </c>
      <c r="U3187" s="15">
        <f>(((I3187/60)/60)/24)+DATE(1970,1,1)</f>
        <v>41090.833333333336</v>
      </c>
    </row>
    <row r="3188" spans="1:21" ht="29" x14ac:dyDescent="0.35">
      <c r="A3188">
        <v>2307</v>
      </c>
      <c r="B3188" s="3" t="s">
        <v>2308</v>
      </c>
      <c r="C3188" s="3" t="s">
        <v>6417</v>
      </c>
      <c r="D3188" s="6">
        <v>1964.47</v>
      </c>
      <c r="E3188" s="8">
        <v>1055.01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>ROUND((E3188/D3188)*100,0)</f>
        <v>54</v>
      </c>
      <c r="P3188" s="8">
        <f>IFERROR(ROUND(E3188/L3188,2),0)</f>
        <v>14.07</v>
      </c>
      <c r="Q3188" s="10" t="s">
        <v>8313</v>
      </c>
      <c r="R3188" t="s">
        <v>8343</v>
      </c>
      <c r="S3188">
        <f>YEAR(T3188)</f>
        <v>2012</v>
      </c>
      <c r="T3188" s="14">
        <f>(((J3188/60)/60)/24)+DATE(1970,1,1)</f>
        <v>41004.802465277775</v>
      </c>
      <c r="U3188" s="15">
        <f>(((I3188/60)/60)/24)+DATE(1970,1,1)</f>
        <v>41034.802407407406</v>
      </c>
    </row>
    <row r="3189" spans="1:21" ht="29" x14ac:dyDescent="0.35">
      <c r="A3189">
        <v>3609</v>
      </c>
      <c r="B3189" s="3" t="s">
        <v>3608</v>
      </c>
      <c r="C3189" s="3" t="s">
        <v>7719</v>
      </c>
      <c r="D3189" s="6">
        <v>1960</v>
      </c>
      <c r="E3189" s="8">
        <v>3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>ROUND((E3189/D3189)*100,0)</f>
        <v>0</v>
      </c>
      <c r="P3189" s="8">
        <f>IFERROR(ROUND(E3189/L3189,2),0)</f>
        <v>0.14000000000000001</v>
      </c>
      <c r="Q3189" s="10" t="s">
        <v>8339</v>
      </c>
      <c r="R3189" t="s">
        <v>8340</v>
      </c>
      <c r="S3189">
        <f>YEAR(T3189)</f>
        <v>2016</v>
      </c>
      <c r="T3189" s="14">
        <f>(((J3189/60)/60)/24)+DATE(1970,1,1)</f>
        <v>42429.991724537031</v>
      </c>
      <c r="U3189" s="15">
        <f>(((I3189/60)/60)/24)+DATE(1970,1,1)</f>
        <v>42459.950057870374</v>
      </c>
    </row>
    <row r="3190" spans="1:21" ht="29" x14ac:dyDescent="0.35">
      <c r="A3190">
        <v>4009</v>
      </c>
      <c r="B3190" s="3" t="s">
        <v>4005</v>
      </c>
      <c r="C3190" s="3" t="s">
        <v>8114</v>
      </c>
      <c r="D3190" s="6">
        <v>1930</v>
      </c>
      <c r="E3190" s="8">
        <v>0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>ROUND((E3190/D3190)*100,0)</f>
        <v>0</v>
      </c>
      <c r="P3190" s="8">
        <f>IFERROR(ROUND(E3190/L3190,2),0)</f>
        <v>0</v>
      </c>
      <c r="Q3190" s="10" t="s">
        <v>8339</v>
      </c>
      <c r="R3190" t="s">
        <v>8340</v>
      </c>
      <c r="S3190">
        <f>YEAR(T3190)</f>
        <v>2014</v>
      </c>
      <c r="T3190" s="14">
        <f>(((J3190/60)/60)/24)+DATE(1970,1,1)</f>
        <v>41851.700925925928</v>
      </c>
      <c r="U3190" s="15">
        <f>(((I3190/60)/60)/24)+DATE(1970,1,1)</f>
        <v>41891.700925925928</v>
      </c>
    </row>
    <row r="3191" spans="1:21" ht="29" x14ac:dyDescent="0.35">
      <c r="A3191">
        <v>720</v>
      </c>
      <c r="B3191" s="3" t="s">
        <v>721</v>
      </c>
      <c r="C3191" s="3" t="s">
        <v>4830</v>
      </c>
      <c r="D3191" s="6">
        <v>1900</v>
      </c>
      <c r="E3191" s="8">
        <v>10045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>ROUND((E3191/D3191)*100,0)</f>
        <v>529</v>
      </c>
      <c r="P3191" s="8">
        <f>IFERROR(ROUND(E3191/L3191,2),0)</f>
        <v>245</v>
      </c>
      <c r="Q3191" s="10" t="s">
        <v>8318</v>
      </c>
      <c r="R3191" t="s">
        <v>8319</v>
      </c>
      <c r="S3191">
        <f>YEAR(T3191)</f>
        <v>2012</v>
      </c>
      <c r="T3191" s="14">
        <f>(((J3191/60)/60)/24)+DATE(1970,1,1)</f>
        <v>40909.649201388893</v>
      </c>
      <c r="U3191" s="15">
        <f>(((I3191/60)/60)/24)+DATE(1970,1,1)</f>
        <v>40937.649201388893</v>
      </c>
    </row>
    <row r="3192" spans="1:21" ht="29" x14ac:dyDescent="0.35">
      <c r="A3192">
        <v>1786</v>
      </c>
      <c r="B3192" s="3" t="s">
        <v>1787</v>
      </c>
      <c r="C3192" s="3" t="s">
        <v>5896</v>
      </c>
      <c r="D3192" s="6">
        <v>1900</v>
      </c>
      <c r="E3192" s="8">
        <v>2195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>ROUND((E3192/D3192)*100,0)</f>
        <v>116</v>
      </c>
      <c r="P3192" s="8">
        <f>IFERROR(ROUND(E3192/L3192,2),0)</f>
        <v>75.69</v>
      </c>
      <c r="Q3192" s="10" t="s">
        <v>8325</v>
      </c>
      <c r="R3192" t="s">
        <v>8331</v>
      </c>
      <c r="S3192">
        <f>YEAR(T3192)</f>
        <v>2014</v>
      </c>
      <c r="T3192" s="14">
        <f>(((J3192/60)/60)/24)+DATE(1970,1,1)</f>
        <v>41958.550659722227</v>
      </c>
      <c r="U3192" s="15">
        <f>(((I3192/60)/60)/24)+DATE(1970,1,1)</f>
        <v>41988.550659722227</v>
      </c>
    </row>
    <row r="3193" spans="1:21" ht="29" x14ac:dyDescent="0.35">
      <c r="A3193">
        <v>3176</v>
      </c>
      <c r="B3193" s="3" t="s">
        <v>3176</v>
      </c>
      <c r="C3193" s="3" t="s">
        <v>7286</v>
      </c>
      <c r="D3193" s="6">
        <v>1900</v>
      </c>
      <c r="E3193" s="8">
        <v>83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>ROUND((E3193/D3193)*100,0)</f>
        <v>4</v>
      </c>
      <c r="P3193" s="8">
        <f>IFERROR(ROUND(E3193/L3193,2),0)</f>
        <v>1.51</v>
      </c>
      <c r="Q3193" s="10" t="s">
        <v>8339</v>
      </c>
      <c r="R3193" t="s">
        <v>8340</v>
      </c>
      <c r="S3193">
        <f>YEAR(T3193)</f>
        <v>2013</v>
      </c>
      <c r="T3193" s="14">
        <f>(((J3193/60)/60)/24)+DATE(1970,1,1)</f>
        <v>41477.930914351848</v>
      </c>
      <c r="U3193" s="15">
        <f>(((I3193/60)/60)/24)+DATE(1970,1,1)</f>
        <v>41504.625</v>
      </c>
    </row>
    <row r="3194" spans="1:21" ht="29" x14ac:dyDescent="0.35">
      <c r="A3194">
        <v>1578</v>
      </c>
      <c r="B3194" s="3" t="s">
        <v>1579</v>
      </c>
      <c r="C3194" s="3" t="s">
        <v>5688</v>
      </c>
      <c r="D3194" s="6">
        <v>1897</v>
      </c>
      <c r="E3194" s="8">
        <v>2929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>ROUND((E3194/D3194)*100,0)</f>
        <v>154</v>
      </c>
      <c r="P3194" s="8">
        <f>IFERROR(ROUND(E3194/L3194,2),0)</f>
        <v>732.25</v>
      </c>
      <c r="Q3194" s="10" t="s">
        <v>8318</v>
      </c>
      <c r="R3194" t="s">
        <v>8353</v>
      </c>
      <c r="S3194">
        <f>YEAR(T3194)</f>
        <v>2010</v>
      </c>
      <c r="T3194" s="14">
        <f>(((J3194/60)/60)/24)+DATE(1970,1,1)</f>
        <v>40399.065868055557</v>
      </c>
      <c r="U3194" s="15">
        <f>(((I3194/60)/60)/24)+DATE(1970,1,1)</f>
        <v>40423.083333333336</v>
      </c>
    </row>
    <row r="3195" spans="1:21" ht="29" x14ac:dyDescent="0.35">
      <c r="A3195">
        <v>2916</v>
      </c>
      <c r="B3195" s="3" t="s">
        <v>2916</v>
      </c>
      <c r="C3195" s="3" t="s">
        <v>7026</v>
      </c>
      <c r="D3195" s="6">
        <v>1850</v>
      </c>
      <c r="E3195" s="8">
        <v>243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>ROUND((E3195/D3195)*100,0)</f>
        <v>13</v>
      </c>
      <c r="P3195" s="8">
        <f>IFERROR(ROUND(E3195/L3195,2),0)</f>
        <v>34.71</v>
      </c>
      <c r="Q3195" s="10" t="s">
        <v>8339</v>
      </c>
      <c r="R3195" t="s">
        <v>8340</v>
      </c>
      <c r="S3195">
        <f>YEAR(T3195)</f>
        <v>2014</v>
      </c>
      <c r="T3195" s="14">
        <f>(((J3195/60)/60)/24)+DATE(1970,1,1)</f>
        <v>41755.476724537039</v>
      </c>
      <c r="U3195" s="15">
        <f>(((I3195/60)/60)/24)+DATE(1970,1,1)</f>
        <v>41778.476724537039</v>
      </c>
    </row>
    <row r="3196" spans="1:21" ht="29" x14ac:dyDescent="0.35">
      <c r="A3196">
        <v>71</v>
      </c>
      <c r="B3196" s="3" t="s">
        <v>73</v>
      </c>
      <c r="C3196" s="3" t="s">
        <v>4182</v>
      </c>
      <c r="D3196" s="6">
        <v>1800</v>
      </c>
      <c r="E3196" s="8">
        <v>110353.65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>ROUND((E3196/D3196)*100,0)</f>
        <v>6131</v>
      </c>
      <c r="P3196" s="8">
        <f>IFERROR(ROUND(E3196/L3196,2),0)</f>
        <v>3448.55</v>
      </c>
      <c r="Q3196" s="10" t="s">
        <v>8308</v>
      </c>
      <c r="R3196" t="s">
        <v>8310</v>
      </c>
      <c r="S3196">
        <f>YEAR(T3196)</f>
        <v>2012</v>
      </c>
      <c r="T3196" s="14">
        <f>(((J3196/60)/60)/24)+DATE(1970,1,1)</f>
        <v>40997.271493055552</v>
      </c>
      <c r="U3196" s="15">
        <f>(((I3196/60)/60)/24)+DATE(1970,1,1)</f>
        <v>41057.271493055552</v>
      </c>
    </row>
    <row r="3197" spans="1:21" ht="29" x14ac:dyDescent="0.35">
      <c r="A3197">
        <v>830</v>
      </c>
      <c r="B3197" s="3" t="s">
        <v>831</v>
      </c>
      <c r="C3197" s="3" t="s">
        <v>4940</v>
      </c>
      <c r="D3197" s="6">
        <v>1800</v>
      </c>
      <c r="E3197" s="8">
        <v>8098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>ROUND((E3197/D3197)*100,0)</f>
        <v>450</v>
      </c>
      <c r="P3197" s="8">
        <f>IFERROR(ROUND(E3197/L3197,2),0)</f>
        <v>253.06</v>
      </c>
      <c r="Q3197" s="10" t="s">
        <v>8313</v>
      </c>
      <c r="R3197" t="s">
        <v>8315</v>
      </c>
      <c r="S3197">
        <f>YEAR(T3197)</f>
        <v>2013</v>
      </c>
      <c r="T3197" s="14">
        <f>(((J3197/60)/60)/24)+DATE(1970,1,1)</f>
        <v>41325.525752314818</v>
      </c>
      <c r="U3197" s="15">
        <f>(((I3197/60)/60)/24)+DATE(1970,1,1)</f>
        <v>41355.484085648146</v>
      </c>
    </row>
    <row r="3198" spans="1:21" ht="29" x14ac:dyDescent="0.35">
      <c r="A3198">
        <v>1639</v>
      </c>
      <c r="B3198" s="3" t="s">
        <v>1640</v>
      </c>
      <c r="C3198" s="3" t="s">
        <v>5749</v>
      </c>
      <c r="D3198" s="6">
        <v>1800</v>
      </c>
      <c r="E3198" s="8">
        <v>2636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>ROUND((E3198/D3198)*100,0)</f>
        <v>146</v>
      </c>
      <c r="P3198" s="8">
        <f>IFERROR(ROUND(E3198/L3198,2),0)</f>
        <v>138.74</v>
      </c>
      <c r="Q3198" s="10" t="s">
        <v>8313</v>
      </c>
      <c r="R3198" t="s">
        <v>8315</v>
      </c>
      <c r="S3198">
        <f>YEAR(T3198)</f>
        <v>2012</v>
      </c>
      <c r="T3198" s="14">
        <f>(((J3198/60)/60)/24)+DATE(1970,1,1)</f>
        <v>40941.652372685188</v>
      </c>
      <c r="U3198" s="15">
        <f>(((I3198/60)/60)/24)+DATE(1970,1,1)</f>
        <v>40971.652372685188</v>
      </c>
    </row>
    <row r="3199" spans="1:21" ht="29" x14ac:dyDescent="0.35">
      <c r="A3199">
        <v>2183</v>
      </c>
      <c r="B3199" s="3" t="s">
        <v>2184</v>
      </c>
      <c r="C3199" s="3" t="s">
        <v>6293</v>
      </c>
      <c r="D3199" s="6">
        <v>1800</v>
      </c>
      <c r="E3199" s="8">
        <v>1293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>ROUND((E3199/D3199)*100,0)</f>
        <v>72</v>
      </c>
      <c r="P3199" s="8">
        <f>IFERROR(ROUND(E3199/L3199,2),0)</f>
        <v>4.63</v>
      </c>
      <c r="Q3199" s="10" t="s">
        <v>8311</v>
      </c>
      <c r="R3199" t="s">
        <v>8312</v>
      </c>
      <c r="S3199">
        <f>YEAR(T3199)</f>
        <v>2017</v>
      </c>
      <c r="T3199" s="14">
        <f>(((J3199/60)/60)/24)+DATE(1970,1,1)</f>
        <v>42745.365474537044</v>
      </c>
      <c r="U3199" s="15">
        <f>(((I3199/60)/60)/24)+DATE(1970,1,1)</f>
        <v>42775.208333333328</v>
      </c>
    </row>
    <row r="3200" spans="1:21" ht="29" x14ac:dyDescent="0.35">
      <c r="A3200">
        <v>2911</v>
      </c>
      <c r="B3200" s="3" t="s">
        <v>2911</v>
      </c>
      <c r="C3200" s="3" t="s">
        <v>7021</v>
      </c>
      <c r="D3200" s="6">
        <v>1800</v>
      </c>
      <c r="E3200" s="8">
        <v>250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>ROUND((E3200/D3200)*100,0)</f>
        <v>14</v>
      </c>
      <c r="P3200" s="8">
        <f>IFERROR(ROUND(E3200/L3200,2),0)</f>
        <v>17.86</v>
      </c>
      <c r="Q3200" s="10" t="s">
        <v>8339</v>
      </c>
      <c r="R3200" t="s">
        <v>8340</v>
      </c>
      <c r="S3200">
        <f>YEAR(T3200)</f>
        <v>2015</v>
      </c>
      <c r="T3200" s="14">
        <f>(((J3200/60)/60)/24)+DATE(1970,1,1)</f>
        <v>42142.768819444449</v>
      </c>
      <c r="U3200" s="15">
        <f>(((I3200/60)/60)/24)+DATE(1970,1,1)</f>
        <v>42182.768819444449</v>
      </c>
    </row>
    <row r="3201" spans="1:21" ht="29" x14ac:dyDescent="0.35">
      <c r="A3201">
        <v>2927</v>
      </c>
      <c r="B3201" s="3" t="s">
        <v>2927</v>
      </c>
      <c r="C3201" s="3" t="s">
        <v>7037</v>
      </c>
      <c r="D3201" s="6">
        <v>1800</v>
      </c>
      <c r="E3201" s="8">
        <v>234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>ROUND((E3201/D3201)*100,0)</f>
        <v>13</v>
      </c>
      <c r="P3201" s="8">
        <f>IFERROR(ROUND(E3201/L3201,2),0)</f>
        <v>11.14</v>
      </c>
      <c r="Q3201" s="10" t="s">
        <v>8339</v>
      </c>
      <c r="R3201" t="s">
        <v>8351</v>
      </c>
      <c r="S3201">
        <f>YEAR(T3201)</f>
        <v>2014</v>
      </c>
      <c r="T3201" s="14">
        <f>(((J3201/60)/60)/24)+DATE(1970,1,1)</f>
        <v>41806.669317129628</v>
      </c>
      <c r="U3201" s="15">
        <f>(((I3201/60)/60)/24)+DATE(1970,1,1)</f>
        <v>41835.208333333336</v>
      </c>
    </row>
    <row r="3202" spans="1:21" ht="29" x14ac:dyDescent="0.35">
      <c r="A3202">
        <v>3148</v>
      </c>
      <c r="B3202" s="3" t="s">
        <v>3148</v>
      </c>
      <c r="C3202" s="3" t="s">
        <v>7258</v>
      </c>
      <c r="D3202" s="6">
        <v>1800</v>
      </c>
      <c r="E3202" s="8">
        <v>100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>ROUND((E3202/D3202)*100,0)</f>
        <v>6</v>
      </c>
      <c r="P3202" s="8">
        <f>IFERROR(ROUND(E3202/L3202,2),0)</f>
        <v>1.75</v>
      </c>
      <c r="Q3202" s="10" t="s">
        <v>8339</v>
      </c>
      <c r="R3202" t="s">
        <v>8340</v>
      </c>
      <c r="S3202">
        <f>YEAR(T3202)</f>
        <v>2014</v>
      </c>
      <c r="T3202" s="14">
        <f>(((J3202/60)/60)/24)+DATE(1970,1,1)</f>
        <v>41891.665324074071</v>
      </c>
      <c r="U3202" s="15">
        <f>(((I3202/60)/60)/24)+DATE(1970,1,1)</f>
        <v>41913.166666666664</v>
      </c>
    </row>
    <row r="3203" spans="1:21" ht="29" x14ac:dyDescent="0.35">
      <c r="A3203">
        <v>3270</v>
      </c>
      <c r="B3203" s="3" t="s">
        <v>3270</v>
      </c>
      <c r="C3203" s="3" t="s">
        <v>7380</v>
      </c>
      <c r="D3203" s="6">
        <v>1800</v>
      </c>
      <c r="E3203" s="8">
        <v>51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>ROUND((E3203/D3203)*100,0)</f>
        <v>3</v>
      </c>
      <c r="P3203" s="8">
        <f>IFERROR(ROUND(E3203/L3203,2),0)</f>
        <v>1.7</v>
      </c>
      <c r="Q3203" s="10" t="s">
        <v>8339</v>
      </c>
      <c r="R3203" t="s">
        <v>8340</v>
      </c>
      <c r="S3203">
        <f>YEAR(T3203)</f>
        <v>2015</v>
      </c>
      <c r="T3203" s="14">
        <f>(((J3203/60)/60)/24)+DATE(1970,1,1)</f>
        <v>42167.533159722225</v>
      </c>
      <c r="U3203" s="15">
        <f>(((I3203/60)/60)/24)+DATE(1970,1,1)</f>
        <v>42197.533159722225</v>
      </c>
    </row>
    <row r="3204" spans="1:21" ht="29" x14ac:dyDescent="0.35">
      <c r="A3204">
        <v>3275</v>
      </c>
      <c r="B3204" s="3" t="s">
        <v>3275</v>
      </c>
      <c r="C3204" s="3" t="s">
        <v>7385</v>
      </c>
      <c r="D3204" s="6">
        <v>1800</v>
      </c>
      <c r="E3204" s="8">
        <v>50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>ROUND((E3204/D3204)*100,0)</f>
        <v>3</v>
      </c>
      <c r="P3204" s="8">
        <f>IFERROR(ROUND(E3204/L3204,2),0)</f>
        <v>4.17</v>
      </c>
      <c r="Q3204" s="10" t="s">
        <v>8339</v>
      </c>
      <c r="R3204" t="s">
        <v>8340</v>
      </c>
      <c r="S3204">
        <f>YEAR(T3204)</f>
        <v>2015</v>
      </c>
      <c r="T3204" s="14">
        <f>(((J3204/60)/60)/24)+DATE(1970,1,1)</f>
        <v>42017.88045138889</v>
      </c>
      <c r="U3204" s="15">
        <f>(((I3204/60)/60)/24)+DATE(1970,1,1)</f>
        <v>42044.1875</v>
      </c>
    </row>
    <row r="3205" spans="1:21" ht="29" x14ac:dyDescent="0.35">
      <c r="A3205">
        <v>3303</v>
      </c>
      <c r="B3205" s="3" t="s">
        <v>3303</v>
      </c>
      <c r="C3205" s="3" t="s">
        <v>7413</v>
      </c>
      <c r="D3205" s="6">
        <v>1800</v>
      </c>
      <c r="E3205" s="8">
        <v>50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>ROUND((E3205/D3205)*100,0)</f>
        <v>3</v>
      </c>
      <c r="P3205" s="8">
        <f>IFERROR(ROUND(E3205/L3205,2),0)</f>
        <v>1.43</v>
      </c>
      <c r="Q3205" s="10" t="s">
        <v>8339</v>
      </c>
      <c r="R3205" t="s">
        <v>8340</v>
      </c>
      <c r="S3205">
        <f>YEAR(T3205)</f>
        <v>2015</v>
      </c>
      <c r="T3205" s="14">
        <f>(((J3205/60)/60)/24)+DATE(1970,1,1)</f>
        <v>42056.65143518518</v>
      </c>
      <c r="U3205" s="15">
        <f>(((I3205/60)/60)/24)+DATE(1970,1,1)</f>
        <v>42091.609768518523</v>
      </c>
    </row>
    <row r="3206" spans="1:21" ht="29" x14ac:dyDescent="0.35">
      <c r="A3206">
        <v>3328</v>
      </c>
      <c r="B3206" s="3" t="s">
        <v>3328</v>
      </c>
      <c r="C3206" s="3" t="s">
        <v>7438</v>
      </c>
      <c r="D3206" s="6">
        <v>1800</v>
      </c>
      <c r="E3206" s="8">
        <v>42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>ROUND((E3206/D3206)*100,0)</f>
        <v>2</v>
      </c>
      <c r="P3206" s="8">
        <f>IFERROR(ROUND(E3206/L3206,2),0)</f>
        <v>4.67</v>
      </c>
      <c r="Q3206" s="10" t="s">
        <v>8339</v>
      </c>
      <c r="R3206" t="s">
        <v>8340</v>
      </c>
      <c r="S3206">
        <f>YEAR(T3206)</f>
        <v>2014</v>
      </c>
      <c r="T3206" s="14">
        <f>(((J3206/60)/60)/24)+DATE(1970,1,1)</f>
        <v>41822.57503472222</v>
      </c>
      <c r="U3206" s="15">
        <f>(((I3206/60)/60)/24)+DATE(1970,1,1)</f>
        <v>41825.041666666664</v>
      </c>
    </row>
    <row r="3207" spans="1:21" ht="29" x14ac:dyDescent="0.35">
      <c r="A3207">
        <v>3477</v>
      </c>
      <c r="B3207" s="3" t="s">
        <v>3476</v>
      </c>
      <c r="C3207" s="3" t="s">
        <v>7587</v>
      </c>
      <c r="D3207" s="6">
        <v>1800</v>
      </c>
      <c r="E3207" s="8">
        <v>15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>ROUND((E3207/D3207)*100,0)</f>
        <v>1</v>
      </c>
      <c r="P3207" s="8">
        <f>IFERROR(ROUND(E3207/L3207,2),0)</f>
        <v>0.38</v>
      </c>
      <c r="Q3207" s="10" t="s">
        <v>8339</v>
      </c>
      <c r="R3207" t="s">
        <v>8340</v>
      </c>
      <c r="S3207">
        <f>YEAR(T3207)</f>
        <v>2015</v>
      </c>
      <c r="T3207" s="14">
        <f>(((J3207/60)/60)/24)+DATE(1970,1,1)</f>
        <v>42128.736608796295</v>
      </c>
      <c r="U3207" s="15">
        <f>(((I3207/60)/60)/24)+DATE(1970,1,1)</f>
        <v>42141.125</v>
      </c>
    </row>
    <row r="3208" spans="1:21" ht="29" x14ac:dyDescent="0.35">
      <c r="A3208">
        <v>1454</v>
      </c>
      <c r="B3208" s="3" t="s">
        <v>1455</v>
      </c>
      <c r="C3208" s="3" t="s">
        <v>5564</v>
      </c>
      <c r="D3208" s="6">
        <v>1750</v>
      </c>
      <c r="E3208" s="8">
        <v>3315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>ROUND((E3208/D3208)*100,0)</f>
        <v>189</v>
      </c>
      <c r="P3208" s="8">
        <f>IFERROR(ROUND(E3208/L3208,2),0)</f>
        <v>3315</v>
      </c>
      <c r="Q3208" s="10" t="s">
        <v>8318</v>
      </c>
      <c r="R3208" t="s">
        <v>8338</v>
      </c>
      <c r="S3208">
        <f>YEAR(T3208)</f>
        <v>2016</v>
      </c>
      <c r="T3208" s="14">
        <f>(((J3208/60)/60)/24)+DATE(1970,1,1)</f>
        <v>42463.866666666669</v>
      </c>
      <c r="U3208" s="15">
        <f>(((I3208/60)/60)/24)+DATE(1970,1,1)</f>
        <v>42484.915972222225</v>
      </c>
    </row>
    <row r="3209" spans="1:21" ht="29" x14ac:dyDescent="0.35">
      <c r="A3209">
        <v>1580</v>
      </c>
      <c r="B3209" s="3" t="s">
        <v>1581</v>
      </c>
      <c r="C3209" s="3" t="s">
        <v>5690</v>
      </c>
      <c r="D3209" s="6">
        <v>1750</v>
      </c>
      <c r="E3209" s="8">
        <v>2923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>ROUND((E3209/D3209)*100,0)</f>
        <v>167</v>
      </c>
      <c r="P3209" s="8">
        <f>IFERROR(ROUND(E3209/L3209,2),0)</f>
        <v>0</v>
      </c>
      <c r="Q3209" s="10" t="s">
        <v>8318</v>
      </c>
      <c r="R3209" t="s">
        <v>8353</v>
      </c>
      <c r="S3209">
        <f>YEAR(T3209)</f>
        <v>2012</v>
      </c>
      <c r="T3209" s="14">
        <f>(((J3209/60)/60)/24)+DATE(1970,1,1)</f>
        <v>40990.050069444449</v>
      </c>
      <c r="U3209" s="15">
        <f>(((I3209/60)/60)/24)+DATE(1970,1,1)</f>
        <v>41050.050069444449</v>
      </c>
    </row>
    <row r="3210" spans="1:21" ht="29" x14ac:dyDescent="0.35">
      <c r="A3210">
        <v>1709</v>
      </c>
      <c r="B3210" s="3" t="s">
        <v>1710</v>
      </c>
      <c r="C3210" s="3" t="s">
        <v>5819</v>
      </c>
      <c r="D3210" s="6">
        <v>1750</v>
      </c>
      <c r="E3210" s="8">
        <v>2500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>ROUND((E3210/D3210)*100,0)</f>
        <v>143</v>
      </c>
      <c r="P3210" s="8">
        <f>IFERROR(ROUND(E3210/L3210,2),0)</f>
        <v>625</v>
      </c>
      <c r="Q3210" s="10" t="s">
        <v>8313</v>
      </c>
      <c r="R3210" t="s">
        <v>8345</v>
      </c>
      <c r="S3210">
        <f>YEAR(T3210)</f>
        <v>2014</v>
      </c>
      <c r="T3210" s="14">
        <f>(((J3210/60)/60)/24)+DATE(1970,1,1)</f>
        <v>41841.56381944444</v>
      </c>
      <c r="U3210" s="15">
        <f>(((I3210/60)/60)/24)+DATE(1970,1,1)</f>
        <v>41882.818749999999</v>
      </c>
    </row>
    <row r="3211" spans="1:21" x14ac:dyDescent="0.35">
      <c r="A3211">
        <v>2603</v>
      </c>
      <c r="B3211" s="3" t="s">
        <v>2603</v>
      </c>
      <c r="C3211" s="3" t="s">
        <v>6713</v>
      </c>
      <c r="D3211" s="6">
        <v>1750</v>
      </c>
      <c r="E3211" s="8">
        <v>592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>ROUND((E3211/D3211)*100,0)</f>
        <v>34</v>
      </c>
      <c r="P3211" s="8">
        <f>IFERROR(ROUND(E3211/L3211,2),0)</f>
        <v>11.84</v>
      </c>
      <c r="Q3211" s="10" t="s">
        <v>8316</v>
      </c>
      <c r="R3211" t="s">
        <v>8350</v>
      </c>
      <c r="S3211">
        <f>YEAR(T3211)</f>
        <v>2013</v>
      </c>
      <c r="T3211" s="14">
        <f>(((J3211/60)/60)/24)+DATE(1970,1,1)</f>
        <v>41617.912662037037</v>
      </c>
      <c r="U3211" s="15">
        <f>(((I3211/60)/60)/24)+DATE(1970,1,1)</f>
        <v>41631.912662037037</v>
      </c>
    </row>
    <row r="3212" spans="1:21" ht="29" x14ac:dyDescent="0.35">
      <c r="A3212">
        <v>3030</v>
      </c>
      <c r="B3212" s="3" t="s">
        <v>3030</v>
      </c>
      <c r="C3212" s="3" t="s">
        <v>7140</v>
      </c>
      <c r="D3212" s="6">
        <v>1750</v>
      </c>
      <c r="E3212" s="8">
        <v>149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>ROUND((E3212/D3212)*100,0)</f>
        <v>9</v>
      </c>
      <c r="P3212" s="8">
        <f>IFERROR(ROUND(E3212/L3212,2),0)</f>
        <v>3.63</v>
      </c>
      <c r="Q3212" s="10" t="s">
        <v>8339</v>
      </c>
      <c r="R3212" t="s">
        <v>8357</v>
      </c>
      <c r="S3212">
        <f>YEAR(T3212)</f>
        <v>2015</v>
      </c>
      <c r="T3212" s="14">
        <f>(((J3212/60)/60)/24)+DATE(1970,1,1)</f>
        <v>42233.747349537036</v>
      </c>
      <c r="U3212" s="15">
        <f>(((I3212/60)/60)/24)+DATE(1970,1,1)</f>
        <v>42263.747349537036</v>
      </c>
    </row>
    <row r="3213" spans="1:21" ht="29" x14ac:dyDescent="0.35">
      <c r="A3213">
        <v>3355</v>
      </c>
      <c r="B3213" s="3" t="s">
        <v>3354</v>
      </c>
      <c r="C3213" s="3" t="s">
        <v>7465</v>
      </c>
      <c r="D3213" s="6">
        <v>1750</v>
      </c>
      <c r="E3213" s="8">
        <v>35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>ROUND((E3213/D3213)*100,0)</f>
        <v>2</v>
      </c>
      <c r="P3213" s="8">
        <f>IFERROR(ROUND(E3213/L3213,2),0)</f>
        <v>2.33</v>
      </c>
      <c r="Q3213" s="10" t="s">
        <v>8339</v>
      </c>
      <c r="R3213" t="s">
        <v>8340</v>
      </c>
      <c r="S3213">
        <f>YEAR(T3213)</f>
        <v>2016</v>
      </c>
      <c r="T3213" s="14">
        <f>(((J3213/60)/60)/24)+DATE(1970,1,1)</f>
        <v>42489.619525462964</v>
      </c>
      <c r="U3213" s="15">
        <f>(((I3213/60)/60)/24)+DATE(1970,1,1)</f>
        <v>42500.470138888893</v>
      </c>
    </row>
    <row r="3214" spans="1:21" ht="29" x14ac:dyDescent="0.35">
      <c r="A3214">
        <v>3383</v>
      </c>
      <c r="B3214" s="3" t="s">
        <v>3382</v>
      </c>
      <c r="C3214" s="3" t="s">
        <v>7493</v>
      </c>
      <c r="D3214" s="6">
        <v>1750</v>
      </c>
      <c r="E3214" s="8">
        <v>30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>ROUND((E3214/D3214)*100,0)</f>
        <v>2</v>
      </c>
      <c r="P3214" s="8">
        <f>IFERROR(ROUND(E3214/L3214,2),0)</f>
        <v>1</v>
      </c>
      <c r="Q3214" s="10" t="s">
        <v>8339</v>
      </c>
      <c r="R3214" t="s">
        <v>8340</v>
      </c>
      <c r="S3214">
        <f>YEAR(T3214)</f>
        <v>2016</v>
      </c>
      <c r="T3214" s="14">
        <f>(((J3214/60)/60)/24)+DATE(1970,1,1)</f>
        <v>42524.782638888893</v>
      </c>
      <c r="U3214" s="15">
        <f>(((I3214/60)/60)/24)+DATE(1970,1,1)</f>
        <v>42544.782638888893</v>
      </c>
    </row>
    <row r="3215" spans="1:21" ht="29" x14ac:dyDescent="0.35">
      <c r="A3215">
        <v>3955</v>
      </c>
      <c r="B3215" s="3" t="s">
        <v>3952</v>
      </c>
      <c r="C3215" s="3" t="s">
        <v>8062</v>
      </c>
      <c r="D3215" s="6">
        <v>1750</v>
      </c>
      <c r="E3215" s="8">
        <v>0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>ROUND((E3215/D3215)*100,0)</f>
        <v>0</v>
      </c>
      <c r="P3215" s="8">
        <f>IFERROR(ROUND(E3215/L3215,2),0)</f>
        <v>0</v>
      </c>
      <c r="Q3215" s="10" t="s">
        <v>8339</v>
      </c>
      <c r="R3215" t="s">
        <v>8340</v>
      </c>
      <c r="S3215">
        <f>YEAR(T3215)</f>
        <v>2015</v>
      </c>
      <c r="T3215" s="14">
        <f>(((J3215/60)/60)/24)+DATE(1970,1,1)</f>
        <v>42306.848854166667</v>
      </c>
      <c r="U3215" s="15">
        <f>(((I3215/60)/60)/24)+DATE(1970,1,1)</f>
        <v>42336.890520833331</v>
      </c>
    </row>
    <row r="3216" spans="1:21" ht="29" x14ac:dyDescent="0.35">
      <c r="A3216">
        <v>789</v>
      </c>
      <c r="B3216" s="3" t="s">
        <v>790</v>
      </c>
      <c r="C3216" s="3" t="s">
        <v>4899</v>
      </c>
      <c r="D3216" s="6">
        <v>1700</v>
      </c>
      <c r="E3216" s="8">
        <v>8581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>ROUND((E3216/D3216)*100,0)</f>
        <v>505</v>
      </c>
      <c r="P3216" s="8">
        <f>IFERROR(ROUND(E3216/L3216,2),0)</f>
        <v>612.92999999999995</v>
      </c>
      <c r="Q3216" s="10" t="s">
        <v>8313</v>
      </c>
      <c r="R3216" t="s">
        <v>8315</v>
      </c>
      <c r="S3216">
        <f>YEAR(T3216)</f>
        <v>2013</v>
      </c>
      <c r="T3216" s="14">
        <f>(((J3216/60)/60)/24)+DATE(1970,1,1)</f>
        <v>41277.186111111114</v>
      </c>
      <c r="U3216" s="15">
        <f>(((I3216/60)/60)/24)+DATE(1970,1,1)</f>
        <v>41295.332638888889</v>
      </c>
    </row>
    <row r="3217" spans="1:21" ht="29" x14ac:dyDescent="0.35">
      <c r="A3217">
        <v>1292</v>
      </c>
      <c r="B3217" s="3" t="s">
        <v>1293</v>
      </c>
      <c r="C3217" s="3" t="s">
        <v>5402</v>
      </c>
      <c r="D3217" s="6">
        <v>1700</v>
      </c>
      <c r="E3217" s="8">
        <v>4135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>ROUND((E3217/D3217)*100,0)</f>
        <v>243</v>
      </c>
      <c r="P3217" s="8">
        <f>IFERROR(ROUND(E3217/L3217,2),0)</f>
        <v>79.52</v>
      </c>
      <c r="Q3217" s="10" t="s">
        <v>8339</v>
      </c>
      <c r="R3217" t="s">
        <v>8340</v>
      </c>
      <c r="S3217">
        <f>YEAR(T3217)</f>
        <v>2015</v>
      </c>
      <c r="T3217" s="14">
        <f>(((J3217/60)/60)/24)+DATE(1970,1,1)</f>
        <v>42256.764212962968</v>
      </c>
      <c r="U3217" s="15">
        <f>(((I3217/60)/60)/24)+DATE(1970,1,1)</f>
        <v>42283.957638888889</v>
      </c>
    </row>
    <row r="3218" spans="1:21" ht="29" x14ac:dyDescent="0.35">
      <c r="A3218">
        <v>1672</v>
      </c>
      <c r="B3218" s="3" t="s">
        <v>1673</v>
      </c>
      <c r="C3218" s="3" t="s">
        <v>5782</v>
      </c>
      <c r="D3218" s="6">
        <v>1700</v>
      </c>
      <c r="E3218" s="8">
        <v>2560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>ROUND((E3218/D3218)*100,0)</f>
        <v>151</v>
      </c>
      <c r="P3218" s="8">
        <f>IFERROR(ROUND(E3218/L3218,2),0)</f>
        <v>52.24</v>
      </c>
      <c r="Q3218" s="10" t="s">
        <v>8313</v>
      </c>
      <c r="R3218" t="s">
        <v>8337</v>
      </c>
      <c r="S3218">
        <f>YEAR(T3218)</f>
        <v>2012</v>
      </c>
      <c r="T3218" s="14">
        <f>(((J3218/60)/60)/24)+DATE(1970,1,1)</f>
        <v>41034.656597222223</v>
      </c>
      <c r="U3218" s="15">
        <f>(((I3218/60)/60)/24)+DATE(1970,1,1)</f>
        <v>41064.656597222223</v>
      </c>
    </row>
    <row r="3219" spans="1:21" ht="29" x14ac:dyDescent="0.35">
      <c r="A3219">
        <v>3417</v>
      </c>
      <c r="B3219" s="3" t="s">
        <v>3416</v>
      </c>
      <c r="C3219" s="3" t="s">
        <v>7527</v>
      </c>
      <c r="D3219" s="6">
        <v>1700</v>
      </c>
      <c r="E3219" s="8">
        <v>25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>ROUND((E3219/D3219)*100,0)</f>
        <v>1</v>
      </c>
      <c r="P3219" s="8">
        <f>IFERROR(ROUND(E3219/L3219,2),0)</f>
        <v>0.56000000000000005</v>
      </c>
      <c r="Q3219" s="10" t="s">
        <v>8339</v>
      </c>
      <c r="R3219" t="s">
        <v>8340</v>
      </c>
      <c r="S3219">
        <f>YEAR(T3219)</f>
        <v>2014</v>
      </c>
      <c r="T3219" s="14">
        <f>(((J3219/60)/60)/24)+DATE(1970,1,1)</f>
        <v>41894.91375</v>
      </c>
      <c r="U3219" s="15">
        <f>(((I3219/60)/60)/24)+DATE(1970,1,1)</f>
        <v>41938.029861111114</v>
      </c>
    </row>
    <row r="3220" spans="1:21" ht="29" x14ac:dyDescent="0.35">
      <c r="A3220">
        <v>3967</v>
      </c>
      <c r="B3220" s="3" t="s">
        <v>3964</v>
      </c>
      <c r="C3220" s="3" t="s">
        <v>8074</v>
      </c>
      <c r="D3220" s="6">
        <v>1700</v>
      </c>
      <c r="E3220" s="8">
        <v>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>ROUND((E3220/D3220)*100,0)</f>
        <v>0</v>
      </c>
      <c r="P3220" s="8">
        <f>IFERROR(ROUND(E3220/L3220,2),0)</f>
        <v>0</v>
      </c>
      <c r="Q3220" s="10" t="s">
        <v>8339</v>
      </c>
      <c r="R3220" t="s">
        <v>8340</v>
      </c>
      <c r="S3220">
        <f>YEAR(T3220)</f>
        <v>2017</v>
      </c>
      <c r="T3220" s="14">
        <f>(((J3220/60)/60)/24)+DATE(1970,1,1)</f>
        <v>42770.290590277778</v>
      </c>
      <c r="U3220" s="15">
        <f>(((I3220/60)/60)/24)+DATE(1970,1,1)</f>
        <v>42800.290590277778</v>
      </c>
    </row>
    <row r="3221" spans="1:21" ht="29" x14ac:dyDescent="0.35">
      <c r="A3221">
        <v>1340</v>
      </c>
      <c r="B3221" s="3" t="s">
        <v>1341</v>
      </c>
      <c r="C3221" s="3" t="s">
        <v>5450</v>
      </c>
      <c r="D3221" s="6">
        <v>1680</v>
      </c>
      <c r="E3221" s="8">
        <v>3916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>ROUND((E3221/D3221)*100,0)</f>
        <v>233</v>
      </c>
      <c r="P3221" s="8">
        <f>IFERROR(ROUND(E3221/L3221,2),0)</f>
        <v>0</v>
      </c>
      <c r="Q3221" s="10" t="s">
        <v>8316</v>
      </c>
      <c r="R3221" t="s">
        <v>8324</v>
      </c>
      <c r="S3221">
        <f>YEAR(T3221)</f>
        <v>2014</v>
      </c>
      <c r="T3221" s="14">
        <f>(((J3221/60)/60)/24)+DATE(1970,1,1)</f>
        <v>41836.595520833333</v>
      </c>
      <c r="U3221" s="15">
        <f>(((I3221/60)/60)/24)+DATE(1970,1,1)</f>
        <v>41866.595520833333</v>
      </c>
    </row>
    <row r="3222" spans="1:21" ht="29" x14ac:dyDescent="0.35">
      <c r="A3222">
        <v>3485</v>
      </c>
      <c r="B3222" s="3" t="s">
        <v>3484</v>
      </c>
      <c r="C3222" s="3" t="s">
        <v>7595</v>
      </c>
      <c r="D3222" s="6">
        <v>1650</v>
      </c>
      <c r="E3222" s="8">
        <v>14.5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>ROUND((E3222/D3222)*100,0)</f>
        <v>1</v>
      </c>
      <c r="P3222" s="8">
        <f>IFERROR(ROUND(E3222/L3222,2),0)</f>
        <v>0.48</v>
      </c>
      <c r="Q3222" s="10" t="s">
        <v>8339</v>
      </c>
      <c r="R3222" t="s">
        <v>8340</v>
      </c>
      <c r="S3222">
        <f>YEAR(T3222)</f>
        <v>2016</v>
      </c>
      <c r="T3222" s="14">
        <f>(((J3222/60)/60)/24)+DATE(1970,1,1)</f>
        <v>42372.693055555559</v>
      </c>
      <c r="U3222" s="15">
        <f>(((I3222/60)/60)/24)+DATE(1970,1,1)</f>
        <v>42402.693055555559</v>
      </c>
    </row>
    <row r="3223" spans="1:21" ht="29" x14ac:dyDescent="0.35">
      <c r="A3223">
        <v>3498</v>
      </c>
      <c r="B3223" s="3" t="s">
        <v>3497</v>
      </c>
      <c r="C3223" s="3" t="s">
        <v>7608</v>
      </c>
      <c r="D3223" s="6">
        <v>1650</v>
      </c>
      <c r="E3223" s="8">
        <v>11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>ROUND((E3223/D3223)*100,0)</f>
        <v>1</v>
      </c>
      <c r="P3223" s="8">
        <f>IFERROR(ROUND(E3223/L3223,2),0)</f>
        <v>0.26</v>
      </c>
      <c r="Q3223" s="10" t="s">
        <v>8339</v>
      </c>
      <c r="R3223" t="s">
        <v>8340</v>
      </c>
      <c r="S3223">
        <f>YEAR(T3223)</f>
        <v>2016</v>
      </c>
      <c r="T3223" s="14">
        <f>(((J3223/60)/60)/24)+DATE(1970,1,1)</f>
        <v>42459.15861111111</v>
      </c>
      <c r="U3223" s="15">
        <f>(((I3223/60)/60)/24)+DATE(1970,1,1)</f>
        <v>42518.905555555553</v>
      </c>
    </row>
    <row r="3224" spans="1:21" ht="29" x14ac:dyDescent="0.35">
      <c r="A3224">
        <v>3528</v>
      </c>
      <c r="B3224" s="3" t="s">
        <v>3527</v>
      </c>
      <c r="C3224" s="3" t="s">
        <v>7638</v>
      </c>
      <c r="D3224" s="6">
        <v>1650</v>
      </c>
      <c r="E3224" s="8">
        <v>10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>ROUND((E3224/D3224)*100,0)</f>
        <v>1</v>
      </c>
      <c r="P3224" s="8">
        <f>IFERROR(ROUND(E3224/L3224,2),0)</f>
        <v>0.27</v>
      </c>
      <c r="Q3224" s="10" t="s">
        <v>8339</v>
      </c>
      <c r="R3224" t="s">
        <v>8340</v>
      </c>
      <c r="S3224">
        <f>YEAR(T3224)</f>
        <v>2016</v>
      </c>
      <c r="T3224" s="14">
        <f>(((J3224/60)/60)/24)+DATE(1970,1,1)</f>
        <v>42733.50136574074</v>
      </c>
      <c r="U3224" s="15">
        <f>(((I3224/60)/60)/24)+DATE(1970,1,1)</f>
        <v>42753.50136574074</v>
      </c>
    </row>
    <row r="3225" spans="1:21" ht="29" x14ac:dyDescent="0.35">
      <c r="A3225">
        <v>3990</v>
      </c>
      <c r="B3225" s="3" t="s">
        <v>3986</v>
      </c>
      <c r="C3225" s="3" t="s">
        <v>8096</v>
      </c>
      <c r="D3225" s="6">
        <v>1650</v>
      </c>
      <c r="E3225" s="8">
        <v>0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>ROUND((E3225/D3225)*100,0)</f>
        <v>0</v>
      </c>
      <c r="P3225" s="8">
        <f>IFERROR(ROUND(E3225/L3225,2),0)</f>
        <v>0</v>
      </c>
      <c r="Q3225" s="10" t="s">
        <v>8339</v>
      </c>
      <c r="R3225" t="s">
        <v>8340</v>
      </c>
      <c r="S3225">
        <f>YEAR(T3225)</f>
        <v>2016</v>
      </c>
      <c r="T3225" s="14">
        <f>(((J3225/60)/60)/24)+DATE(1970,1,1)</f>
        <v>42401.672372685185</v>
      </c>
      <c r="U3225" s="15">
        <f>(((I3225/60)/60)/24)+DATE(1970,1,1)</f>
        <v>42431.672372685185</v>
      </c>
    </row>
    <row r="3226" spans="1:21" ht="29" x14ac:dyDescent="0.35">
      <c r="A3226">
        <v>824</v>
      </c>
      <c r="B3226" s="3" t="s">
        <v>825</v>
      </c>
      <c r="C3226" s="3" t="s">
        <v>4934</v>
      </c>
      <c r="D3226" s="6">
        <v>1600</v>
      </c>
      <c r="E3226" s="8">
        <v>8136.01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>ROUND((E3226/D3226)*100,0)</f>
        <v>509</v>
      </c>
      <c r="P3226" s="8">
        <f>IFERROR(ROUND(E3226/L3226,2),0)</f>
        <v>150.66999999999999</v>
      </c>
      <c r="Q3226" s="10" t="s">
        <v>8313</v>
      </c>
      <c r="R3226" t="s">
        <v>8315</v>
      </c>
      <c r="S3226">
        <f>YEAR(T3226)</f>
        <v>2010</v>
      </c>
      <c r="T3226" s="14">
        <f>(((J3226/60)/60)/24)+DATE(1970,1,1)</f>
        <v>40250.242106481484</v>
      </c>
      <c r="U3226" s="15">
        <f>(((I3226/60)/60)/24)+DATE(1970,1,1)</f>
        <v>40286.290972222225</v>
      </c>
    </row>
    <row r="3227" spans="1:21" ht="29" x14ac:dyDescent="0.35">
      <c r="A3227">
        <v>1479</v>
      </c>
      <c r="B3227" s="3" t="s">
        <v>1480</v>
      </c>
      <c r="C3227" s="3" t="s">
        <v>5589</v>
      </c>
      <c r="D3227" s="6">
        <v>1600</v>
      </c>
      <c r="E3227" s="8">
        <v>3221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>ROUND((E3227/D3227)*100,0)</f>
        <v>201</v>
      </c>
      <c r="P3227" s="8">
        <f>IFERROR(ROUND(E3227/L3227,2),0)</f>
        <v>45.37</v>
      </c>
      <c r="Q3227" s="10" t="s">
        <v>8318</v>
      </c>
      <c r="R3227" t="s">
        <v>8346</v>
      </c>
      <c r="S3227">
        <f>YEAR(T3227)</f>
        <v>2014</v>
      </c>
      <c r="T3227" s="14">
        <f>(((J3227/60)/60)/24)+DATE(1970,1,1)</f>
        <v>41754.745243055557</v>
      </c>
      <c r="U3227" s="15">
        <f>(((I3227/60)/60)/24)+DATE(1970,1,1)</f>
        <v>41769.165972222225</v>
      </c>
    </row>
    <row r="3228" spans="1:21" ht="29" x14ac:dyDescent="0.35">
      <c r="A3228">
        <v>1985</v>
      </c>
      <c r="B3228" s="3" t="s">
        <v>1986</v>
      </c>
      <c r="C3228" s="3" t="s">
        <v>6095</v>
      </c>
      <c r="D3228" s="6">
        <v>1600</v>
      </c>
      <c r="E3228" s="8">
        <v>1755.01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>ROUND((E3228/D3228)*100,0)</f>
        <v>110</v>
      </c>
      <c r="P3228" s="8">
        <f>IFERROR(ROUND(E3228/L3228,2),0)</f>
        <v>438.75</v>
      </c>
      <c r="Q3228" s="10" t="s">
        <v>8325</v>
      </c>
      <c r="R3228" t="s">
        <v>8352</v>
      </c>
      <c r="S3228">
        <f>YEAR(T3228)</f>
        <v>2016</v>
      </c>
      <c r="T3228" s="14">
        <f>(((J3228/60)/60)/24)+DATE(1970,1,1)</f>
        <v>42555.698738425926</v>
      </c>
      <c r="U3228" s="15">
        <f>(((I3228/60)/60)/24)+DATE(1970,1,1)</f>
        <v>42584.958333333328</v>
      </c>
    </row>
    <row r="3229" spans="1:21" ht="29" x14ac:dyDescent="0.35">
      <c r="A3229">
        <v>3244</v>
      </c>
      <c r="B3229" s="3" t="s">
        <v>3244</v>
      </c>
      <c r="C3229" s="3" t="s">
        <v>7354</v>
      </c>
      <c r="D3229" s="6">
        <v>1600</v>
      </c>
      <c r="E3229" s="8">
        <v>59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>ROUND((E3229/D3229)*100,0)</f>
        <v>4</v>
      </c>
      <c r="P3229" s="8">
        <f>IFERROR(ROUND(E3229/L3229,2),0)</f>
        <v>0.86</v>
      </c>
      <c r="Q3229" s="10" t="s">
        <v>8339</v>
      </c>
      <c r="R3229" t="s">
        <v>8340</v>
      </c>
      <c r="S3229">
        <f>YEAR(T3229)</f>
        <v>2016</v>
      </c>
      <c r="T3229" s="14">
        <f>(((J3229/60)/60)/24)+DATE(1970,1,1)</f>
        <v>42675.694236111114</v>
      </c>
      <c r="U3229" s="15">
        <f>(((I3229/60)/60)/24)+DATE(1970,1,1)</f>
        <v>42705.735902777778</v>
      </c>
    </row>
    <row r="3230" spans="1:21" ht="29" x14ac:dyDescent="0.35">
      <c r="A3230">
        <v>3594</v>
      </c>
      <c r="B3230" s="3" t="s">
        <v>3593</v>
      </c>
      <c r="C3230" s="3" t="s">
        <v>7704</v>
      </c>
      <c r="D3230" s="6">
        <v>1600</v>
      </c>
      <c r="E3230" s="8">
        <v>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>ROUND((E3230/D3230)*100,0)</f>
        <v>0</v>
      </c>
      <c r="P3230" s="8">
        <f>IFERROR(ROUND(E3230/L3230,2),0)</f>
        <v>0.14000000000000001</v>
      </c>
      <c r="Q3230" s="10" t="s">
        <v>8339</v>
      </c>
      <c r="R3230" t="s">
        <v>8340</v>
      </c>
      <c r="S3230">
        <f>YEAR(T3230)</f>
        <v>2016</v>
      </c>
      <c r="T3230" s="14">
        <f>(((J3230/60)/60)/24)+DATE(1970,1,1)</f>
        <v>42592.066921296297</v>
      </c>
      <c r="U3230" s="15">
        <f>(((I3230/60)/60)/24)+DATE(1970,1,1)</f>
        <v>42617.066921296297</v>
      </c>
    </row>
    <row r="3231" spans="1:21" ht="29" x14ac:dyDescent="0.35">
      <c r="A3231">
        <v>3896</v>
      </c>
      <c r="B3231" s="3" t="s">
        <v>3893</v>
      </c>
      <c r="C3231" s="3" t="s">
        <v>8004</v>
      </c>
      <c r="D3231" s="6">
        <v>1600</v>
      </c>
      <c r="E3231" s="8">
        <v>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>ROUND((E3231/D3231)*100,0)</f>
        <v>0</v>
      </c>
      <c r="P3231" s="8">
        <f>IFERROR(ROUND(E3231/L3231,2),0)</f>
        <v>0</v>
      </c>
      <c r="Q3231" s="10" t="s">
        <v>8339</v>
      </c>
      <c r="R3231" t="s">
        <v>8340</v>
      </c>
      <c r="S3231">
        <f>YEAR(T3231)</f>
        <v>2014</v>
      </c>
      <c r="T3231" s="14">
        <f>(((J3231/60)/60)/24)+DATE(1970,1,1)</f>
        <v>41793.191875000004</v>
      </c>
      <c r="U3231" s="15">
        <f>(((I3231/60)/60)/24)+DATE(1970,1,1)</f>
        <v>41807.191875000004</v>
      </c>
    </row>
    <row r="3232" spans="1:21" ht="29" x14ac:dyDescent="0.35">
      <c r="A3232">
        <v>4091</v>
      </c>
      <c r="B3232" s="3" t="s">
        <v>4087</v>
      </c>
      <c r="C3232" s="3" t="s">
        <v>8194</v>
      </c>
      <c r="D3232" s="6">
        <v>1600</v>
      </c>
      <c r="E3232" s="8">
        <v>0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>ROUND((E3232/D3232)*100,0)</f>
        <v>0</v>
      </c>
      <c r="P3232" s="8">
        <f>IFERROR(ROUND(E3232/L3232,2),0)</f>
        <v>0</v>
      </c>
      <c r="Q3232" s="10" t="s">
        <v>8339</v>
      </c>
      <c r="R3232" t="s">
        <v>8340</v>
      </c>
      <c r="S3232">
        <f>YEAR(T3232)</f>
        <v>2014</v>
      </c>
      <c r="T3232" s="14">
        <f>(((J3232/60)/60)/24)+DATE(1970,1,1)</f>
        <v>41990.506377314814</v>
      </c>
      <c r="U3232" s="15">
        <f>(((I3232/60)/60)/24)+DATE(1970,1,1)</f>
        <v>42020.506377314814</v>
      </c>
    </row>
    <row r="3233" spans="1:21" ht="29" x14ac:dyDescent="0.35">
      <c r="A3233">
        <v>2008</v>
      </c>
      <c r="B3233" s="3" t="s">
        <v>2009</v>
      </c>
      <c r="C3233" s="3" t="s">
        <v>6118</v>
      </c>
      <c r="D3233" s="6">
        <v>1570.79</v>
      </c>
      <c r="E3233" s="8">
        <v>1677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>ROUND((E3233/D3233)*100,0)</f>
        <v>107</v>
      </c>
      <c r="P3233" s="8">
        <f>IFERROR(ROUND(E3233/L3233,2),0)</f>
        <v>40.9</v>
      </c>
      <c r="Q3233" s="10" t="s">
        <v>8316</v>
      </c>
      <c r="R3233" t="s">
        <v>8317</v>
      </c>
      <c r="S3233">
        <f>YEAR(T3233)</f>
        <v>2011</v>
      </c>
      <c r="T3233" s="14">
        <f>(((J3233/60)/60)/24)+DATE(1970,1,1)</f>
        <v>40761.604421296295</v>
      </c>
      <c r="U3233" s="15">
        <f>(((I3233/60)/60)/24)+DATE(1970,1,1)</f>
        <v>40805.604421296295</v>
      </c>
    </row>
    <row r="3234" spans="1:21" ht="29" x14ac:dyDescent="0.35">
      <c r="A3234">
        <v>2549</v>
      </c>
      <c r="B3234" s="3" t="s">
        <v>2549</v>
      </c>
      <c r="C3234" s="3" t="s">
        <v>6659</v>
      </c>
      <c r="D3234" s="6">
        <v>1570</v>
      </c>
      <c r="E3234" s="8">
        <v>645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>ROUND((E3234/D3234)*100,0)</f>
        <v>41</v>
      </c>
      <c r="P3234" s="8">
        <f>IFERROR(ROUND(E3234/L3234,2),0)</f>
        <v>17.43</v>
      </c>
      <c r="Q3234" s="10" t="s">
        <v>8313</v>
      </c>
      <c r="R3234" t="s">
        <v>8341</v>
      </c>
      <c r="S3234">
        <f>YEAR(T3234)</f>
        <v>2013</v>
      </c>
      <c r="T3234" s="14">
        <f>(((J3234/60)/60)/24)+DATE(1970,1,1)</f>
        <v>41390.757754629631</v>
      </c>
      <c r="U3234" s="15">
        <f>(((I3234/60)/60)/24)+DATE(1970,1,1)</f>
        <v>41425.708333333336</v>
      </c>
    </row>
    <row r="3235" spans="1:21" ht="29" x14ac:dyDescent="0.35">
      <c r="A3235">
        <v>3497</v>
      </c>
      <c r="B3235" s="3" t="s">
        <v>3496</v>
      </c>
      <c r="C3235" s="3" t="s">
        <v>7607</v>
      </c>
      <c r="D3235" s="6">
        <v>1551</v>
      </c>
      <c r="E3235" s="8">
        <v>11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>ROUND((E3235/D3235)*100,0)</f>
        <v>1</v>
      </c>
      <c r="P3235" s="8">
        <f>IFERROR(ROUND(E3235/L3235,2),0)</f>
        <v>0.22</v>
      </c>
      <c r="Q3235" s="10" t="s">
        <v>8339</v>
      </c>
      <c r="R3235" t="s">
        <v>8340</v>
      </c>
      <c r="S3235">
        <f>YEAR(T3235)</f>
        <v>2016</v>
      </c>
      <c r="T3235" s="14">
        <f>(((J3235/60)/60)/24)+DATE(1970,1,1)</f>
        <v>42511.741944444439</v>
      </c>
      <c r="U3235" s="15">
        <f>(((I3235/60)/60)/24)+DATE(1970,1,1)</f>
        <v>42523.916666666672</v>
      </c>
    </row>
    <row r="3236" spans="1:21" ht="29" x14ac:dyDescent="0.35">
      <c r="A3236">
        <v>1020</v>
      </c>
      <c r="B3236" s="3" t="s">
        <v>1021</v>
      </c>
      <c r="C3236" s="3" t="s">
        <v>5130</v>
      </c>
      <c r="D3236" s="6">
        <v>1550</v>
      </c>
      <c r="E3236" s="8">
        <v>5940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>ROUND((E3236/D3236)*100,0)</f>
        <v>383</v>
      </c>
      <c r="P3236" s="8">
        <f>IFERROR(ROUND(E3236/L3236,2),0)</f>
        <v>198</v>
      </c>
      <c r="Q3236" s="10" t="s">
        <v>8313</v>
      </c>
      <c r="R3236" t="s">
        <v>8320</v>
      </c>
      <c r="S3236">
        <f>YEAR(T3236)</f>
        <v>2015</v>
      </c>
      <c r="T3236" s="14">
        <f>(((J3236/60)/60)/24)+DATE(1970,1,1)</f>
        <v>42127.069548611107</v>
      </c>
      <c r="U3236" s="15">
        <f>(((I3236/60)/60)/24)+DATE(1970,1,1)</f>
        <v>42157.032638888893</v>
      </c>
    </row>
    <row r="3237" spans="1:21" ht="29" x14ac:dyDescent="0.35">
      <c r="A3237">
        <v>17</v>
      </c>
      <c r="B3237" s="3" t="s">
        <v>19</v>
      </c>
      <c r="C3237" s="3" t="s">
        <v>4128</v>
      </c>
      <c r="D3237" s="6">
        <v>1500</v>
      </c>
      <c r="E3237" s="8">
        <v>315222.2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>ROUND((E3237/D3237)*100,0)</f>
        <v>21015</v>
      </c>
      <c r="P3237" s="8">
        <f>IFERROR(ROUND(E3237/L3237,2),0)</f>
        <v>8756.17</v>
      </c>
      <c r="Q3237" s="10" t="s">
        <v>8308</v>
      </c>
      <c r="R3237" t="s">
        <v>8309</v>
      </c>
      <c r="S3237">
        <f>YEAR(T3237)</f>
        <v>2014</v>
      </c>
      <c r="T3237" s="14">
        <f>(((J3237/60)/60)/24)+DATE(1970,1,1)</f>
        <v>41917.731736111113</v>
      </c>
      <c r="U3237" s="15">
        <f>(((I3237/60)/60)/24)+DATE(1970,1,1)</f>
        <v>41947.773402777777</v>
      </c>
    </row>
    <row r="3238" spans="1:21" ht="29" x14ac:dyDescent="0.35">
      <c r="A3238">
        <v>96</v>
      </c>
      <c r="B3238" s="3" t="s">
        <v>98</v>
      </c>
      <c r="C3238" s="3" t="s">
        <v>4207</v>
      </c>
      <c r="D3238" s="6">
        <v>1500</v>
      </c>
      <c r="E3238" s="8">
        <v>84947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>ROUND((E3238/D3238)*100,0)</f>
        <v>5663</v>
      </c>
      <c r="P3238" s="8">
        <f>IFERROR(ROUND(E3238/L3238,2),0)</f>
        <v>2498.44</v>
      </c>
      <c r="Q3238" s="10" t="s">
        <v>8308</v>
      </c>
      <c r="R3238" t="s">
        <v>8310</v>
      </c>
      <c r="S3238">
        <f>YEAR(T3238)</f>
        <v>2010</v>
      </c>
      <c r="T3238" s="14">
        <f>(((J3238/60)/60)/24)+DATE(1970,1,1)</f>
        <v>40324.662511574075</v>
      </c>
      <c r="U3238" s="15">
        <f>(((I3238/60)/60)/24)+DATE(1970,1,1)</f>
        <v>40391.125</v>
      </c>
    </row>
    <row r="3239" spans="1:21" ht="29" x14ac:dyDescent="0.35">
      <c r="A3239">
        <v>99</v>
      </c>
      <c r="B3239" s="3" t="s">
        <v>101</v>
      </c>
      <c r="C3239" s="3" t="s">
        <v>4210</v>
      </c>
      <c r="D3239" s="6">
        <v>1500</v>
      </c>
      <c r="E3239" s="8">
        <v>80070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>ROUND((E3239/D3239)*100,0)</f>
        <v>5338</v>
      </c>
      <c r="P3239" s="8">
        <f>IFERROR(ROUND(E3239/L3239,2),0)</f>
        <v>2053.08</v>
      </c>
      <c r="Q3239" s="10" t="s">
        <v>8308</v>
      </c>
      <c r="R3239" t="s">
        <v>8310</v>
      </c>
      <c r="S3239">
        <f>YEAR(T3239)</f>
        <v>2013</v>
      </c>
      <c r="T3239" s="14">
        <f>(((J3239/60)/60)/24)+DATE(1970,1,1)</f>
        <v>41631.902766203704</v>
      </c>
      <c r="U3239" s="15">
        <f>(((I3239/60)/60)/24)+DATE(1970,1,1)</f>
        <v>41661.902766203704</v>
      </c>
    </row>
    <row r="3240" spans="1:21" ht="29" x14ac:dyDescent="0.35">
      <c r="A3240">
        <v>108</v>
      </c>
      <c r="B3240" s="3" t="s">
        <v>110</v>
      </c>
      <c r="C3240" s="3" t="s">
        <v>4219</v>
      </c>
      <c r="D3240" s="6">
        <v>1500</v>
      </c>
      <c r="E3240" s="8">
        <v>76047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>ROUND((E3240/D3240)*100,0)</f>
        <v>5070</v>
      </c>
      <c r="P3240" s="8">
        <f>IFERROR(ROUND(E3240/L3240,2),0)</f>
        <v>1618.02</v>
      </c>
      <c r="Q3240" s="10" t="s">
        <v>8308</v>
      </c>
      <c r="R3240" t="s">
        <v>8310</v>
      </c>
      <c r="S3240">
        <f>YEAR(T3240)</f>
        <v>2013</v>
      </c>
      <c r="T3240" s="14">
        <f>(((J3240/60)/60)/24)+DATE(1970,1,1)</f>
        <v>41365.613078703704</v>
      </c>
      <c r="U3240" s="15">
        <f>(((I3240/60)/60)/24)+DATE(1970,1,1)</f>
        <v>41425.613078703704</v>
      </c>
    </row>
    <row r="3241" spans="1:21" ht="29" x14ac:dyDescent="0.35">
      <c r="A3241">
        <v>154</v>
      </c>
      <c r="B3241" s="3" t="s">
        <v>156</v>
      </c>
      <c r="C3241" s="3" t="s">
        <v>4264</v>
      </c>
      <c r="D3241" s="6">
        <v>1500</v>
      </c>
      <c r="E3241" s="8">
        <v>51544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>ROUND((E3241/D3241)*100,0)</f>
        <v>3436</v>
      </c>
      <c r="P3241" s="8">
        <f>IFERROR(ROUND(E3241/L3241,2),0)</f>
        <v>17181.330000000002</v>
      </c>
      <c r="Q3241" s="10" t="s">
        <v>8308</v>
      </c>
      <c r="R3241" t="s">
        <v>8327</v>
      </c>
      <c r="S3241">
        <f>YEAR(T3241)</f>
        <v>2015</v>
      </c>
      <c r="T3241" s="14">
        <f>(((J3241/60)/60)/24)+DATE(1970,1,1)</f>
        <v>42115.547395833331</v>
      </c>
      <c r="U3241" s="15">
        <f>(((I3241/60)/60)/24)+DATE(1970,1,1)</f>
        <v>42158.547395833331</v>
      </c>
    </row>
    <row r="3242" spans="1:21" ht="29" x14ac:dyDescent="0.35">
      <c r="A3242">
        <v>176</v>
      </c>
      <c r="B3242" s="3" t="s">
        <v>178</v>
      </c>
      <c r="C3242" s="3" t="s">
        <v>4286</v>
      </c>
      <c r="D3242" s="6">
        <v>1500</v>
      </c>
      <c r="E3242" s="8">
        <v>46032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>ROUND((E3242/D3242)*100,0)</f>
        <v>3069</v>
      </c>
      <c r="P3242" s="8">
        <f>IFERROR(ROUND(E3242/L3242,2),0)</f>
        <v>0</v>
      </c>
      <c r="Q3242" s="10" t="s">
        <v>8308</v>
      </c>
      <c r="R3242" t="s">
        <v>8323</v>
      </c>
      <c r="S3242">
        <f>YEAR(T3242)</f>
        <v>2015</v>
      </c>
      <c r="T3242" s="14">
        <f>(((J3242/60)/60)/24)+DATE(1970,1,1)</f>
        <v>42191.824062500003</v>
      </c>
      <c r="U3242" s="15">
        <f>(((I3242/60)/60)/24)+DATE(1970,1,1)</f>
        <v>42221.824062500003</v>
      </c>
    </row>
    <row r="3243" spans="1:21" ht="29" x14ac:dyDescent="0.35">
      <c r="A3243">
        <v>184</v>
      </c>
      <c r="B3243" s="3" t="s">
        <v>186</v>
      </c>
      <c r="C3243" s="3" t="s">
        <v>4294</v>
      </c>
      <c r="D3243" s="6">
        <v>1500</v>
      </c>
      <c r="E3243" s="8">
        <v>43758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>ROUND((E3243/D3243)*100,0)</f>
        <v>2917</v>
      </c>
      <c r="P3243" s="8">
        <f>IFERROR(ROUND(E3243/L3243,2),0)</f>
        <v>21879</v>
      </c>
      <c r="Q3243" s="10" t="s">
        <v>8308</v>
      </c>
      <c r="R3243" t="s">
        <v>8323</v>
      </c>
      <c r="S3243">
        <f>YEAR(T3243)</f>
        <v>2014</v>
      </c>
      <c r="T3243" s="14">
        <f>(((J3243/60)/60)/24)+DATE(1970,1,1)</f>
        <v>41825.791226851856</v>
      </c>
      <c r="U3243" s="15">
        <f>(((I3243/60)/60)/24)+DATE(1970,1,1)</f>
        <v>41883.165972222225</v>
      </c>
    </row>
    <row r="3244" spans="1:21" ht="29" x14ac:dyDescent="0.35">
      <c r="A3244">
        <v>188</v>
      </c>
      <c r="B3244" s="3" t="s">
        <v>190</v>
      </c>
      <c r="C3244" s="3" t="s">
        <v>4298</v>
      </c>
      <c r="D3244" s="6">
        <v>1500</v>
      </c>
      <c r="E3244" s="8">
        <v>42642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>ROUND((E3244/D3244)*100,0)</f>
        <v>2843</v>
      </c>
      <c r="P3244" s="8">
        <f>IFERROR(ROUND(E3244/L3244,2),0)</f>
        <v>0</v>
      </c>
      <c r="Q3244" s="10" t="s">
        <v>8308</v>
      </c>
      <c r="R3244" t="s">
        <v>8323</v>
      </c>
      <c r="S3244">
        <f>YEAR(T3244)</f>
        <v>2014</v>
      </c>
      <c r="T3244" s="14">
        <f>(((J3244/60)/60)/24)+DATE(1970,1,1)</f>
        <v>41857.18304398148</v>
      </c>
      <c r="U3244" s="15">
        <f>(((I3244/60)/60)/24)+DATE(1970,1,1)</f>
        <v>41887.18304398148</v>
      </c>
    </row>
    <row r="3245" spans="1:21" ht="29" x14ac:dyDescent="0.35">
      <c r="A3245">
        <v>253</v>
      </c>
      <c r="B3245" s="3" t="s">
        <v>254</v>
      </c>
      <c r="C3245" s="3" t="s">
        <v>4363</v>
      </c>
      <c r="D3245" s="6">
        <v>1500</v>
      </c>
      <c r="E3245" s="8">
        <v>32035.51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>ROUND((E3245/D3245)*100,0)</f>
        <v>2136</v>
      </c>
      <c r="P3245" s="8">
        <f>IFERROR(ROUND(E3245/L3245,2),0)</f>
        <v>4576.5</v>
      </c>
      <c r="Q3245" s="10" t="s">
        <v>8308</v>
      </c>
      <c r="R3245" t="s">
        <v>8332</v>
      </c>
      <c r="S3245">
        <f>YEAR(T3245)</f>
        <v>2012</v>
      </c>
      <c r="T3245" s="14">
        <f>(((J3245/60)/60)/24)+DATE(1970,1,1)</f>
        <v>40924.650868055556</v>
      </c>
      <c r="U3245" s="15">
        <f>(((I3245/60)/60)/24)+DATE(1970,1,1)</f>
        <v>40954.650868055556</v>
      </c>
    </row>
    <row r="3246" spans="1:21" ht="29" x14ac:dyDescent="0.35">
      <c r="A3246">
        <v>477</v>
      </c>
      <c r="B3246" s="3" t="s">
        <v>478</v>
      </c>
      <c r="C3246" s="3" t="s">
        <v>4587</v>
      </c>
      <c r="D3246" s="6">
        <v>1500</v>
      </c>
      <c r="E3246" s="8">
        <v>16232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>ROUND((E3246/D3246)*100,0)</f>
        <v>1082</v>
      </c>
      <c r="P3246" s="8">
        <f>IFERROR(ROUND(E3246/L3246,2),0)</f>
        <v>0</v>
      </c>
      <c r="Q3246" s="10" t="s">
        <v>8308</v>
      </c>
      <c r="R3246" t="s">
        <v>8335</v>
      </c>
      <c r="S3246">
        <f>YEAR(T3246)</f>
        <v>2012</v>
      </c>
      <c r="T3246" s="14">
        <f>(((J3246/60)/60)/24)+DATE(1970,1,1)</f>
        <v>40987.83488425926</v>
      </c>
      <c r="U3246" s="15">
        <f>(((I3246/60)/60)/24)+DATE(1970,1,1)</f>
        <v>41047.83488425926</v>
      </c>
    </row>
    <row r="3247" spans="1:21" ht="29" x14ac:dyDescent="0.35">
      <c r="A3247">
        <v>514</v>
      </c>
      <c r="B3247" s="3" t="s">
        <v>515</v>
      </c>
      <c r="C3247" s="3" t="s">
        <v>4624</v>
      </c>
      <c r="D3247" s="6">
        <v>1500</v>
      </c>
      <c r="E3247" s="8">
        <v>15315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>ROUND((E3247/D3247)*100,0)</f>
        <v>1021</v>
      </c>
      <c r="P3247" s="8">
        <f>IFERROR(ROUND(E3247/L3247,2),0)</f>
        <v>5105</v>
      </c>
      <c r="Q3247" s="10" t="s">
        <v>8308</v>
      </c>
      <c r="R3247" t="s">
        <v>8335</v>
      </c>
      <c r="S3247">
        <f>YEAR(T3247)</f>
        <v>2014</v>
      </c>
      <c r="T3247" s="14">
        <f>(((J3247/60)/60)/24)+DATE(1970,1,1)</f>
        <v>41830.613969907405</v>
      </c>
      <c r="U3247" s="15">
        <f>(((I3247/60)/60)/24)+DATE(1970,1,1)</f>
        <v>41860.613969907405</v>
      </c>
    </row>
    <row r="3248" spans="1:21" ht="29" x14ac:dyDescent="0.35">
      <c r="A3248">
        <v>526</v>
      </c>
      <c r="B3248" s="3" t="s">
        <v>527</v>
      </c>
      <c r="C3248" s="3" t="s">
        <v>4636</v>
      </c>
      <c r="D3248" s="6">
        <v>1500</v>
      </c>
      <c r="E3248" s="8">
        <v>15077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>ROUND((E3248/D3248)*100,0)</f>
        <v>1005</v>
      </c>
      <c r="P3248" s="8">
        <f>IFERROR(ROUND(E3248/L3248,2),0)</f>
        <v>655.52</v>
      </c>
      <c r="Q3248" s="10" t="s">
        <v>8339</v>
      </c>
      <c r="R3248" t="s">
        <v>8340</v>
      </c>
      <c r="S3248">
        <f>YEAR(T3248)</f>
        <v>2015</v>
      </c>
      <c r="T3248" s="14">
        <f>(((J3248/60)/60)/24)+DATE(1970,1,1)</f>
        <v>42192.591944444444</v>
      </c>
      <c r="U3248" s="15">
        <f>(((I3248/60)/60)/24)+DATE(1970,1,1)</f>
        <v>42223.708333333328</v>
      </c>
    </row>
    <row r="3249" spans="1:21" ht="29" x14ac:dyDescent="0.35">
      <c r="A3249">
        <v>604</v>
      </c>
      <c r="B3249" s="3" t="s">
        <v>605</v>
      </c>
      <c r="C3249" s="3" t="s">
        <v>4714</v>
      </c>
      <c r="D3249" s="6">
        <v>1500</v>
      </c>
      <c r="E3249" s="8">
        <v>12001.5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>ROUND((E3249/D3249)*100,0)</f>
        <v>800</v>
      </c>
      <c r="P3249" s="8">
        <f>IFERROR(ROUND(E3249/L3249,2),0)</f>
        <v>0</v>
      </c>
      <c r="Q3249" s="10" t="s">
        <v>8316</v>
      </c>
      <c r="R3249" t="s">
        <v>8334</v>
      </c>
      <c r="S3249">
        <f>YEAR(T3249)</f>
        <v>2014</v>
      </c>
      <c r="T3249" s="14">
        <f>(((J3249/60)/60)/24)+DATE(1970,1,1)</f>
        <v>41849.035370370373</v>
      </c>
      <c r="U3249" s="15">
        <f>(((I3249/60)/60)/24)+DATE(1970,1,1)</f>
        <v>41879.035370370373</v>
      </c>
    </row>
    <row r="3250" spans="1:21" ht="29" x14ac:dyDescent="0.35">
      <c r="A3250">
        <v>650</v>
      </c>
      <c r="B3250" s="3" t="s">
        <v>651</v>
      </c>
      <c r="C3250" s="3" t="s">
        <v>4760</v>
      </c>
      <c r="D3250" s="6">
        <v>1500</v>
      </c>
      <c r="E3250" s="8">
        <v>11122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>ROUND((E3250/D3250)*100,0)</f>
        <v>741</v>
      </c>
      <c r="P3250" s="8">
        <f>IFERROR(ROUND(E3250/L3250,2),0)</f>
        <v>231.71</v>
      </c>
      <c r="Q3250" s="10" t="s">
        <v>8316</v>
      </c>
      <c r="R3250" t="s">
        <v>8324</v>
      </c>
      <c r="S3250">
        <f>YEAR(T3250)</f>
        <v>2014</v>
      </c>
      <c r="T3250" s="14">
        <f>(((J3250/60)/60)/24)+DATE(1970,1,1)</f>
        <v>41932.036851851852</v>
      </c>
      <c r="U3250" s="15">
        <f>(((I3250/60)/60)/24)+DATE(1970,1,1)</f>
        <v>41992.078518518523</v>
      </c>
    </row>
    <row r="3251" spans="1:21" ht="29" x14ac:dyDescent="0.35">
      <c r="A3251">
        <v>738</v>
      </c>
      <c r="B3251" s="3" t="s">
        <v>739</v>
      </c>
      <c r="C3251" s="3" t="s">
        <v>4848</v>
      </c>
      <c r="D3251" s="6">
        <v>1500</v>
      </c>
      <c r="E3251" s="8">
        <v>9536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>ROUND((E3251/D3251)*100,0)</f>
        <v>636</v>
      </c>
      <c r="P3251" s="8">
        <f>IFERROR(ROUND(E3251/L3251,2),0)</f>
        <v>232.59</v>
      </c>
      <c r="Q3251" s="10" t="s">
        <v>8318</v>
      </c>
      <c r="R3251" t="s">
        <v>8319</v>
      </c>
      <c r="S3251">
        <f>YEAR(T3251)</f>
        <v>2014</v>
      </c>
      <c r="T3251" s="14">
        <f>(((J3251/60)/60)/24)+DATE(1970,1,1)</f>
        <v>41943.604097222218</v>
      </c>
      <c r="U3251" s="15">
        <f>(((I3251/60)/60)/24)+DATE(1970,1,1)</f>
        <v>41974.207638888889</v>
      </c>
    </row>
    <row r="3252" spans="1:21" ht="29" x14ac:dyDescent="0.35">
      <c r="A3252">
        <v>772</v>
      </c>
      <c r="B3252" s="3" t="s">
        <v>773</v>
      </c>
      <c r="C3252" s="3" t="s">
        <v>4882</v>
      </c>
      <c r="D3252" s="6">
        <v>1500</v>
      </c>
      <c r="E3252" s="8">
        <v>8792.02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>ROUND((E3252/D3252)*100,0)</f>
        <v>586</v>
      </c>
      <c r="P3252" s="8">
        <f>IFERROR(ROUND(E3252/L3252,2),0)</f>
        <v>8792.02</v>
      </c>
      <c r="Q3252" s="10" t="s">
        <v>8318</v>
      </c>
      <c r="R3252" t="s">
        <v>8342</v>
      </c>
      <c r="S3252">
        <f>YEAR(T3252)</f>
        <v>2009</v>
      </c>
      <c r="T3252" s="14">
        <f>(((J3252/60)/60)/24)+DATE(1970,1,1)</f>
        <v>40068.056932870371</v>
      </c>
      <c r="U3252" s="15">
        <f>(((I3252/60)/60)/24)+DATE(1970,1,1)</f>
        <v>40118.165972222225</v>
      </c>
    </row>
    <row r="3253" spans="1:21" ht="29" x14ac:dyDescent="0.35">
      <c r="A3253">
        <v>783</v>
      </c>
      <c r="B3253" s="3" t="s">
        <v>784</v>
      </c>
      <c r="C3253" s="3" t="s">
        <v>4893</v>
      </c>
      <c r="D3253" s="6">
        <v>1500</v>
      </c>
      <c r="E3253" s="8">
        <v>8666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>ROUND((E3253/D3253)*100,0)</f>
        <v>578</v>
      </c>
      <c r="P3253" s="8">
        <f>IFERROR(ROUND(E3253/L3253,2),0)</f>
        <v>247.6</v>
      </c>
      <c r="Q3253" s="10" t="s">
        <v>8313</v>
      </c>
      <c r="R3253" t="s">
        <v>8315</v>
      </c>
      <c r="S3253">
        <f>YEAR(T3253)</f>
        <v>2012</v>
      </c>
      <c r="T3253" s="14">
        <f>(((J3253/60)/60)/24)+DATE(1970,1,1)</f>
        <v>40987.773715277777</v>
      </c>
      <c r="U3253" s="15">
        <f>(((I3253/60)/60)/24)+DATE(1970,1,1)</f>
        <v>41026.916666666664</v>
      </c>
    </row>
    <row r="3254" spans="1:21" ht="29" x14ac:dyDescent="0.35">
      <c r="A3254">
        <v>800</v>
      </c>
      <c r="B3254" s="3" t="s">
        <v>801</v>
      </c>
      <c r="C3254" s="3" t="s">
        <v>4910</v>
      </c>
      <c r="D3254" s="6">
        <v>1500</v>
      </c>
      <c r="E3254" s="8">
        <v>8399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>ROUND((E3254/D3254)*100,0)</f>
        <v>560</v>
      </c>
      <c r="P3254" s="8">
        <f>IFERROR(ROUND(E3254/L3254,2),0)</f>
        <v>149.97999999999999</v>
      </c>
      <c r="Q3254" s="10" t="s">
        <v>8313</v>
      </c>
      <c r="R3254" t="s">
        <v>8315</v>
      </c>
      <c r="S3254">
        <f>YEAR(T3254)</f>
        <v>2014</v>
      </c>
      <c r="T3254" s="14">
        <f>(((J3254/60)/60)/24)+DATE(1970,1,1)</f>
        <v>41863.433495370373</v>
      </c>
      <c r="U3254" s="15">
        <f>(((I3254/60)/60)/24)+DATE(1970,1,1)</f>
        <v>41893.433495370373</v>
      </c>
    </row>
    <row r="3255" spans="1:21" ht="29" x14ac:dyDescent="0.35">
      <c r="A3255">
        <v>810</v>
      </c>
      <c r="B3255" s="3" t="s">
        <v>811</v>
      </c>
      <c r="C3255" s="3" t="s">
        <v>4920</v>
      </c>
      <c r="D3255" s="6">
        <v>1500</v>
      </c>
      <c r="E3255" s="8">
        <v>8256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>ROUND((E3255/D3255)*100,0)</f>
        <v>550</v>
      </c>
      <c r="P3255" s="8">
        <f>IFERROR(ROUND(E3255/L3255,2),0)</f>
        <v>305.77999999999997</v>
      </c>
      <c r="Q3255" s="10" t="s">
        <v>8313</v>
      </c>
      <c r="R3255" t="s">
        <v>8315</v>
      </c>
      <c r="S3255">
        <f>YEAR(T3255)</f>
        <v>2012</v>
      </c>
      <c r="T3255" s="14">
        <f>(((J3255/60)/60)/24)+DATE(1970,1,1)</f>
        <v>41123.056273148148</v>
      </c>
      <c r="U3255" s="15">
        <f>(((I3255/60)/60)/24)+DATE(1970,1,1)</f>
        <v>41153.056273148148</v>
      </c>
    </row>
    <row r="3256" spans="1:21" x14ac:dyDescent="0.35">
      <c r="A3256">
        <v>813</v>
      </c>
      <c r="B3256" s="3" t="s">
        <v>814</v>
      </c>
      <c r="C3256" s="3" t="s">
        <v>4923</v>
      </c>
      <c r="D3256" s="6">
        <v>1500</v>
      </c>
      <c r="E3256" s="8">
        <v>8227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>ROUND((E3256/D3256)*100,0)</f>
        <v>548</v>
      </c>
      <c r="P3256" s="8">
        <f>IFERROR(ROUND(E3256/L3256,2),0)</f>
        <v>85.7</v>
      </c>
      <c r="Q3256" s="10" t="s">
        <v>8313</v>
      </c>
      <c r="R3256" t="s">
        <v>8315</v>
      </c>
      <c r="S3256">
        <f>YEAR(T3256)</f>
        <v>2012</v>
      </c>
      <c r="T3256" s="14">
        <f>(((J3256/60)/60)/24)+DATE(1970,1,1)</f>
        <v>41080.960243055553</v>
      </c>
      <c r="U3256" s="15">
        <f>(((I3256/60)/60)/24)+DATE(1970,1,1)</f>
        <v>41110.960243055553</v>
      </c>
    </row>
    <row r="3257" spans="1:21" ht="29" x14ac:dyDescent="0.35">
      <c r="A3257">
        <v>817</v>
      </c>
      <c r="B3257" s="3" t="s">
        <v>818</v>
      </c>
      <c r="C3257" s="3" t="s">
        <v>4927</v>
      </c>
      <c r="D3257" s="6">
        <v>1500</v>
      </c>
      <c r="E3257" s="8">
        <v>8207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>ROUND((E3257/D3257)*100,0)</f>
        <v>547</v>
      </c>
      <c r="P3257" s="8">
        <f>IFERROR(ROUND(E3257/L3257,2),0)</f>
        <v>356.83</v>
      </c>
      <c r="Q3257" s="10" t="s">
        <v>8313</v>
      </c>
      <c r="R3257" t="s">
        <v>8315</v>
      </c>
      <c r="S3257">
        <f>YEAR(T3257)</f>
        <v>2012</v>
      </c>
      <c r="T3257" s="14">
        <f>(((J3257/60)/60)/24)+DATE(1970,1,1)</f>
        <v>40925.599664351852</v>
      </c>
      <c r="U3257" s="15">
        <f>(((I3257/60)/60)/24)+DATE(1970,1,1)</f>
        <v>40979.207638888889</v>
      </c>
    </row>
    <row r="3258" spans="1:21" ht="29" x14ac:dyDescent="0.35">
      <c r="A3258">
        <v>831</v>
      </c>
      <c r="B3258" s="3" t="s">
        <v>832</v>
      </c>
      <c r="C3258" s="3" t="s">
        <v>4941</v>
      </c>
      <c r="D3258" s="6">
        <v>1500</v>
      </c>
      <c r="E3258" s="8">
        <v>8095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>ROUND((E3258/D3258)*100,0)</f>
        <v>540</v>
      </c>
      <c r="P3258" s="8">
        <f>IFERROR(ROUND(E3258/L3258,2),0)</f>
        <v>404.75</v>
      </c>
      <c r="Q3258" s="10" t="s">
        <v>8313</v>
      </c>
      <c r="R3258" t="s">
        <v>8315</v>
      </c>
      <c r="S3258">
        <f>YEAR(T3258)</f>
        <v>2012</v>
      </c>
      <c r="T3258" s="14">
        <f>(((J3258/60)/60)/24)+DATE(1970,1,1)</f>
        <v>40996.646921296298</v>
      </c>
      <c r="U3258" s="15">
        <f>(((I3258/60)/60)/24)+DATE(1970,1,1)</f>
        <v>41026.646921296298</v>
      </c>
    </row>
    <row r="3259" spans="1:21" ht="29" x14ac:dyDescent="0.35">
      <c r="A3259">
        <v>882</v>
      </c>
      <c r="B3259" s="3" t="s">
        <v>883</v>
      </c>
      <c r="C3259" s="3" t="s">
        <v>4992</v>
      </c>
      <c r="D3259" s="6">
        <v>1500</v>
      </c>
      <c r="E3259" s="8">
        <v>7540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>ROUND((E3259/D3259)*100,0)</f>
        <v>503</v>
      </c>
      <c r="P3259" s="8">
        <f>IFERROR(ROUND(E3259/L3259,2),0)</f>
        <v>538.57000000000005</v>
      </c>
      <c r="Q3259" s="10" t="s">
        <v>8313</v>
      </c>
      <c r="R3259" t="s">
        <v>8343</v>
      </c>
      <c r="S3259">
        <f>YEAR(T3259)</f>
        <v>2011</v>
      </c>
      <c r="T3259" s="14">
        <f>(((J3259/60)/60)/24)+DATE(1970,1,1)</f>
        <v>40759.860532407409</v>
      </c>
      <c r="U3259" s="15">
        <f>(((I3259/60)/60)/24)+DATE(1970,1,1)</f>
        <v>40792.860532407409</v>
      </c>
    </row>
    <row r="3260" spans="1:21" ht="29" x14ac:dyDescent="0.35">
      <c r="A3260">
        <v>914</v>
      </c>
      <c r="B3260" s="3" t="s">
        <v>915</v>
      </c>
      <c r="C3260" s="3" t="s">
        <v>5024</v>
      </c>
      <c r="D3260" s="6">
        <v>1500</v>
      </c>
      <c r="E3260" s="8">
        <v>7050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>ROUND((E3260/D3260)*100,0)</f>
        <v>470</v>
      </c>
      <c r="P3260" s="8">
        <f>IFERROR(ROUND(E3260/L3260,2),0)</f>
        <v>0</v>
      </c>
      <c r="Q3260" s="10" t="s">
        <v>8313</v>
      </c>
      <c r="R3260" t="s">
        <v>8344</v>
      </c>
      <c r="S3260">
        <f>YEAR(T3260)</f>
        <v>2012</v>
      </c>
      <c r="T3260" s="14">
        <f>(((J3260/60)/60)/24)+DATE(1970,1,1)</f>
        <v>41116.763275462967</v>
      </c>
      <c r="U3260" s="15">
        <f>(((I3260/60)/60)/24)+DATE(1970,1,1)</f>
        <v>41146.763275462967</v>
      </c>
    </row>
    <row r="3261" spans="1:21" ht="29" x14ac:dyDescent="0.35">
      <c r="A3261">
        <v>1038</v>
      </c>
      <c r="B3261" s="3" t="s">
        <v>1039</v>
      </c>
      <c r="C3261" s="3" t="s">
        <v>5148</v>
      </c>
      <c r="D3261" s="6">
        <v>1500</v>
      </c>
      <c r="E3261" s="8">
        <v>5739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>ROUND((E3261/D3261)*100,0)</f>
        <v>383</v>
      </c>
      <c r="P3261" s="8">
        <f>IFERROR(ROUND(E3261/L3261,2),0)</f>
        <v>94.08</v>
      </c>
      <c r="Q3261" s="10" t="s">
        <v>8313</v>
      </c>
      <c r="R3261" t="s">
        <v>8320</v>
      </c>
      <c r="S3261">
        <f>YEAR(T3261)</f>
        <v>2016</v>
      </c>
      <c r="T3261" s="14">
        <f>(((J3261/60)/60)/24)+DATE(1970,1,1)</f>
        <v>42418.231747685189</v>
      </c>
      <c r="U3261" s="15">
        <f>(((I3261/60)/60)/24)+DATE(1970,1,1)</f>
        <v>42448.190081018518</v>
      </c>
    </row>
    <row r="3262" spans="1:21" ht="29" x14ac:dyDescent="0.35">
      <c r="A3262">
        <v>1053</v>
      </c>
      <c r="B3262" s="3" t="s">
        <v>1054</v>
      </c>
      <c r="C3262" s="3" t="s">
        <v>5163</v>
      </c>
      <c r="D3262" s="6">
        <v>1500</v>
      </c>
      <c r="E3262" s="8">
        <v>5623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>ROUND((E3262/D3262)*100,0)</f>
        <v>375</v>
      </c>
      <c r="P3262" s="8">
        <f>IFERROR(ROUND(E3262/L3262,2),0)</f>
        <v>5623</v>
      </c>
      <c r="Q3262" s="10" t="s">
        <v>8329</v>
      </c>
      <c r="R3262" t="s">
        <v>8330</v>
      </c>
      <c r="S3262">
        <f>YEAR(T3262)</f>
        <v>2017</v>
      </c>
      <c r="T3262" s="14">
        <f>(((J3262/60)/60)/24)+DATE(1970,1,1)</f>
        <v>42775.172824074078</v>
      </c>
      <c r="U3262" s="15">
        <f>(((I3262/60)/60)/24)+DATE(1970,1,1)</f>
        <v>42800.172824074078</v>
      </c>
    </row>
    <row r="3263" spans="1:21" ht="29" x14ac:dyDescent="0.35">
      <c r="A3263">
        <v>1263</v>
      </c>
      <c r="B3263" s="3" t="s">
        <v>1264</v>
      </c>
      <c r="C3263" s="3" t="s">
        <v>5373</v>
      </c>
      <c r="D3263" s="6">
        <v>1500</v>
      </c>
      <c r="E3263" s="8">
        <v>4306.1099999999997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>ROUND((E3263/D3263)*100,0)</f>
        <v>287</v>
      </c>
      <c r="P3263" s="8">
        <f>IFERROR(ROUND(E3263/L3263,2),0)</f>
        <v>105.03</v>
      </c>
      <c r="Q3263" s="10" t="s">
        <v>8313</v>
      </c>
      <c r="R3263" t="s">
        <v>8315</v>
      </c>
      <c r="S3263">
        <f>YEAR(T3263)</f>
        <v>2014</v>
      </c>
      <c r="T3263" s="14">
        <f>(((J3263/60)/60)/24)+DATE(1970,1,1)</f>
        <v>41692.084143518521</v>
      </c>
      <c r="U3263" s="15">
        <f>(((I3263/60)/60)/24)+DATE(1970,1,1)</f>
        <v>41727.041666666664</v>
      </c>
    </row>
    <row r="3264" spans="1:21" ht="29" x14ac:dyDescent="0.35">
      <c r="A3264">
        <v>1286</v>
      </c>
      <c r="B3264" s="3" t="s">
        <v>1287</v>
      </c>
      <c r="C3264" s="3" t="s">
        <v>5396</v>
      </c>
      <c r="D3264" s="6">
        <v>1500</v>
      </c>
      <c r="E3264" s="8">
        <v>4152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>ROUND((E3264/D3264)*100,0)</f>
        <v>277</v>
      </c>
      <c r="P3264" s="8">
        <f>IFERROR(ROUND(E3264/L3264,2),0)</f>
        <v>207.6</v>
      </c>
      <c r="Q3264" s="10" t="s">
        <v>8339</v>
      </c>
      <c r="R3264" t="s">
        <v>8340</v>
      </c>
      <c r="S3264">
        <f>YEAR(T3264)</f>
        <v>2015</v>
      </c>
      <c r="T3264" s="14">
        <f>(((J3264/60)/60)/24)+DATE(1970,1,1)</f>
        <v>42039.384571759263</v>
      </c>
      <c r="U3264" s="15">
        <f>(((I3264/60)/60)/24)+DATE(1970,1,1)</f>
        <v>42052.583333333328</v>
      </c>
    </row>
    <row r="3265" spans="1:21" ht="29" x14ac:dyDescent="0.35">
      <c r="A3265">
        <v>1289</v>
      </c>
      <c r="B3265" s="3" t="s">
        <v>1290</v>
      </c>
      <c r="C3265" s="3" t="s">
        <v>5399</v>
      </c>
      <c r="D3265" s="6">
        <v>1500</v>
      </c>
      <c r="E3265" s="8">
        <v>4145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>ROUND((E3265/D3265)*100,0)</f>
        <v>276</v>
      </c>
      <c r="P3265" s="8">
        <f>IFERROR(ROUND(E3265/L3265,2),0)</f>
        <v>79.709999999999994</v>
      </c>
      <c r="Q3265" s="10" t="s">
        <v>8339</v>
      </c>
      <c r="R3265" t="s">
        <v>8340</v>
      </c>
      <c r="S3265">
        <f>YEAR(T3265)</f>
        <v>2016</v>
      </c>
      <c r="T3265" s="14">
        <f>(((J3265/60)/60)/24)+DATE(1970,1,1)</f>
        <v>42709.134780092587</v>
      </c>
      <c r="U3265" s="15">
        <f>(((I3265/60)/60)/24)+DATE(1970,1,1)</f>
        <v>42739.134780092587</v>
      </c>
    </row>
    <row r="3266" spans="1:21" ht="29" x14ac:dyDescent="0.35">
      <c r="A3266">
        <v>1344</v>
      </c>
      <c r="B3266" s="3" t="s">
        <v>1345</v>
      </c>
      <c r="C3266" s="3" t="s">
        <v>5454</v>
      </c>
      <c r="D3266" s="6">
        <v>1500</v>
      </c>
      <c r="E3266" s="8">
        <v>3905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>ROUND((E3266/D3266)*100,0)</f>
        <v>260</v>
      </c>
      <c r="P3266" s="8">
        <f>IFERROR(ROUND(E3266/L3266,2),0)</f>
        <v>28.09</v>
      </c>
      <c r="Q3266" s="10" t="s">
        <v>8318</v>
      </c>
      <c r="R3266" t="s">
        <v>8319</v>
      </c>
      <c r="S3266">
        <f>YEAR(T3266)</f>
        <v>2016</v>
      </c>
      <c r="T3266" s="14">
        <f>(((J3266/60)/60)/24)+DATE(1970,1,1)</f>
        <v>42522.789803240739</v>
      </c>
      <c r="U3266" s="15">
        <f>(((I3266/60)/60)/24)+DATE(1970,1,1)</f>
        <v>42551.789803240739</v>
      </c>
    </row>
    <row r="3267" spans="1:21" x14ac:dyDescent="0.35">
      <c r="A3267">
        <v>1360</v>
      </c>
      <c r="B3267" s="3" t="s">
        <v>1361</v>
      </c>
      <c r="C3267" s="3" t="s">
        <v>5470</v>
      </c>
      <c r="D3267" s="6">
        <v>1500</v>
      </c>
      <c r="E3267" s="8">
        <v>3760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>ROUND((E3267/D3267)*100,0)</f>
        <v>251</v>
      </c>
      <c r="P3267" s="8">
        <f>IFERROR(ROUND(E3267/L3267,2),0)</f>
        <v>46.42</v>
      </c>
      <c r="Q3267" s="10" t="s">
        <v>8318</v>
      </c>
      <c r="R3267" t="s">
        <v>8319</v>
      </c>
      <c r="S3267">
        <f>YEAR(T3267)</f>
        <v>2012</v>
      </c>
      <c r="T3267" s="14">
        <f>(((J3267/60)/60)/24)+DATE(1970,1,1)</f>
        <v>41095.900694444441</v>
      </c>
      <c r="U3267" s="15">
        <f>(((I3267/60)/60)/24)+DATE(1970,1,1)</f>
        <v>41123.900694444441</v>
      </c>
    </row>
    <row r="3268" spans="1:21" ht="29" x14ac:dyDescent="0.35">
      <c r="A3268">
        <v>1370</v>
      </c>
      <c r="B3268" s="3" t="s">
        <v>1371</v>
      </c>
      <c r="C3268" s="3" t="s">
        <v>5480</v>
      </c>
      <c r="D3268" s="6">
        <v>1500</v>
      </c>
      <c r="E3268" s="8">
        <v>3700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>ROUND((E3268/D3268)*100,0)</f>
        <v>247</v>
      </c>
      <c r="P3268" s="8">
        <f>IFERROR(ROUND(E3268/L3268,2),0)</f>
        <v>185</v>
      </c>
      <c r="Q3268" s="10" t="s">
        <v>8313</v>
      </c>
      <c r="R3268" t="s">
        <v>8315</v>
      </c>
      <c r="S3268">
        <f>YEAR(T3268)</f>
        <v>2013</v>
      </c>
      <c r="T3268" s="14">
        <f>(((J3268/60)/60)/24)+DATE(1970,1,1)</f>
        <v>41548.00335648148</v>
      </c>
      <c r="U3268" s="15">
        <f>(((I3268/60)/60)/24)+DATE(1970,1,1)</f>
        <v>41563.00335648148</v>
      </c>
    </row>
    <row r="3269" spans="1:21" ht="29" x14ac:dyDescent="0.35">
      <c r="A3269">
        <v>1374</v>
      </c>
      <c r="B3269" s="3" t="s">
        <v>1375</v>
      </c>
      <c r="C3269" s="3" t="s">
        <v>5484</v>
      </c>
      <c r="D3269" s="6">
        <v>1500</v>
      </c>
      <c r="E3269" s="8">
        <v>3670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>ROUND((E3269/D3269)*100,0)</f>
        <v>245</v>
      </c>
      <c r="P3269" s="8">
        <f>IFERROR(ROUND(E3269/L3269,2),0)</f>
        <v>55.61</v>
      </c>
      <c r="Q3269" s="10" t="s">
        <v>8313</v>
      </c>
      <c r="R3269" t="s">
        <v>8315</v>
      </c>
      <c r="S3269">
        <f>YEAR(T3269)</f>
        <v>2016</v>
      </c>
      <c r="T3269" s="14">
        <f>(((J3269/60)/60)/24)+DATE(1970,1,1)</f>
        <v>42424.161898148144</v>
      </c>
      <c r="U3269" s="15">
        <f>(((I3269/60)/60)/24)+DATE(1970,1,1)</f>
        <v>42454.12023148148</v>
      </c>
    </row>
    <row r="3270" spans="1:21" ht="29" x14ac:dyDescent="0.35">
      <c r="A3270">
        <v>1442</v>
      </c>
      <c r="B3270" s="3" t="s">
        <v>1443</v>
      </c>
      <c r="C3270" s="3" t="s">
        <v>5552</v>
      </c>
      <c r="D3270" s="6">
        <v>1500</v>
      </c>
      <c r="E3270" s="8">
        <v>3353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>ROUND((E3270/D3270)*100,0)</f>
        <v>224</v>
      </c>
      <c r="P3270" s="8">
        <f>IFERROR(ROUND(E3270/L3270,2),0)</f>
        <v>0</v>
      </c>
      <c r="Q3270" s="10" t="s">
        <v>8318</v>
      </c>
      <c r="R3270" t="s">
        <v>8338</v>
      </c>
      <c r="S3270">
        <f>YEAR(T3270)</f>
        <v>2016</v>
      </c>
      <c r="T3270" s="14">
        <f>(((J3270/60)/60)/24)+DATE(1970,1,1)</f>
        <v>42485.64534722222</v>
      </c>
      <c r="U3270" s="15">
        <f>(((I3270/60)/60)/24)+DATE(1970,1,1)</f>
        <v>42515.64534722222</v>
      </c>
    </row>
    <row r="3271" spans="1:21" ht="29" x14ac:dyDescent="0.35">
      <c r="A3271">
        <v>1470</v>
      </c>
      <c r="B3271" s="3" t="s">
        <v>1471</v>
      </c>
      <c r="C3271" s="3" t="s">
        <v>5580</v>
      </c>
      <c r="D3271" s="6">
        <v>1500</v>
      </c>
      <c r="E3271" s="8">
        <v>3255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>ROUND((E3271/D3271)*100,0)</f>
        <v>217</v>
      </c>
      <c r="P3271" s="8">
        <f>IFERROR(ROUND(E3271/L3271,2),0)</f>
        <v>40.19</v>
      </c>
      <c r="Q3271" s="10" t="s">
        <v>8318</v>
      </c>
      <c r="R3271" t="s">
        <v>8346</v>
      </c>
      <c r="S3271">
        <f>YEAR(T3271)</f>
        <v>2012</v>
      </c>
      <c r="T3271" s="14">
        <f>(((J3271/60)/60)/24)+DATE(1970,1,1)</f>
        <v>41250.827118055553</v>
      </c>
      <c r="U3271" s="15">
        <f>(((I3271/60)/60)/24)+DATE(1970,1,1)</f>
        <v>41271.827118055553</v>
      </c>
    </row>
    <row r="3272" spans="1:21" x14ac:dyDescent="0.35">
      <c r="A3272">
        <v>1473</v>
      </c>
      <c r="B3272" s="3" t="s">
        <v>1474</v>
      </c>
      <c r="C3272" s="3" t="s">
        <v>5583</v>
      </c>
      <c r="D3272" s="6">
        <v>1500</v>
      </c>
      <c r="E3272" s="8">
        <v>3231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>ROUND((E3272/D3272)*100,0)</f>
        <v>215</v>
      </c>
      <c r="P3272" s="8">
        <f>IFERROR(ROUND(E3272/L3272,2),0)</f>
        <v>68.739999999999995</v>
      </c>
      <c r="Q3272" s="10" t="s">
        <v>8318</v>
      </c>
      <c r="R3272" t="s">
        <v>8346</v>
      </c>
      <c r="S3272">
        <f>YEAR(T3272)</f>
        <v>2012</v>
      </c>
      <c r="T3272" s="14">
        <f>(((J3272/60)/60)/24)+DATE(1970,1,1)</f>
        <v>40939.979618055557</v>
      </c>
      <c r="U3272" s="15">
        <f>(((I3272/60)/60)/24)+DATE(1970,1,1)</f>
        <v>40969.979618055557</v>
      </c>
    </row>
    <row r="3273" spans="1:21" ht="29" x14ac:dyDescent="0.35">
      <c r="A3273">
        <v>1496</v>
      </c>
      <c r="B3273" s="3" t="s">
        <v>1497</v>
      </c>
      <c r="C3273" s="3" t="s">
        <v>5606</v>
      </c>
      <c r="D3273" s="6">
        <v>1500</v>
      </c>
      <c r="E3273" s="8">
        <v>3160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>ROUND((E3273/D3273)*100,0)</f>
        <v>211</v>
      </c>
      <c r="P3273" s="8">
        <f>IFERROR(ROUND(E3273/L3273,2),0)</f>
        <v>0</v>
      </c>
      <c r="Q3273" s="10" t="s">
        <v>8318</v>
      </c>
      <c r="R3273" t="s">
        <v>8342</v>
      </c>
      <c r="S3273">
        <f>YEAR(T3273)</f>
        <v>2014</v>
      </c>
      <c r="T3273" s="14">
        <f>(((J3273/60)/60)/24)+DATE(1970,1,1)</f>
        <v>41838.475219907406</v>
      </c>
      <c r="U3273" s="15">
        <f>(((I3273/60)/60)/24)+DATE(1970,1,1)</f>
        <v>41898.475219907406</v>
      </c>
    </row>
    <row r="3274" spans="1:21" ht="29" x14ac:dyDescent="0.35">
      <c r="A3274">
        <v>1506</v>
      </c>
      <c r="B3274" s="3" t="s">
        <v>1507</v>
      </c>
      <c r="C3274" s="3" t="s">
        <v>5616</v>
      </c>
      <c r="D3274" s="6">
        <v>1500</v>
      </c>
      <c r="E3274" s="8">
        <v>3122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>ROUND((E3274/D3274)*100,0)</f>
        <v>208</v>
      </c>
      <c r="P3274" s="8">
        <f>IFERROR(ROUND(E3274/L3274,2),0)</f>
        <v>72.599999999999994</v>
      </c>
      <c r="Q3274" s="10" t="s">
        <v>8325</v>
      </c>
      <c r="R3274" t="s">
        <v>8331</v>
      </c>
      <c r="S3274">
        <f>YEAR(T3274)</f>
        <v>2014</v>
      </c>
      <c r="T3274" s="14">
        <f>(((J3274/60)/60)/24)+DATE(1970,1,1)</f>
        <v>41814.785925925928</v>
      </c>
      <c r="U3274" s="15">
        <f>(((I3274/60)/60)/24)+DATE(1970,1,1)</f>
        <v>41844.785925925928</v>
      </c>
    </row>
    <row r="3275" spans="1:21" ht="29" x14ac:dyDescent="0.35">
      <c r="A3275">
        <v>1556</v>
      </c>
      <c r="B3275" s="3" t="s">
        <v>1557</v>
      </c>
      <c r="C3275" s="3" t="s">
        <v>5666</v>
      </c>
      <c r="D3275" s="6">
        <v>1500</v>
      </c>
      <c r="E3275" s="8">
        <v>3000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>ROUND((E3275/D3275)*100,0)</f>
        <v>200</v>
      </c>
      <c r="P3275" s="8">
        <f>IFERROR(ROUND(E3275/L3275,2),0)</f>
        <v>250</v>
      </c>
      <c r="Q3275" s="10" t="s">
        <v>8325</v>
      </c>
      <c r="R3275" t="s">
        <v>8326</v>
      </c>
      <c r="S3275">
        <f>YEAR(T3275)</f>
        <v>2016</v>
      </c>
      <c r="T3275" s="14">
        <f>(((J3275/60)/60)/24)+DATE(1970,1,1)</f>
        <v>42525.153055555551</v>
      </c>
      <c r="U3275" s="15">
        <f>(((I3275/60)/60)/24)+DATE(1970,1,1)</f>
        <v>42555.153055555551</v>
      </c>
    </row>
    <row r="3276" spans="1:21" x14ac:dyDescent="0.35">
      <c r="A3276">
        <v>1586</v>
      </c>
      <c r="B3276" s="3" t="s">
        <v>1587</v>
      </c>
      <c r="C3276" s="3" t="s">
        <v>5696</v>
      </c>
      <c r="D3276" s="6">
        <v>1500</v>
      </c>
      <c r="E3276" s="8">
        <v>2876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>ROUND((E3276/D3276)*100,0)</f>
        <v>192</v>
      </c>
      <c r="P3276" s="8">
        <f>IFERROR(ROUND(E3276/L3276,2),0)</f>
        <v>0</v>
      </c>
      <c r="Q3276" s="10" t="s">
        <v>8325</v>
      </c>
      <c r="R3276" t="s">
        <v>8328</v>
      </c>
      <c r="S3276">
        <f>YEAR(T3276)</f>
        <v>2015</v>
      </c>
      <c r="T3276" s="14">
        <f>(((J3276/60)/60)/24)+DATE(1970,1,1)</f>
        <v>42069.104421296302</v>
      </c>
      <c r="U3276" s="15">
        <f>(((I3276/60)/60)/24)+DATE(1970,1,1)</f>
        <v>42099.062754629631</v>
      </c>
    </row>
    <row r="3277" spans="1:21" ht="29" x14ac:dyDescent="0.35">
      <c r="A3277">
        <v>1602</v>
      </c>
      <c r="B3277" s="3" t="s">
        <v>1603</v>
      </c>
      <c r="C3277" s="3" t="s">
        <v>5712</v>
      </c>
      <c r="D3277" s="6">
        <v>1500</v>
      </c>
      <c r="E3277" s="8">
        <v>2804.16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>ROUND((E3277/D3277)*100,0)</f>
        <v>187</v>
      </c>
      <c r="P3277" s="8">
        <f>IFERROR(ROUND(E3277/L3277,2),0)</f>
        <v>87.63</v>
      </c>
      <c r="Q3277" s="10" t="s">
        <v>8313</v>
      </c>
      <c r="R3277" t="s">
        <v>8315</v>
      </c>
      <c r="S3277">
        <f>YEAR(T3277)</f>
        <v>2011</v>
      </c>
      <c r="T3277" s="14">
        <f>(((J3277/60)/60)/24)+DATE(1970,1,1)</f>
        <v>40788.297650462962</v>
      </c>
      <c r="U3277" s="15">
        <f>(((I3277/60)/60)/24)+DATE(1970,1,1)</f>
        <v>40830.958333333336</v>
      </c>
    </row>
    <row r="3278" spans="1:21" ht="29" x14ac:dyDescent="0.35">
      <c r="A3278">
        <v>1609</v>
      </c>
      <c r="B3278" s="3" t="s">
        <v>1610</v>
      </c>
      <c r="C3278" s="3" t="s">
        <v>5719</v>
      </c>
      <c r="D3278" s="6">
        <v>1500</v>
      </c>
      <c r="E3278" s="8">
        <v>2751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>ROUND((E3278/D3278)*100,0)</f>
        <v>183</v>
      </c>
      <c r="P3278" s="8">
        <f>IFERROR(ROUND(E3278/L3278,2),0)</f>
        <v>687.75</v>
      </c>
      <c r="Q3278" s="10" t="s">
        <v>8313</v>
      </c>
      <c r="R3278" t="s">
        <v>8315</v>
      </c>
      <c r="S3278">
        <f>YEAR(T3278)</f>
        <v>2011</v>
      </c>
      <c r="T3278" s="14">
        <f>(((J3278/60)/60)/24)+DATE(1970,1,1)</f>
        <v>40796.001261574071</v>
      </c>
      <c r="U3278" s="15">
        <f>(((I3278/60)/60)/24)+DATE(1970,1,1)</f>
        <v>40849.333333333336</v>
      </c>
    </row>
    <row r="3279" spans="1:21" ht="29" x14ac:dyDescent="0.35">
      <c r="A3279">
        <v>1618</v>
      </c>
      <c r="B3279" s="3" t="s">
        <v>1619</v>
      </c>
      <c r="C3279" s="3" t="s">
        <v>5728</v>
      </c>
      <c r="D3279" s="6">
        <v>1500</v>
      </c>
      <c r="E3279" s="8">
        <v>2725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>ROUND((E3279/D3279)*100,0)</f>
        <v>182</v>
      </c>
      <c r="P3279" s="8">
        <f>IFERROR(ROUND(E3279/L3279,2),0)</f>
        <v>100.93</v>
      </c>
      <c r="Q3279" s="10" t="s">
        <v>8313</v>
      </c>
      <c r="R3279" t="s">
        <v>8315</v>
      </c>
      <c r="S3279">
        <f>YEAR(T3279)</f>
        <v>2013</v>
      </c>
      <c r="T3279" s="14">
        <f>(((J3279/60)/60)/24)+DATE(1970,1,1)</f>
        <v>41301.654340277775</v>
      </c>
      <c r="U3279" s="15">
        <f>(((I3279/60)/60)/24)+DATE(1970,1,1)</f>
        <v>41341.654340277775</v>
      </c>
    </row>
    <row r="3280" spans="1:21" ht="29" x14ac:dyDescent="0.35">
      <c r="A3280">
        <v>1619</v>
      </c>
      <c r="B3280" s="3" t="s">
        <v>1620</v>
      </c>
      <c r="C3280" s="3" t="s">
        <v>5729</v>
      </c>
      <c r="D3280" s="6">
        <v>1500</v>
      </c>
      <c r="E3280" s="8">
        <v>2716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>ROUND((E3280/D3280)*100,0)</f>
        <v>181</v>
      </c>
      <c r="P3280" s="8">
        <f>IFERROR(ROUND(E3280/L3280,2),0)</f>
        <v>118.09</v>
      </c>
      <c r="Q3280" s="10" t="s">
        <v>8313</v>
      </c>
      <c r="R3280" t="s">
        <v>8315</v>
      </c>
      <c r="S3280">
        <f>YEAR(T3280)</f>
        <v>2014</v>
      </c>
      <c r="T3280" s="14">
        <f>(((J3280/60)/60)/24)+DATE(1970,1,1)</f>
        <v>41876.18618055556</v>
      </c>
      <c r="U3280" s="15">
        <f>(((I3280/60)/60)/24)+DATE(1970,1,1)</f>
        <v>41897.18618055556</v>
      </c>
    </row>
    <row r="3281" spans="1:21" x14ac:dyDescent="0.35">
      <c r="A3281">
        <v>1655</v>
      </c>
      <c r="B3281" s="3" t="s">
        <v>1656</v>
      </c>
      <c r="C3281" s="3" t="s">
        <v>5765</v>
      </c>
      <c r="D3281" s="6">
        <v>1500</v>
      </c>
      <c r="E3281" s="8">
        <v>2600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>ROUND((E3281/D3281)*100,0)</f>
        <v>173</v>
      </c>
      <c r="P3281" s="8">
        <f>IFERROR(ROUND(E3281/L3281,2),0)</f>
        <v>54.17</v>
      </c>
      <c r="Q3281" s="10" t="s">
        <v>8313</v>
      </c>
      <c r="R3281" t="s">
        <v>8337</v>
      </c>
      <c r="S3281">
        <f>YEAR(T3281)</f>
        <v>2012</v>
      </c>
      <c r="T3281" s="14">
        <f>(((J3281/60)/60)/24)+DATE(1970,1,1)</f>
        <v>40974.791898148149</v>
      </c>
      <c r="U3281" s="15">
        <f>(((I3281/60)/60)/24)+DATE(1970,1,1)</f>
        <v>41004.750231481477</v>
      </c>
    </row>
    <row r="3282" spans="1:21" ht="29" x14ac:dyDescent="0.35">
      <c r="A3282">
        <v>1678</v>
      </c>
      <c r="B3282" s="3" t="s">
        <v>1679</v>
      </c>
      <c r="C3282" s="3" t="s">
        <v>5788</v>
      </c>
      <c r="D3282" s="6">
        <v>1500</v>
      </c>
      <c r="E3282" s="8">
        <v>2550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>ROUND((E3282/D3282)*100,0)</f>
        <v>170</v>
      </c>
      <c r="P3282" s="8">
        <f>IFERROR(ROUND(E3282/L3282,2),0)</f>
        <v>52.04</v>
      </c>
      <c r="Q3282" s="10" t="s">
        <v>8313</v>
      </c>
      <c r="R3282" t="s">
        <v>8337</v>
      </c>
      <c r="S3282">
        <f>YEAR(T3282)</f>
        <v>2014</v>
      </c>
      <c r="T3282" s="14">
        <f>(((J3282/60)/60)/24)+DATE(1970,1,1)</f>
        <v>41662.854988425926</v>
      </c>
      <c r="U3282" s="15">
        <f>(((I3282/60)/60)/24)+DATE(1970,1,1)</f>
        <v>41676.854988425926</v>
      </c>
    </row>
    <row r="3283" spans="1:21" ht="29" x14ac:dyDescent="0.35">
      <c r="A3283">
        <v>1766</v>
      </c>
      <c r="B3283" s="3" t="s">
        <v>1767</v>
      </c>
      <c r="C3283" s="3" t="s">
        <v>5876</v>
      </c>
      <c r="D3283" s="6">
        <v>1500</v>
      </c>
      <c r="E3283" s="8">
        <v>2282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>ROUND((E3283/D3283)*100,0)</f>
        <v>152</v>
      </c>
      <c r="P3283" s="8">
        <f>IFERROR(ROUND(E3283/L3283,2),0)</f>
        <v>0</v>
      </c>
      <c r="Q3283" s="10" t="s">
        <v>8325</v>
      </c>
      <c r="R3283" t="s">
        <v>8331</v>
      </c>
      <c r="S3283">
        <f>YEAR(T3283)</f>
        <v>2014</v>
      </c>
      <c r="T3283" s="14">
        <f>(((J3283/60)/60)/24)+DATE(1970,1,1)</f>
        <v>41855.859814814816</v>
      </c>
      <c r="U3283" s="15">
        <f>(((I3283/60)/60)/24)+DATE(1970,1,1)</f>
        <v>41876.859814814816</v>
      </c>
    </row>
    <row r="3284" spans="1:21" ht="29" x14ac:dyDescent="0.35">
      <c r="A3284">
        <v>1829</v>
      </c>
      <c r="B3284" s="3" t="s">
        <v>1830</v>
      </c>
      <c r="C3284" s="3" t="s">
        <v>5939</v>
      </c>
      <c r="D3284" s="6">
        <v>1500</v>
      </c>
      <c r="E3284" s="8">
        <v>2101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>ROUND((E3284/D3284)*100,0)</f>
        <v>140</v>
      </c>
      <c r="P3284" s="8">
        <f>IFERROR(ROUND(E3284/L3284,2),0)</f>
        <v>63.67</v>
      </c>
      <c r="Q3284" s="10" t="s">
        <v>8313</v>
      </c>
      <c r="R3284" t="s">
        <v>8315</v>
      </c>
      <c r="S3284">
        <f>YEAR(T3284)</f>
        <v>2010</v>
      </c>
      <c r="T3284" s="14">
        <f>(((J3284/60)/60)/24)+DATE(1970,1,1)</f>
        <v>40516.087627314817</v>
      </c>
      <c r="U3284" s="15">
        <f>(((I3284/60)/60)/24)+DATE(1970,1,1)</f>
        <v>40564.916666666664</v>
      </c>
    </row>
    <row r="3285" spans="1:21" ht="29" x14ac:dyDescent="0.35">
      <c r="A3285">
        <v>1844</v>
      </c>
      <c r="B3285" s="3" t="s">
        <v>1845</v>
      </c>
      <c r="C3285" s="3" t="s">
        <v>5954</v>
      </c>
      <c r="D3285" s="6">
        <v>1500</v>
      </c>
      <c r="E3285" s="8">
        <v>2073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>ROUND((E3285/D3285)*100,0)</f>
        <v>138</v>
      </c>
      <c r="P3285" s="8">
        <f>IFERROR(ROUND(E3285/L3285,2),0)</f>
        <v>103.65</v>
      </c>
      <c r="Q3285" s="10" t="s">
        <v>8313</v>
      </c>
      <c r="R3285" t="s">
        <v>8315</v>
      </c>
      <c r="S3285">
        <f>YEAR(T3285)</f>
        <v>2011</v>
      </c>
      <c r="T3285" s="14">
        <f>(((J3285/60)/60)/24)+DATE(1970,1,1)</f>
        <v>40666.973541666666</v>
      </c>
      <c r="U3285" s="15">
        <f>(((I3285/60)/60)/24)+DATE(1970,1,1)</f>
        <v>40705.125</v>
      </c>
    </row>
    <row r="3286" spans="1:21" x14ac:dyDescent="0.35">
      <c r="A3286">
        <v>1921</v>
      </c>
      <c r="B3286" s="3" t="s">
        <v>1922</v>
      </c>
      <c r="C3286" s="3" t="s">
        <v>6031</v>
      </c>
      <c r="D3286" s="6">
        <v>1500</v>
      </c>
      <c r="E3286" s="8">
        <v>1982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>ROUND((E3286/D3286)*100,0)</f>
        <v>132</v>
      </c>
      <c r="P3286" s="8">
        <f>IFERROR(ROUND(E3286/L3286,2),0)</f>
        <v>52.16</v>
      </c>
      <c r="Q3286" s="10" t="s">
        <v>8313</v>
      </c>
      <c r="R3286" t="s">
        <v>8343</v>
      </c>
      <c r="S3286">
        <f>YEAR(T3286)</f>
        <v>2012</v>
      </c>
      <c r="T3286" s="14">
        <f>(((J3286/60)/60)/24)+DATE(1970,1,1)</f>
        <v>41074.221562500003</v>
      </c>
      <c r="U3286" s="15">
        <f>(((I3286/60)/60)/24)+DATE(1970,1,1)</f>
        <v>41104.221562500003</v>
      </c>
    </row>
    <row r="3287" spans="1:21" ht="29" x14ac:dyDescent="0.35">
      <c r="A3287">
        <v>1925</v>
      </c>
      <c r="B3287" s="3" t="s">
        <v>1926</v>
      </c>
      <c r="C3287" s="3" t="s">
        <v>6035</v>
      </c>
      <c r="D3287" s="6">
        <v>1500</v>
      </c>
      <c r="E3287" s="8">
        <v>1950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>ROUND((E3287/D3287)*100,0)</f>
        <v>130</v>
      </c>
      <c r="P3287" s="8">
        <f>IFERROR(ROUND(E3287/L3287,2),0)</f>
        <v>37.5</v>
      </c>
      <c r="Q3287" s="10" t="s">
        <v>8313</v>
      </c>
      <c r="R3287" t="s">
        <v>8343</v>
      </c>
      <c r="S3287">
        <f>YEAR(T3287)</f>
        <v>2013</v>
      </c>
      <c r="T3287" s="14">
        <f>(((J3287/60)/60)/24)+DATE(1970,1,1)</f>
        <v>41535.90148148148</v>
      </c>
      <c r="U3287" s="15">
        <f>(((I3287/60)/60)/24)+DATE(1970,1,1)</f>
        <v>41558</v>
      </c>
    </row>
    <row r="3288" spans="1:21" ht="29" x14ac:dyDescent="0.35">
      <c r="A3288">
        <v>1926</v>
      </c>
      <c r="B3288" s="3" t="s">
        <v>1927</v>
      </c>
      <c r="C3288" s="3" t="s">
        <v>6036</v>
      </c>
      <c r="D3288" s="6">
        <v>1500</v>
      </c>
      <c r="E3288" s="8">
        <v>1941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>ROUND((E3288/D3288)*100,0)</f>
        <v>129</v>
      </c>
      <c r="P3288" s="8">
        <f>IFERROR(ROUND(E3288/L3288,2),0)</f>
        <v>18.14</v>
      </c>
      <c r="Q3288" s="10" t="s">
        <v>8313</v>
      </c>
      <c r="R3288" t="s">
        <v>8343</v>
      </c>
      <c r="S3288">
        <f>YEAR(T3288)</f>
        <v>2010</v>
      </c>
      <c r="T3288" s="14">
        <f>(((J3288/60)/60)/24)+DATE(1970,1,1)</f>
        <v>40456.954351851848</v>
      </c>
      <c r="U3288" s="15">
        <f>(((I3288/60)/60)/24)+DATE(1970,1,1)</f>
        <v>40484.018055555556</v>
      </c>
    </row>
    <row r="3289" spans="1:21" ht="29" x14ac:dyDescent="0.35">
      <c r="A3289">
        <v>1992</v>
      </c>
      <c r="B3289" s="3" t="s">
        <v>1993</v>
      </c>
      <c r="C3289" s="3" t="s">
        <v>6102</v>
      </c>
      <c r="D3289" s="6">
        <v>1500</v>
      </c>
      <c r="E3289" s="8">
        <v>1720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>ROUND((E3289/D3289)*100,0)</f>
        <v>115</v>
      </c>
      <c r="P3289" s="8">
        <f>IFERROR(ROUND(E3289/L3289,2),0)</f>
        <v>860</v>
      </c>
      <c r="Q3289" s="10" t="s">
        <v>8325</v>
      </c>
      <c r="R3289" t="s">
        <v>8352</v>
      </c>
      <c r="S3289">
        <f>YEAR(T3289)</f>
        <v>2015</v>
      </c>
      <c r="T3289" s="14">
        <f>(((J3289/60)/60)/24)+DATE(1970,1,1)</f>
        <v>42023.143414351856</v>
      </c>
      <c r="U3289" s="15">
        <f>(((I3289/60)/60)/24)+DATE(1970,1,1)</f>
        <v>42053.143414351856</v>
      </c>
    </row>
    <row r="3290" spans="1:21" ht="29" x14ac:dyDescent="0.35">
      <c r="A3290">
        <v>2020</v>
      </c>
      <c r="B3290" s="3" t="s">
        <v>2021</v>
      </c>
      <c r="C3290" s="3" t="s">
        <v>6130</v>
      </c>
      <c r="D3290" s="6">
        <v>1500</v>
      </c>
      <c r="E3290" s="8">
        <v>1651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>ROUND((E3290/D3290)*100,0)</f>
        <v>110</v>
      </c>
      <c r="P3290" s="8">
        <f>IFERROR(ROUND(E3290/L3290,2),0)</f>
        <v>13.53</v>
      </c>
      <c r="Q3290" s="10" t="s">
        <v>8316</v>
      </c>
      <c r="R3290" t="s">
        <v>8317</v>
      </c>
      <c r="S3290">
        <f>YEAR(T3290)</f>
        <v>2014</v>
      </c>
      <c r="T3290" s="14">
        <f>(((J3290/60)/60)/24)+DATE(1970,1,1)</f>
        <v>41737.097499999996</v>
      </c>
      <c r="U3290" s="15">
        <f>(((I3290/60)/60)/24)+DATE(1970,1,1)</f>
        <v>41773.961111111108</v>
      </c>
    </row>
    <row r="3291" spans="1:21" ht="29" x14ac:dyDescent="0.35">
      <c r="A3291">
        <v>2082</v>
      </c>
      <c r="B3291" s="3" t="s">
        <v>2083</v>
      </c>
      <c r="C3291" s="3" t="s">
        <v>6192</v>
      </c>
      <c r="D3291" s="6">
        <v>1500</v>
      </c>
      <c r="E3291" s="8">
        <v>1518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>ROUND((E3291/D3291)*100,0)</f>
        <v>101</v>
      </c>
      <c r="P3291" s="8">
        <f>IFERROR(ROUND(E3291/L3291,2),0)</f>
        <v>39.950000000000003</v>
      </c>
      <c r="Q3291" s="10" t="s">
        <v>8313</v>
      </c>
      <c r="R3291" t="s">
        <v>8343</v>
      </c>
      <c r="S3291">
        <f>YEAR(T3291)</f>
        <v>2011</v>
      </c>
      <c r="T3291" s="14">
        <f>(((J3291/60)/60)/24)+DATE(1970,1,1)</f>
        <v>40811.120324074072</v>
      </c>
      <c r="U3291" s="15">
        <f>(((I3291/60)/60)/24)+DATE(1970,1,1)</f>
        <v>40871.161990740737</v>
      </c>
    </row>
    <row r="3292" spans="1:21" ht="29" x14ac:dyDescent="0.35">
      <c r="A3292">
        <v>2087</v>
      </c>
      <c r="B3292" s="3" t="s">
        <v>2088</v>
      </c>
      <c r="C3292" s="3" t="s">
        <v>6197</v>
      </c>
      <c r="D3292" s="6">
        <v>1500</v>
      </c>
      <c r="E3292" s="8">
        <v>1510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>ROUND((E3292/D3292)*100,0)</f>
        <v>101</v>
      </c>
      <c r="P3292" s="8">
        <f>IFERROR(ROUND(E3292/L3292,2),0)</f>
        <v>60.4</v>
      </c>
      <c r="Q3292" s="10" t="s">
        <v>8313</v>
      </c>
      <c r="R3292" t="s">
        <v>8343</v>
      </c>
      <c r="S3292">
        <f>YEAR(T3292)</f>
        <v>2011</v>
      </c>
      <c r="T3292" s="14">
        <f>(((J3292/60)/60)/24)+DATE(1970,1,1)</f>
        <v>40764.204375000001</v>
      </c>
      <c r="U3292" s="15">
        <f>(((I3292/60)/60)/24)+DATE(1970,1,1)</f>
        <v>40794.204375000001</v>
      </c>
    </row>
    <row r="3293" spans="1:21" ht="29" x14ac:dyDescent="0.35">
      <c r="A3293">
        <v>2093</v>
      </c>
      <c r="B3293" s="3" t="s">
        <v>2094</v>
      </c>
      <c r="C3293" s="3" t="s">
        <v>6203</v>
      </c>
      <c r="D3293" s="6">
        <v>1500</v>
      </c>
      <c r="E3293" s="8">
        <v>1502.5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>ROUND((E3293/D3293)*100,0)</f>
        <v>100</v>
      </c>
      <c r="P3293" s="8">
        <f>IFERROR(ROUND(E3293/L3293,2),0)</f>
        <v>65.33</v>
      </c>
      <c r="Q3293" s="10" t="s">
        <v>8313</v>
      </c>
      <c r="R3293" t="s">
        <v>8343</v>
      </c>
      <c r="S3293">
        <f>YEAR(T3293)</f>
        <v>2012</v>
      </c>
      <c r="T3293" s="14">
        <f>(((J3293/60)/60)/24)+DATE(1970,1,1)</f>
        <v>41205.854537037041</v>
      </c>
      <c r="U3293" s="15">
        <f>(((I3293/60)/60)/24)+DATE(1970,1,1)</f>
        <v>41265.896203703705</v>
      </c>
    </row>
    <row r="3294" spans="1:21" ht="29" x14ac:dyDescent="0.35">
      <c r="A3294">
        <v>2115</v>
      </c>
      <c r="B3294" s="3" t="s">
        <v>2116</v>
      </c>
      <c r="C3294" s="3" t="s">
        <v>6225</v>
      </c>
      <c r="D3294" s="6">
        <v>1500</v>
      </c>
      <c r="E3294" s="8">
        <v>1455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>ROUND((E3294/D3294)*100,0)</f>
        <v>97</v>
      </c>
      <c r="P3294" s="8">
        <f>IFERROR(ROUND(E3294/L3294,2),0)</f>
        <v>40.42</v>
      </c>
      <c r="Q3294" s="10" t="s">
        <v>8313</v>
      </c>
      <c r="R3294" t="s">
        <v>8343</v>
      </c>
      <c r="S3294">
        <f>YEAR(T3294)</f>
        <v>2011</v>
      </c>
      <c r="T3294" s="14">
        <f>(((J3294/60)/60)/24)+DATE(1970,1,1)</f>
        <v>40564.081030092595</v>
      </c>
      <c r="U3294" s="15">
        <f>(((I3294/60)/60)/24)+DATE(1970,1,1)</f>
        <v>40594.081030092595</v>
      </c>
    </row>
    <row r="3295" spans="1:21" ht="29" x14ac:dyDescent="0.35">
      <c r="A3295">
        <v>2204</v>
      </c>
      <c r="B3295" s="3" t="s">
        <v>2205</v>
      </c>
      <c r="C3295" s="3" t="s">
        <v>6314</v>
      </c>
      <c r="D3295" s="6">
        <v>1500</v>
      </c>
      <c r="E3295" s="8">
        <v>1250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>ROUND((E3295/D3295)*100,0)</f>
        <v>83</v>
      </c>
      <c r="P3295" s="8">
        <f>IFERROR(ROUND(E3295/L3295,2),0)</f>
        <v>17.12</v>
      </c>
      <c r="Q3295" s="10" t="s">
        <v>8313</v>
      </c>
      <c r="R3295" t="s">
        <v>8320</v>
      </c>
      <c r="S3295">
        <f>YEAR(T3295)</f>
        <v>2013</v>
      </c>
      <c r="T3295" s="14">
        <f>(((J3295/60)/60)/24)+DATE(1970,1,1)</f>
        <v>41312.311562499999</v>
      </c>
      <c r="U3295" s="15">
        <f>(((I3295/60)/60)/24)+DATE(1970,1,1)</f>
        <v>41342.311562499999</v>
      </c>
    </row>
    <row r="3296" spans="1:21" ht="29" x14ac:dyDescent="0.35">
      <c r="A3296">
        <v>2266</v>
      </c>
      <c r="B3296" s="3" t="s">
        <v>2267</v>
      </c>
      <c r="C3296" s="3" t="s">
        <v>6376</v>
      </c>
      <c r="D3296" s="6">
        <v>1500</v>
      </c>
      <c r="E3296" s="8">
        <v>1120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>ROUND((E3296/D3296)*100,0)</f>
        <v>75</v>
      </c>
      <c r="P3296" s="8">
        <f>IFERROR(ROUND(E3296/L3296,2),0)</f>
        <v>5.77</v>
      </c>
      <c r="Q3296" s="10" t="s">
        <v>8311</v>
      </c>
      <c r="R3296" t="s">
        <v>8312</v>
      </c>
      <c r="S3296">
        <f>YEAR(T3296)</f>
        <v>2016</v>
      </c>
      <c r="T3296" s="14">
        <f>(((J3296/60)/60)/24)+DATE(1970,1,1)</f>
        <v>42469.874907407408</v>
      </c>
      <c r="U3296" s="15">
        <f>(((I3296/60)/60)/24)+DATE(1970,1,1)</f>
        <v>42487.083333333328</v>
      </c>
    </row>
    <row r="3297" spans="1:21" ht="29" x14ac:dyDescent="0.35">
      <c r="A3297">
        <v>2286</v>
      </c>
      <c r="B3297" s="3" t="s">
        <v>2287</v>
      </c>
      <c r="C3297" s="3" t="s">
        <v>6396</v>
      </c>
      <c r="D3297" s="6">
        <v>1500</v>
      </c>
      <c r="E3297" s="8">
        <v>1082.5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>ROUND((E3297/D3297)*100,0)</f>
        <v>72</v>
      </c>
      <c r="P3297" s="8">
        <f>IFERROR(ROUND(E3297/L3297,2),0)</f>
        <v>77.319999999999993</v>
      </c>
      <c r="Q3297" s="10" t="s">
        <v>8313</v>
      </c>
      <c r="R3297" t="s">
        <v>8315</v>
      </c>
      <c r="S3297">
        <f>YEAR(T3297)</f>
        <v>2013</v>
      </c>
      <c r="T3297" s="14">
        <f>(((J3297/60)/60)/24)+DATE(1970,1,1)</f>
        <v>41494.963587962964</v>
      </c>
      <c r="U3297" s="15">
        <f>(((I3297/60)/60)/24)+DATE(1970,1,1)</f>
        <v>41523.165972222225</v>
      </c>
    </row>
    <row r="3298" spans="1:21" ht="29" x14ac:dyDescent="0.35">
      <c r="A3298">
        <v>2289</v>
      </c>
      <c r="B3298" s="3" t="s">
        <v>2290</v>
      </c>
      <c r="C3298" s="3" t="s">
        <v>6399</v>
      </c>
      <c r="D3298" s="6">
        <v>1500</v>
      </c>
      <c r="E3298" s="8">
        <v>1081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>ROUND((E3298/D3298)*100,0)</f>
        <v>72</v>
      </c>
      <c r="P3298" s="8">
        <f>IFERROR(ROUND(E3298/L3298,2),0)</f>
        <v>43.24</v>
      </c>
      <c r="Q3298" s="10" t="s">
        <v>8313</v>
      </c>
      <c r="R3298" t="s">
        <v>8315</v>
      </c>
      <c r="S3298">
        <f>YEAR(T3298)</f>
        <v>2013</v>
      </c>
      <c r="T3298" s="14">
        <f>(((J3298/60)/60)/24)+DATE(1970,1,1)</f>
        <v>41571.998379629629</v>
      </c>
      <c r="U3298" s="15">
        <f>(((I3298/60)/60)/24)+DATE(1970,1,1)</f>
        <v>41614.973611111112</v>
      </c>
    </row>
    <row r="3299" spans="1:21" ht="29" x14ac:dyDescent="0.35">
      <c r="A3299">
        <v>2290</v>
      </c>
      <c r="B3299" s="3" t="s">
        <v>2291</v>
      </c>
      <c r="C3299" s="3" t="s">
        <v>6400</v>
      </c>
      <c r="D3299" s="6">
        <v>1500</v>
      </c>
      <c r="E3299" s="8">
        <v>1080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>ROUND((E3299/D3299)*100,0)</f>
        <v>72</v>
      </c>
      <c r="P3299" s="8">
        <f>IFERROR(ROUND(E3299/L3299,2),0)</f>
        <v>37.24</v>
      </c>
      <c r="Q3299" s="10" t="s">
        <v>8313</v>
      </c>
      <c r="R3299" t="s">
        <v>8315</v>
      </c>
      <c r="S3299">
        <f>YEAR(T3299)</f>
        <v>2009</v>
      </c>
      <c r="T3299" s="14">
        <f>(((J3299/60)/60)/24)+DATE(1970,1,1)</f>
        <v>40070.253819444442</v>
      </c>
      <c r="U3299" s="15">
        <f>(((I3299/60)/60)/24)+DATE(1970,1,1)</f>
        <v>40148.708333333336</v>
      </c>
    </row>
    <row r="3300" spans="1:21" ht="29" x14ac:dyDescent="0.35">
      <c r="A3300">
        <v>2358</v>
      </c>
      <c r="B3300" s="3" t="s">
        <v>2359</v>
      </c>
      <c r="C3300" s="3" t="s">
        <v>6468</v>
      </c>
      <c r="D3300" s="6">
        <v>1500</v>
      </c>
      <c r="E3300" s="8">
        <v>1001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>ROUND((E3300/D3300)*100,0)</f>
        <v>67</v>
      </c>
      <c r="P3300" s="8">
        <f>IFERROR(ROUND(E3300/L3300,2),0)</f>
        <v>0</v>
      </c>
      <c r="Q3300" s="10" t="s">
        <v>8316</v>
      </c>
      <c r="R3300" t="s">
        <v>8334</v>
      </c>
      <c r="S3300">
        <f>YEAR(T3300)</f>
        <v>2014</v>
      </c>
      <c r="T3300" s="14">
        <f>(((J3300/60)/60)/24)+DATE(1970,1,1)</f>
        <v>41978.930972222224</v>
      </c>
      <c r="U3300" s="15">
        <f>(((I3300/60)/60)/24)+DATE(1970,1,1)</f>
        <v>42035.027083333334</v>
      </c>
    </row>
    <row r="3301" spans="1:21" ht="29" x14ac:dyDescent="0.35">
      <c r="A3301">
        <v>2456</v>
      </c>
      <c r="B3301" s="3" t="s">
        <v>2457</v>
      </c>
      <c r="C3301" s="3" t="s">
        <v>6566</v>
      </c>
      <c r="D3301" s="6">
        <v>1500</v>
      </c>
      <c r="E3301" s="8">
        <v>805.07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>ROUND((E3301/D3301)*100,0)</f>
        <v>54</v>
      </c>
      <c r="P3301" s="8">
        <f>IFERROR(ROUND(E3301/L3301,2),0)</f>
        <v>12.02</v>
      </c>
      <c r="Q3301" s="10" t="s">
        <v>8321</v>
      </c>
      <c r="R3301" t="s">
        <v>8348</v>
      </c>
      <c r="S3301">
        <f>YEAR(T3301)</f>
        <v>2017</v>
      </c>
      <c r="T3301" s="14">
        <f>(((J3301/60)/60)/24)+DATE(1970,1,1)</f>
        <v>42761.961099537039</v>
      </c>
      <c r="U3301" s="15">
        <f>(((I3301/60)/60)/24)+DATE(1970,1,1)</f>
        <v>42791.961099537039</v>
      </c>
    </row>
    <row r="3302" spans="1:21" ht="29" x14ac:dyDescent="0.35">
      <c r="A3302">
        <v>2487</v>
      </c>
      <c r="B3302" s="3" t="s">
        <v>2487</v>
      </c>
      <c r="C3302" s="3" t="s">
        <v>6597</v>
      </c>
      <c r="D3302" s="6">
        <v>1500</v>
      </c>
      <c r="E3302" s="8">
        <v>759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>ROUND((E3302/D3302)*100,0)</f>
        <v>51</v>
      </c>
      <c r="P3302" s="8">
        <f>IFERROR(ROUND(E3302/L3302,2),0)</f>
        <v>19.97</v>
      </c>
      <c r="Q3302" s="10" t="s">
        <v>8313</v>
      </c>
      <c r="R3302" t="s">
        <v>8343</v>
      </c>
      <c r="S3302">
        <f>YEAR(T3302)</f>
        <v>2012</v>
      </c>
      <c r="T3302" s="14">
        <f>(((J3302/60)/60)/24)+DATE(1970,1,1)</f>
        <v>41026.083298611113</v>
      </c>
      <c r="U3302" s="15">
        <f>(((I3302/60)/60)/24)+DATE(1970,1,1)</f>
        <v>41056.083298611113</v>
      </c>
    </row>
    <row r="3303" spans="1:21" ht="29" x14ac:dyDescent="0.35">
      <c r="A3303">
        <v>2494</v>
      </c>
      <c r="B3303" s="3" t="s">
        <v>2494</v>
      </c>
      <c r="C3303" s="3" t="s">
        <v>6604</v>
      </c>
      <c r="D3303" s="6">
        <v>1500</v>
      </c>
      <c r="E3303" s="8">
        <v>746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>ROUND((E3303/D3303)*100,0)</f>
        <v>50</v>
      </c>
      <c r="P3303" s="8">
        <f>IFERROR(ROUND(E3303/L3303,2),0)</f>
        <v>19.13</v>
      </c>
      <c r="Q3303" s="10" t="s">
        <v>8313</v>
      </c>
      <c r="R3303" t="s">
        <v>8343</v>
      </c>
      <c r="S3303">
        <f>YEAR(T3303)</f>
        <v>2012</v>
      </c>
      <c r="T3303" s="14">
        <f>(((J3303/60)/60)/24)+DATE(1970,1,1)</f>
        <v>41022.645185185182</v>
      </c>
      <c r="U3303" s="15">
        <f>(((I3303/60)/60)/24)+DATE(1970,1,1)</f>
        <v>41052.645185185182</v>
      </c>
    </row>
    <row r="3304" spans="1:21" ht="29" x14ac:dyDescent="0.35">
      <c r="A3304">
        <v>2495</v>
      </c>
      <c r="B3304" s="3" t="s">
        <v>2495</v>
      </c>
      <c r="C3304" s="3" t="s">
        <v>6605</v>
      </c>
      <c r="D3304" s="6">
        <v>1500</v>
      </c>
      <c r="E3304" s="8">
        <v>745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>ROUND((E3304/D3304)*100,0)</f>
        <v>50</v>
      </c>
      <c r="P3304" s="8">
        <f>IFERROR(ROUND(E3304/L3304,2),0)</f>
        <v>17.739999999999998</v>
      </c>
      <c r="Q3304" s="10" t="s">
        <v>8313</v>
      </c>
      <c r="R3304" t="s">
        <v>8343</v>
      </c>
      <c r="S3304">
        <f>YEAR(T3304)</f>
        <v>2012</v>
      </c>
      <c r="T3304" s="14">
        <f>(((J3304/60)/60)/24)+DATE(1970,1,1)</f>
        <v>41036.946469907409</v>
      </c>
      <c r="U3304" s="15">
        <f>(((I3304/60)/60)/24)+DATE(1970,1,1)</f>
        <v>41066.946469907409</v>
      </c>
    </row>
    <row r="3305" spans="1:21" ht="29" x14ac:dyDescent="0.35">
      <c r="A3305">
        <v>2553</v>
      </c>
      <c r="B3305" s="3" t="s">
        <v>2553</v>
      </c>
      <c r="C3305" s="3" t="s">
        <v>6663</v>
      </c>
      <c r="D3305" s="6">
        <v>1500</v>
      </c>
      <c r="E3305" s="8">
        <v>641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>ROUND((E3305/D3305)*100,0)</f>
        <v>43</v>
      </c>
      <c r="P3305" s="8">
        <f>IFERROR(ROUND(E3305/L3305,2),0)</f>
        <v>10.68</v>
      </c>
      <c r="Q3305" s="10" t="s">
        <v>8313</v>
      </c>
      <c r="R3305" t="s">
        <v>8341</v>
      </c>
      <c r="S3305">
        <f>YEAR(T3305)</f>
        <v>2012</v>
      </c>
      <c r="T3305" s="14">
        <f>(((J3305/60)/60)/24)+DATE(1970,1,1)</f>
        <v>41113.199155092596</v>
      </c>
      <c r="U3305" s="15">
        <f>(((I3305/60)/60)/24)+DATE(1970,1,1)</f>
        <v>41173.199155092596</v>
      </c>
    </row>
    <row r="3306" spans="1:21" ht="29" x14ac:dyDescent="0.35">
      <c r="A3306">
        <v>2591</v>
      </c>
      <c r="B3306" s="3" t="s">
        <v>2591</v>
      </c>
      <c r="C3306" s="3" t="s">
        <v>6701</v>
      </c>
      <c r="D3306" s="6">
        <v>1500</v>
      </c>
      <c r="E3306" s="8">
        <v>605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>ROUND((E3306/D3306)*100,0)</f>
        <v>40</v>
      </c>
      <c r="P3306" s="8">
        <f>IFERROR(ROUND(E3306/L3306,2),0)</f>
        <v>302.5</v>
      </c>
      <c r="Q3306" s="10" t="s">
        <v>8321</v>
      </c>
      <c r="R3306" t="s">
        <v>8322</v>
      </c>
      <c r="S3306">
        <f>YEAR(T3306)</f>
        <v>2016</v>
      </c>
      <c r="T3306" s="14">
        <f>(((J3306/60)/60)/24)+DATE(1970,1,1)</f>
        <v>42382.906527777777</v>
      </c>
      <c r="U3306" s="15">
        <f>(((I3306/60)/60)/24)+DATE(1970,1,1)</f>
        <v>42442.864861111113</v>
      </c>
    </row>
    <row r="3307" spans="1:21" ht="29" x14ac:dyDescent="0.35">
      <c r="A3307">
        <v>2597</v>
      </c>
      <c r="B3307" s="3" t="s">
        <v>2597</v>
      </c>
      <c r="C3307" s="3" t="s">
        <v>6707</v>
      </c>
      <c r="D3307" s="6">
        <v>1500</v>
      </c>
      <c r="E3307" s="8">
        <v>600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>ROUND((E3307/D3307)*100,0)</f>
        <v>40</v>
      </c>
      <c r="P3307" s="8">
        <f>IFERROR(ROUND(E3307/L3307,2),0)</f>
        <v>85.71</v>
      </c>
      <c r="Q3307" s="10" t="s">
        <v>8321</v>
      </c>
      <c r="R3307" t="s">
        <v>8322</v>
      </c>
      <c r="S3307">
        <f>YEAR(T3307)</f>
        <v>2016</v>
      </c>
      <c r="T3307" s="14">
        <f>(((J3307/60)/60)/24)+DATE(1970,1,1)</f>
        <v>42510.341631944444</v>
      </c>
      <c r="U3307" s="15">
        <f>(((I3307/60)/60)/24)+DATE(1970,1,1)</f>
        <v>42540.341631944444</v>
      </c>
    </row>
    <row r="3308" spans="1:21" ht="29" x14ac:dyDescent="0.35">
      <c r="A3308">
        <v>2622</v>
      </c>
      <c r="B3308" s="3" t="s">
        <v>2622</v>
      </c>
      <c r="C3308" s="3" t="s">
        <v>6732</v>
      </c>
      <c r="D3308" s="6">
        <v>1500</v>
      </c>
      <c r="E3308" s="8">
        <v>564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>ROUND((E3308/D3308)*100,0)</f>
        <v>38</v>
      </c>
      <c r="P3308" s="8">
        <f>IFERROR(ROUND(E3308/L3308,2),0)</f>
        <v>7.62</v>
      </c>
      <c r="Q3308" s="10" t="s">
        <v>8316</v>
      </c>
      <c r="R3308" t="s">
        <v>8350</v>
      </c>
      <c r="S3308">
        <f>YEAR(T3308)</f>
        <v>2016</v>
      </c>
      <c r="T3308" s="14">
        <f>(((J3308/60)/60)/24)+DATE(1970,1,1)</f>
        <v>42689.74324074074</v>
      </c>
      <c r="U3308" s="15">
        <f>(((I3308/60)/60)/24)+DATE(1970,1,1)</f>
        <v>42734.74324074074</v>
      </c>
    </row>
    <row r="3309" spans="1:21" ht="29" x14ac:dyDescent="0.35">
      <c r="A3309">
        <v>2641</v>
      </c>
      <c r="B3309" s="3" t="s">
        <v>2641</v>
      </c>
      <c r="C3309" s="3" t="s">
        <v>6751</v>
      </c>
      <c r="D3309" s="6">
        <v>1500</v>
      </c>
      <c r="E3309" s="8">
        <v>545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>ROUND((E3309/D3309)*100,0)</f>
        <v>36</v>
      </c>
      <c r="P3309" s="8">
        <f>IFERROR(ROUND(E3309/L3309,2),0)</f>
        <v>545</v>
      </c>
      <c r="Q3309" s="10" t="s">
        <v>8316</v>
      </c>
      <c r="R3309" t="s">
        <v>8350</v>
      </c>
      <c r="S3309">
        <f>YEAR(T3309)</f>
        <v>2014</v>
      </c>
      <c r="T3309" s="14">
        <f>(((J3309/60)/60)/24)+DATE(1970,1,1)</f>
        <v>41880.827118055553</v>
      </c>
      <c r="U3309" s="15">
        <f>(((I3309/60)/60)/24)+DATE(1970,1,1)</f>
        <v>41897.839583333334</v>
      </c>
    </row>
    <row r="3310" spans="1:21" ht="29" x14ac:dyDescent="0.35">
      <c r="A3310">
        <v>2667</v>
      </c>
      <c r="B3310" s="3" t="s">
        <v>2667</v>
      </c>
      <c r="C3310" s="3" t="s">
        <v>6777</v>
      </c>
      <c r="D3310" s="6">
        <v>1500</v>
      </c>
      <c r="E3310" s="8">
        <v>505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>ROUND((E3310/D3310)*100,0)</f>
        <v>34</v>
      </c>
      <c r="P3310" s="8">
        <f>IFERROR(ROUND(E3310/L3310,2),0)</f>
        <v>28.06</v>
      </c>
      <c r="Q3310" s="10" t="s">
        <v>8316</v>
      </c>
      <c r="R3310" t="s">
        <v>8355</v>
      </c>
      <c r="S3310">
        <f>YEAR(T3310)</f>
        <v>2016</v>
      </c>
      <c r="T3310" s="14">
        <f>(((J3310/60)/60)/24)+DATE(1970,1,1)</f>
        <v>42380.926111111112</v>
      </c>
      <c r="U3310" s="15">
        <f>(((I3310/60)/60)/24)+DATE(1970,1,1)</f>
        <v>42410.926111111112</v>
      </c>
    </row>
    <row r="3311" spans="1:21" x14ac:dyDescent="0.35">
      <c r="A3311">
        <v>2757</v>
      </c>
      <c r="B3311" s="3" t="s">
        <v>2757</v>
      </c>
      <c r="C3311" s="3" t="s">
        <v>6867</v>
      </c>
      <c r="D3311" s="6">
        <v>1500</v>
      </c>
      <c r="E3311" s="8">
        <v>403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>ROUND((E3311/D3311)*100,0)</f>
        <v>27</v>
      </c>
      <c r="P3311" s="8">
        <f>IFERROR(ROUND(E3311/L3311,2),0)</f>
        <v>201.5</v>
      </c>
      <c r="Q3311" s="10" t="s">
        <v>8318</v>
      </c>
      <c r="R3311" t="s">
        <v>8354</v>
      </c>
      <c r="S3311">
        <f>YEAR(T3311)</f>
        <v>2016</v>
      </c>
      <c r="T3311" s="14">
        <f>(((J3311/60)/60)/24)+DATE(1970,1,1)</f>
        <v>42573.65662037037</v>
      </c>
      <c r="U3311" s="15">
        <f>(((I3311/60)/60)/24)+DATE(1970,1,1)</f>
        <v>42588.65662037037</v>
      </c>
    </row>
    <row r="3312" spans="1:21" ht="29" x14ac:dyDescent="0.35">
      <c r="A3312">
        <v>2814</v>
      </c>
      <c r="B3312" s="3" t="s">
        <v>2814</v>
      </c>
      <c r="C3312" s="3" t="s">
        <v>6924</v>
      </c>
      <c r="D3312" s="6">
        <v>1500</v>
      </c>
      <c r="E3312" s="8">
        <v>330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>ROUND((E3312/D3312)*100,0)</f>
        <v>22</v>
      </c>
      <c r="P3312" s="8">
        <f>IFERROR(ROUND(E3312/L3312,2),0)</f>
        <v>5.16</v>
      </c>
      <c r="Q3312" s="10" t="s">
        <v>8339</v>
      </c>
      <c r="R3312" t="s">
        <v>8340</v>
      </c>
      <c r="S3312">
        <f>YEAR(T3312)</f>
        <v>2015</v>
      </c>
      <c r="T3312" s="14">
        <f>(((J3312/60)/60)/24)+DATE(1970,1,1)</f>
        <v>42103.399479166663</v>
      </c>
      <c r="U3312" s="15">
        <f>(((I3312/60)/60)/24)+DATE(1970,1,1)</f>
        <v>42133.399479166663</v>
      </c>
    </row>
    <row r="3313" spans="1:21" ht="29" x14ac:dyDescent="0.35">
      <c r="A3313">
        <v>2842</v>
      </c>
      <c r="B3313" s="3" t="s">
        <v>2842</v>
      </c>
      <c r="C3313" s="3" t="s">
        <v>6952</v>
      </c>
      <c r="D3313" s="6">
        <v>1500</v>
      </c>
      <c r="E3313" s="8">
        <v>300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>ROUND((E3313/D3313)*100,0)</f>
        <v>20</v>
      </c>
      <c r="P3313" s="8">
        <f>IFERROR(ROUND(E3313/L3313,2),0)</f>
        <v>0</v>
      </c>
      <c r="Q3313" s="10" t="s">
        <v>8339</v>
      </c>
      <c r="R3313" t="s">
        <v>8340</v>
      </c>
      <c r="S3313">
        <f>YEAR(T3313)</f>
        <v>2014</v>
      </c>
      <c r="T3313" s="14">
        <f>(((J3313/60)/60)/24)+DATE(1970,1,1)</f>
        <v>41784.952488425923</v>
      </c>
      <c r="U3313" s="15">
        <f>(((I3313/60)/60)/24)+DATE(1970,1,1)</f>
        <v>41811.458333333336</v>
      </c>
    </row>
    <row r="3314" spans="1:21" ht="29" x14ac:dyDescent="0.35">
      <c r="A3314">
        <v>2904</v>
      </c>
      <c r="B3314" s="3" t="s">
        <v>2904</v>
      </c>
      <c r="C3314" s="3" t="s">
        <v>7014</v>
      </c>
      <c r="D3314" s="6">
        <v>1500</v>
      </c>
      <c r="E3314" s="8">
        <v>250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>ROUND((E3314/D3314)*100,0)</f>
        <v>17</v>
      </c>
      <c r="P3314" s="8">
        <f>IFERROR(ROUND(E3314/L3314,2),0)</f>
        <v>62.5</v>
      </c>
      <c r="Q3314" s="10" t="s">
        <v>8339</v>
      </c>
      <c r="R3314" t="s">
        <v>8340</v>
      </c>
      <c r="S3314">
        <f>YEAR(T3314)</f>
        <v>2014</v>
      </c>
      <c r="T3314" s="14">
        <f>(((J3314/60)/60)/24)+DATE(1970,1,1)</f>
        <v>41940.967951388891</v>
      </c>
      <c r="U3314" s="15">
        <f>(((I3314/60)/60)/24)+DATE(1970,1,1)</f>
        <v>41952.5</v>
      </c>
    </row>
    <row r="3315" spans="1:21" x14ac:dyDescent="0.35">
      <c r="A3315">
        <v>2937</v>
      </c>
      <c r="B3315" s="3" t="s">
        <v>2937</v>
      </c>
      <c r="C3315" s="3" t="s">
        <v>7047</v>
      </c>
      <c r="D3315" s="6">
        <v>1500</v>
      </c>
      <c r="E3315" s="8">
        <v>225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>ROUND((E3315/D3315)*100,0)</f>
        <v>15</v>
      </c>
      <c r="P3315" s="8">
        <f>IFERROR(ROUND(E3315/L3315,2),0)</f>
        <v>4.09</v>
      </c>
      <c r="Q3315" s="10" t="s">
        <v>8339</v>
      </c>
      <c r="R3315" t="s">
        <v>8351</v>
      </c>
      <c r="S3315">
        <f>YEAR(T3315)</f>
        <v>2014</v>
      </c>
      <c r="T3315" s="14">
        <f>(((J3315/60)/60)/24)+DATE(1970,1,1)</f>
        <v>41803.457326388889</v>
      </c>
      <c r="U3315" s="15">
        <f>(((I3315/60)/60)/24)+DATE(1970,1,1)</f>
        <v>41833.457326388889</v>
      </c>
    </row>
    <row r="3316" spans="1:21" ht="29" x14ac:dyDescent="0.35">
      <c r="A3316">
        <v>2965</v>
      </c>
      <c r="B3316" s="3" t="s">
        <v>2965</v>
      </c>
      <c r="C3316" s="3" t="s">
        <v>7075</v>
      </c>
      <c r="D3316" s="6">
        <v>1500</v>
      </c>
      <c r="E3316" s="8">
        <v>202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>ROUND((E3316/D3316)*100,0)</f>
        <v>13</v>
      </c>
      <c r="P3316" s="8">
        <f>IFERROR(ROUND(E3316/L3316,2),0)</f>
        <v>5.18</v>
      </c>
      <c r="Q3316" s="10" t="s">
        <v>8339</v>
      </c>
      <c r="R3316" t="s">
        <v>8340</v>
      </c>
      <c r="S3316">
        <f>YEAR(T3316)</f>
        <v>2015</v>
      </c>
      <c r="T3316" s="14">
        <f>(((J3316/60)/60)/24)+DATE(1970,1,1)</f>
        <v>42162.729548611111</v>
      </c>
      <c r="U3316" s="15">
        <f>(((I3316/60)/60)/24)+DATE(1970,1,1)</f>
        <v>42192.729548611111</v>
      </c>
    </row>
    <row r="3317" spans="1:21" ht="29" x14ac:dyDescent="0.35">
      <c r="A3317">
        <v>3010</v>
      </c>
      <c r="B3317" s="3" t="s">
        <v>3010</v>
      </c>
      <c r="C3317" s="3" t="s">
        <v>7120</v>
      </c>
      <c r="D3317" s="6">
        <v>1500</v>
      </c>
      <c r="E3317" s="8">
        <v>165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>ROUND((E3317/D3317)*100,0)</f>
        <v>11</v>
      </c>
      <c r="P3317" s="8">
        <f>IFERROR(ROUND(E3317/L3317,2),0)</f>
        <v>11</v>
      </c>
      <c r="Q3317" s="10" t="s">
        <v>8339</v>
      </c>
      <c r="R3317" t="s">
        <v>8357</v>
      </c>
      <c r="S3317">
        <f>YEAR(T3317)</f>
        <v>2014</v>
      </c>
      <c r="T3317" s="14">
        <f>(((J3317/60)/60)/24)+DATE(1970,1,1)</f>
        <v>41996.832395833335</v>
      </c>
      <c r="U3317" s="15">
        <f>(((I3317/60)/60)/24)+DATE(1970,1,1)</f>
        <v>42056.832395833335</v>
      </c>
    </row>
    <row r="3318" spans="1:21" ht="58" x14ac:dyDescent="0.35">
      <c r="A3318">
        <v>3031</v>
      </c>
      <c r="B3318" s="3" t="s">
        <v>3031</v>
      </c>
      <c r="C3318" s="3" t="s">
        <v>7141</v>
      </c>
      <c r="D3318" s="6">
        <v>1500</v>
      </c>
      <c r="E3318" s="8">
        <v>146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>ROUND((E3318/D3318)*100,0)</f>
        <v>10</v>
      </c>
      <c r="P3318" s="8">
        <f>IFERROR(ROUND(E3318/L3318,2),0)</f>
        <v>5.03</v>
      </c>
      <c r="Q3318" s="10" t="s">
        <v>8339</v>
      </c>
      <c r="R3318" t="s">
        <v>8357</v>
      </c>
      <c r="S3318">
        <f>YEAR(T3318)</f>
        <v>2016</v>
      </c>
      <c r="T3318" s="14">
        <f>(((J3318/60)/60)/24)+DATE(1970,1,1)</f>
        <v>42597.882488425923</v>
      </c>
      <c r="U3318" s="15">
        <f>(((I3318/60)/60)/24)+DATE(1970,1,1)</f>
        <v>42657.882488425923</v>
      </c>
    </row>
    <row r="3319" spans="1:21" ht="29" x14ac:dyDescent="0.35">
      <c r="A3319">
        <v>3042</v>
      </c>
      <c r="B3319" s="3" t="s">
        <v>3042</v>
      </c>
      <c r="C3319" s="3" t="s">
        <v>7152</v>
      </c>
      <c r="D3319" s="6">
        <v>1500</v>
      </c>
      <c r="E3319" s="8">
        <v>138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>ROUND((E3319/D3319)*100,0)</f>
        <v>9</v>
      </c>
      <c r="P3319" s="8">
        <f>IFERROR(ROUND(E3319/L3319,2),0)</f>
        <v>3.73</v>
      </c>
      <c r="Q3319" s="10" t="s">
        <v>8339</v>
      </c>
      <c r="R3319" t="s">
        <v>8357</v>
      </c>
      <c r="S3319">
        <f>YEAR(T3319)</f>
        <v>2015</v>
      </c>
      <c r="T3319" s="14">
        <f>(((J3319/60)/60)/24)+DATE(1970,1,1)</f>
        <v>42253.688043981485</v>
      </c>
      <c r="U3319" s="15">
        <f>(((I3319/60)/60)/24)+DATE(1970,1,1)</f>
        <v>42283.688043981485</v>
      </c>
    </row>
    <row r="3320" spans="1:21" ht="29" x14ac:dyDescent="0.35">
      <c r="A3320">
        <v>3121</v>
      </c>
      <c r="B3320" s="3" t="s">
        <v>3121</v>
      </c>
      <c r="C3320" s="3" t="s">
        <v>7231</v>
      </c>
      <c r="D3320" s="6">
        <v>1500</v>
      </c>
      <c r="E3320" s="8">
        <v>101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>ROUND((E3320/D3320)*100,0)</f>
        <v>7</v>
      </c>
      <c r="P3320" s="8">
        <f>IFERROR(ROUND(E3320/L3320,2),0)</f>
        <v>101</v>
      </c>
      <c r="Q3320" s="10" t="s">
        <v>8339</v>
      </c>
      <c r="R3320" t="s">
        <v>8357</v>
      </c>
      <c r="S3320">
        <f>YEAR(T3320)</f>
        <v>2014</v>
      </c>
      <c r="T3320" s="14">
        <f>(((J3320/60)/60)/24)+DATE(1970,1,1)</f>
        <v>41848.679803240739</v>
      </c>
      <c r="U3320" s="15">
        <f>(((I3320/60)/60)/24)+DATE(1970,1,1)</f>
        <v>41908.679803240739</v>
      </c>
    </row>
    <row r="3321" spans="1:21" ht="29" x14ac:dyDescent="0.35">
      <c r="A3321">
        <v>3137</v>
      </c>
      <c r="B3321" s="3" t="s">
        <v>3137</v>
      </c>
      <c r="C3321" s="3" t="s">
        <v>7247</v>
      </c>
      <c r="D3321" s="6">
        <v>1500</v>
      </c>
      <c r="E3321" s="8">
        <v>100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>ROUND((E3321/D3321)*100,0)</f>
        <v>7</v>
      </c>
      <c r="P3321" s="8">
        <f>IFERROR(ROUND(E3321/L3321,2),0)</f>
        <v>100</v>
      </c>
      <c r="Q3321" s="10" t="s">
        <v>8339</v>
      </c>
      <c r="R3321" t="s">
        <v>8340</v>
      </c>
      <c r="S3321">
        <f>YEAR(T3321)</f>
        <v>2017</v>
      </c>
      <c r="T3321" s="14">
        <f>(((J3321/60)/60)/24)+DATE(1970,1,1)</f>
        <v>42807.885057870371</v>
      </c>
      <c r="U3321" s="15">
        <f>(((I3321/60)/60)/24)+DATE(1970,1,1)</f>
        <v>42858.8</v>
      </c>
    </row>
    <row r="3322" spans="1:21" ht="29" x14ac:dyDescent="0.35">
      <c r="A3322">
        <v>3159</v>
      </c>
      <c r="B3322" s="3" t="s">
        <v>3159</v>
      </c>
      <c r="C3322" s="3" t="s">
        <v>7269</v>
      </c>
      <c r="D3322" s="6">
        <v>1500</v>
      </c>
      <c r="E3322" s="8">
        <v>91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>ROUND((E3322/D3322)*100,0)</f>
        <v>6</v>
      </c>
      <c r="P3322" s="8">
        <f>IFERROR(ROUND(E3322/L3322,2),0)</f>
        <v>1.75</v>
      </c>
      <c r="Q3322" s="10" t="s">
        <v>8339</v>
      </c>
      <c r="R3322" t="s">
        <v>8340</v>
      </c>
      <c r="S3322">
        <f>YEAR(T3322)</f>
        <v>2011</v>
      </c>
      <c r="T3322" s="14">
        <f>(((J3322/60)/60)/24)+DATE(1970,1,1)</f>
        <v>40884.066678240742</v>
      </c>
      <c r="U3322" s="15">
        <f>(((I3322/60)/60)/24)+DATE(1970,1,1)</f>
        <v>40926.958333333336</v>
      </c>
    </row>
    <row r="3323" spans="1:21" ht="29" x14ac:dyDescent="0.35">
      <c r="A3323">
        <v>3178</v>
      </c>
      <c r="B3323" s="3" t="s">
        <v>3178</v>
      </c>
      <c r="C3323" s="3" t="s">
        <v>7288</v>
      </c>
      <c r="D3323" s="6">
        <v>1500</v>
      </c>
      <c r="E3323" s="8">
        <v>82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>ROUND((E3323/D3323)*100,0)</f>
        <v>5</v>
      </c>
      <c r="P3323" s="8">
        <f>IFERROR(ROUND(E3323/L3323,2),0)</f>
        <v>1.05</v>
      </c>
      <c r="Q3323" s="10" t="s">
        <v>8339</v>
      </c>
      <c r="R3323" t="s">
        <v>8340</v>
      </c>
      <c r="S3323">
        <f>YEAR(T3323)</f>
        <v>2014</v>
      </c>
      <c r="T3323" s="14">
        <f>(((J3323/60)/60)/24)+DATE(1970,1,1)</f>
        <v>41806.605034722219</v>
      </c>
      <c r="U3323" s="15">
        <f>(((I3323/60)/60)/24)+DATE(1970,1,1)</f>
        <v>41836.605034722219</v>
      </c>
    </row>
    <row r="3324" spans="1:21" ht="29" x14ac:dyDescent="0.35">
      <c r="A3324">
        <v>3251</v>
      </c>
      <c r="B3324" s="3" t="s">
        <v>3251</v>
      </c>
      <c r="C3324" s="3" t="s">
        <v>7361</v>
      </c>
      <c r="D3324" s="6">
        <v>1500</v>
      </c>
      <c r="E3324" s="8">
        <v>55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>ROUND((E3324/D3324)*100,0)</f>
        <v>4</v>
      </c>
      <c r="P3324" s="8">
        <f>IFERROR(ROUND(E3324/L3324,2),0)</f>
        <v>2.75</v>
      </c>
      <c r="Q3324" s="10" t="s">
        <v>8339</v>
      </c>
      <c r="R3324" t="s">
        <v>8340</v>
      </c>
      <c r="S3324">
        <f>YEAR(T3324)</f>
        <v>2015</v>
      </c>
      <c r="T3324" s="14">
        <f>(((J3324/60)/60)/24)+DATE(1970,1,1)</f>
        <v>42146.731087962966</v>
      </c>
      <c r="U3324" s="15">
        <f>(((I3324/60)/60)/24)+DATE(1970,1,1)</f>
        <v>42176.731087962966</v>
      </c>
    </row>
    <row r="3325" spans="1:21" x14ac:dyDescent="0.35">
      <c r="A3325">
        <v>3271</v>
      </c>
      <c r="B3325" s="3" t="s">
        <v>3271</v>
      </c>
      <c r="C3325" s="3" t="s">
        <v>7381</v>
      </c>
      <c r="D3325" s="6">
        <v>1500</v>
      </c>
      <c r="E3325" s="8">
        <v>51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>ROUND((E3325/D3325)*100,0)</f>
        <v>3</v>
      </c>
      <c r="P3325" s="8">
        <f>IFERROR(ROUND(E3325/L3325,2),0)</f>
        <v>1</v>
      </c>
      <c r="Q3325" s="10" t="s">
        <v>8339</v>
      </c>
      <c r="R3325" t="s">
        <v>8340</v>
      </c>
      <c r="S3325">
        <f>YEAR(T3325)</f>
        <v>2014</v>
      </c>
      <c r="T3325" s="14">
        <f>(((J3325/60)/60)/24)+DATE(1970,1,1)</f>
        <v>41915.437210648146</v>
      </c>
      <c r="U3325" s="15">
        <f>(((I3325/60)/60)/24)+DATE(1970,1,1)</f>
        <v>41945.478877314818</v>
      </c>
    </row>
    <row r="3326" spans="1:21" ht="29" x14ac:dyDescent="0.35">
      <c r="A3326">
        <v>3296</v>
      </c>
      <c r="B3326" s="3" t="s">
        <v>3296</v>
      </c>
      <c r="C3326" s="3" t="s">
        <v>7406</v>
      </c>
      <c r="D3326" s="6">
        <v>1500</v>
      </c>
      <c r="E3326" s="8">
        <v>50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>ROUND((E3326/D3326)*100,0)</f>
        <v>3</v>
      </c>
      <c r="P3326" s="8">
        <f>IFERROR(ROUND(E3326/L3326,2),0)</f>
        <v>1.06</v>
      </c>
      <c r="Q3326" s="10" t="s">
        <v>8339</v>
      </c>
      <c r="R3326" t="s">
        <v>8340</v>
      </c>
      <c r="S3326">
        <f>YEAR(T3326)</f>
        <v>2015</v>
      </c>
      <c r="T3326" s="14">
        <f>(((J3326/60)/60)/24)+DATE(1970,1,1)</f>
        <v>42309.756620370375</v>
      </c>
      <c r="U3326" s="15">
        <f>(((I3326/60)/60)/24)+DATE(1970,1,1)</f>
        <v>42330.916666666672</v>
      </c>
    </row>
    <row r="3327" spans="1:21" ht="29" x14ac:dyDescent="0.35">
      <c r="A3327">
        <v>3306</v>
      </c>
      <c r="B3327" s="3" t="s">
        <v>3306</v>
      </c>
      <c r="C3327" s="3" t="s">
        <v>7416</v>
      </c>
      <c r="D3327" s="6">
        <v>1500</v>
      </c>
      <c r="E3327" s="8">
        <v>48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>ROUND((E3327/D3327)*100,0)</f>
        <v>3</v>
      </c>
      <c r="P3327" s="8">
        <f>IFERROR(ROUND(E3327/L3327,2),0)</f>
        <v>0.89</v>
      </c>
      <c r="Q3327" s="10" t="s">
        <v>8339</v>
      </c>
      <c r="R3327" t="s">
        <v>8340</v>
      </c>
      <c r="S3327">
        <f>YEAR(T3327)</f>
        <v>2016</v>
      </c>
      <c r="T3327" s="14">
        <f>(((J3327/60)/60)/24)+DATE(1970,1,1)</f>
        <v>42493.219236111108</v>
      </c>
      <c r="U3327" s="15">
        <f>(((I3327/60)/60)/24)+DATE(1970,1,1)</f>
        <v>42531.125</v>
      </c>
    </row>
    <row r="3328" spans="1:21" ht="29" x14ac:dyDescent="0.35">
      <c r="A3328">
        <v>3324</v>
      </c>
      <c r="B3328" s="3" t="s">
        <v>3324</v>
      </c>
      <c r="C3328" s="3" t="s">
        <v>7434</v>
      </c>
      <c r="D3328" s="6">
        <v>1500</v>
      </c>
      <c r="E3328" s="8">
        <v>45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>ROUND((E3328/D3328)*100,0)</f>
        <v>3</v>
      </c>
      <c r="P3328" s="8">
        <f>IFERROR(ROUND(E3328/L3328,2),0)</f>
        <v>4.5</v>
      </c>
      <c r="Q3328" s="10" t="s">
        <v>8339</v>
      </c>
      <c r="R3328" t="s">
        <v>8340</v>
      </c>
      <c r="S3328">
        <f>YEAR(T3328)</f>
        <v>2016</v>
      </c>
      <c r="T3328" s="14">
        <f>(((J3328/60)/60)/24)+DATE(1970,1,1)</f>
        <v>42512.58321759259</v>
      </c>
      <c r="U3328" s="15">
        <f>(((I3328/60)/60)/24)+DATE(1970,1,1)</f>
        <v>42526.58321759259</v>
      </c>
    </row>
    <row r="3329" spans="1:21" ht="29" x14ac:dyDescent="0.35">
      <c r="A3329">
        <v>3330</v>
      </c>
      <c r="B3329" s="3" t="s">
        <v>3330</v>
      </c>
      <c r="C3329" s="3" t="s">
        <v>7440</v>
      </c>
      <c r="D3329" s="6">
        <v>1500</v>
      </c>
      <c r="E3329" s="8">
        <v>41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>ROUND((E3329/D3329)*100,0)</f>
        <v>3</v>
      </c>
      <c r="P3329" s="8">
        <f>IFERROR(ROUND(E3329/L3329,2),0)</f>
        <v>0.59</v>
      </c>
      <c r="Q3329" s="10" t="s">
        <v>8339</v>
      </c>
      <c r="R3329" t="s">
        <v>8340</v>
      </c>
      <c r="S3329">
        <f>YEAR(T3329)</f>
        <v>2015</v>
      </c>
      <c r="T3329" s="14">
        <f>(((J3329/60)/60)/24)+DATE(1970,1,1)</f>
        <v>42065.887361111112</v>
      </c>
      <c r="U3329" s="15">
        <f>(((I3329/60)/60)/24)+DATE(1970,1,1)</f>
        <v>42095.845694444448</v>
      </c>
    </row>
    <row r="3330" spans="1:21" ht="29" x14ac:dyDescent="0.35">
      <c r="A3330">
        <v>3346</v>
      </c>
      <c r="B3330" s="3" t="s">
        <v>3346</v>
      </c>
      <c r="C3330" s="3" t="s">
        <v>7456</v>
      </c>
      <c r="D3330" s="6">
        <v>1500</v>
      </c>
      <c r="E3330" s="8">
        <v>39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>ROUND((E3330/D3330)*100,0)</f>
        <v>3</v>
      </c>
      <c r="P3330" s="8">
        <f>IFERROR(ROUND(E3330/L3330,2),0)</f>
        <v>2.17</v>
      </c>
      <c r="Q3330" s="10" t="s">
        <v>8339</v>
      </c>
      <c r="R3330" t="s">
        <v>8340</v>
      </c>
      <c r="S3330">
        <f>YEAR(T3330)</f>
        <v>2015</v>
      </c>
      <c r="T3330" s="14">
        <f>(((J3330/60)/60)/24)+DATE(1970,1,1)</f>
        <v>42054.024421296301</v>
      </c>
      <c r="U3330" s="15">
        <f>(((I3330/60)/60)/24)+DATE(1970,1,1)</f>
        <v>42061.024421296301</v>
      </c>
    </row>
    <row r="3331" spans="1:21" ht="29" x14ac:dyDescent="0.35">
      <c r="A3331">
        <v>3356</v>
      </c>
      <c r="B3331" s="3" t="s">
        <v>3355</v>
      </c>
      <c r="C3331" s="3" t="s">
        <v>7466</v>
      </c>
      <c r="D3331" s="6">
        <v>1500</v>
      </c>
      <c r="E3331" s="8">
        <v>35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>ROUND((E3331/D3331)*100,0)</f>
        <v>2</v>
      </c>
      <c r="P3331" s="8">
        <f>IFERROR(ROUND(E3331/L3331,2),0)</f>
        <v>1.3</v>
      </c>
      <c r="Q3331" s="10" t="s">
        <v>8339</v>
      </c>
      <c r="R3331" t="s">
        <v>8340</v>
      </c>
      <c r="S3331">
        <f>YEAR(T3331)</f>
        <v>2016</v>
      </c>
      <c r="T3331" s="14">
        <f>(((J3331/60)/60)/24)+DATE(1970,1,1)</f>
        <v>42536.815648148149</v>
      </c>
      <c r="U3331" s="15">
        <f>(((I3331/60)/60)/24)+DATE(1970,1,1)</f>
        <v>42566.815648148149</v>
      </c>
    </row>
    <row r="3332" spans="1:21" ht="29" x14ac:dyDescent="0.35">
      <c r="A3332">
        <v>3370</v>
      </c>
      <c r="B3332" s="3" t="s">
        <v>3369</v>
      </c>
      <c r="C3332" s="3" t="s">
        <v>7480</v>
      </c>
      <c r="D3332" s="6">
        <v>1500</v>
      </c>
      <c r="E3332" s="8">
        <v>32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>ROUND((E3332/D3332)*100,0)</f>
        <v>2</v>
      </c>
      <c r="P3332" s="8">
        <f>IFERROR(ROUND(E3332/L3332,2),0)</f>
        <v>1.23</v>
      </c>
      <c r="Q3332" s="10" t="s">
        <v>8339</v>
      </c>
      <c r="R3332" t="s">
        <v>8340</v>
      </c>
      <c r="S3332">
        <f>YEAR(T3332)</f>
        <v>2016</v>
      </c>
      <c r="T3332" s="14">
        <f>(((J3332/60)/60)/24)+DATE(1970,1,1)</f>
        <v>42690.334317129629</v>
      </c>
      <c r="U3332" s="15">
        <f>(((I3332/60)/60)/24)+DATE(1970,1,1)</f>
        <v>42721.333333333328</v>
      </c>
    </row>
    <row r="3333" spans="1:21" ht="29" x14ac:dyDescent="0.35">
      <c r="A3333">
        <v>3388</v>
      </c>
      <c r="B3333" s="3" t="s">
        <v>3387</v>
      </c>
      <c r="C3333" s="3" t="s">
        <v>7498</v>
      </c>
      <c r="D3333" s="6">
        <v>1500</v>
      </c>
      <c r="E3333" s="8">
        <v>29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>ROUND((E3333/D3333)*100,0)</f>
        <v>2</v>
      </c>
      <c r="P3333" s="8">
        <f>IFERROR(ROUND(E3333/L3333,2),0)</f>
        <v>0.64</v>
      </c>
      <c r="Q3333" s="10" t="s">
        <v>8339</v>
      </c>
      <c r="R3333" t="s">
        <v>8340</v>
      </c>
      <c r="S3333">
        <f>YEAR(T3333)</f>
        <v>2015</v>
      </c>
      <c r="T3333" s="14">
        <f>(((J3333/60)/60)/24)+DATE(1970,1,1)</f>
        <v>42143.461122685185</v>
      </c>
      <c r="U3333" s="15">
        <f>(((I3333/60)/60)/24)+DATE(1970,1,1)</f>
        <v>42173.461122685185</v>
      </c>
    </row>
    <row r="3334" spans="1:21" ht="29" x14ac:dyDescent="0.35">
      <c r="A3334">
        <v>3390</v>
      </c>
      <c r="B3334" s="3" t="s">
        <v>3389</v>
      </c>
      <c r="C3334" s="3" t="s">
        <v>7500</v>
      </c>
      <c r="D3334" s="6">
        <v>1500</v>
      </c>
      <c r="E3334" s="8">
        <v>28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>ROUND((E3334/D3334)*100,0)</f>
        <v>2</v>
      </c>
      <c r="P3334" s="8">
        <f>IFERROR(ROUND(E3334/L3334,2),0)</f>
        <v>1.27</v>
      </c>
      <c r="Q3334" s="10" t="s">
        <v>8339</v>
      </c>
      <c r="R3334" t="s">
        <v>8340</v>
      </c>
      <c r="S3334">
        <f>YEAR(T3334)</f>
        <v>2014</v>
      </c>
      <c r="T3334" s="14">
        <f>(((J3334/60)/60)/24)+DATE(1970,1,1)</f>
        <v>41815.774826388886</v>
      </c>
      <c r="U3334" s="15">
        <f>(((I3334/60)/60)/24)+DATE(1970,1,1)</f>
        <v>41830.774826388886</v>
      </c>
    </row>
    <row r="3335" spans="1:21" ht="29" x14ac:dyDescent="0.35">
      <c r="A3335">
        <v>3393</v>
      </c>
      <c r="B3335" s="3" t="s">
        <v>3392</v>
      </c>
      <c r="C3335" s="3" t="s">
        <v>7503</v>
      </c>
      <c r="D3335" s="6">
        <v>1500</v>
      </c>
      <c r="E3335" s="8">
        <v>26.01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>ROUND((E3335/D3335)*100,0)</f>
        <v>2</v>
      </c>
      <c r="P3335" s="8">
        <f>IFERROR(ROUND(E3335/L3335,2),0)</f>
        <v>0.59</v>
      </c>
      <c r="Q3335" s="10" t="s">
        <v>8339</v>
      </c>
      <c r="R3335" t="s">
        <v>8340</v>
      </c>
      <c r="S3335">
        <f>YEAR(T3335)</f>
        <v>2014</v>
      </c>
      <c r="T3335" s="14">
        <f>(((J3335/60)/60)/24)+DATE(1970,1,1)</f>
        <v>41923.921643518523</v>
      </c>
      <c r="U3335" s="15">
        <f>(((I3335/60)/60)/24)+DATE(1970,1,1)</f>
        <v>41949.031944444447</v>
      </c>
    </row>
    <row r="3336" spans="1:21" ht="29" x14ac:dyDescent="0.35">
      <c r="A3336">
        <v>3396</v>
      </c>
      <c r="B3336" s="3" t="s">
        <v>3395</v>
      </c>
      <c r="C3336" s="3" t="s">
        <v>7506</v>
      </c>
      <c r="D3336" s="6">
        <v>1500</v>
      </c>
      <c r="E3336" s="8">
        <v>26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>ROUND((E3336/D3336)*100,0)</f>
        <v>2</v>
      </c>
      <c r="P3336" s="8">
        <f>IFERROR(ROUND(E3336/L3336,2),0)</f>
        <v>0.93</v>
      </c>
      <c r="Q3336" s="10" t="s">
        <v>8339</v>
      </c>
      <c r="R3336" t="s">
        <v>8340</v>
      </c>
      <c r="S3336">
        <f>YEAR(T3336)</f>
        <v>2014</v>
      </c>
      <c r="T3336" s="14">
        <f>(((J3336/60)/60)/24)+DATE(1970,1,1)</f>
        <v>41764.44663194444</v>
      </c>
      <c r="U3336" s="15">
        <f>(((I3336/60)/60)/24)+DATE(1970,1,1)</f>
        <v>41791.165972222225</v>
      </c>
    </row>
    <row r="3337" spans="1:21" ht="29" x14ac:dyDescent="0.35">
      <c r="A3337">
        <v>3427</v>
      </c>
      <c r="B3337" s="3" t="s">
        <v>3426</v>
      </c>
      <c r="C3337" s="3" t="s">
        <v>7537</v>
      </c>
      <c r="D3337" s="6">
        <v>1500</v>
      </c>
      <c r="E3337" s="8">
        <v>25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>ROUND((E3337/D3337)*100,0)</f>
        <v>2</v>
      </c>
      <c r="P3337" s="8">
        <f>IFERROR(ROUND(E3337/L3337,2),0)</f>
        <v>0.86</v>
      </c>
      <c r="Q3337" s="10" t="s">
        <v>8339</v>
      </c>
      <c r="R3337" t="s">
        <v>8340</v>
      </c>
      <c r="S3337">
        <f>YEAR(T3337)</f>
        <v>2014</v>
      </c>
      <c r="T3337" s="14">
        <f>(((J3337/60)/60)/24)+DATE(1970,1,1)</f>
        <v>41792.645277777774</v>
      </c>
      <c r="U3337" s="15">
        <f>(((I3337/60)/60)/24)+DATE(1970,1,1)</f>
        <v>41822.645277777774</v>
      </c>
    </row>
    <row r="3338" spans="1:21" ht="29" x14ac:dyDescent="0.35">
      <c r="A3338">
        <v>3479</v>
      </c>
      <c r="B3338" s="3" t="s">
        <v>3478</v>
      </c>
      <c r="C3338" s="3" t="s">
        <v>7589</v>
      </c>
      <c r="D3338" s="6">
        <v>1500</v>
      </c>
      <c r="E3338" s="8">
        <v>15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>ROUND((E3338/D3338)*100,0)</f>
        <v>1</v>
      </c>
      <c r="P3338" s="8">
        <f>IFERROR(ROUND(E3338/L3338,2),0)</f>
        <v>0.27</v>
      </c>
      <c r="Q3338" s="10" t="s">
        <v>8339</v>
      </c>
      <c r="R3338" t="s">
        <v>8340</v>
      </c>
      <c r="S3338">
        <f>YEAR(T3338)</f>
        <v>2014</v>
      </c>
      <c r="T3338" s="14">
        <f>(((J3338/60)/60)/24)+DATE(1970,1,1)</f>
        <v>41781.855092592588</v>
      </c>
      <c r="U3338" s="15">
        <f>(((I3338/60)/60)/24)+DATE(1970,1,1)</f>
        <v>41811.855092592588</v>
      </c>
    </row>
    <row r="3339" spans="1:21" ht="29" x14ac:dyDescent="0.35">
      <c r="A3339">
        <v>3480</v>
      </c>
      <c r="B3339" s="3" t="s">
        <v>3479</v>
      </c>
      <c r="C3339" s="3" t="s">
        <v>7590</v>
      </c>
      <c r="D3339" s="6">
        <v>1500</v>
      </c>
      <c r="E3339" s="8">
        <v>15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>ROUND((E3339/D3339)*100,0)</f>
        <v>1</v>
      </c>
      <c r="P3339" s="8">
        <f>IFERROR(ROUND(E3339/L3339,2),0)</f>
        <v>1.1499999999999999</v>
      </c>
      <c r="Q3339" s="10" t="s">
        <v>8339</v>
      </c>
      <c r="R3339" t="s">
        <v>8340</v>
      </c>
      <c r="S3339">
        <f>YEAR(T3339)</f>
        <v>2015</v>
      </c>
      <c r="T3339" s="14">
        <f>(((J3339/60)/60)/24)+DATE(1970,1,1)</f>
        <v>42171.317442129628</v>
      </c>
      <c r="U3339" s="15">
        <f>(((I3339/60)/60)/24)+DATE(1970,1,1)</f>
        <v>42195.875</v>
      </c>
    </row>
    <row r="3340" spans="1:21" ht="29" x14ac:dyDescent="0.35">
      <c r="A3340">
        <v>3493</v>
      </c>
      <c r="B3340" s="3" t="s">
        <v>3492</v>
      </c>
      <c r="C3340" s="3" t="s">
        <v>7603</v>
      </c>
      <c r="D3340" s="6">
        <v>1500</v>
      </c>
      <c r="E3340" s="8">
        <v>11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>ROUND((E3340/D3340)*100,0)</f>
        <v>1</v>
      </c>
      <c r="P3340" s="8">
        <f>IFERROR(ROUND(E3340/L3340,2),0)</f>
        <v>0.38</v>
      </c>
      <c r="Q3340" s="10" t="s">
        <v>8339</v>
      </c>
      <c r="R3340" t="s">
        <v>8340</v>
      </c>
      <c r="S3340">
        <f>YEAR(T3340)</f>
        <v>2014</v>
      </c>
      <c r="T3340" s="14">
        <f>(((J3340/60)/60)/24)+DATE(1970,1,1)</f>
        <v>41848.866157407407</v>
      </c>
      <c r="U3340" s="15">
        <f>(((I3340/60)/60)/24)+DATE(1970,1,1)</f>
        <v>41868.21597222222</v>
      </c>
    </row>
    <row r="3341" spans="1:21" ht="29" x14ac:dyDescent="0.35">
      <c r="A3341">
        <v>3501</v>
      </c>
      <c r="B3341" s="3" t="s">
        <v>3500</v>
      </c>
      <c r="C3341" s="3" t="s">
        <v>7611</v>
      </c>
      <c r="D3341" s="6">
        <v>1500</v>
      </c>
      <c r="E3341" s="8">
        <v>11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>ROUND((E3341/D3341)*100,0)</f>
        <v>1</v>
      </c>
      <c r="P3341" s="8">
        <f>IFERROR(ROUND(E3341/L3341,2),0)</f>
        <v>0.26</v>
      </c>
      <c r="Q3341" s="10" t="s">
        <v>8339</v>
      </c>
      <c r="R3341" t="s">
        <v>8340</v>
      </c>
      <c r="S3341">
        <f>YEAR(T3341)</f>
        <v>2015</v>
      </c>
      <c r="T3341" s="14">
        <f>(((J3341/60)/60)/24)+DATE(1970,1,1)</f>
        <v>42233.763831018514</v>
      </c>
      <c r="U3341" s="15">
        <f>(((I3341/60)/60)/24)+DATE(1970,1,1)</f>
        <v>42258.763831018514</v>
      </c>
    </row>
    <row r="3342" spans="1:21" ht="29" x14ac:dyDescent="0.35">
      <c r="A3342">
        <v>3511</v>
      </c>
      <c r="B3342" s="3" t="s">
        <v>3510</v>
      </c>
      <c r="C3342" s="3" t="s">
        <v>7621</v>
      </c>
      <c r="D3342" s="6">
        <v>1500</v>
      </c>
      <c r="E3342" s="8">
        <v>10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>ROUND((E3342/D3342)*100,0)</f>
        <v>1</v>
      </c>
      <c r="P3342" s="8">
        <f>IFERROR(ROUND(E3342/L3342,2),0)</f>
        <v>0.53</v>
      </c>
      <c r="Q3342" s="10" t="s">
        <v>8339</v>
      </c>
      <c r="R3342" t="s">
        <v>8340</v>
      </c>
      <c r="S3342">
        <f>YEAR(T3342)</f>
        <v>2014</v>
      </c>
      <c r="T3342" s="14">
        <f>(((J3342/60)/60)/24)+DATE(1970,1,1)</f>
        <v>41927.873784722222</v>
      </c>
      <c r="U3342" s="15">
        <f>(((I3342/60)/60)/24)+DATE(1970,1,1)</f>
        <v>41950.770833333336</v>
      </c>
    </row>
    <row r="3343" spans="1:21" ht="29" x14ac:dyDescent="0.35">
      <c r="A3343">
        <v>3518</v>
      </c>
      <c r="B3343" s="3" t="s">
        <v>3517</v>
      </c>
      <c r="C3343" s="3" t="s">
        <v>7628</v>
      </c>
      <c r="D3343" s="6">
        <v>1500</v>
      </c>
      <c r="E3343" s="8">
        <v>10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>ROUND((E3343/D3343)*100,0)</f>
        <v>1</v>
      </c>
      <c r="P3343" s="8">
        <f>IFERROR(ROUND(E3343/L3343,2),0)</f>
        <v>0.3</v>
      </c>
      <c r="Q3343" s="10" t="s">
        <v>8339</v>
      </c>
      <c r="R3343" t="s">
        <v>8340</v>
      </c>
      <c r="S3343">
        <f>YEAR(T3343)</f>
        <v>2014</v>
      </c>
      <c r="T3343" s="14">
        <f>(((J3343/60)/60)/24)+DATE(1970,1,1)</f>
        <v>41893.783553240741</v>
      </c>
      <c r="U3343" s="15">
        <f>(((I3343/60)/60)/24)+DATE(1970,1,1)</f>
        <v>41914.597916666666</v>
      </c>
    </row>
    <row r="3344" spans="1:21" ht="29" x14ac:dyDescent="0.35">
      <c r="A3344">
        <v>3543</v>
      </c>
      <c r="B3344" s="3" t="s">
        <v>3542</v>
      </c>
      <c r="C3344" s="3" t="s">
        <v>7653</v>
      </c>
      <c r="D3344" s="6">
        <v>1500</v>
      </c>
      <c r="E3344" s="8">
        <v>10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>ROUND((E3344/D3344)*100,0)</f>
        <v>1</v>
      </c>
      <c r="P3344" s="8">
        <f>IFERROR(ROUND(E3344/L3344,2),0)</f>
        <v>0.34</v>
      </c>
      <c r="Q3344" s="10" t="s">
        <v>8339</v>
      </c>
      <c r="R3344" t="s">
        <v>8340</v>
      </c>
      <c r="S3344">
        <f>YEAR(T3344)</f>
        <v>2015</v>
      </c>
      <c r="T3344" s="14">
        <f>(((J3344/60)/60)/24)+DATE(1970,1,1)</f>
        <v>42150.755312499998</v>
      </c>
      <c r="U3344" s="15">
        <f>(((I3344/60)/60)/24)+DATE(1970,1,1)</f>
        <v>42180.755312499998</v>
      </c>
    </row>
    <row r="3345" spans="1:21" ht="29" x14ac:dyDescent="0.35">
      <c r="A3345">
        <v>3551</v>
      </c>
      <c r="B3345" s="3" t="s">
        <v>3550</v>
      </c>
      <c r="C3345" s="3" t="s">
        <v>7661</v>
      </c>
      <c r="D3345" s="6">
        <v>1500</v>
      </c>
      <c r="E3345" s="8">
        <v>10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>ROUND((E3345/D3345)*100,0)</f>
        <v>1</v>
      </c>
      <c r="P3345" s="8">
        <f>IFERROR(ROUND(E3345/L3345,2),0)</f>
        <v>0.4</v>
      </c>
      <c r="Q3345" s="10" t="s">
        <v>8339</v>
      </c>
      <c r="R3345" t="s">
        <v>8340</v>
      </c>
      <c r="S3345">
        <f>YEAR(T3345)</f>
        <v>2014</v>
      </c>
      <c r="T3345" s="14">
        <f>(((J3345/60)/60)/24)+DATE(1970,1,1)</f>
        <v>41753.515856481477</v>
      </c>
      <c r="U3345" s="15">
        <f>(((I3345/60)/60)/24)+DATE(1970,1,1)</f>
        <v>41781.921527777777</v>
      </c>
    </row>
    <row r="3346" spans="1:21" ht="29" x14ac:dyDescent="0.35">
      <c r="A3346">
        <v>3571</v>
      </c>
      <c r="B3346" s="3" t="s">
        <v>3570</v>
      </c>
      <c r="C3346" s="3" t="s">
        <v>7681</v>
      </c>
      <c r="D3346" s="6">
        <v>1500</v>
      </c>
      <c r="E3346" s="8">
        <v>5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>ROUND((E3346/D3346)*100,0)</f>
        <v>0</v>
      </c>
      <c r="P3346" s="8">
        <f>IFERROR(ROUND(E3346/L3346,2),0)</f>
        <v>0.2</v>
      </c>
      <c r="Q3346" s="10" t="s">
        <v>8339</v>
      </c>
      <c r="R3346" t="s">
        <v>8340</v>
      </c>
      <c r="S3346">
        <f>YEAR(T3346)</f>
        <v>2014</v>
      </c>
      <c r="T3346" s="14">
        <f>(((J3346/60)/60)/24)+DATE(1970,1,1)</f>
        <v>41912.858946759261</v>
      </c>
      <c r="U3346" s="15">
        <f>(((I3346/60)/60)/24)+DATE(1970,1,1)</f>
        <v>41942.858946759261</v>
      </c>
    </row>
    <row r="3347" spans="1:21" ht="29" x14ac:dyDescent="0.35">
      <c r="A3347">
        <v>3578</v>
      </c>
      <c r="B3347" s="3" t="s">
        <v>3577</v>
      </c>
      <c r="C3347" s="3" t="s">
        <v>7688</v>
      </c>
      <c r="D3347" s="6">
        <v>1500</v>
      </c>
      <c r="E3347" s="8">
        <v>5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>ROUND((E3347/D3347)*100,0)</f>
        <v>0</v>
      </c>
      <c r="P3347" s="8">
        <f>IFERROR(ROUND(E3347/L3347,2),0)</f>
        <v>0.14000000000000001</v>
      </c>
      <c r="Q3347" s="10" t="s">
        <v>8339</v>
      </c>
      <c r="R3347" t="s">
        <v>8340</v>
      </c>
      <c r="S3347">
        <f>YEAR(T3347)</f>
        <v>2016</v>
      </c>
      <c r="T3347" s="14">
        <f>(((J3347/60)/60)/24)+DATE(1970,1,1)</f>
        <v>42460.733530092592</v>
      </c>
      <c r="U3347" s="15">
        <f>(((I3347/60)/60)/24)+DATE(1970,1,1)</f>
        <v>42490.733530092592</v>
      </c>
    </row>
    <row r="3348" spans="1:21" ht="29" x14ac:dyDescent="0.35">
      <c r="A3348">
        <v>3581</v>
      </c>
      <c r="B3348" s="3" t="s">
        <v>3580</v>
      </c>
      <c r="C3348" s="3" t="s">
        <v>7691</v>
      </c>
      <c r="D3348" s="6">
        <v>1500</v>
      </c>
      <c r="E3348" s="8">
        <v>5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>ROUND((E3348/D3348)*100,0)</f>
        <v>0</v>
      </c>
      <c r="P3348" s="8">
        <f>IFERROR(ROUND(E3348/L3348,2),0)</f>
        <v>0.11</v>
      </c>
      <c r="Q3348" s="10" t="s">
        <v>8339</v>
      </c>
      <c r="R3348" t="s">
        <v>8340</v>
      </c>
      <c r="S3348">
        <f>YEAR(T3348)</f>
        <v>2014</v>
      </c>
      <c r="T3348" s="14">
        <f>(((J3348/60)/60)/24)+DATE(1970,1,1)</f>
        <v>41836.471180555556</v>
      </c>
      <c r="U3348" s="15">
        <f>(((I3348/60)/60)/24)+DATE(1970,1,1)</f>
        <v>41850.471180555556</v>
      </c>
    </row>
    <row r="3349" spans="1:21" ht="29" x14ac:dyDescent="0.35">
      <c r="A3349">
        <v>3603</v>
      </c>
      <c r="B3349" s="3" t="s">
        <v>3602</v>
      </c>
      <c r="C3349" s="3" t="s">
        <v>7713</v>
      </c>
      <c r="D3349" s="6">
        <v>1500</v>
      </c>
      <c r="E3349" s="8">
        <v>3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>ROUND((E3349/D3349)*100,0)</f>
        <v>0</v>
      </c>
      <c r="P3349" s="8">
        <f>IFERROR(ROUND(E3349/L3349,2),0)</f>
        <v>0.05</v>
      </c>
      <c r="Q3349" s="10" t="s">
        <v>8339</v>
      </c>
      <c r="R3349" t="s">
        <v>8340</v>
      </c>
      <c r="S3349">
        <f>YEAR(T3349)</f>
        <v>2015</v>
      </c>
      <c r="T3349" s="14">
        <f>(((J3349/60)/60)/24)+DATE(1970,1,1)</f>
        <v>42283.864351851851</v>
      </c>
      <c r="U3349" s="15">
        <f>(((I3349/60)/60)/24)+DATE(1970,1,1)</f>
        <v>42313.906018518523</v>
      </c>
    </row>
    <row r="3350" spans="1:21" ht="29" x14ac:dyDescent="0.35">
      <c r="A3350">
        <v>3654</v>
      </c>
      <c r="B3350" s="3" t="s">
        <v>3651</v>
      </c>
      <c r="C3350" s="3" t="s">
        <v>7764</v>
      </c>
      <c r="D3350" s="6">
        <v>1500</v>
      </c>
      <c r="E3350" s="8">
        <v>1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>ROUND((E3350/D3350)*100,0)</f>
        <v>0</v>
      </c>
      <c r="P3350" s="8">
        <f>IFERROR(ROUND(E3350/L3350,2),0)</f>
        <v>0.03</v>
      </c>
      <c r="Q3350" s="10" t="s">
        <v>8339</v>
      </c>
      <c r="R3350" t="s">
        <v>8340</v>
      </c>
      <c r="S3350">
        <f>YEAR(T3350)</f>
        <v>2016</v>
      </c>
      <c r="T3350" s="14">
        <f>(((J3350/60)/60)/24)+DATE(1970,1,1)</f>
        <v>42440.416504629626</v>
      </c>
      <c r="U3350" s="15">
        <f>(((I3350/60)/60)/24)+DATE(1970,1,1)</f>
        <v>42463.708333333328</v>
      </c>
    </row>
    <row r="3351" spans="1:21" x14ac:dyDescent="0.35">
      <c r="A3351">
        <v>3658</v>
      </c>
      <c r="B3351" s="3" t="s">
        <v>3655</v>
      </c>
      <c r="C3351" s="3" t="s">
        <v>7768</v>
      </c>
      <c r="D3351" s="6">
        <v>1500</v>
      </c>
      <c r="E3351" s="8">
        <v>1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>ROUND((E3351/D3351)*100,0)</f>
        <v>0</v>
      </c>
      <c r="P3351" s="8">
        <f>IFERROR(ROUND(E3351/L3351,2),0)</f>
        <v>0.05</v>
      </c>
      <c r="Q3351" s="10" t="s">
        <v>8339</v>
      </c>
      <c r="R3351" t="s">
        <v>8340</v>
      </c>
      <c r="S3351">
        <f>YEAR(T3351)</f>
        <v>2014</v>
      </c>
      <c r="T3351" s="14">
        <f>(((J3351/60)/60)/24)+DATE(1970,1,1)</f>
        <v>41775.858564814815</v>
      </c>
      <c r="U3351" s="15">
        <f>(((I3351/60)/60)/24)+DATE(1970,1,1)</f>
        <v>41822.165972222225</v>
      </c>
    </row>
    <row r="3352" spans="1:21" ht="29" x14ac:dyDescent="0.35">
      <c r="A3352">
        <v>3690</v>
      </c>
      <c r="B3352" s="3" t="s">
        <v>3687</v>
      </c>
      <c r="C3352" s="3" t="s">
        <v>7800</v>
      </c>
      <c r="D3352" s="6">
        <v>1500</v>
      </c>
      <c r="E3352" s="8">
        <v>1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>ROUND((E3352/D3352)*100,0)</f>
        <v>0</v>
      </c>
      <c r="P3352" s="8">
        <f>IFERROR(ROUND(E3352/L3352,2),0)</f>
        <v>0.03</v>
      </c>
      <c r="Q3352" s="10" t="s">
        <v>8339</v>
      </c>
      <c r="R3352" t="s">
        <v>8340</v>
      </c>
      <c r="S3352">
        <f>YEAR(T3352)</f>
        <v>2014</v>
      </c>
      <c r="T3352" s="14">
        <f>(((J3352/60)/60)/24)+DATE(1970,1,1)</f>
        <v>41940.598182870373</v>
      </c>
      <c r="U3352" s="15">
        <f>(((I3352/60)/60)/24)+DATE(1970,1,1)</f>
        <v>41970.639849537038</v>
      </c>
    </row>
    <row r="3353" spans="1:21" ht="29" x14ac:dyDescent="0.35">
      <c r="A3353">
        <v>3701</v>
      </c>
      <c r="B3353" s="3" t="s">
        <v>3698</v>
      </c>
      <c r="C3353" s="3" t="s">
        <v>7811</v>
      </c>
      <c r="D3353" s="6">
        <v>1500</v>
      </c>
      <c r="E3353" s="8">
        <v>1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>ROUND((E3353/D3353)*100,0)</f>
        <v>0</v>
      </c>
      <c r="P3353" s="8">
        <f>IFERROR(ROUND(E3353/L3353,2),0)</f>
        <v>0.03</v>
      </c>
      <c r="Q3353" s="10" t="s">
        <v>8339</v>
      </c>
      <c r="R3353" t="s">
        <v>8340</v>
      </c>
      <c r="S3353">
        <f>YEAR(T3353)</f>
        <v>2015</v>
      </c>
      <c r="T3353" s="14">
        <f>(((J3353/60)/60)/24)+DATE(1970,1,1)</f>
        <v>42129.541585648149</v>
      </c>
      <c r="U3353" s="15">
        <f>(((I3353/60)/60)/24)+DATE(1970,1,1)</f>
        <v>42159.541585648149</v>
      </c>
    </row>
    <row r="3354" spans="1:21" ht="29" x14ac:dyDescent="0.35">
      <c r="A3354">
        <v>3706</v>
      </c>
      <c r="B3354" s="3" t="s">
        <v>3703</v>
      </c>
      <c r="C3354" s="3" t="s">
        <v>7816</v>
      </c>
      <c r="D3354" s="6">
        <v>1500</v>
      </c>
      <c r="E3354" s="8">
        <v>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>ROUND((E3354/D3354)*100,0)</f>
        <v>0</v>
      </c>
      <c r="P3354" s="8">
        <f>IFERROR(ROUND(E3354/L3354,2),0)</f>
        <v>0</v>
      </c>
      <c r="Q3354" s="10" t="s">
        <v>8339</v>
      </c>
      <c r="R3354" t="s">
        <v>8340</v>
      </c>
      <c r="S3354">
        <f>YEAR(T3354)</f>
        <v>2014</v>
      </c>
      <c r="T3354" s="14">
        <f>(((J3354/60)/60)/24)+DATE(1970,1,1)</f>
        <v>41879.913761574076</v>
      </c>
      <c r="U3354" s="15">
        <f>(((I3354/60)/60)/24)+DATE(1970,1,1)</f>
        <v>41894.913761574076</v>
      </c>
    </row>
    <row r="3355" spans="1:21" ht="29" x14ac:dyDescent="0.35">
      <c r="A3355">
        <v>3722</v>
      </c>
      <c r="B3355" s="3" t="s">
        <v>3719</v>
      </c>
      <c r="C3355" s="3" t="s">
        <v>7832</v>
      </c>
      <c r="D3355" s="6">
        <v>1500</v>
      </c>
      <c r="E3355" s="8">
        <v>0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>ROUND((E3355/D3355)*100,0)</f>
        <v>0</v>
      </c>
      <c r="P3355" s="8">
        <f>IFERROR(ROUND(E3355/L3355,2),0)</f>
        <v>0</v>
      </c>
      <c r="Q3355" s="10" t="s">
        <v>8339</v>
      </c>
      <c r="R3355" t="s">
        <v>8340</v>
      </c>
      <c r="S3355">
        <f>YEAR(T3355)</f>
        <v>2016</v>
      </c>
      <c r="T3355" s="14">
        <f>(((J3355/60)/60)/24)+DATE(1970,1,1)</f>
        <v>42381.671840277777</v>
      </c>
      <c r="U3355" s="15">
        <f>(((I3355/60)/60)/24)+DATE(1970,1,1)</f>
        <v>42411.957638888889</v>
      </c>
    </row>
    <row r="3356" spans="1:21" ht="29" x14ac:dyDescent="0.3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>ROUND((E3356/D3356)*100,0)</f>
        <v>0</v>
      </c>
      <c r="P3356" s="8">
        <f>IFERROR(ROUND(E3356/L3356,2),0)</f>
        <v>0</v>
      </c>
      <c r="Q3356" s="10" t="s">
        <v>8339</v>
      </c>
      <c r="R3356" t="s">
        <v>8340</v>
      </c>
      <c r="S3356">
        <f>YEAR(T3356)</f>
        <v>2015</v>
      </c>
      <c r="T3356" s="14">
        <f>(((J3356/60)/60)/24)+DATE(1970,1,1)</f>
        <v>42103.024398148147</v>
      </c>
      <c r="U3356" s="15">
        <f>(((I3356/60)/60)/24)+DATE(1970,1,1)</f>
        <v>42112.9375</v>
      </c>
    </row>
    <row r="3357" spans="1:21" ht="29" x14ac:dyDescent="0.35">
      <c r="A3357">
        <v>3734</v>
      </c>
      <c r="B3357" s="3" t="s">
        <v>3731</v>
      </c>
      <c r="C3357" s="3" t="s">
        <v>7844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>ROUND((E3357/D3357)*100,0)</f>
        <v>0</v>
      </c>
      <c r="P3357" s="8">
        <f>IFERROR(ROUND(E3357/L3357,2),0)</f>
        <v>0</v>
      </c>
      <c r="Q3357" s="10" t="s">
        <v>8339</v>
      </c>
      <c r="R3357" t="s">
        <v>8340</v>
      </c>
      <c r="S3357">
        <f>YEAR(T3357)</f>
        <v>2015</v>
      </c>
      <c r="T3357" s="14">
        <f>(((J3357/60)/60)/24)+DATE(1970,1,1)</f>
        <v>42089.901574074072</v>
      </c>
      <c r="U3357" s="15">
        <f>(((I3357/60)/60)/24)+DATE(1970,1,1)</f>
        <v>42149.901574074072</v>
      </c>
    </row>
    <row r="3358" spans="1:21" ht="29" x14ac:dyDescent="0.35">
      <c r="A3358">
        <v>3736</v>
      </c>
      <c r="B3358" s="3" t="s">
        <v>3733</v>
      </c>
      <c r="C3358" s="3" t="s">
        <v>7846</v>
      </c>
      <c r="D3358" s="6">
        <v>1500</v>
      </c>
      <c r="E3358" s="8">
        <v>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>ROUND((E3358/D3358)*100,0)</f>
        <v>0</v>
      </c>
      <c r="P3358" s="8">
        <f>IFERROR(ROUND(E3358/L3358,2),0)</f>
        <v>0</v>
      </c>
      <c r="Q3358" s="10" t="s">
        <v>8339</v>
      </c>
      <c r="R3358" t="s">
        <v>8340</v>
      </c>
      <c r="S3358">
        <f>YEAR(T3358)</f>
        <v>2015</v>
      </c>
      <c r="T3358" s="14">
        <f>(((J3358/60)/60)/24)+DATE(1970,1,1)</f>
        <v>42048.711724537032</v>
      </c>
      <c r="U3358" s="15">
        <f>(((I3358/60)/60)/24)+DATE(1970,1,1)</f>
        <v>42086.75</v>
      </c>
    </row>
    <row r="3359" spans="1:21" ht="29" x14ac:dyDescent="0.35">
      <c r="A3359">
        <v>3738</v>
      </c>
      <c r="B3359" s="3" t="s">
        <v>3735</v>
      </c>
      <c r="C3359" s="3" t="s">
        <v>7848</v>
      </c>
      <c r="D3359" s="6">
        <v>1500</v>
      </c>
      <c r="E3359" s="8">
        <v>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>ROUND((E3359/D3359)*100,0)</f>
        <v>0</v>
      </c>
      <c r="P3359" s="8">
        <f>IFERROR(ROUND(E3359/L3359,2),0)</f>
        <v>0</v>
      </c>
      <c r="Q3359" s="10" t="s">
        <v>8339</v>
      </c>
      <c r="R3359" t="s">
        <v>8340</v>
      </c>
      <c r="S3359">
        <f>YEAR(T3359)</f>
        <v>2014</v>
      </c>
      <c r="T3359" s="14">
        <f>(((J3359/60)/60)/24)+DATE(1970,1,1)</f>
        <v>41813.938715277778</v>
      </c>
      <c r="U3359" s="15">
        <f>(((I3359/60)/60)/24)+DATE(1970,1,1)</f>
        <v>41835.916666666664</v>
      </c>
    </row>
    <row r="3360" spans="1:21" x14ac:dyDescent="0.35">
      <c r="A3360">
        <v>3758</v>
      </c>
      <c r="B3360" s="3" t="s">
        <v>3755</v>
      </c>
      <c r="C3360" s="3" t="s">
        <v>7868</v>
      </c>
      <c r="D3360" s="6">
        <v>1500</v>
      </c>
      <c r="E3360" s="8">
        <v>0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>ROUND((E3360/D3360)*100,0)</f>
        <v>0</v>
      </c>
      <c r="P3360" s="8">
        <f>IFERROR(ROUND(E3360/L3360,2),0)</f>
        <v>0</v>
      </c>
      <c r="Q3360" s="10" t="s">
        <v>8339</v>
      </c>
      <c r="R3360" t="s">
        <v>8351</v>
      </c>
      <c r="S3360">
        <f>YEAR(T3360)</f>
        <v>2014</v>
      </c>
      <c r="T3360" s="14">
        <f>(((J3360/60)/60)/24)+DATE(1970,1,1)</f>
        <v>41747.471504629626</v>
      </c>
      <c r="U3360" s="15">
        <f>(((I3360/60)/60)/24)+DATE(1970,1,1)</f>
        <v>41778.208333333336</v>
      </c>
    </row>
    <row r="3361" spans="1:21" ht="29" x14ac:dyDescent="0.35">
      <c r="A3361">
        <v>3764</v>
      </c>
      <c r="B3361" s="3" t="s">
        <v>3761</v>
      </c>
      <c r="C3361" s="3" t="s">
        <v>7874</v>
      </c>
      <c r="D3361" s="6">
        <v>1500</v>
      </c>
      <c r="E3361" s="8">
        <v>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>ROUND((E3361/D3361)*100,0)</f>
        <v>0</v>
      </c>
      <c r="P3361" s="8">
        <f>IFERROR(ROUND(E3361/L3361,2),0)</f>
        <v>0</v>
      </c>
      <c r="Q3361" s="10" t="s">
        <v>8339</v>
      </c>
      <c r="R3361" t="s">
        <v>8351</v>
      </c>
      <c r="S3361">
        <f>YEAR(T3361)</f>
        <v>2016</v>
      </c>
      <c r="T3361" s="14">
        <f>(((J3361/60)/60)/24)+DATE(1970,1,1)</f>
        <v>42499.842962962968</v>
      </c>
      <c r="U3361" s="15">
        <f>(((I3361/60)/60)/24)+DATE(1970,1,1)</f>
        <v>42519.024999999994</v>
      </c>
    </row>
    <row r="3362" spans="1:21" x14ac:dyDescent="0.3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>ROUND((E3362/D3362)*100,0)</f>
        <v>0</v>
      </c>
      <c r="P3362" s="8">
        <f>IFERROR(ROUND(E3362/L3362,2),0)</f>
        <v>0</v>
      </c>
      <c r="Q3362" s="10" t="s">
        <v>8339</v>
      </c>
      <c r="R3362" t="s">
        <v>8351</v>
      </c>
      <c r="S3362">
        <f>YEAR(T3362)</f>
        <v>2014</v>
      </c>
      <c r="T3362" s="14">
        <f>(((J3362/60)/60)/24)+DATE(1970,1,1)</f>
        <v>41766.692037037035</v>
      </c>
      <c r="U3362" s="15">
        <f>(((I3362/60)/60)/24)+DATE(1970,1,1)</f>
        <v>41826.692037037035</v>
      </c>
    </row>
    <row r="3363" spans="1:21" ht="29" x14ac:dyDescent="0.35">
      <c r="A3363">
        <v>3807</v>
      </c>
      <c r="B3363" s="3" t="s">
        <v>3804</v>
      </c>
      <c r="C3363" s="3" t="s">
        <v>7917</v>
      </c>
      <c r="D3363" s="6">
        <v>1500</v>
      </c>
      <c r="E3363" s="8">
        <v>0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>ROUND((E3363/D3363)*100,0)</f>
        <v>0</v>
      </c>
      <c r="P3363" s="8">
        <f>IFERROR(ROUND(E3363/L3363,2),0)</f>
        <v>0</v>
      </c>
      <c r="Q3363" s="10" t="s">
        <v>8339</v>
      </c>
      <c r="R3363" t="s">
        <v>8351</v>
      </c>
      <c r="S3363">
        <f>YEAR(T3363)</f>
        <v>2015</v>
      </c>
      <c r="T3363" s="14">
        <f>(((J3363/60)/60)/24)+DATE(1970,1,1)</f>
        <v>42090.909016203703</v>
      </c>
      <c r="U3363" s="15">
        <f>(((I3363/60)/60)/24)+DATE(1970,1,1)</f>
        <v>42097.909016203703</v>
      </c>
    </row>
    <row r="3364" spans="1:21" ht="29" x14ac:dyDescent="0.35">
      <c r="A3364">
        <v>3810</v>
      </c>
      <c r="B3364" s="3" t="s">
        <v>3807</v>
      </c>
      <c r="C3364" s="3" t="s">
        <v>7920</v>
      </c>
      <c r="D3364" s="6">
        <v>1500</v>
      </c>
      <c r="E3364" s="8">
        <v>0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>ROUND((E3364/D3364)*100,0)</f>
        <v>0</v>
      </c>
      <c r="P3364" s="8">
        <f>IFERROR(ROUND(E3364/L3364,2),0)</f>
        <v>0</v>
      </c>
      <c r="Q3364" s="10" t="s">
        <v>8339</v>
      </c>
      <c r="R3364" t="s">
        <v>8340</v>
      </c>
      <c r="S3364">
        <f>YEAR(T3364)</f>
        <v>2015</v>
      </c>
      <c r="T3364" s="14">
        <f>(((J3364/60)/60)/24)+DATE(1970,1,1)</f>
        <v>42054.849050925928</v>
      </c>
      <c r="U3364" s="15">
        <f>(((I3364/60)/60)/24)+DATE(1970,1,1)</f>
        <v>42084.807384259257</v>
      </c>
    </row>
    <row r="3365" spans="1:21" ht="29" x14ac:dyDescent="0.35">
      <c r="A3365">
        <v>3814</v>
      </c>
      <c r="B3365" s="3" t="s">
        <v>3811</v>
      </c>
      <c r="C3365" s="3" t="s">
        <v>7924</v>
      </c>
      <c r="D3365" s="6">
        <v>1500</v>
      </c>
      <c r="E3365" s="8">
        <v>0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>ROUND((E3365/D3365)*100,0)</f>
        <v>0</v>
      </c>
      <c r="P3365" s="8">
        <f>IFERROR(ROUND(E3365/L3365,2),0)</f>
        <v>0</v>
      </c>
      <c r="Q3365" s="10" t="s">
        <v>8339</v>
      </c>
      <c r="R3365" t="s">
        <v>8340</v>
      </c>
      <c r="S3365">
        <f>YEAR(T3365)</f>
        <v>2015</v>
      </c>
      <c r="T3365" s="14">
        <f>(((J3365/60)/60)/24)+DATE(1970,1,1)</f>
        <v>42058.904074074075</v>
      </c>
      <c r="U3365" s="15">
        <f>(((I3365/60)/60)/24)+DATE(1970,1,1)</f>
        <v>42095.165972222225</v>
      </c>
    </row>
    <row r="3366" spans="1:21" ht="43.5" x14ac:dyDescent="0.35">
      <c r="A3366">
        <v>3816</v>
      </c>
      <c r="B3366" s="3" t="s">
        <v>3813</v>
      </c>
      <c r="C3366" s="3" t="s">
        <v>7926</v>
      </c>
      <c r="D3366" s="6">
        <v>1500</v>
      </c>
      <c r="E3366" s="8">
        <v>0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>ROUND((E3366/D3366)*100,0)</f>
        <v>0</v>
      </c>
      <c r="P3366" s="8">
        <f>IFERROR(ROUND(E3366/L3366,2),0)</f>
        <v>0</v>
      </c>
      <c r="Q3366" s="10" t="s">
        <v>8339</v>
      </c>
      <c r="R3366" t="s">
        <v>8340</v>
      </c>
      <c r="S3366">
        <f>YEAR(T3366)</f>
        <v>2014</v>
      </c>
      <c r="T3366" s="14">
        <f>(((J3366/60)/60)/24)+DATE(1970,1,1)</f>
        <v>41807.690081018518</v>
      </c>
      <c r="U3366" s="15">
        <f>(((I3366/60)/60)/24)+DATE(1970,1,1)</f>
        <v>41837.690081018518</v>
      </c>
    </row>
    <row r="3367" spans="1:21" ht="29" x14ac:dyDescent="0.35">
      <c r="A3367">
        <v>3871</v>
      </c>
      <c r="B3367" s="3" t="s">
        <v>3868</v>
      </c>
      <c r="C3367" s="3" t="s">
        <v>7980</v>
      </c>
      <c r="D3367" s="6">
        <v>1500</v>
      </c>
      <c r="E3367" s="8">
        <v>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>ROUND((E3367/D3367)*100,0)</f>
        <v>0</v>
      </c>
      <c r="P3367" s="8">
        <f>IFERROR(ROUND(E3367/L3367,2),0)</f>
        <v>0</v>
      </c>
      <c r="Q3367" s="10" t="s">
        <v>8339</v>
      </c>
      <c r="R3367" t="s">
        <v>8351</v>
      </c>
      <c r="S3367">
        <f>YEAR(T3367)</f>
        <v>2017</v>
      </c>
      <c r="T3367" s="14">
        <f>(((J3367/60)/60)/24)+DATE(1970,1,1)</f>
        <v>42763.780671296292</v>
      </c>
      <c r="U3367" s="15">
        <f>(((I3367/60)/60)/24)+DATE(1970,1,1)</f>
        <v>42823.739004629635</v>
      </c>
    </row>
    <row r="3368" spans="1:21" ht="29" x14ac:dyDescent="0.3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>ROUND((E3368/D3368)*100,0)</f>
        <v>0</v>
      </c>
      <c r="P3368" s="8">
        <f>IFERROR(ROUND(E3368/L3368,2),0)</f>
        <v>0</v>
      </c>
      <c r="Q3368" s="10" t="s">
        <v>8339</v>
      </c>
      <c r="R3368" t="s">
        <v>8340</v>
      </c>
      <c r="S3368">
        <f>YEAR(T3368)</f>
        <v>2015</v>
      </c>
      <c r="T3368" s="14">
        <f>(((J3368/60)/60)/24)+DATE(1970,1,1)</f>
        <v>42186.01116898148</v>
      </c>
      <c r="U3368" s="15">
        <f>(((I3368/60)/60)/24)+DATE(1970,1,1)</f>
        <v>42230.818055555559</v>
      </c>
    </row>
    <row r="3369" spans="1:21" ht="29" x14ac:dyDescent="0.35">
      <c r="A3369">
        <v>3905</v>
      </c>
      <c r="B3369" s="3" t="s">
        <v>3902</v>
      </c>
      <c r="C3369" s="3" t="s">
        <v>8013</v>
      </c>
      <c r="D3369" s="6">
        <v>1500</v>
      </c>
      <c r="E3369" s="8">
        <v>0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>ROUND((E3369/D3369)*100,0)</f>
        <v>0</v>
      </c>
      <c r="P3369" s="8">
        <f>IFERROR(ROUND(E3369/L3369,2),0)</f>
        <v>0</v>
      </c>
      <c r="Q3369" s="10" t="s">
        <v>8339</v>
      </c>
      <c r="R3369" t="s">
        <v>8340</v>
      </c>
      <c r="S3369">
        <f>YEAR(T3369)</f>
        <v>2015</v>
      </c>
      <c r="T3369" s="14">
        <f>(((J3369/60)/60)/24)+DATE(1970,1,1)</f>
        <v>42124.623877314814</v>
      </c>
      <c r="U3369" s="15">
        <f>(((I3369/60)/60)/24)+DATE(1970,1,1)</f>
        <v>42166.958333333328</v>
      </c>
    </row>
    <row r="3370" spans="1:21" ht="29" x14ac:dyDescent="0.35">
      <c r="A3370">
        <v>3906</v>
      </c>
      <c r="B3370" s="3" t="s">
        <v>3903</v>
      </c>
      <c r="C3370" s="3" t="s">
        <v>8014</v>
      </c>
      <c r="D3370" s="6">
        <v>1500</v>
      </c>
      <c r="E3370" s="8">
        <v>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>ROUND((E3370/D3370)*100,0)</f>
        <v>0</v>
      </c>
      <c r="P3370" s="8">
        <f>IFERROR(ROUND(E3370/L3370,2),0)</f>
        <v>0</v>
      </c>
      <c r="Q3370" s="10" t="s">
        <v>8339</v>
      </c>
      <c r="R3370" t="s">
        <v>8340</v>
      </c>
      <c r="S3370">
        <f>YEAR(T3370)</f>
        <v>2015</v>
      </c>
      <c r="T3370" s="14">
        <f>(((J3370/60)/60)/24)+DATE(1970,1,1)</f>
        <v>42143.917743055557</v>
      </c>
      <c r="U3370" s="15">
        <f>(((I3370/60)/60)/24)+DATE(1970,1,1)</f>
        <v>42181.559027777781</v>
      </c>
    </row>
    <row r="3371" spans="1:21" ht="29" x14ac:dyDescent="0.35">
      <c r="A3371">
        <v>3915</v>
      </c>
      <c r="B3371" s="3" t="s">
        <v>3912</v>
      </c>
      <c r="C3371" s="3" t="s">
        <v>8023</v>
      </c>
      <c r="D3371" s="6">
        <v>1500</v>
      </c>
      <c r="E3371" s="8">
        <v>0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>ROUND((E3371/D3371)*100,0)</f>
        <v>0</v>
      </c>
      <c r="P3371" s="8">
        <f>IFERROR(ROUND(E3371/L3371,2),0)</f>
        <v>0</v>
      </c>
      <c r="Q3371" s="10" t="s">
        <v>8339</v>
      </c>
      <c r="R3371" t="s">
        <v>8340</v>
      </c>
      <c r="S3371">
        <f>YEAR(T3371)</f>
        <v>2016</v>
      </c>
      <c r="T3371" s="14">
        <f>(((J3371/60)/60)/24)+DATE(1970,1,1)</f>
        <v>42492.98505787037</v>
      </c>
      <c r="U3371" s="15">
        <f>(((I3371/60)/60)/24)+DATE(1970,1,1)</f>
        <v>42522.98505787037</v>
      </c>
    </row>
    <row r="3372" spans="1:21" ht="29" x14ac:dyDescent="0.35">
      <c r="A3372">
        <v>3984</v>
      </c>
      <c r="B3372" s="3" t="s">
        <v>3980</v>
      </c>
      <c r="C3372" s="3" t="s">
        <v>8090</v>
      </c>
      <c r="D3372" s="6">
        <v>1500</v>
      </c>
      <c r="E3372" s="8">
        <v>0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>ROUND((E3372/D3372)*100,0)</f>
        <v>0</v>
      </c>
      <c r="P3372" s="8">
        <f>IFERROR(ROUND(E3372/L3372,2),0)</f>
        <v>0</v>
      </c>
      <c r="Q3372" s="10" t="s">
        <v>8339</v>
      </c>
      <c r="R3372" t="s">
        <v>8340</v>
      </c>
      <c r="S3372">
        <f>YEAR(T3372)</f>
        <v>2014</v>
      </c>
      <c r="T3372" s="14">
        <f>(((J3372/60)/60)/24)+DATE(1970,1,1)</f>
        <v>41920.963472222218</v>
      </c>
      <c r="U3372" s="15">
        <f>(((I3372/60)/60)/24)+DATE(1970,1,1)</f>
        <v>41951</v>
      </c>
    </row>
    <row r="3373" spans="1:21" x14ac:dyDescent="0.35">
      <c r="A3373">
        <v>3988</v>
      </c>
      <c r="B3373" s="3" t="s">
        <v>3984</v>
      </c>
      <c r="C3373" s="3" t="s">
        <v>8094</v>
      </c>
      <c r="D3373" s="6">
        <v>1500</v>
      </c>
      <c r="E3373" s="8">
        <v>0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>ROUND((E3373/D3373)*100,0)</f>
        <v>0</v>
      </c>
      <c r="P3373" s="8">
        <f>IFERROR(ROUND(E3373/L3373,2),0)</f>
        <v>0</v>
      </c>
      <c r="Q3373" s="10" t="s">
        <v>8339</v>
      </c>
      <c r="R3373" t="s">
        <v>8340</v>
      </c>
      <c r="S3373">
        <f>YEAR(T3373)</f>
        <v>2015</v>
      </c>
      <c r="T3373" s="14">
        <f>(((J3373/60)/60)/24)+DATE(1970,1,1)</f>
        <v>42230.08116898148</v>
      </c>
      <c r="U3373" s="15">
        <f>(((I3373/60)/60)/24)+DATE(1970,1,1)</f>
        <v>42245.08116898148</v>
      </c>
    </row>
    <row r="3374" spans="1:21" x14ac:dyDescent="0.35">
      <c r="A3374">
        <v>4018</v>
      </c>
      <c r="B3374" s="3" t="s">
        <v>4014</v>
      </c>
      <c r="C3374" s="3" t="s">
        <v>8123</v>
      </c>
      <c r="D3374" s="6">
        <v>1500</v>
      </c>
      <c r="E3374" s="8">
        <v>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>ROUND((E3374/D3374)*100,0)</f>
        <v>0</v>
      </c>
      <c r="P3374" s="8">
        <f>IFERROR(ROUND(E3374/L3374,2),0)</f>
        <v>0</v>
      </c>
      <c r="Q3374" s="10" t="s">
        <v>8339</v>
      </c>
      <c r="R3374" t="s">
        <v>8340</v>
      </c>
      <c r="S3374">
        <f>YEAR(T3374)</f>
        <v>2016</v>
      </c>
      <c r="T3374" s="14">
        <f>(((J3374/60)/60)/24)+DATE(1970,1,1)</f>
        <v>42620.91097222222</v>
      </c>
      <c r="U3374" s="15">
        <f>(((I3374/60)/60)/24)+DATE(1970,1,1)</f>
        <v>42650.91097222222</v>
      </c>
    </row>
    <row r="3375" spans="1:21" ht="29" x14ac:dyDescent="0.35">
      <c r="A3375">
        <v>4050</v>
      </c>
      <c r="B3375" s="3" t="s">
        <v>4046</v>
      </c>
      <c r="C3375" s="3" t="s">
        <v>8154</v>
      </c>
      <c r="D3375" s="6">
        <v>1500</v>
      </c>
      <c r="E3375" s="8">
        <v>0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>ROUND((E3375/D3375)*100,0)</f>
        <v>0</v>
      </c>
      <c r="P3375" s="8">
        <f>IFERROR(ROUND(E3375/L3375,2),0)</f>
        <v>0</v>
      </c>
      <c r="Q3375" s="10" t="s">
        <v>8339</v>
      </c>
      <c r="R3375" t="s">
        <v>8340</v>
      </c>
      <c r="S3375">
        <f>YEAR(T3375)</f>
        <v>2014</v>
      </c>
      <c r="T3375" s="14">
        <f>(((J3375/60)/60)/24)+DATE(1970,1,1)</f>
        <v>41905.636469907404</v>
      </c>
      <c r="U3375" s="15">
        <f>(((I3375/60)/60)/24)+DATE(1970,1,1)</f>
        <v>41935.636469907404</v>
      </c>
    </row>
    <row r="3376" spans="1:21" ht="29" x14ac:dyDescent="0.35">
      <c r="A3376">
        <v>4056</v>
      </c>
      <c r="B3376" s="3" t="s">
        <v>4052</v>
      </c>
      <c r="C3376" s="3" t="s">
        <v>8160</v>
      </c>
      <c r="D3376" s="6">
        <v>1500</v>
      </c>
      <c r="E3376" s="8">
        <v>0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>ROUND((E3376/D3376)*100,0)</f>
        <v>0</v>
      </c>
      <c r="P3376" s="8">
        <f>IFERROR(ROUND(E3376/L3376,2),0)</f>
        <v>0</v>
      </c>
      <c r="Q3376" s="10" t="s">
        <v>8339</v>
      </c>
      <c r="R3376" t="s">
        <v>8340</v>
      </c>
      <c r="S3376">
        <f>YEAR(T3376)</f>
        <v>2016</v>
      </c>
      <c r="T3376" s="14">
        <f>(((J3376/60)/60)/24)+DATE(1970,1,1)</f>
        <v>42534.933321759265</v>
      </c>
      <c r="U3376" s="15">
        <f>(((I3376/60)/60)/24)+DATE(1970,1,1)</f>
        <v>42554.832638888889</v>
      </c>
    </row>
    <row r="3377" spans="1:21" ht="29" x14ac:dyDescent="0.35">
      <c r="A3377">
        <v>4113</v>
      </c>
      <c r="B3377" s="3" t="s">
        <v>4109</v>
      </c>
      <c r="C3377" s="3" t="s">
        <v>8215</v>
      </c>
      <c r="D3377" s="6">
        <v>1500</v>
      </c>
      <c r="E3377" s="8">
        <v>0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>ROUND((E3377/D3377)*100,0)</f>
        <v>0</v>
      </c>
      <c r="P3377" s="8">
        <f>IFERROR(ROUND(E3377/L3377,2),0)</f>
        <v>0</v>
      </c>
      <c r="Q3377" s="10" t="s">
        <v>8339</v>
      </c>
      <c r="R3377" t="s">
        <v>8340</v>
      </c>
      <c r="S3377">
        <f>YEAR(T3377)</f>
        <v>2015</v>
      </c>
      <c r="T3377" s="14">
        <f>(((J3377/60)/60)/24)+DATE(1970,1,1)</f>
        <v>42358.573182870372</v>
      </c>
      <c r="U3377" s="15">
        <f>(((I3377/60)/60)/24)+DATE(1970,1,1)</f>
        <v>42377.273611111115</v>
      </c>
    </row>
    <row r="3378" spans="1:21" ht="29" x14ac:dyDescent="0.35">
      <c r="A3378">
        <v>855</v>
      </c>
      <c r="B3378" s="3" t="s">
        <v>856</v>
      </c>
      <c r="C3378" s="3" t="s">
        <v>4965</v>
      </c>
      <c r="D3378" s="6">
        <v>1450</v>
      </c>
      <c r="E3378" s="8">
        <v>7876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>ROUND((E3378/D3378)*100,0)</f>
        <v>543</v>
      </c>
      <c r="P3378" s="8">
        <f>IFERROR(ROUND(E3378/L3378,2),0)</f>
        <v>167.57</v>
      </c>
      <c r="Q3378" s="10" t="s">
        <v>8313</v>
      </c>
      <c r="R3378" t="s">
        <v>8314</v>
      </c>
      <c r="S3378">
        <f>YEAR(T3378)</f>
        <v>2016</v>
      </c>
      <c r="T3378" s="14">
        <f>(((J3378/60)/60)/24)+DATE(1970,1,1)</f>
        <v>42545.125196759262</v>
      </c>
      <c r="U3378" s="15">
        <f>(((I3378/60)/60)/24)+DATE(1970,1,1)</f>
        <v>42575.125196759262</v>
      </c>
    </row>
    <row r="3379" spans="1:21" ht="29" x14ac:dyDescent="0.35">
      <c r="A3379">
        <v>415</v>
      </c>
      <c r="B3379" s="3" t="s">
        <v>416</v>
      </c>
      <c r="C3379" s="3" t="s">
        <v>4525</v>
      </c>
      <c r="D3379" s="6">
        <v>1400</v>
      </c>
      <c r="E3379" s="8">
        <v>20025.14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>ROUND((E3379/D3379)*100,0)</f>
        <v>1430</v>
      </c>
      <c r="P3379" s="8">
        <f>IFERROR(ROUND(E3379/L3379,2),0)</f>
        <v>953.58</v>
      </c>
      <c r="Q3379" s="10" t="s">
        <v>8308</v>
      </c>
      <c r="R3379" t="s">
        <v>8332</v>
      </c>
      <c r="S3379">
        <f>YEAR(T3379)</f>
        <v>2014</v>
      </c>
      <c r="T3379" s="14">
        <f>(((J3379/60)/60)/24)+DATE(1970,1,1)</f>
        <v>41904.851875</v>
      </c>
      <c r="U3379" s="15">
        <f>(((I3379/60)/60)/24)+DATE(1970,1,1)</f>
        <v>41929.5</v>
      </c>
    </row>
    <row r="3380" spans="1:21" ht="29" x14ac:dyDescent="0.35">
      <c r="A3380">
        <v>742</v>
      </c>
      <c r="B3380" s="3" t="s">
        <v>743</v>
      </c>
      <c r="C3380" s="3" t="s">
        <v>4852</v>
      </c>
      <c r="D3380" s="6">
        <v>1400</v>
      </c>
      <c r="E3380" s="8">
        <v>9477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>ROUND((E3380/D3380)*100,0)</f>
        <v>677</v>
      </c>
      <c r="P3380" s="8">
        <f>IFERROR(ROUND(E3380/L3380,2),0)</f>
        <v>412.04</v>
      </c>
      <c r="Q3380" s="10" t="s">
        <v>8318</v>
      </c>
      <c r="R3380" t="s">
        <v>8319</v>
      </c>
      <c r="S3380">
        <f>YEAR(T3380)</f>
        <v>2014</v>
      </c>
      <c r="T3380" s="14">
        <f>(((J3380/60)/60)/24)+DATE(1970,1,1)</f>
        <v>41689.917962962965</v>
      </c>
      <c r="U3380" s="15">
        <f>(((I3380/60)/60)/24)+DATE(1970,1,1)</f>
        <v>41719.876296296294</v>
      </c>
    </row>
    <row r="3381" spans="1:21" ht="29" x14ac:dyDescent="0.35">
      <c r="A3381">
        <v>936</v>
      </c>
      <c r="B3381" s="3" t="s">
        <v>937</v>
      </c>
      <c r="C3381" s="3" t="s">
        <v>5046</v>
      </c>
      <c r="D3381" s="6">
        <v>1400</v>
      </c>
      <c r="E3381" s="8">
        <v>6658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>ROUND((E3381/D3381)*100,0)</f>
        <v>476</v>
      </c>
      <c r="P3381" s="8">
        <f>IFERROR(ROUND(E3381/L3381,2),0)</f>
        <v>0</v>
      </c>
      <c r="Q3381" s="10" t="s">
        <v>8313</v>
      </c>
      <c r="R3381" t="s">
        <v>8344</v>
      </c>
      <c r="S3381">
        <f>YEAR(T3381)</f>
        <v>2011</v>
      </c>
      <c r="T3381" s="14">
        <f>(((J3381/60)/60)/24)+DATE(1970,1,1)</f>
        <v>40883.024178240739</v>
      </c>
      <c r="U3381" s="15">
        <f>(((I3381/60)/60)/24)+DATE(1970,1,1)</f>
        <v>40926.833333333336</v>
      </c>
    </row>
    <row r="3382" spans="1:21" ht="29" x14ac:dyDescent="0.35">
      <c r="A3382">
        <v>3962</v>
      </c>
      <c r="B3382" s="3" t="s">
        <v>3959</v>
      </c>
      <c r="C3382" s="3" t="s">
        <v>8069</v>
      </c>
      <c r="D3382" s="6">
        <v>1400</v>
      </c>
      <c r="E3382" s="8">
        <v>0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>ROUND((E3382/D3382)*100,0)</f>
        <v>0</v>
      </c>
      <c r="P3382" s="8">
        <f>IFERROR(ROUND(E3382/L3382,2),0)</f>
        <v>0</v>
      </c>
      <c r="Q3382" s="10" t="s">
        <v>8339</v>
      </c>
      <c r="R3382" t="s">
        <v>8340</v>
      </c>
      <c r="S3382">
        <f>YEAR(T3382)</f>
        <v>2015</v>
      </c>
      <c r="T3382" s="14">
        <f>(((J3382/60)/60)/24)+DATE(1970,1,1)</f>
        <v>42311.621458333335</v>
      </c>
      <c r="U3382" s="15">
        <f>(((I3382/60)/60)/24)+DATE(1970,1,1)</f>
        <v>42336.621458333335</v>
      </c>
    </row>
    <row r="3383" spans="1:21" ht="29" x14ac:dyDescent="0.35">
      <c r="A3383">
        <v>3522</v>
      </c>
      <c r="B3383" s="3" t="s">
        <v>3521</v>
      </c>
      <c r="C3383" s="3" t="s">
        <v>7632</v>
      </c>
      <c r="D3383" s="6">
        <v>1395</v>
      </c>
      <c r="E3383" s="8">
        <v>10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>ROUND((E3383/D3383)*100,0)</f>
        <v>1</v>
      </c>
      <c r="P3383" s="8">
        <f>IFERROR(ROUND(E3383/L3383,2),0)</f>
        <v>0.28999999999999998</v>
      </c>
      <c r="Q3383" s="10" t="s">
        <v>8339</v>
      </c>
      <c r="R3383" t="s">
        <v>8340</v>
      </c>
      <c r="S3383">
        <f>YEAR(T3383)</f>
        <v>2015</v>
      </c>
      <c r="T3383" s="14">
        <f>(((J3383/60)/60)/24)+DATE(1970,1,1)</f>
        <v>42234.789884259255</v>
      </c>
      <c r="U3383" s="15">
        <f>(((I3383/60)/60)/24)+DATE(1970,1,1)</f>
        <v>42262.420833333337</v>
      </c>
    </row>
    <row r="3384" spans="1:21" ht="29" x14ac:dyDescent="0.35">
      <c r="A3384">
        <v>2043</v>
      </c>
      <c r="B3384" s="3" t="s">
        <v>2044</v>
      </c>
      <c r="C3384" s="3" t="s">
        <v>6153</v>
      </c>
      <c r="D3384" s="6">
        <v>1385</v>
      </c>
      <c r="E3384" s="8">
        <v>1577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>ROUND((E3384/D3384)*100,0)</f>
        <v>114</v>
      </c>
      <c r="P3384" s="8">
        <f>IFERROR(ROUND(E3384/L3384,2),0)</f>
        <v>8.17</v>
      </c>
      <c r="Q3384" s="10" t="s">
        <v>8316</v>
      </c>
      <c r="R3384" t="s">
        <v>8317</v>
      </c>
      <c r="S3384">
        <f>YEAR(T3384)</f>
        <v>2016</v>
      </c>
      <c r="T3384" s="14">
        <f>(((J3384/60)/60)/24)+DATE(1970,1,1)</f>
        <v>42661.176817129628</v>
      </c>
      <c r="U3384" s="15">
        <f>(((I3384/60)/60)/24)+DATE(1970,1,1)</f>
        <v>42715.207638888889</v>
      </c>
    </row>
    <row r="3385" spans="1:21" ht="29" x14ac:dyDescent="0.35">
      <c r="A3385">
        <v>2999</v>
      </c>
      <c r="B3385" s="3" t="s">
        <v>2999</v>
      </c>
      <c r="C3385" s="3" t="s">
        <v>7109</v>
      </c>
      <c r="D3385" s="6">
        <v>1350</v>
      </c>
      <c r="E3385" s="8">
        <v>177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>ROUND((E3385/D3385)*100,0)</f>
        <v>13</v>
      </c>
      <c r="P3385" s="8">
        <f>IFERROR(ROUND(E3385/L3385,2),0)</f>
        <v>8.85</v>
      </c>
      <c r="Q3385" s="10" t="s">
        <v>8339</v>
      </c>
      <c r="R3385" t="s">
        <v>8357</v>
      </c>
      <c r="S3385">
        <f>YEAR(T3385)</f>
        <v>2017</v>
      </c>
      <c r="T3385" s="14">
        <f>(((J3385/60)/60)/24)+DATE(1970,1,1)</f>
        <v>42780.740277777775</v>
      </c>
      <c r="U3385" s="15">
        <f>(((I3385/60)/60)/24)+DATE(1970,1,1)</f>
        <v>42795.083333333328</v>
      </c>
    </row>
    <row r="3386" spans="1:21" ht="29" x14ac:dyDescent="0.35">
      <c r="A3386">
        <v>1033</v>
      </c>
      <c r="B3386" s="3" t="s">
        <v>1034</v>
      </c>
      <c r="C3386" s="3" t="s">
        <v>5143</v>
      </c>
      <c r="D3386" s="6">
        <v>1328</v>
      </c>
      <c r="E3386" s="8">
        <v>5824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>ROUND((E3386/D3386)*100,0)</f>
        <v>439</v>
      </c>
      <c r="P3386" s="8">
        <f>IFERROR(ROUND(E3386/L3386,2),0)</f>
        <v>215.7</v>
      </c>
      <c r="Q3386" s="10" t="s">
        <v>8313</v>
      </c>
      <c r="R3386" t="s">
        <v>8320</v>
      </c>
      <c r="S3386">
        <f>YEAR(T3386)</f>
        <v>2016</v>
      </c>
      <c r="T3386" s="14">
        <f>(((J3386/60)/60)/24)+DATE(1970,1,1)</f>
        <v>42688.732407407413</v>
      </c>
      <c r="U3386" s="15">
        <f>(((I3386/60)/60)/24)+DATE(1970,1,1)</f>
        <v>42716.732407407413</v>
      </c>
    </row>
    <row r="3387" spans="1:21" ht="29" x14ac:dyDescent="0.35">
      <c r="A3387">
        <v>79</v>
      </c>
      <c r="B3387" s="3" t="s">
        <v>81</v>
      </c>
      <c r="C3387" s="3" t="s">
        <v>4190</v>
      </c>
      <c r="D3387" s="6">
        <v>1300</v>
      </c>
      <c r="E3387" s="8">
        <v>105745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>ROUND((E3387/D3387)*100,0)</f>
        <v>8134</v>
      </c>
      <c r="P3387" s="8">
        <f>IFERROR(ROUND(E3387/L3387,2),0)</f>
        <v>2579.15</v>
      </c>
      <c r="Q3387" s="10" t="s">
        <v>8308</v>
      </c>
      <c r="R3387" t="s">
        <v>8310</v>
      </c>
      <c r="S3387">
        <f>YEAR(T3387)</f>
        <v>2014</v>
      </c>
      <c r="T3387" s="14">
        <f>(((J3387/60)/60)/24)+DATE(1970,1,1)</f>
        <v>41724.776539351849</v>
      </c>
      <c r="U3387" s="15">
        <f>(((I3387/60)/60)/24)+DATE(1970,1,1)</f>
        <v>41754.776539351849</v>
      </c>
    </row>
    <row r="3388" spans="1:21" ht="29" x14ac:dyDescent="0.35">
      <c r="A3388">
        <v>103</v>
      </c>
      <c r="B3388" s="3" t="s">
        <v>105</v>
      </c>
      <c r="C3388" s="3" t="s">
        <v>4214</v>
      </c>
      <c r="D3388" s="6">
        <v>1300</v>
      </c>
      <c r="E3388" s="8">
        <v>77710.8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>ROUND((E3388/D3388)*100,0)</f>
        <v>5978</v>
      </c>
      <c r="P3388" s="8">
        <f>IFERROR(ROUND(E3388/L3388,2),0)</f>
        <v>1585.93</v>
      </c>
      <c r="Q3388" s="10" t="s">
        <v>8308</v>
      </c>
      <c r="R3388" t="s">
        <v>8310</v>
      </c>
      <c r="S3388">
        <f>YEAR(T3388)</f>
        <v>2014</v>
      </c>
      <c r="T3388" s="14">
        <f>(((J3388/60)/60)/24)+DATE(1970,1,1)</f>
        <v>41682.805902777778</v>
      </c>
      <c r="U3388" s="15">
        <f>(((I3388/60)/60)/24)+DATE(1970,1,1)</f>
        <v>41705.805902777778</v>
      </c>
    </row>
    <row r="3389" spans="1:21" ht="29" x14ac:dyDescent="0.35">
      <c r="A3389">
        <v>110</v>
      </c>
      <c r="B3389" s="3" t="s">
        <v>112</v>
      </c>
      <c r="C3389" s="3" t="s">
        <v>4221</v>
      </c>
      <c r="D3389" s="6">
        <v>1300</v>
      </c>
      <c r="E3389" s="8">
        <v>75029.48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>ROUND((E3389/D3389)*100,0)</f>
        <v>5771</v>
      </c>
      <c r="P3389" s="8">
        <f>IFERROR(ROUND(E3389/L3389,2),0)</f>
        <v>2885.75</v>
      </c>
      <c r="Q3389" s="10" t="s">
        <v>8308</v>
      </c>
      <c r="R3389" t="s">
        <v>8310</v>
      </c>
      <c r="S3389">
        <f>YEAR(T3389)</f>
        <v>2013</v>
      </c>
      <c r="T3389" s="14">
        <f>(((J3389/60)/60)/24)+DATE(1970,1,1)</f>
        <v>41557.949687500004</v>
      </c>
      <c r="U3389" s="15">
        <f>(((I3389/60)/60)/24)+DATE(1970,1,1)</f>
        <v>41592.249305555553</v>
      </c>
    </row>
    <row r="3390" spans="1:21" ht="29" x14ac:dyDescent="0.35">
      <c r="A3390">
        <v>828</v>
      </c>
      <c r="B3390" s="3" t="s">
        <v>829</v>
      </c>
      <c r="C3390" s="3" t="s">
        <v>4938</v>
      </c>
      <c r="D3390" s="6">
        <v>1300</v>
      </c>
      <c r="E3390" s="8">
        <v>8109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>ROUND((E3390/D3390)*100,0)</f>
        <v>624</v>
      </c>
      <c r="P3390" s="8">
        <f>IFERROR(ROUND(E3390/L3390,2),0)</f>
        <v>213.39</v>
      </c>
      <c r="Q3390" s="10" t="s">
        <v>8313</v>
      </c>
      <c r="R3390" t="s">
        <v>8315</v>
      </c>
      <c r="S3390">
        <f>YEAR(T3390)</f>
        <v>2012</v>
      </c>
      <c r="T3390" s="14">
        <f>(((J3390/60)/60)/24)+DATE(1970,1,1)</f>
        <v>41073.050717592596</v>
      </c>
      <c r="U3390" s="15">
        <f>(((I3390/60)/60)/24)+DATE(1970,1,1)</f>
        <v>41085.683333333334</v>
      </c>
    </row>
    <row r="3391" spans="1:21" ht="29" x14ac:dyDescent="0.35">
      <c r="A3391">
        <v>1377</v>
      </c>
      <c r="B3391" s="3" t="s">
        <v>1378</v>
      </c>
      <c r="C3391" s="3" t="s">
        <v>5487</v>
      </c>
      <c r="D3391" s="6">
        <v>1300</v>
      </c>
      <c r="E3391" s="8">
        <v>3655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>ROUND((E3391/D3391)*100,0)</f>
        <v>281</v>
      </c>
      <c r="P3391" s="8">
        <f>IFERROR(ROUND(E3391/L3391,2),0)</f>
        <v>117.9</v>
      </c>
      <c r="Q3391" s="10" t="s">
        <v>8313</v>
      </c>
      <c r="R3391" t="s">
        <v>8315</v>
      </c>
      <c r="S3391">
        <f>YEAR(T3391)</f>
        <v>2017</v>
      </c>
      <c r="T3391" s="14">
        <f>(((J3391/60)/60)/24)+DATE(1970,1,1)</f>
        <v>42747.219560185185</v>
      </c>
      <c r="U3391" s="15">
        <f>(((I3391/60)/60)/24)+DATE(1970,1,1)</f>
        <v>42769.174305555556</v>
      </c>
    </row>
    <row r="3392" spans="1:21" ht="29" x14ac:dyDescent="0.35">
      <c r="A3392">
        <v>1851</v>
      </c>
      <c r="B3392" s="3" t="s">
        <v>1852</v>
      </c>
      <c r="C3392" s="3" t="s">
        <v>5961</v>
      </c>
      <c r="D3392" s="6">
        <v>1300</v>
      </c>
      <c r="E3392" s="8">
        <v>2060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>ROUND((E3392/D3392)*100,0)</f>
        <v>158</v>
      </c>
      <c r="P3392" s="8">
        <f>IFERROR(ROUND(E3392/L3392,2),0)</f>
        <v>79.23</v>
      </c>
      <c r="Q3392" s="10" t="s">
        <v>8313</v>
      </c>
      <c r="R3392" t="s">
        <v>8315</v>
      </c>
      <c r="S3392">
        <f>YEAR(T3392)</f>
        <v>2014</v>
      </c>
      <c r="T3392" s="14">
        <f>(((J3392/60)/60)/24)+DATE(1970,1,1)</f>
        <v>41827.906689814816</v>
      </c>
      <c r="U3392" s="15">
        <f>(((I3392/60)/60)/24)+DATE(1970,1,1)</f>
        <v>41848.041666666664</v>
      </c>
    </row>
    <row r="3393" spans="1:21" ht="29" x14ac:dyDescent="0.35">
      <c r="A3393">
        <v>3710</v>
      </c>
      <c r="B3393" s="3" t="s">
        <v>3707</v>
      </c>
      <c r="C3393" s="3" t="s">
        <v>7820</v>
      </c>
      <c r="D3393" s="6">
        <v>1300</v>
      </c>
      <c r="E3393" s="8">
        <v>0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>ROUND((E3393/D3393)*100,0)</f>
        <v>0</v>
      </c>
      <c r="P3393" s="8">
        <f>IFERROR(ROUND(E3393/L3393,2),0)</f>
        <v>0</v>
      </c>
      <c r="Q3393" s="10" t="s">
        <v>8339</v>
      </c>
      <c r="R3393" t="s">
        <v>8340</v>
      </c>
      <c r="S3393">
        <f>YEAR(T3393)</f>
        <v>2015</v>
      </c>
      <c r="T3393" s="14">
        <f>(((J3393/60)/60)/24)+DATE(1970,1,1)</f>
        <v>42072.576249999998</v>
      </c>
      <c r="U3393" s="15">
        <f>(((I3393/60)/60)/24)+DATE(1970,1,1)</f>
        <v>42097.576249999998</v>
      </c>
    </row>
    <row r="3394" spans="1:21" ht="29" x14ac:dyDescent="0.35">
      <c r="A3394">
        <v>3976</v>
      </c>
      <c r="B3394" s="3" t="s">
        <v>3973</v>
      </c>
      <c r="C3394" s="3" t="s">
        <v>8083</v>
      </c>
      <c r="D3394" s="6">
        <v>1300</v>
      </c>
      <c r="E3394" s="8">
        <v>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>ROUND((E3394/D3394)*100,0)</f>
        <v>0</v>
      </c>
      <c r="P3394" s="8">
        <f>IFERROR(ROUND(E3394/L3394,2),0)</f>
        <v>0</v>
      </c>
      <c r="Q3394" s="10" t="s">
        <v>8339</v>
      </c>
      <c r="R3394" t="s">
        <v>8340</v>
      </c>
      <c r="S3394">
        <f>YEAR(T3394)</f>
        <v>2014</v>
      </c>
      <c r="T3394" s="14">
        <f>(((J3394/60)/60)/24)+DATE(1970,1,1)</f>
        <v>41830.858344907407</v>
      </c>
      <c r="U3394" s="15">
        <f>(((I3394/60)/60)/24)+DATE(1970,1,1)</f>
        <v>41852.291666666664</v>
      </c>
    </row>
    <row r="3395" spans="1:21" ht="29" x14ac:dyDescent="0.35">
      <c r="A3395">
        <v>26</v>
      </c>
      <c r="B3395" s="3" t="s">
        <v>28</v>
      </c>
      <c r="C3395" s="3" t="s">
        <v>4137</v>
      </c>
      <c r="D3395" s="6">
        <v>1250</v>
      </c>
      <c r="E3395" s="8">
        <v>206743.09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>ROUND((E3395/D3395)*100,0)</f>
        <v>16539</v>
      </c>
      <c r="P3395" s="8">
        <f>IFERROR(ROUND(E3395/L3395,2),0)</f>
        <v>10881.22</v>
      </c>
      <c r="Q3395" s="10" t="s">
        <v>8308</v>
      </c>
      <c r="R3395" t="s">
        <v>8309</v>
      </c>
      <c r="S3395">
        <f>YEAR(T3395)</f>
        <v>2014</v>
      </c>
      <c r="T3395" s="14">
        <f>(((J3395/60)/60)/24)+DATE(1970,1,1)</f>
        <v>41828.515555555554</v>
      </c>
      <c r="U3395" s="15">
        <f>(((I3395/60)/60)/24)+DATE(1970,1,1)</f>
        <v>41868.515555555554</v>
      </c>
    </row>
    <row r="3396" spans="1:21" ht="29" x14ac:dyDescent="0.35">
      <c r="A3396">
        <v>1728</v>
      </c>
      <c r="B3396" s="3" t="s">
        <v>1729</v>
      </c>
      <c r="C3396" s="3" t="s">
        <v>5838</v>
      </c>
      <c r="D3396" s="6">
        <v>1250</v>
      </c>
      <c r="E3396" s="8">
        <v>2400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>ROUND((E3396/D3396)*100,0)</f>
        <v>192</v>
      </c>
      <c r="P3396" s="8">
        <f>IFERROR(ROUND(E3396/L3396,2),0)</f>
        <v>342.86</v>
      </c>
      <c r="Q3396" s="10" t="s">
        <v>8313</v>
      </c>
      <c r="R3396" t="s">
        <v>8345</v>
      </c>
      <c r="S3396">
        <f>YEAR(T3396)</f>
        <v>2015</v>
      </c>
      <c r="T3396" s="14">
        <f>(((J3396/60)/60)/24)+DATE(1970,1,1)</f>
        <v>42268.625856481478</v>
      </c>
      <c r="U3396" s="15">
        <f>(((I3396/60)/60)/24)+DATE(1970,1,1)</f>
        <v>42298.625856481478</v>
      </c>
    </row>
    <row r="3397" spans="1:21" ht="29" x14ac:dyDescent="0.35">
      <c r="A3397">
        <v>2558</v>
      </c>
      <c r="B3397" s="3" t="s">
        <v>2558</v>
      </c>
      <c r="C3397" s="3" t="s">
        <v>6668</v>
      </c>
      <c r="D3397" s="6">
        <v>1250</v>
      </c>
      <c r="E3397" s="8">
        <v>640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>ROUND((E3397/D3397)*100,0)</f>
        <v>51</v>
      </c>
      <c r="P3397" s="8">
        <f>IFERROR(ROUND(E3397/L3397,2),0)</f>
        <v>35.56</v>
      </c>
      <c r="Q3397" s="10" t="s">
        <v>8313</v>
      </c>
      <c r="R3397" t="s">
        <v>8341</v>
      </c>
      <c r="S3397">
        <f>YEAR(T3397)</f>
        <v>2015</v>
      </c>
      <c r="T3397" s="14">
        <f>(((J3397/60)/60)/24)+DATE(1970,1,1)</f>
        <v>42093.860023148154</v>
      </c>
      <c r="U3397" s="15">
        <f>(((I3397/60)/60)/24)+DATE(1970,1,1)</f>
        <v>42125.582638888889</v>
      </c>
    </row>
    <row r="3398" spans="1:21" ht="29" x14ac:dyDescent="0.35">
      <c r="A3398">
        <v>2781</v>
      </c>
      <c r="B3398" s="3" t="s">
        <v>2781</v>
      </c>
      <c r="C3398" s="3" t="s">
        <v>6891</v>
      </c>
      <c r="D3398" s="6">
        <v>1250</v>
      </c>
      <c r="E3398" s="8">
        <v>375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>ROUND((E3398/D3398)*100,0)</f>
        <v>30</v>
      </c>
      <c r="P3398" s="8">
        <f>IFERROR(ROUND(E3398/L3398,2),0)</f>
        <v>13.39</v>
      </c>
      <c r="Q3398" s="10" t="s">
        <v>8339</v>
      </c>
      <c r="R3398" t="s">
        <v>8340</v>
      </c>
      <c r="S3398">
        <f>YEAR(T3398)</f>
        <v>2015</v>
      </c>
      <c r="T3398" s="14">
        <f>(((J3398/60)/60)/24)+DATE(1970,1,1)</f>
        <v>42018.94159722222</v>
      </c>
      <c r="U3398" s="15">
        <f>(((I3398/60)/60)/24)+DATE(1970,1,1)</f>
        <v>42047.291666666672</v>
      </c>
    </row>
    <row r="3399" spans="1:21" ht="29" x14ac:dyDescent="0.35">
      <c r="A3399">
        <v>3129</v>
      </c>
      <c r="B3399" s="3" t="s">
        <v>3129</v>
      </c>
      <c r="C3399" s="3" t="s">
        <v>7239</v>
      </c>
      <c r="D3399" s="6">
        <v>1250</v>
      </c>
      <c r="E3399" s="8">
        <v>100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>ROUND((E3399/D3399)*100,0)</f>
        <v>8</v>
      </c>
      <c r="P3399" s="8">
        <f>IFERROR(ROUND(E3399/L3399,2),0)</f>
        <v>100</v>
      </c>
      <c r="Q3399" s="10" t="s">
        <v>8339</v>
      </c>
      <c r="R3399" t="s">
        <v>8340</v>
      </c>
      <c r="S3399">
        <f>YEAR(T3399)</f>
        <v>2017</v>
      </c>
      <c r="T3399" s="14">
        <f>(((J3399/60)/60)/24)+DATE(1970,1,1)</f>
        <v>42803.842812499999</v>
      </c>
      <c r="U3399" s="15">
        <f>(((I3399/60)/60)/24)+DATE(1970,1,1)</f>
        <v>42843.801145833335</v>
      </c>
    </row>
    <row r="3400" spans="1:21" ht="29" x14ac:dyDescent="0.35">
      <c r="A3400">
        <v>3149</v>
      </c>
      <c r="B3400" s="3" t="s">
        <v>3149</v>
      </c>
      <c r="C3400" s="3" t="s">
        <v>7259</v>
      </c>
      <c r="D3400" s="6">
        <v>1250</v>
      </c>
      <c r="E3400" s="8">
        <v>100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>ROUND((E3400/D3400)*100,0)</f>
        <v>8</v>
      </c>
      <c r="P3400" s="8">
        <f>IFERROR(ROUND(E3400/L3400,2),0)</f>
        <v>4</v>
      </c>
      <c r="Q3400" s="10" t="s">
        <v>8339</v>
      </c>
      <c r="R3400" t="s">
        <v>8340</v>
      </c>
      <c r="S3400">
        <f>YEAR(T3400)</f>
        <v>2012</v>
      </c>
      <c r="T3400" s="14">
        <f>(((J3400/60)/60)/24)+DATE(1970,1,1)</f>
        <v>41226.017361111109</v>
      </c>
      <c r="U3400" s="15">
        <f>(((I3400/60)/60)/24)+DATE(1970,1,1)</f>
        <v>41250.083333333336</v>
      </c>
    </row>
    <row r="3401" spans="1:21" ht="29" x14ac:dyDescent="0.35">
      <c r="A3401">
        <v>3613</v>
      </c>
      <c r="B3401" s="3" t="s">
        <v>3612</v>
      </c>
      <c r="C3401" s="3" t="s">
        <v>7723</v>
      </c>
      <c r="D3401" s="6">
        <v>1250</v>
      </c>
      <c r="E3401" s="8">
        <v>3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>ROUND((E3401/D3401)*100,0)</f>
        <v>0</v>
      </c>
      <c r="P3401" s="8">
        <f>IFERROR(ROUND(E3401/L3401,2),0)</f>
        <v>0.15</v>
      </c>
      <c r="Q3401" s="10" t="s">
        <v>8339</v>
      </c>
      <c r="R3401" t="s">
        <v>8340</v>
      </c>
      <c r="S3401">
        <f>YEAR(T3401)</f>
        <v>2014</v>
      </c>
      <c r="T3401" s="14">
        <f>(((J3401/60)/60)/24)+DATE(1970,1,1)</f>
        <v>41788.58997685185</v>
      </c>
      <c r="U3401" s="15">
        <f>(((I3401/60)/60)/24)+DATE(1970,1,1)</f>
        <v>41818.58997685185</v>
      </c>
    </row>
    <row r="3402" spans="1:21" ht="29" x14ac:dyDescent="0.35">
      <c r="A3402">
        <v>3762</v>
      </c>
      <c r="B3402" s="3" t="s">
        <v>3759</v>
      </c>
      <c r="C3402" s="3" t="s">
        <v>7872</v>
      </c>
      <c r="D3402" s="6">
        <v>1250</v>
      </c>
      <c r="E3402" s="8">
        <v>0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>ROUND((E3402/D3402)*100,0)</f>
        <v>0</v>
      </c>
      <c r="P3402" s="8">
        <f>IFERROR(ROUND(E3402/L3402,2),0)</f>
        <v>0</v>
      </c>
      <c r="Q3402" s="10" t="s">
        <v>8339</v>
      </c>
      <c r="R3402" t="s">
        <v>8351</v>
      </c>
      <c r="S3402">
        <f>YEAR(T3402)</f>
        <v>2015</v>
      </c>
      <c r="T3402" s="14">
        <f>(((J3402/60)/60)/24)+DATE(1970,1,1)</f>
        <v>42193.813530092593</v>
      </c>
      <c r="U3402" s="15">
        <f>(((I3402/60)/60)/24)+DATE(1970,1,1)</f>
        <v>42218.813530092593</v>
      </c>
    </row>
    <row r="3403" spans="1:21" ht="29" x14ac:dyDescent="0.35">
      <c r="A3403">
        <v>3998</v>
      </c>
      <c r="B3403" s="3" t="s">
        <v>3994</v>
      </c>
      <c r="C3403" s="3" t="s">
        <v>8104</v>
      </c>
      <c r="D3403" s="6">
        <v>1250</v>
      </c>
      <c r="E3403" s="8">
        <v>0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>ROUND((E3403/D3403)*100,0)</f>
        <v>0</v>
      </c>
      <c r="P3403" s="8">
        <f>IFERROR(ROUND(E3403/L3403,2),0)</f>
        <v>0</v>
      </c>
      <c r="Q3403" s="10" t="s">
        <v>8339</v>
      </c>
      <c r="R3403" t="s">
        <v>8340</v>
      </c>
      <c r="S3403">
        <f>YEAR(T3403)</f>
        <v>2015</v>
      </c>
      <c r="T3403" s="14">
        <f>(((J3403/60)/60)/24)+DATE(1970,1,1)</f>
        <v>42061.963263888887</v>
      </c>
      <c r="U3403" s="15">
        <f>(((I3403/60)/60)/24)+DATE(1970,1,1)</f>
        <v>42091.921597222223</v>
      </c>
    </row>
    <row r="3404" spans="1:21" ht="29" x14ac:dyDescent="0.35">
      <c r="A3404">
        <v>4002</v>
      </c>
      <c r="B3404" s="3" t="s">
        <v>3998</v>
      </c>
      <c r="C3404" s="3" t="s">
        <v>8108</v>
      </c>
      <c r="D3404" s="6">
        <v>1250</v>
      </c>
      <c r="E3404" s="8">
        <v>0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>ROUND((E3404/D3404)*100,0)</f>
        <v>0</v>
      </c>
      <c r="P3404" s="8">
        <f>IFERROR(ROUND(E3404/L3404,2),0)</f>
        <v>0</v>
      </c>
      <c r="Q3404" s="10" t="s">
        <v>8339</v>
      </c>
      <c r="R3404" t="s">
        <v>8340</v>
      </c>
      <c r="S3404">
        <f>YEAR(T3404)</f>
        <v>2014</v>
      </c>
      <c r="T3404" s="14">
        <f>(((J3404/60)/60)/24)+DATE(1970,1,1)</f>
        <v>41879.043530092589</v>
      </c>
      <c r="U3404" s="15">
        <f>(((I3404/60)/60)/24)+DATE(1970,1,1)</f>
        <v>41909.043530092589</v>
      </c>
    </row>
    <row r="3405" spans="1:21" ht="29" x14ac:dyDescent="0.35">
      <c r="A3405">
        <v>4069</v>
      </c>
      <c r="B3405" s="3" t="s">
        <v>4065</v>
      </c>
      <c r="C3405" s="3" t="s">
        <v>8172</v>
      </c>
      <c r="D3405" s="6">
        <v>1250</v>
      </c>
      <c r="E3405" s="8">
        <v>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>ROUND((E3405/D3405)*100,0)</f>
        <v>0</v>
      </c>
      <c r="P3405" s="8">
        <f>IFERROR(ROUND(E3405/L3405,2),0)</f>
        <v>0</v>
      </c>
      <c r="Q3405" s="10" t="s">
        <v>8339</v>
      </c>
      <c r="R3405" t="s">
        <v>8340</v>
      </c>
      <c r="S3405">
        <f>YEAR(T3405)</f>
        <v>2015</v>
      </c>
      <c r="T3405" s="14">
        <f>(((J3405/60)/60)/24)+DATE(1970,1,1)</f>
        <v>42022.661527777775</v>
      </c>
      <c r="U3405" s="15">
        <f>(((I3405/60)/60)/24)+DATE(1970,1,1)</f>
        <v>42063.5</v>
      </c>
    </row>
    <row r="3406" spans="1:21" ht="29" x14ac:dyDescent="0.35">
      <c r="A3406">
        <v>64</v>
      </c>
      <c r="B3406" s="3" t="s">
        <v>66</v>
      </c>
      <c r="C3406" s="3" t="s">
        <v>4175</v>
      </c>
      <c r="D3406" s="6">
        <v>1200</v>
      </c>
      <c r="E3406" s="8">
        <v>117108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>ROUND((E3406/D3406)*100,0)</f>
        <v>9759</v>
      </c>
      <c r="P3406" s="8">
        <f>IFERROR(ROUND(E3406/L3406,2),0)</f>
        <v>4879.5</v>
      </c>
      <c r="Q3406" s="10" t="s">
        <v>8308</v>
      </c>
      <c r="R3406" t="s">
        <v>8310</v>
      </c>
      <c r="S3406">
        <f>YEAR(T3406)</f>
        <v>2013</v>
      </c>
      <c r="T3406" s="14">
        <f>(((J3406/60)/60)/24)+DATE(1970,1,1)</f>
        <v>41433.01829861111</v>
      </c>
      <c r="U3406" s="15">
        <f>(((I3406/60)/60)/24)+DATE(1970,1,1)</f>
        <v>41463.01829861111</v>
      </c>
    </row>
    <row r="3407" spans="1:21" ht="29" x14ac:dyDescent="0.35">
      <c r="A3407">
        <v>85</v>
      </c>
      <c r="B3407" s="3" t="s">
        <v>87</v>
      </c>
      <c r="C3407" s="3" t="s">
        <v>4196</v>
      </c>
      <c r="D3407" s="6">
        <v>1200</v>
      </c>
      <c r="E3407" s="8">
        <v>98953.42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>ROUND((E3407/D3407)*100,0)</f>
        <v>8246</v>
      </c>
      <c r="P3407" s="8">
        <f>IFERROR(ROUND(E3407/L3407,2),0)</f>
        <v>4712.07</v>
      </c>
      <c r="Q3407" s="10" t="s">
        <v>8308</v>
      </c>
      <c r="R3407" t="s">
        <v>8310</v>
      </c>
      <c r="S3407">
        <f>YEAR(T3407)</f>
        <v>2011</v>
      </c>
      <c r="T3407" s="14">
        <f>(((J3407/60)/60)/24)+DATE(1970,1,1)</f>
        <v>40779.125428240739</v>
      </c>
      <c r="U3407" s="15">
        <f>(((I3407/60)/60)/24)+DATE(1970,1,1)</f>
        <v>40809.125428240739</v>
      </c>
    </row>
    <row r="3408" spans="1:21" x14ac:dyDescent="0.35">
      <c r="A3408">
        <v>131</v>
      </c>
      <c r="B3408" s="3" t="s">
        <v>133</v>
      </c>
      <c r="C3408" s="3" t="s">
        <v>4242</v>
      </c>
      <c r="D3408" s="6">
        <v>1200</v>
      </c>
      <c r="E3408" s="8">
        <v>60046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>ROUND((E3408/D3408)*100,0)</f>
        <v>5004</v>
      </c>
      <c r="P3408" s="8">
        <f>IFERROR(ROUND(E3408/L3408,2),0)</f>
        <v>0</v>
      </c>
      <c r="Q3408" s="10" t="s">
        <v>8308</v>
      </c>
      <c r="R3408" t="s">
        <v>8327</v>
      </c>
      <c r="S3408">
        <f>YEAR(T3408)</f>
        <v>2016</v>
      </c>
      <c r="T3408" s="14">
        <f>(((J3408/60)/60)/24)+DATE(1970,1,1)</f>
        <v>42541.837511574078</v>
      </c>
      <c r="U3408" s="15">
        <f>(((I3408/60)/60)/24)+DATE(1970,1,1)</f>
        <v>42557</v>
      </c>
    </row>
    <row r="3409" spans="1:21" ht="29" x14ac:dyDescent="0.35">
      <c r="A3409">
        <v>180</v>
      </c>
      <c r="B3409" s="3" t="s">
        <v>182</v>
      </c>
      <c r="C3409" s="3" t="s">
        <v>4290</v>
      </c>
      <c r="D3409" s="6">
        <v>1200</v>
      </c>
      <c r="E3409" s="8">
        <v>45041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>ROUND((E3409/D3409)*100,0)</f>
        <v>3753</v>
      </c>
      <c r="P3409" s="8">
        <f>IFERROR(ROUND(E3409/L3409,2),0)</f>
        <v>3464.69</v>
      </c>
      <c r="Q3409" s="10" t="s">
        <v>8308</v>
      </c>
      <c r="R3409" t="s">
        <v>8323</v>
      </c>
      <c r="S3409">
        <f>YEAR(T3409)</f>
        <v>2015</v>
      </c>
      <c r="T3409" s="14">
        <f>(((J3409/60)/60)/24)+DATE(1970,1,1)</f>
        <v>42067.991238425922</v>
      </c>
      <c r="U3409" s="15">
        <f>(((I3409/60)/60)/24)+DATE(1970,1,1)</f>
        <v>42107.791666666672</v>
      </c>
    </row>
    <row r="3410" spans="1:21" ht="29" x14ac:dyDescent="0.35">
      <c r="A3410">
        <v>529</v>
      </c>
      <c r="B3410" s="3" t="s">
        <v>530</v>
      </c>
      <c r="C3410" s="3" t="s">
        <v>4639</v>
      </c>
      <c r="D3410" s="6">
        <v>1200</v>
      </c>
      <c r="E3410" s="8">
        <v>14653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>ROUND((E3410/D3410)*100,0)</f>
        <v>1221</v>
      </c>
      <c r="P3410" s="8">
        <f>IFERROR(ROUND(E3410/L3410,2),0)</f>
        <v>814.06</v>
      </c>
      <c r="Q3410" s="10" t="s">
        <v>8339</v>
      </c>
      <c r="R3410" t="s">
        <v>8340</v>
      </c>
      <c r="S3410">
        <f>YEAR(T3410)</f>
        <v>2016</v>
      </c>
      <c r="T3410" s="14">
        <f>(((J3410/60)/60)/24)+DATE(1970,1,1)</f>
        <v>42725.031180555554</v>
      </c>
      <c r="U3410" s="15">
        <f>(((I3410/60)/60)/24)+DATE(1970,1,1)</f>
        <v>42746.208333333328</v>
      </c>
    </row>
    <row r="3411" spans="1:21" x14ac:dyDescent="0.35">
      <c r="A3411">
        <v>710</v>
      </c>
      <c r="B3411" s="3" t="s">
        <v>711</v>
      </c>
      <c r="C3411" s="3" t="s">
        <v>4820</v>
      </c>
      <c r="D3411" s="6">
        <v>1200</v>
      </c>
      <c r="E3411" s="8">
        <v>10100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>ROUND((E3411/D3411)*100,0)</f>
        <v>842</v>
      </c>
      <c r="P3411" s="8">
        <f>IFERROR(ROUND(E3411/L3411,2),0)</f>
        <v>0</v>
      </c>
      <c r="Q3411" s="10" t="s">
        <v>8316</v>
      </c>
      <c r="R3411" t="s">
        <v>8324</v>
      </c>
      <c r="S3411">
        <f>YEAR(T3411)</f>
        <v>2014</v>
      </c>
      <c r="T3411" s="14">
        <f>(((J3411/60)/60)/24)+DATE(1970,1,1)</f>
        <v>41837.984976851854</v>
      </c>
      <c r="U3411" s="15">
        <f>(((I3411/60)/60)/24)+DATE(1970,1,1)</f>
        <v>41871.030555555553</v>
      </c>
    </row>
    <row r="3412" spans="1:21" ht="29" x14ac:dyDescent="0.35">
      <c r="A3412">
        <v>787</v>
      </c>
      <c r="B3412" s="3" t="s">
        <v>788</v>
      </c>
      <c r="C3412" s="3" t="s">
        <v>4897</v>
      </c>
      <c r="D3412" s="6">
        <v>1200</v>
      </c>
      <c r="E3412" s="8">
        <v>8620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>ROUND((E3412/D3412)*100,0)</f>
        <v>718</v>
      </c>
      <c r="P3412" s="8">
        <f>IFERROR(ROUND(E3412/L3412,2),0)</f>
        <v>507.06</v>
      </c>
      <c r="Q3412" s="10" t="s">
        <v>8313</v>
      </c>
      <c r="R3412" t="s">
        <v>8315</v>
      </c>
      <c r="S3412">
        <f>YEAR(T3412)</f>
        <v>2013</v>
      </c>
      <c r="T3412" s="14">
        <f>(((J3412/60)/60)/24)+DATE(1970,1,1)</f>
        <v>41549.627615740741</v>
      </c>
      <c r="U3412" s="15">
        <f>(((I3412/60)/60)/24)+DATE(1970,1,1)</f>
        <v>41579.627615740741</v>
      </c>
    </row>
    <row r="3413" spans="1:21" x14ac:dyDescent="0.35">
      <c r="A3413">
        <v>857</v>
      </c>
      <c r="B3413" s="3" t="s">
        <v>858</v>
      </c>
      <c r="C3413" s="3" t="s">
        <v>4967</v>
      </c>
      <c r="D3413" s="6">
        <v>1200</v>
      </c>
      <c r="E3413" s="8">
        <v>7860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>ROUND((E3413/D3413)*100,0)</f>
        <v>655</v>
      </c>
      <c r="P3413" s="8">
        <f>IFERROR(ROUND(E3413/L3413,2),0)</f>
        <v>327.5</v>
      </c>
      <c r="Q3413" s="10" t="s">
        <v>8313</v>
      </c>
      <c r="R3413" t="s">
        <v>8314</v>
      </c>
      <c r="S3413">
        <f>YEAR(T3413)</f>
        <v>2015</v>
      </c>
      <c r="T3413" s="14">
        <f>(((J3413/60)/60)/24)+DATE(1970,1,1)</f>
        <v>42291.581377314811</v>
      </c>
      <c r="U3413" s="15">
        <f>(((I3413/60)/60)/24)+DATE(1970,1,1)</f>
        <v>42333.623043981483</v>
      </c>
    </row>
    <row r="3414" spans="1:21" ht="29" x14ac:dyDescent="0.35">
      <c r="A3414">
        <v>858</v>
      </c>
      <c r="B3414" s="3" t="s">
        <v>859</v>
      </c>
      <c r="C3414" s="3" t="s">
        <v>4968</v>
      </c>
      <c r="D3414" s="6">
        <v>1200</v>
      </c>
      <c r="E3414" s="8">
        <v>7839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>ROUND((E3414/D3414)*100,0)</f>
        <v>653</v>
      </c>
      <c r="P3414" s="8">
        <f>IFERROR(ROUND(E3414/L3414,2),0)</f>
        <v>103.14</v>
      </c>
      <c r="Q3414" s="10" t="s">
        <v>8313</v>
      </c>
      <c r="R3414" t="s">
        <v>8314</v>
      </c>
      <c r="S3414">
        <f>YEAR(T3414)</f>
        <v>2015</v>
      </c>
      <c r="T3414" s="14">
        <f>(((J3414/60)/60)/24)+DATE(1970,1,1)</f>
        <v>42079.745578703703</v>
      </c>
      <c r="U3414" s="15">
        <f>(((I3414/60)/60)/24)+DATE(1970,1,1)</f>
        <v>42109.957638888889</v>
      </c>
    </row>
    <row r="3415" spans="1:21" ht="29" x14ac:dyDescent="0.35">
      <c r="A3415">
        <v>1354</v>
      </c>
      <c r="B3415" s="3" t="s">
        <v>1355</v>
      </c>
      <c r="C3415" s="3" t="s">
        <v>5464</v>
      </c>
      <c r="D3415" s="6">
        <v>1200</v>
      </c>
      <c r="E3415" s="8">
        <v>3798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>ROUND((E3415/D3415)*100,0)</f>
        <v>317</v>
      </c>
      <c r="P3415" s="8">
        <f>IFERROR(ROUND(E3415/L3415,2),0)</f>
        <v>59.34</v>
      </c>
      <c r="Q3415" s="10" t="s">
        <v>8318</v>
      </c>
      <c r="R3415" t="s">
        <v>8319</v>
      </c>
      <c r="S3415">
        <f>YEAR(T3415)</f>
        <v>2016</v>
      </c>
      <c r="T3415" s="14">
        <f>(((J3415/60)/60)/24)+DATE(1970,1,1)</f>
        <v>42502.807627314818</v>
      </c>
      <c r="U3415" s="15">
        <f>(((I3415/60)/60)/24)+DATE(1970,1,1)</f>
        <v>42532.807627314818</v>
      </c>
    </row>
    <row r="3416" spans="1:21" ht="29" x14ac:dyDescent="0.35">
      <c r="A3416">
        <v>1491</v>
      </c>
      <c r="B3416" s="3" t="s">
        <v>1492</v>
      </c>
      <c r="C3416" s="3" t="s">
        <v>5601</v>
      </c>
      <c r="D3416" s="6">
        <v>1200</v>
      </c>
      <c r="E3416" s="8">
        <v>3178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>ROUND((E3416/D3416)*100,0)</f>
        <v>265</v>
      </c>
      <c r="P3416" s="8">
        <f>IFERROR(ROUND(E3416/L3416,2),0)</f>
        <v>3178</v>
      </c>
      <c r="Q3416" s="10" t="s">
        <v>8318</v>
      </c>
      <c r="R3416" t="s">
        <v>8342</v>
      </c>
      <c r="S3416">
        <f>YEAR(T3416)</f>
        <v>2014</v>
      </c>
      <c r="T3416" s="14">
        <f>(((J3416/60)/60)/24)+DATE(1970,1,1)</f>
        <v>41991.713460648149</v>
      </c>
      <c r="U3416" s="15">
        <f>(((I3416/60)/60)/24)+DATE(1970,1,1)</f>
        <v>42050.651388888888</v>
      </c>
    </row>
    <row r="3417" spans="1:21" ht="29" x14ac:dyDescent="0.35">
      <c r="A3417">
        <v>1507</v>
      </c>
      <c r="B3417" s="3" t="s">
        <v>1508</v>
      </c>
      <c r="C3417" s="3" t="s">
        <v>5617</v>
      </c>
      <c r="D3417" s="6">
        <v>1200</v>
      </c>
      <c r="E3417" s="8">
        <v>3120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>ROUND((E3417/D3417)*100,0)</f>
        <v>260</v>
      </c>
      <c r="P3417" s="8">
        <f>IFERROR(ROUND(E3417/L3417,2),0)</f>
        <v>94.55</v>
      </c>
      <c r="Q3417" s="10" t="s">
        <v>8325</v>
      </c>
      <c r="R3417" t="s">
        <v>8331</v>
      </c>
      <c r="S3417">
        <f>YEAR(T3417)</f>
        <v>2010</v>
      </c>
      <c r="T3417" s="14">
        <f>(((J3417/60)/60)/24)+DATE(1970,1,1)</f>
        <v>40254.450335648151</v>
      </c>
      <c r="U3417" s="15">
        <f>(((I3417/60)/60)/24)+DATE(1970,1,1)</f>
        <v>40313.340277777781</v>
      </c>
    </row>
    <row r="3418" spans="1:21" ht="29" x14ac:dyDescent="0.35">
      <c r="A3418">
        <v>1584</v>
      </c>
      <c r="B3418" s="3" t="s">
        <v>1585</v>
      </c>
      <c r="C3418" s="3" t="s">
        <v>5694</v>
      </c>
      <c r="D3418" s="6">
        <v>1200</v>
      </c>
      <c r="E3418" s="8">
        <v>2881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>ROUND((E3418/D3418)*100,0)</f>
        <v>240</v>
      </c>
      <c r="P3418" s="8">
        <f>IFERROR(ROUND(E3418/L3418,2),0)</f>
        <v>0</v>
      </c>
      <c r="Q3418" s="10" t="s">
        <v>8325</v>
      </c>
      <c r="R3418" t="s">
        <v>8328</v>
      </c>
      <c r="S3418">
        <f>YEAR(T3418)</f>
        <v>2014</v>
      </c>
      <c r="T3418" s="14">
        <f>(((J3418/60)/60)/24)+DATE(1970,1,1)</f>
        <v>41779.649317129632</v>
      </c>
      <c r="U3418" s="15">
        <f>(((I3418/60)/60)/24)+DATE(1970,1,1)</f>
        <v>41789.649317129632</v>
      </c>
    </row>
    <row r="3419" spans="1:21" ht="29" x14ac:dyDescent="0.35">
      <c r="A3419">
        <v>1589</v>
      </c>
      <c r="B3419" s="3" t="s">
        <v>1590</v>
      </c>
      <c r="C3419" s="3" t="s">
        <v>5699</v>
      </c>
      <c r="D3419" s="6">
        <v>1200</v>
      </c>
      <c r="E3419" s="8">
        <v>2867.99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>ROUND((E3419/D3419)*100,0)</f>
        <v>239</v>
      </c>
      <c r="P3419" s="8">
        <f>IFERROR(ROUND(E3419/L3419,2),0)</f>
        <v>0</v>
      </c>
      <c r="Q3419" s="10" t="s">
        <v>8325</v>
      </c>
      <c r="R3419" t="s">
        <v>8328</v>
      </c>
      <c r="S3419">
        <f>YEAR(T3419)</f>
        <v>2015</v>
      </c>
      <c r="T3419" s="14">
        <f>(((J3419/60)/60)/24)+DATE(1970,1,1)</f>
        <v>42256.984791666662</v>
      </c>
      <c r="U3419" s="15">
        <f>(((I3419/60)/60)/24)+DATE(1970,1,1)</f>
        <v>42286.984791666662</v>
      </c>
    </row>
    <row r="3420" spans="1:21" ht="29" x14ac:dyDescent="0.35">
      <c r="A3420">
        <v>1608</v>
      </c>
      <c r="B3420" s="3" t="s">
        <v>1609</v>
      </c>
      <c r="C3420" s="3" t="s">
        <v>5718</v>
      </c>
      <c r="D3420" s="6">
        <v>1200</v>
      </c>
      <c r="E3420" s="8">
        <v>2755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>ROUND((E3420/D3420)*100,0)</f>
        <v>230</v>
      </c>
      <c r="P3420" s="8">
        <f>IFERROR(ROUND(E3420/L3420,2),0)</f>
        <v>119.78</v>
      </c>
      <c r="Q3420" s="10" t="s">
        <v>8313</v>
      </c>
      <c r="R3420" t="s">
        <v>8315</v>
      </c>
      <c r="S3420">
        <f>YEAR(T3420)</f>
        <v>2013</v>
      </c>
      <c r="T3420" s="14">
        <f>(((J3420/60)/60)/24)+DATE(1970,1,1)</f>
        <v>41607.83085648148</v>
      </c>
      <c r="U3420" s="15">
        <f>(((I3420/60)/60)/24)+DATE(1970,1,1)</f>
        <v>41640.226388888892</v>
      </c>
    </row>
    <row r="3421" spans="1:21" ht="29" x14ac:dyDescent="0.35">
      <c r="A3421">
        <v>1642</v>
      </c>
      <c r="B3421" s="3" t="s">
        <v>1643</v>
      </c>
      <c r="C3421" s="3" t="s">
        <v>5752</v>
      </c>
      <c r="D3421" s="6">
        <v>1200</v>
      </c>
      <c r="E3421" s="8">
        <v>2630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>ROUND((E3421/D3421)*100,0)</f>
        <v>219</v>
      </c>
      <c r="P3421" s="8">
        <f>IFERROR(ROUND(E3421/L3421,2),0)</f>
        <v>93.93</v>
      </c>
      <c r="Q3421" s="10" t="s">
        <v>8313</v>
      </c>
      <c r="R3421" t="s">
        <v>8337</v>
      </c>
      <c r="S3421">
        <f>YEAR(T3421)</f>
        <v>2011</v>
      </c>
      <c r="T3421" s="14">
        <f>(((J3421/60)/60)/24)+DATE(1970,1,1)</f>
        <v>40688.024618055555</v>
      </c>
      <c r="U3421" s="15">
        <f>(((I3421/60)/60)/24)+DATE(1970,1,1)</f>
        <v>40708.024618055555</v>
      </c>
    </row>
    <row r="3422" spans="1:21" x14ac:dyDescent="0.35">
      <c r="A3422">
        <v>1741</v>
      </c>
      <c r="B3422" s="3" t="s">
        <v>1742</v>
      </c>
      <c r="C3422" s="3" t="s">
        <v>5851</v>
      </c>
      <c r="D3422" s="6">
        <v>1200</v>
      </c>
      <c r="E3422" s="8">
        <v>2355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>ROUND((E3422/D3422)*100,0)</f>
        <v>196</v>
      </c>
      <c r="P3422" s="8">
        <f>IFERROR(ROUND(E3422/L3422,2),0)</f>
        <v>45.29</v>
      </c>
      <c r="Q3422" s="10" t="s">
        <v>8325</v>
      </c>
      <c r="R3422" t="s">
        <v>8331</v>
      </c>
      <c r="S3422">
        <f>YEAR(T3422)</f>
        <v>2015</v>
      </c>
      <c r="T3422" s="14">
        <f>(((J3422/60)/60)/24)+DATE(1970,1,1)</f>
        <v>42120.628136574072</v>
      </c>
      <c r="U3422" s="15">
        <f>(((I3422/60)/60)/24)+DATE(1970,1,1)</f>
        <v>42165.628136574072</v>
      </c>
    </row>
    <row r="3423" spans="1:21" x14ac:dyDescent="0.35">
      <c r="A3423">
        <v>1752</v>
      </c>
      <c r="B3423" s="3" t="s">
        <v>1753</v>
      </c>
      <c r="C3423" s="3" t="s">
        <v>5862</v>
      </c>
      <c r="D3423" s="6">
        <v>1200</v>
      </c>
      <c r="E3423" s="8">
        <v>2325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>ROUND((E3423/D3423)*100,0)</f>
        <v>194</v>
      </c>
      <c r="P3423" s="8">
        <f>IFERROR(ROUND(E3423/L3423,2),0)</f>
        <v>25.83</v>
      </c>
      <c r="Q3423" s="10" t="s">
        <v>8325</v>
      </c>
      <c r="R3423" t="s">
        <v>8331</v>
      </c>
      <c r="S3423">
        <f>YEAR(T3423)</f>
        <v>2016</v>
      </c>
      <c r="T3423" s="14">
        <f>(((J3423/60)/60)/24)+DATE(1970,1,1)</f>
        <v>42627.253263888888</v>
      </c>
      <c r="U3423" s="15">
        <f>(((I3423/60)/60)/24)+DATE(1970,1,1)</f>
        <v>42657.253263888888</v>
      </c>
    </row>
    <row r="3424" spans="1:21" ht="29" x14ac:dyDescent="0.35">
      <c r="A3424">
        <v>1819</v>
      </c>
      <c r="B3424" s="3" t="s">
        <v>1820</v>
      </c>
      <c r="C3424" s="3" t="s">
        <v>5929</v>
      </c>
      <c r="D3424" s="6">
        <v>1200</v>
      </c>
      <c r="E3424" s="8">
        <v>2119.9899999999998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>ROUND((E3424/D3424)*100,0)</f>
        <v>177</v>
      </c>
      <c r="P3424" s="8">
        <f>IFERROR(ROUND(E3424/L3424,2),0)</f>
        <v>530</v>
      </c>
      <c r="Q3424" s="10" t="s">
        <v>8325</v>
      </c>
      <c r="R3424" t="s">
        <v>8331</v>
      </c>
      <c r="S3424">
        <f>YEAR(T3424)</f>
        <v>2014</v>
      </c>
      <c r="T3424" s="14">
        <f>(((J3424/60)/60)/24)+DATE(1970,1,1)</f>
        <v>41820.752268518518</v>
      </c>
      <c r="U3424" s="15">
        <f>(((I3424/60)/60)/24)+DATE(1970,1,1)</f>
        <v>41850.752268518518</v>
      </c>
    </row>
    <row r="3425" spans="1:21" ht="29" x14ac:dyDescent="0.35">
      <c r="A3425">
        <v>1886</v>
      </c>
      <c r="B3425" s="3" t="s">
        <v>1887</v>
      </c>
      <c r="C3425" s="3" t="s">
        <v>5996</v>
      </c>
      <c r="D3425" s="6">
        <v>1200</v>
      </c>
      <c r="E3425" s="8">
        <v>2020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>ROUND((E3425/D3425)*100,0)</f>
        <v>168</v>
      </c>
      <c r="P3425" s="8">
        <f>IFERROR(ROUND(E3425/L3425,2),0)</f>
        <v>69.66</v>
      </c>
      <c r="Q3425" s="10" t="s">
        <v>8313</v>
      </c>
      <c r="R3425" t="s">
        <v>8343</v>
      </c>
      <c r="S3425">
        <f>YEAR(T3425)</f>
        <v>2014</v>
      </c>
      <c r="T3425" s="14">
        <f>(((J3425/60)/60)/24)+DATE(1970,1,1)</f>
        <v>41925.906689814816</v>
      </c>
      <c r="U3425" s="15">
        <f>(((I3425/60)/60)/24)+DATE(1970,1,1)</f>
        <v>41955.94835648148</v>
      </c>
    </row>
    <row r="3426" spans="1:21" ht="29" x14ac:dyDescent="0.35">
      <c r="A3426">
        <v>2117</v>
      </c>
      <c r="B3426" s="3" t="s">
        <v>2118</v>
      </c>
      <c r="C3426" s="3" t="s">
        <v>6227</v>
      </c>
      <c r="D3426" s="6">
        <v>1200</v>
      </c>
      <c r="E3426" s="8">
        <v>1445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>ROUND((E3426/D3426)*100,0)</f>
        <v>120</v>
      </c>
      <c r="P3426" s="8">
        <f>IFERROR(ROUND(E3426/L3426,2),0)</f>
        <v>41.29</v>
      </c>
      <c r="Q3426" s="10" t="s">
        <v>8313</v>
      </c>
      <c r="R3426" t="s">
        <v>8343</v>
      </c>
      <c r="S3426">
        <f>YEAR(T3426)</f>
        <v>2015</v>
      </c>
      <c r="T3426" s="14">
        <f>(((J3426/60)/60)/24)+DATE(1970,1,1)</f>
        <v>42290.059594907405</v>
      </c>
      <c r="U3426" s="15">
        <f>(((I3426/60)/60)/24)+DATE(1970,1,1)</f>
        <v>42304.207638888889</v>
      </c>
    </row>
    <row r="3427" spans="1:21" ht="29" x14ac:dyDescent="0.35">
      <c r="A3427">
        <v>2189</v>
      </c>
      <c r="B3427" s="3" t="s">
        <v>2190</v>
      </c>
      <c r="C3427" s="3" t="s">
        <v>6299</v>
      </c>
      <c r="D3427" s="6">
        <v>1200</v>
      </c>
      <c r="E3427" s="8">
        <v>1280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>ROUND((E3427/D3427)*100,0)</f>
        <v>107</v>
      </c>
      <c r="P3427" s="8">
        <f>IFERROR(ROUND(E3427/L3427,2),0)</f>
        <v>14.55</v>
      </c>
      <c r="Q3427" s="10" t="s">
        <v>8311</v>
      </c>
      <c r="R3427" t="s">
        <v>8312</v>
      </c>
      <c r="S3427">
        <f>YEAR(T3427)</f>
        <v>2016</v>
      </c>
      <c r="T3427" s="14">
        <f>(((J3427/60)/60)/24)+DATE(1970,1,1)</f>
        <v>42467.788194444445</v>
      </c>
      <c r="U3427" s="15">
        <f>(((I3427/60)/60)/24)+DATE(1970,1,1)</f>
        <v>42481.916666666672</v>
      </c>
    </row>
    <row r="3428" spans="1:21" ht="29" x14ac:dyDescent="0.35">
      <c r="A3428">
        <v>2295</v>
      </c>
      <c r="B3428" s="3" t="s">
        <v>2296</v>
      </c>
      <c r="C3428" s="3" t="s">
        <v>6405</v>
      </c>
      <c r="D3428" s="6">
        <v>1200</v>
      </c>
      <c r="E3428" s="8">
        <v>1069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>ROUND((E3428/D3428)*100,0)</f>
        <v>89</v>
      </c>
      <c r="P3428" s="8">
        <f>IFERROR(ROUND(E3428/L3428,2),0)</f>
        <v>31.44</v>
      </c>
      <c r="Q3428" s="10" t="s">
        <v>8313</v>
      </c>
      <c r="R3428" t="s">
        <v>8315</v>
      </c>
      <c r="S3428">
        <f>YEAR(T3428)</f>
        <v>2012</v>
      </c>
      <c r="T3428" s="14">
        <f>(((J3428/60)/60)/24)+DATE(1970,1,1)</f>
        <v>41270.954351851848</v>
      </c>
      <c r="U3428" s="15">
        <f>(((I3428/60)/60)/24)+DATE(1970,1,1)</f>
        <v>41300.954351851848</v>
      </c>
    </row>
    <row r="3429" spans="1:21" ht="29" x14ac:dyDescent="0.35">
      <c r="A3429">
        <v>2314</v>
      </c>
      <c r="B3429" s="3" t="s">
        <v>2315</v>
      </c>
      <c r="C3429" s="3" t="s">
        <v>6424</v>
      </c>
      <c r="D3429" s="6">
        <v>1200</v>
      </c>
      <c r="E3429" s="8">
        <v>1047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>ROUND((E3429/D3429)*100,0)</f>
        <v>87</v>
      </c>
      <c r="P3429" s="8">
        <f>IFERROR(ROUND(E3429/L3429,2),0)</f>
        <v>20.94</v>
      </c>
      <c r="Q3429" s="10" t="s">
        <v>8313</v>
      </c>
      <c r="R3429" t="s">
        <v>8343</v>
      </c>
      <c r="S3429">
        <f>YEAR(T3429)</f>
        <v>2012</v>
      </c>
      <c r="T3429" s="14">
        <f>(((J3429/60)/60)/24)+DATE(1970,1,1)</f>
        <v>41037.551585648151</v>
      </c>
      <c r="U3429" s="15">
        <f>(((I3429/60)/60)/24)+DATE(1970,1,1)</f>
        <v>41067.551585648151</v>
      </c>
    </row>
    <row r="3430" spans="1:21" ht="29" x14ac:dyDescent="0.35">
      <c r="A3430">
        <v>2403</v>
      </c>
      <c r="B3430" s="3" t="s">
        <v>2404</v>
      </c>
      <c r="C3430" s="3" t="s">
        <v>6513</v>
      </c>
      <c r="D3430" s="6">
        <v>1200</v>
      </c>
      <c r="E3430" s="8">
        <v>900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>ROUND((E3430/D3430)*100,0)</f>
        <v>75</v>
      </c>
      <c r="P3430" s="8">
        <f>IFERROR(ROUND(E3430/L3430,2),0)</f>
        <v>75</v>
      </c>
      <c r="Q3430" s="10" t="s">
        <v>8321</v>
      </c>
      <c r="R3430" t="s">
        <v>8322</v>
      </c>
      <c r="S3430">
        <f>YEAR(T3430)</f>
        <v>2016</v>
      </c>
      <c r="T3430" s="14">
        <f>(((J3430/60)/60)/24)+DATE(1970,1,1)</f>
        <v>42399.882615740738</v>
      </c>
      <c r="U3430" s="15">
        <f>(((I3430/60)/60)/24)+DATE(1970,1,1)</f>
        <v>42459.840949074074</v>
      </c>
    </row>
    <row r="3431" spans="1:21" ht="29" x14ac:dyDescent="0.35">
      <c r="A3431">
        <v>2469</v>
      </c>
      <c r="B3431" s="3" t="s">
        <v>2470</v>
      </c>
      <c r="C3431" s="3" t="s">
        <v>6579</v>
      </c>
      <c r="D3431" s="6">
        <v>1200</v>
      </c>
      <c r="E3431" s="8">
        <v>795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>ROUND((E3431/D3431)*100,0)</f>
        <v>66</v>
      </c>
      <c r="P3431" s="8">
        <f>IFERROR(ROUND(E3431/L3431,2),0)</f>
        <v>16.91</v>
      </c>
      <c r="Q3431" s="10" t="s">
        <v>8313</v>
      </c>
      <c r="R3431" t="s">
        <v>8343</v>
      </c>
      <c r="S3431">
        <f>YEAR(T3431)</f>
        <v>2011</v>
      </c>
      <c r="T3431" s="14">
        <f>(((J3431/60)/60)/24)+DATE(1970,1,1)</f>
        <v>40557.429733796293</v>
      </c>
      <c r="U3431" s="15">
        <f>(((I3431/60)/60)/24)+DATE(1970,1,1)</f>
        <v>40582.429733796293</v>
      </c>
    </row>
    <row r="3432" spans="1:21" ht="29" x14ac:dyDescent="0.35">
      <c r="A3432">
        <v>2843</v>
      </c>
      <c r="B3432" s="3" t="s">
        <v>2843</v>
      </c>
      <c r="C3432" s="3" t="s">
        <v>6953</v>
      </c>
      <c r="D3432" s="6">
        <v>1200</v>
      </c>
      <c r="E3432" s="8">
        <v>300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>ROUND((E3432/D3432)*100,0)</f>
        <v>25</v>
      </c>
      <c r="P3432" s="8">
        <f>IFERROR(ROUND(E3432/L3432,2),0)</f>
        <v>0</v>
      </c>
      <c r="Q3432" s="10" t="s">
        <v>8339</v>
      </c>
      <c r="R3432" t="s">
        <v>8340</v>
      </c>
      <c r="S3432">
        <f>YEAR(T3432)</f>
        <v>2016</v>
      </c>
      <c r="T3432" s="14">
        <f>(((J3432/60)/60)/24)+DATE(1970,1,1)</f>
        <v>42492.737847222219</v>
      </c>
      <c r="U3432" s="15">
        <f>(((I3432/60)/60)/24)+DATE(1970,1,1)</f>
        <v>42534.166666666672</v>
      </c>
    </row>
    <row r="3433" spans="1:21" ht="29" x14ac:dyDescent="0.35">
      <c r="A3433">
        <v>2955</v>
      </c>
      <c r="B3433" s="3" t="s">
        <v>2955</v>
      </c>
      <c r="C3433" s="3" t="s">
        <v>7065</v>
      </c>
      <c r="D3433" s="6">
        <v>1200</v>
      </c>
      <c r="E3433" s="8">
        <v>210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>ROUND((E3433/D3433)*100,0)</f>
        <v>18</v>
      </c>
      <c r="P3433" s="8">
        <f>IFERROR(ROUND(E3433/L3433,2),0)</f>
        <v>19.09</v>
      </c>
      <c r="Q3433" s="10" t="s">
        <v>8339</v>
      </c>
      <c r="R3433" t="s">
        <v>8357</v>
      </c>
      <c r="S3433">
        <f>YEAR(T3433)</f>
        <v>2015</v>
      </c>
      <c r="T3433" s="14">
        <f>(((J3433/60)/60)/24)+DATE(1970,1,1)</f>
        <v>42141.741307870368</v>
      </c>
      <c r="U3433" s="15">
        <f>(((I3433/60)/60)/24)+DATE(1970,1,1)</f>
        <v>42171.741307870368</v>
      </c>
    </row>
    <row r="3434" spans="1:21" ht="29" x14ac:dyDescent="0.35">
      <c r="A3434">
        <v>3180</v>
      </c>
      <c r="B3434" s="3" t="s">
        <v>3180</v>
      </c>
      <c r="C3434" s="3" t="s">
        <v>7290</v>
      </c>
      <c r="D3434" s="6">
        <v>1200</v>
      </c>
      <c r="E3434" s="8">
        <v>81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>ROUND((E3434/D3434)*100,0)</f>
        <v>7</v>
      </c>
      <c r="P3434" s="8">
        <f>IFERROR(ROUND(E3434/L3434,2),0)</f>
        <v>1.8</v>
      </c>
      <c r="Q3434" s="10" t="s">
        <v>8339</v>
      </c>
      <c r="R3434" t="s">
        <v>8340</v>
      </c>
      <c r="S3434">
        <f>YEAR(T3434)</f>
        <v>2014</v>
      </c>
      <c r="T3434" s="14">
        <f>(((J3434/60)/60)/24)+DATE(1970,1,1)</f>
        <v>41780.412604166668</v>
      </c>
      <c r="U3434" s="15">
        <f>(((I3434/60)/60)/24)+DATE(1970,1,1)</f>
        <v>41810.412604166668</v>
      </c>
    </row>
    <row r="3435" spans="1:21" ht="29" x14ac:dyDescent="0.35">
      <c r="A3435">
        <v>3226</v>
      </c>
      <c r="B3435" s="3" t="s">
        <v>3226</v>
      </c>
      <c r="C3435" s="3" t="s">
        <v>7336</v>
      </c>
      <c r="D3435" s="6">
        <v>1200</v>
      </c>
      <c r="E3435" s="8">
        <v>65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>ROUND((E3435/D3435)*100,0)</f>
        <v>5</v>
      </c>
      <c r="P3435" s="8">
        <f>IFERROR(ROUND(E3435/L3435,2),0)</f>
        <v>3.1</v>
      </c>
      <c r="Q3435" s="10" t="s">
        <v>8339</v>
      </c>
      <c r="R3435" t="s">
        <v>8340</v>
      </c>
      <c r="S3435">
        <f>YEAR(T3435)</f>
        <v>2015</v>
      </c>
      <c r="T3435" s="14">
        <f>(((J3435/60)/60)/24)+DATE(1970,1,1)</f>
        <v>42277.583472222221</v>
      </c>
      <c r="U3435" s="15">
        <f>(((I3435/60)/60)/24)+DATE(1970,1,1)</f>
        <v>42307.583472222221</v>
      </c>
    </row>
    <row r="3436" spans="1:21" ht="29" x14ac:dyDescent="0.35">
      <c r="A3436">
        <v>3227</v>
      </c>
      <c r="B3436" s="3" t="s">
        <v>3227</v>
      </c>
      <c r="C3436" s="3" t="s">
        <v>7337</v>
      </c>
      <c r="D3436" s="6">
        <v>1200</v>
      </c>
      <c r="E3436" s="8">
        <v>65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>ROUND((E3436/D3436)*100,0)</f>
        <v>5</v>
      </c>
      <c r="P3436" s="8">
        <f>IFERROR(ROUND(E3436/L3436,2),0)</f>
        <v>2.17</v>
      </c>
      <c r="Q3436" s="10" t="s">
        <v>8339</v>
      </c>
      <c r="R3436" t="s">
        <v>8340</v>
      </c>
      <c r="S3436">
        <f>YEAR(T3436)</f>
        <v>2016</v>
      </c>
      <c r="T3436" s="14">
        <f>(((J3436/60)/60)/24)+DATE(1970,1,1)</f>
        <v>42722.882361111115</v>
      </c>
      <c r="U3436" s="15">
        <f>(((I3436/60)/60)/24)+DATE(1970,1,1)</f>
        <v>42752.882361111115</v>
      </c>
    </row>
    <row r="3437" spans="1:21" ht="29" x14ac:dyDescent="0.35">
      <c r="A3437">
        <v>3399</v>
      </c>
      <c r="B3437" s="3" t="s">
        <v>3398</v>
      </c>
      <c r="C3437" s="3" t="s">
        <v>7509</v>
      </c>
      <c r="D3437" s="6">
        <v>1200</v>
      </c>
      <c r="E3437" s="8">
        <v>26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>ROUND((E3437/D3437)*100,0)</f>
        <v>2</v>
      </c>
      <c r="P3437" s="8">
        <f>IFERROR(ROUND(E3437/L3437,2),0)</f>
        <v>0.56999999999999995</v>
      </c>
      <c r="Q3437" s="10" t="s">
        <v>8339</v>
      </c>
      <c r="R3437" t="s">
        <v>8340</v>
      </c>
      <c r="S3437">
        <f>YEAR(T3437)</f>
        <v>2015</v>
      </c>
      <c r="T3437" s="14">
        <f>(((J3437/60)/60)/24)+DATE(1970,1,1)</f>
        <v>42026.920428240745</v>
      </c>
      <c r="U3437" s="15">
        <f>(((I3437/60)/60)/24)+DATE(1970,1,1)</f>
        <v>42056.920428240745</v>
      </c>
    </row>
    <row r="3438" spans="1:21" ht="29" x14ac:dyDescent="0.35">
      <c r="A3438">
        <v>3439</v>
      </c>
      <c r="B3438" s="3" t="s">
        <v>3438</v>
      </c>
      <c r="C3438" s="3" t="s">
        <v>7549</v>
      </c>
      <c r="D3438" s="6">
        <v>1200</v>
      </c>
      <c r="E3438" s="8">
        <v>23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>ROUND((E3438/D3438)*100,0)</f>
        <v>2</v>
      </c>
      <c r="P3438" s="8">
        <f>IFERROR(ROUND(E3438/L3438,2),0)</f>
        <v>1.28</v>
      </c>
      <c r="Q3438" s="10" t="s">
        <v>8339</v>
      </c>
      <c r="R3438" t="s">
        <v>8340</v>
      </c>
      <c r="S3438">
        <f>YEAR(T3438)</f>
        <v>2016</v>
      </c>
      <c r="T3438" s="14">
        <f>(((J3438/60)/60)/24)+DATE(1970,1,1)</f>
        <v>42374.911226851851</v>
      </c>
      <c r="U3438" s="15">
        <f>(((I3438/60)/60)/24)+DATE(1970,1,1)</f>
        <v>42388.207638888889</v>
      </c>
    </row>
    <row r="3439" spans="1:21" ht="29" x14ac:dyDescent="0.35">
      <c r="A3439">
        <v>3541</v>
      </c>
      <c r="B3439" s="3" t="s">
        <v>3540</v>
      </c>
      <c r="C3439" s="3" t="s">
        <v>7651</v>
      </c>
      <c r="D3439" s="6">
        <v>1200</v>
      </c>
      <c r="E3439" s="8">
        <v>10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>ROUND((E3439/D3439)*100,0)</f>
        <v>1</v>
      </c>
      <c r="P3439" s="8">
        <f>IFERROR(ROUND(E3439/L3439,2),0)</f>
        <v>0.31</v>
      </c>
      <c r="Q3439" s="10" t="s">
        <v>8339</v>
      </c>
      <c r="R3439" t="s">
        <v>8340</v>
      </c>
      <c r="S3439">
        <f>YEAR(T3439)</f>
        <v>2015</v>
      </c>
      <c r="T3439" s="14">
        <f>(((J3439/60)/60)/24)+DATE(1970,1,1)</f>
        <v>42222.730034722219</v>
      </c>
      <c r="U3439" s="15">
        <f>(((I3439/60)/60)/24)+DATE(1970,1,1)</f>
        <v>42247.730034722219</v>
      </c>
    </row>
    <row r="3440" spans="1:21" x14ac:dyDescent="0.35">
      <c r="A3440">
        <v>3666</v>
      </c>
      <c r="B3440" s="3" t="s">
        <v>3663</v>
      </c>
      <c r="C3440" s="3" t="s">
        <v>7776</v>
      </c>
      <c r="D3440" s="6">
        <v>1200</v>
      </c>
      <c r="E3440" s="8">
        <v>1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>ROUND((E3440/D3440)*100,0)</f>
        <v>0</v>
      </c>
      <c r="P3440" s="8">
        <f>IFERROR(ROUND(E3440/L3440,2),0)</f>
        <v>0.03</v>
      </c>
      <c r="Q3440" s="10" t="s">
        <v>8339</v>
      </c>
      <c r="R3440" t="s">
        <v>8340</v>
      </c>
      <c r="S3440">
        <f>YEAR(T3440)</f>
        <v>2014</v>
      </c>
      <c r="T3440" s="14">
        <f>(((J3440/60)/60)/24)+DATE(1970,1,1)</f>
        <v>41822.90488425926</v>
      </c>
      <c r="U3440" s="15">
        <f>(((I3440/60)/60)/24)+DATE(1970,1,1)</f>
        <v>41844.291666666664</v>
      </c>
    </row>
    <row r="3441" spans="1:21" ht="29" x14ac:dyDescent="0.3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>ROUND((E3441/D3441)*100,0)</f>
        <v>0</v>
      </c>
      <c r="P3441" s="8">
        <f>IFERROR(ROUND(E3441/L3441,2),0)</f>
        <v>0</v>
      </c>
      <c r="Q3441" s="10" t="s">
        <v>8339</v>
      </c>
      <c r="R3441" t="s">
        <v>8340</v>
      </c>
      <c r="S3441">
        <f>YEAR(T3441)</f>
        <v>2014</v>
      </c>
      <c r="T3441" s="14">
        <f>(((J3441/60)/60)/24)+DATE(1970,1,1)</f>
        <v>41793.814259259263</v>
      </c>
      <c r="U3441" s="15">
        <f>(((I3441/60)/60)/24)+DATE(1970,1,1)</f>
        <v>41825.165972222225</v>
      </c>
    </row>
    <row r="3442" spans="1:21" ht="29" x14ac:dyDescent="0.35">
      <c r="A3442">
        <v>3783</v>
      </c>
      <c r="B3442" s="3" t="s">
        <v>3780</v>
      </c>
      <c r="C3442" s="3" t="s">
        <v>7893</v>
      </c>
      <c r="D3442" s="6">
        <v>1200</v>
      </c>
      <c r="E3442" s="8">
        <v>0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>ROUND((E3442/D3442)*100,0)</f>
        <v>0</v>
      </c>
      <c r="P3442" s="8">
        <f>IFERROR(ROUND(E3442/L3442,2),0)</f>
        <v>0</v>
      </c>
      <c r="Q3442" s="10" t="s">
        <v>8339</v>
      </c>
      <c r="R3442" t="s">
        <v>8351</v>
      </c>
      <c r="S3442">
        <f>YEAR(T3442)</f>
        <v>2016</v>
      </c>
      <c r="T3442" s="14">
        <f>(((J3442/60)/60)/24)+DATE(1970,1,1)</f>
        <v>42420.140277777777</v>
      </c>
      <c r="U3442" s="15">
        <f>(((I3442/60)/60)/24)+DATE(1970,1,1)</f>
        <v>42444.666666666672</v>
      </c>
    </row>
    <row r="3443" spans="1:21" ht="29" x14ac:dyDescent="0.35">
      <c r="A3443">
        <v>3832</v>
      </c>
      <c r="B3443" s="3" t="s">
        <v>3829</v>
      </c>
      <c r="C3443" s="3" t="s">
        <v>7941</v>
      </c>
      <c r="D3443" s="6">
        <v>1200</v>
      </c>
      <c r="E3443" s="8">
        <v>0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>ROUND((E3443/D3443)*100,0)</f>
        <v>0</v>
      </c>
      <c r="P3443" s="8">
        <f>IFERROR(ROUND(E3443/L3443,2),0)</f>
        <v>0</v>
      </c>
      <c r="Q3443" s="10" t="s">
        <v>8339</v>
      </c>
      <c r="R3443" t="s">
        <v>8340</v>
      </c>
      <c r="S3443">
        <f>YEAR(T3443)</f>
        <v>2016</v>
      </c>
      <c r="T3443" s="14">
        <f>(((J3443/60)/60)/24)+DATE(1970,1,1)</f>
        <v>42375.114988425921</v>
      </c>
      <c r="U3443" s="15">
        <f>(((I3443/60)/60)/24)+DATE(1970,1,1)</f>
        <v>42420.114988425921</v>
      </c>
    </row>
    <row r="3444" spans="1:21" ht="29" x14ac:dyDescent="0.35">
      <c r="A3444">
        <v>3833</v>
      </c>
      <c r="B3444" s="3" t="s">
        <v>3830</v>
      </c>
      <c r="C3444" s="3" t="s">
        <v>7942</v>
      </c>
      <c r="D3444" s="6">
        <v>1200</v>
      </c>
      <c r="E3444" s="8">
        <v>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>ROUND((E3444/D3444)*100,0)</f>
        <v>0</v>
      </c>
      <c r="P3444" s="8">
        <f>IFERROR(ROUND(E3444/L3444,2),0)</f>
        <v>0</v>
      </c>
      <c r="Q3444" s="10" t="s">
        <v>8339</v>
      </c>
      <c r="R3444" t="s">
        <v>8340</v>
      </c>
      <c r="S3444">
        <f>YEAR(T3444)</f>
        <v>2014</v>
      </c>
      <c r="T3444" s="14">
        <f>(((J3444/60)/60)/24)+DATE(1970,1,1)</f>
        <v>41963.872361111105</v>
      </c>
      <c r="U3444" s="15">
        <f>(((I3444/60)/60)/24)+DATE(1970,1,1)</f>
        <v>41974.797916666663</v>
      </c>
    </row>
    <row r="3445" spans="1:21" ht="29" x14ac:dyDescent="0.3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>ROUND((E3445/D3445)*100,0)</f>
        <v>0</v>
      </c>
      <c r="P3445" s="8">
        <f>IFERROR(ROUND(E3445/L3445,2),0)</f>
        <v>0</v>
      </c>
      <c r="Q3445" s="10" t="s">
        <v>8339</v>
      </c>
      <c r="R3445" t="s">
        <v>8340</v>
      </c>
      <c r="S3445">
        <f>YEAR(T3445)</f>
        <v>2015</v>
      </c>
      <c r="T3445" s="14">
        <f>(((J3445/60)/60)/24)+DATE(1970,1,1)</f>
        <v>42111.904097222221</v>
      </c>
      <c r="U3445" s="15">
        <f>(((I3445/60)/60)/24)+DATE(1970,1,1)</f>
        <v>42171.904097222221</v>
      </c>
    </row>
    <row r="3446" spans="1:21" ht="29" x14ac:dyDescent="0.35">
      <c r="A3446">
        <v>3959</v>
      </c>
      <c r="B3446" s="3" t="s">
        <v>3956</v>
      </c>
      <c r="C3446" s="3" t="s">
        <v>8066</v>
      </c>
      <c r="D3446" s="6">
        <v>1200</v>
      </c>
      <c r="E3446" s="8">
        <v>0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>ROUND((E3446/D3446)*100,0)</f>
        <v>0</v>
      </c>
      <c r="P3446" s="8">
        <f>IFERROR(ROUND(E3446/L3446,2),0)</f>
        <v>0</v>
      </c>
      <c r="Q3446" s="10" t="s">
        <v>8339</v>
      </c>
      <c r="R3446" t="s">
        <v>8340</v>
      </c>
      <c r="S3446">
        <f>YEAR(T3446)</f>
        <v>2014</v>
      </c>
      <c r="T3446" s="14">
        <f>(((J3446/60)/60)/24)+DATE(1970,1,1)</f>
        <v>41880.788842592592</v>
      </c>
      <c r="U3446" s="15">
        <f>(((I3446/60)/60)/24)+DATE(1970,1,1)</f>
        <v>41910.788842592592</v>
      </c>
    </row>
    <row r="3447" spans="1:21" ht="29" x14ac:dyDescent="0.35">
      <c r="A3447">
        <v>4001</v>
      </c>
      <c r="B3447" s="3" t="s">
        <v>3997</v>
      </c>
      <c r="C3447" s="3" t="s">
        <v>8107</v>
      </c>
      <c r="D3447" s="6">
        <v>1200</v>
      </c>
      <c r="E3447" s="8">
        <v>0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>ROUND((E3447/D3447)*100,0)</f>
        <v>0</v>
      </c>
      <c r="P3447" s="8">
        <f>IFERROR(ROUND(E3447/L3447,2),0)</f>
        <v>0</v>
      </c>
      <c r="Q3447" s="10" t="s">
        <v>8339</v>
      </c>
      <c r="R3447" t="s">
        <v>8340</v>
      </c>
      <c r="S3447">
        <f>YEAR(T3447)</f>
        <v>2017</v>
      </c>
      <c r="T3447" s="14">
        <f>(((J3447/60)/60)/24)+DATE(1970,1,1)</f>
        <v>42775.964212962965</v>
      </c>
      <c r="U3447" s="15">
        <f>(((I3447/60)/60)/24)+DATE(1970,1,1)</f>
        <v>42795.791666666672</v>
      </c>
    </row>
    <row r="3448" spans="1:21" x14ac:dyDescent="0.35">
      <c r="A3448">
        <v>528</v>
      </c>
      <c r="B3448" s="3" t="s">
        <v>529</v>
      </c>
      <c r="C3448" s="3" t="s">
        <v>4638</v>
      </c>
      <c r="D3448" s="6">
        <v>1150</v>
      </c>
      <c r="E3448" s="8">
        <v>14750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>ROUND((E3448/D3448)*100,0)</f>
        <v>1283</v>
      </c>
      <c r="P3448" s="8">
        <f>IFERROR(ROUND(E3448/L3448,2),0)</f>
        <v>491.67</v>
      </c>
      <c r="Q3448" s="10" t="s">
        <v>8339</v>
      </c>
      <c r="R3448" t="s">
        <v>8340</v>
      </c>
      <c r="S3448">
        <f>YEAR(T3448)</f>
        <v>2015</v>
      </c>
      <c r="T3448" s="14">
        <f>(((J3448/60)/60)/24)+DATE(1970,1,1)</f>
        <v>42155.920219907406</v>
      </c>
      <c r="U3448" s="15">
        <f>(((I3448/60)/60)/24)+DATE(1970,1,1)</f>
        <v>42176.888888888891</v>
      </c>
    </row>
    <row r="3449" spans="1:21" ht="29" x14ac:dyDescent="0.35">
      <c r="A3449">
        <v>2512</v>
      </c>
      <c r="B3449" s="3" t="s">
        <v>2512</v>
      </c>
      <c r="C3449" s="3" t="s">
        <v>6622</v>
      </c>
      <c r="D3449" s="6">
        <v>1150</v>
      </c>
      <c r="E3449" s="8">
        <v>715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>ROUND((E3449/D3449)*100,0)</f>
        <v>62</v>
      </c>
      <c r="P3449" s="8">
        <f>IFERROR(ROUND(E3449/L3449,2),0)</f>
        <v>0</v>
      </c>
      <c r="Q3449" s="10" t="s">
        <v>8321</v>
      </c>
      <c r="R3449" t="s">
        <v>8356</v>
      </c>
      <c r="S3449">
        <f>YEAR(T3449)</f>
        <v>2014</v>
      </c>
      <c r="T3449" s="14">
        <f>(((J3449/60)/60)/24)+DATE(1970,1,1)</f>
        <v>41971.876863425925</v>
      </c>
      <c r="U3449" s="15">
        <f>(((I3449/60)/60)/24)+DATE(1970,1,1)</f>
        <v>41986.876863425925</v>
      </c>
    </row>
    <row r="3450" spans="1:21" ht="29" x14ac:dyDescent="0.35">
      <c r="A3450">
        <v>173</v>
      </c>
      <c r="B3450" s="3" t="s">
        <v>175</v>
      </c>
      <c r="C3450" s="3" t="s">
        <v>4283</v>
      </c>
      <c r="D3450" s="6">
        <v>1110</v>
      </c>
      <c r="E3450" s="8">
        <v>47074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>ROUND((E3450/D3450)*100,0)</f>
        <v>4241</v>
      </c>
      <c r="P3450" s="8">
        <f>IFERROR(ROUND(E3450/L3450,2),0)</f>
        <v>0</v>
      </c>
      <c r="Q3450" s="10" t="s">
        <v>8308</v>
      </c>
      <c r="R3450" t="s">
        <v>8323</v>
      </c>
      <c r="S3450">
        <f>YEAR(T3450)</f>
        <v>2015</v>
      </c>
      <c r="T3450" s="14">
        <f>(((J3450/60)/60)/24)+DATE(1970,1,1)</f>
        <v>42033.573009259257</v>
      </c>
      <c r="U3450" s="15">
        <f>(((I3450/60)/60)/24)+DATE(1970,1,1)</f>
        <v>42063.573009259257</v>
      </c>
    </row>
    <row r="3451" spans="1:21" ht="29" x14ac:dyDescent="0.35">
      <c r="A3451">
        <v>846</v>
      </c>
      <c r="B3451" s="3" t="s">
        <v>847</v>
      </c>
      <c r="C3451" s="3" t="s">
        <v>4956</v>
      </c>
      <c r="D3451" s="6">
        <v>1100</v>
      </c>
      <c r="E3451" s="8">
        <v>8001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>ROUND((E3451/D3451)*100,0)</f>
        <v>727</v>
      </c>
      <c r="P3451" s="8">
        <f>IFERROR(ROUND(E3451/L3451,2),0)</f>
        <v>170.23</v>
      </c>
      <c r="Q3451" s="10" t="s">
        <v>8313</v>
      </c>
      <c r="R3451" t="s">
        <v>8314</v>
      </c>
      <c r="S3451">
        <f>YEAR(T3451)</f>
        <v>2014</v>
      </c>
      <c r="T3451" s="14">
        <f>(((J3451/60)/60)/24)+DATE(1970,1,1)</f>
        <v>41694.391840277778</v>
      </c>
      <c r="U3451" s="15">
        <f>(((I3451/60)/60)/24)+DATE(1970,1,1)</f>
        <v>41708.583333333336</v>
      </c>
    </row>
    <row r="3452" spans="1:21" x14ac:dyDescent="0.35">
      <c r="A3452">
        <v>1059</v>
      </c>
      <c r="B3452" s="3" t="s">
        <v>1060</v>
      </c>
      <c r="C3452" s="3" t="s">
        <v>5169</v>
      </c>
      <c r="D3452" s="6">
        <v>1100</v>
      </c>
      <c r="E3452" s="8">
        <v>5585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>ROUND((E3452/D3452)*100,0)</f>
        <v>508</v>
      </c>
      <c r="P3452" s="8">
        <f>IFERROR(ROUND(E3452/L3452,2),0)</f>
        <v>0</v>
      </c>
      <c r="Q3452" s="10" t="s">
        <v>8329</v>
      </c>
      <c r="R3452" t="s">
        <v>8330</v>
      </c>
      <c r="S3452">
        <f>YEAR(T3452)</f>
        <v>2015</v>
      </c>
      <c r="T3452" s="14">
        <f>(((J3452/60)/60)/24)+DATE(1970,1,1)</f>
        <v>42046.79</v>
      </c>
      <c r="U3452" s="15">
        <f>(((I3452/60)/60)/24)+DATE(1970,1,1)</f>
        <v>42076.748333333337</v>
      </c>
    </row>
    <row r="3453" spans="1:21" ht="29" x14ac:dyDescent="0.35">
      <c r="A3453">
        <v>1087</v>
      </c>
      <c r="B3453" s="3" t="s">
        <v>1088</v>
      </c>
      <c r="C3453" s="3" t="s">
        <v>5197</v>
      </c>
      <c r="D3453" s="6">
        <v>1100</v>
      </c>
      <c r="E3453" s="8">
        <v>5431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>ROUND((E3453/D3453)*100,0)</f>
        <v>494</v>
      </c>
      <c r="P3453" s="8">
        <f>IFERROR(ROUND(E3453/L3453,2),0)</f>
        <v>0</v>
      </c>
      <c r="Q3453" s="10" t="s">
        <v>8311</v>
      </c>
      <c r="R3453" t="s">
        <v>8333</v>
      </c>
      <c r="S3453">
        <f>YEAR(T3453)</f>
        <v>2014</v>
      </c>
      <c r="T3453" s="14">
        <f>(((J3453/60)/60)/24)+DATE(1970,1,1)</f>
        <v>41775.713969907411</v>
      </c>
      <c r="U3453" s="15">
        <f>(((I3453/60)/60)/24)+DATE(1970,1,1)</f>
        <v>41805.713969907411</v>
      </c>
    </row>
    <row r="3454" spans="1:21" ht="29" x14ac:dyDescent="0.35">
      <c r="A3454">
        <v>1654</v>
      </c>
      <c r="B3454" s="3" t="s">
        <v>1655</v>
      </c>
      <c r="C3454" s="3" t="s">
        <v>5764</v>
      </c>
      <c r="D3454" s="6">
        <v>1100</v>
      </c>
      <c r="E3454" s="8">
        <v>2600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>ROUND((E3454/D3454)*100,0)</f>
        <v>236</v>
      </c>
      <c r="P3454" s="8">
        <f>IFERROR(ROUND(E3454/L3454,2),0)</f>
        <v>76.47</v>
      </c>
      <c r="Q3454" s="10" t="s">
        <v>8313</v>
      </c>
      <c r="R3454" t="s">
        <v>8337</v>
      </c>
      <c r="S3454">
        <f>YEAR(T3454)</f>
        <v>2012</v>
      </c>
      <c r="T3454" s="14">
        <f>(((J3454/60)/60)/24)+DATE(1970,1,1)</f>
        <v>40987.890740740739</v>
      </c>
      <c r="U3454" s="15">
        <f>(((I3454/60)/60)/24)+DATE(1970,1,1)</f>
        <v>41017.890740740739</v>
      </c>
    </row>
    <row r="3455" spans="1:21" ht="29" x14ac:dyDescent="0.35">
      <c r="A3455">
        <v>2124</v>
      </c>
      <c r="B3455" s="3" t="s">
        <v>2125</v>
      </c>
      <c r="C3455" s="3" t="s">
        <v>6234</v>
      </c>
      <c r="D3455" s="6">
        <v>1100</v>
      </c>
      <c r="E3455" s="8">
        <v>1419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>ROUND((E3455/D3455)*100,0)</f>
        <v>129</v>
      </c>
      <c r="P3455" s="8">
        <f>IFERROR(ROUND(E3455/L3455,2),0)</f>
        <v>283.8</v>
      </c>
      <c r="Q3455" s="10" t="s">
        <v>8311</v>
      </c>
      <c r="R3455" t="s">
        <v>8333</v>
      </c>
      <c r="S3455">
        <f>YEAR(T3455)</f>
        <v>2010</v>
      </c>
      <c r="T3455" s="14">
        <f>(((J3455/60)/60)/24)+DATE(1970,1,1)</f>
        <v>40464.028182870366</v>
      </c>
      <c r="U3455" s="15">
        <f>(((I3455/60)/60)/24)+DATE(1970,1,1)</f>
        <v>40512.208333333336</v>
      </c>
    </row>
    <row r="3456" spans="1:21" ht="29" x14ac:dyDescent="0.35">
      <c r="A3456">
        <v>2206</v>
      </c>
      <c r="B3456" s="3" t="s">
        <v>2207</v>
      </c>
      <c r="C3456" s="3" t="s">
        <v>6316</v>
      </c>
      <c r="D3456" s="6">
        <v>1100</v>
      </c>
      <c r="E3456" s="8">
        <v>1245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>ROUND((E3456/D3456)*100,0)</f>
        <v>113</v>
      </c>
      <c r="P3456" s="8">
        <f>IFERROR(ROUND(E3456/L3456,2),0)</f>
        <v>36.619999999999997</v>
      </c>
      <c r="Q3456" s="10" t="s">
        <v>8313</v>
      </c>
      <c r="R3456" t="s">
        <v>8320</v>
      </c>
      <c r="S3456">
        <f>YEAR(T3456)</f>
        <v>2012</v>
      </c>
      <c r="T3456" s="14">
        <f>(((J3456/60)/60)/24)+DATE(1970,1,1)</f>
        <v>40997.257222222222</v>
      </c>
      <c r="U3456" s="15">
        <f>(((I3456/60)/60)/24)+DATE(1970,1,1)</f>
        <v>41015.257222222222</v>
      </c>
    </row>
    <row r="3457" spans="1:21" ht="29" x14ac:dyDescent="0.35">
      <c r="A3457">
        <v>2483</v>
      </c>
      <c r="B3457" s="3" t="s">
        <v>2483</v>
      </c>
      <c r="C3457" s="3" t="s">
        <v>6593</v>
      </c>
      <c r="D3457" s="6">
        <v>1100</v>
      </c>
      <c r="E3457" s="8">
        <v>763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>ROUND((E3457/D3457)*100,0)</f>
        <v>69</v>
      </c>
      <c r="P3457" s="8">
        <f>IFERROR(ROUND(E3457/L3457,2),0)</f>
        <v>40.159999999999997</v>
      </c>
      <c r="Q3457" s="10" t="s">
        <v>8313</v>
      </c>
      <c r="R3457" t="s">
        <v>8343</v>
      </c>
      <c r="S3457">
        <f>YEAR(T3457)</f>
        <v>2012</v>
      </c>
      <c r="T3457" s="14">
        <f>(((J3457/60)/60)/24)+DATE(1970,1,1)</f>
        <v>40970.750034722223</v>
      </c>
      <c r="U3457" s="15">
        <f>(((I3457/60)/60)/24)+DATE(1970,1,1)</f>
        <v>41030.708368055559</v>
      </c>
    </row>
    <row r="3458" spans="1:21" ht="29" x14ac:dyDescent="0.35">
      <c r="A3458">
        <v>2739</v>
      </c>
      <c r="B3458" s="3" t="s">
        <v>2739</v>
      </c>
      <c r="C3458" s="3" t="s">
        <v>6849</v>
      </c>
      <c r="D3458" s="6">
        <v>1100</v>
      </c>
      <c r="E3458" s="8">
        <v>425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>ROUND((E3458/D3458)*100,0)</f>
        <v>39</v>
      </c>
      <c r="P3458" s="8">
        <f>IFERROR(ROUND(E3458/L3458,2),0)</f>
        <v>2.23</v>
      </c>
      <c r="Q3458" s="10" t="s">
        <v>8316</v>
      </c>
      <c r="R3458" t="s">
        <v>8317</v>
      </c>
      <c r="S3458">
        <f>YEAR(T3458)</f>
        <v>2014</v>
      </c>
      <c r="T3458" s="14">
        <f>(((J3458/60)/60)/24)+DATE(1970,1,1)</f>
        <v>41719.887928240743</v>
      </c>
      <c r="U3458" s="15">
        <f>(((I3458/60)/60)/24)+DATE(1970,1,1)</f>
        <v>41764.887928240743</v>
      </c>
    </row>
    <row r="3459" spans="1:21" ht="29" x14ac:dyDescent="0.35">
      <c r="A3459">
        <v>3546</v>
      </c>
      <c r="B3459" s="3" t="s">
        <v>3545</v>
      </c>
      <c r="C3459" s="3" t="s">
        <v>7656</v>
      </c>
      <c r="D3459" s="6">
        <v>1100</v>
      </c>
      <c r="E3459" s="8">
        <v>10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>ROUND((E3459/D3459)*100,0)</f>
        <v>1</v>
      </c>
      <c r="P3459" s="8">
        <f>IFERROR(ROUND(E3459/L3459,2),0)</f>
        <v>0.53</v>
      </c>
      <c r="Q3459" s="10" t="s">
        <v>8339</v>
      </c>
      <c r="R3459" t="s">
        <v>8340</v>
      </c>
      <c r="S3459">
        <f>YEAR(T3459)</f>
        <v>2015</v>
      </c>
      <c r="T3459" s="14">
        <f>(((J3459/60)/60)/24)+DATE(1970,1,1)</f>
        <v>42073.660694444443</v>
      </c>
      <c r="U3459" s="15">
        <f>(((I3459/60)/60)/24)+DATE(1970,1,1)</f>
        <v>42095.165972222225</v>
      </c>
    </row>
    <row r="3460" spans="1:21" ht="29" x14ac:dyDescent="0.35">
      <c r="A3460">
        <v>3596</v>
      </c>
      <c r="B3460" s="3" t="s">
        <v>3595</v>
      </c>
      <c r="C3460" s="3" t="s">
        <v>7706</v>
      </c>
      <c r="D3460" s="6">
        <v>1100</v>
      </c>
      <c r="E3460" s="8">
        <v>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>ROUND((E3460/D3460)*100,0)</f>
        <v>0</v>
      </c>
      <c r="P3460" s="8">
        <f>IFERROR(ROUND(E3460/L3460,2),0)</f>
        <v>0.33</v>
      </c>
      <c r="Q3460" s="10" t="s">
        <v>8339</v>
      </c>
      <c r="R3460" t="s">
        <v>8340</v>
      </c>
      <c r="S3460">
        <f>YEAR(T3460)</f>
        <v>2014</v>
      </c>
      <c r="T3460" s="14">
        <f>(((J3460/60)/60)/24)+DATE(1970,1,1)</f>
        <v>41856.715069444443</v>
      </c>
      <c r="U3460" s="15">
        <f>(((I3460/60)/60)/24)+DATE(1970,1,1)</f>
        <v>41877.715069444443</v>
      </c>
    </row>
    <row r="3461" spans="1:21" ht="29" x14ac:dyDescent="0.35">
      <c r="A3461">
        <v>3769</v>
      </c>
      <c r="B3461" s="3" t="s">
        <v>3766</v>
      </c>
      <c r="C3461" s="3" t="s">
        <v>7879</v>
      </c>
      <c r="D3461" s="6">
        <v>1100</v>
      </c>
      <c r="E3461" s="8">
        <v>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>ROUND((E3461/D3461)*100,0)</f>
        <v>0</v>
      </c>
      <c r="P3461" s="8">
        <f>IFERROR(ROUND(E3461/L3461,2),0)</f>
        <v>0</v>
      </c>
      <c r="Q3461" s="10" t="s">
        <v>8339</v>
      </c>
      <c r="R3461" t="s">
        <v>8351</v>
      </c>
      <c r="S3461">
        <f>YEAR(T3461)</f>
        <v>2016</v>
      </c>
      <c r="T3461" s="14">
        <f>(((J3461/60)/60)/24)+DATE(1970,1,1)</f>
        <v>42445.598136574074</v>
      </c>
      <c r="U3461" s="15">
        <f>(((I3461/60)/60)/24)+DATE(1970,1,1)</f>
        <v>42475.598136574074</v>
      </c>
    </row>
    <row r="3462" spans="1:21" ht="29" x14ac:dyDescent="0.35">
      <c r="A3462">
        <v>2632</v>
      </c>
      <c r="B3462" s="3" t="s">
        <v>2632</v>
      </c>
      <c r="C3462" s="3" t="s">
        <v>6742</v>
      </c>
      <c r="D3462" s="6">
        <v>1070</v>
      </c>
      <c r="E3462" s="8">
        <v>551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>ROUND((E3462/D3462)*100,0)</f>
        <v>51</v>
      </c>
      <c r="P3462" s="8">
        <f>IFERROR(ROUND(E3462/L3462,2),0)</f>
        <v>13.12</v>
      </c>
      <c r="Q3462" s="10" t="s">
        <v>8316</v>
      </c>
      <c r="R3462" t="s">
        <v>8350</v>
      </c>
      <c r="S3462">
        <f>YEAR(T3462)</f>
        <v>2016</v>
      </c>
      <c r="T3462" s="14">
        <f>(((J3462/60)/60)/24)+DATE(1970,1,1)</f>
        <v>42494.061793981484</v>
      </c>
      <c r="U3462" s="15">
        <f>(((I3462/60)/60)/24)+DATE(1970,1,1)</f>
        <v>42519.061793981484</v>
      </c>
    </row>
    <row r="3463" spans="1:21" ht="29" x14ac:dyDescent="0.35">
      <c r="A3463">
        <v>3317</v>
      </c>
      <c r="B3463" s="3" t="s">
        <v>3317</v>
      </c>
      <c r="C3463" s="3" t="s">
        <v>7427</v>
      </c>
      <c r="D3463" s="6">
        <v>1050</v>
      </c>
      <c r="E3463" s="8">
        <v>45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>ROUND((E3463/D3463)*100,0)</f>
        <v>4</v>
      </c>
      <c r="P3463" s="8">
        <f>IFERROR(ROUND(E3463/L3463,2),0)</f>
        <v>2.5</v>
      </c>
      <c r="Q3463" s="10" t="s">
        <v>8339</v>
      </c>
      <c r="R3463" t="s">
        <v>8340</v>
      </c>
      <c r="S3463">
        <f>YEAR(T3463)</f>
        <v>2016</v>
      </c>
      <c r="T3463" s="14">
        <f>(((J3463/60)/60)/24)+DATE(1970,1,1)</f>
        <v>42499.039629629624</v>
      </c>
      <c r="U3463" s="15">
        <f>(((I3463/60)/60)/24)+DATE(1970,1,1)</f>
        <v>42529.039629629624</v>
      </c>
    </row>
    <row r="3464" spans="1:21" ht="29" x14ac:dyDescent="0.35">
      <c r="A3464">
        <v>3703</v>
      </c>
      <c r="B3464" s="3" t="s">
        <v>3700</v>
      </c>
      <c r="C3464" s="3" t="s">
        <v>7813</v>
      </c>
      <c r="D3464" s="6">
        <v>1050</v>
      </c>
      <c r="E3464" s="8">
        <v>1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>ROUND((E3464/D3464)*100,0)</f>
        <v>0</v>
      </c>
      <c r="P3464" s="8">
        <f>IFERROR(ROUND(E3464/L3464,2),0)</f>
        <v>0.03</v>
      </c>
      <c r="Q3464" s="10" t="s">
        <v>8339</v>
      </c>
      <c r="R3464" t="s">
        <v>8340</v>
      </c>
      <c r="S3464">
        <f>YEAR(T3464)</f>
        <v>2016</v>
      </c>
      <c r="T3464" s="14">
        <f>(((J3464/60)/60)/24)+DATE(1970,1,1)</f>
        <v>42556.504490740743</v>
      </c>
      <c r="U3464" s="15">
        <f>(((I3464/60)/60)/24)+DATE(1970,1,1)</f>
        <v>42595.290972222225</v>
      </c>
    </row>
    <row r="3465" spans="1:21" ht="29" x14ac:dyDescent="0.35">
      <c r="A3465">
        <v>464</v>
      </c>
      <c r="B3465" s="3" t="s">
        <v>465</v>
      </c>
      <c r="C3465" s="3" t="s">
        <v>4574</v>
      </c>
      <c r="D3465" s="6">
        <v>1010</v>
      </c>
      <c r="E3465" s="8">
        <v>17066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>ROUND((E3465/D3465)*100,0)</f>
        <v>1690</v>
      </c>
      <c r="P3465" s="8">
        <f>IFERROR(ROUND(E3465/L3465,2),0)</f>
        <v>17066</v>
      </c>
      <c r="Q3465" s="10" t="s">
        <v>8308</v>
      </c>
      <c r="R3465" t="s">
        <v>8335</v>
      </c>
      <c r="S3465">
        <f>YEAR(T3465)</f>
        <v>2016</v>
      </c>
      <c r="T3465" s="14">
        <f>(((J3465/60)/60)/24)+DATE(1970,1,1)</f>
        <v>42488.848784722228</v>
      </c>
      <c r="U3465" s="15">
        <f>(((I3465/60)/60)/24)+DATE(1970,1,1)</f>
        <v>42508.848784722228</v>
      </c>
    </row>
    <row r="3466" spans="1:21" ht="29" x14ac:dyDescent="0.35">
      <c r="A3466">
        <v>35</v>
      </c>
      <c r="B3466" s="3" t="s">
        <v>37</v>
      </c>
      <c r="C3466" s="3" t="s">
        <v>4146</v>
      </c>
      <c r="D3466" s="6">
        <v>1000</v>
      </c>
      <c r="E3466" s="8">
        <v>176524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>ROUND((E3466/D3466)*100,0)</f>
        <v>17652</v>
      </c>
      <c r="P3466" s="8">
        <f>IFERROR(ROUND(E3466/L3466,2),0)</f>
        <v>6304.43</v>
      </c>
      <c r="Q3466" s="10" t="s">
        <v>8308</v>
      </c>
      <c r="R3466" t="s">
        <v>8309</v>
      </c>
      <c r="S3466">
        <f>YEAR(T3466)</f>
        <v>2015</v>
      </c>
      <c r="T3466" s="14">
        <f>(((J3466/60)/60)/24)+DATE(1970,1,1)</f>
        <v>42098.291828703703</v>
      </c>
      <c r="U3466" s="15">
        <f>(((I3466/60)/60)/24)+DATE(1970,1,1)</f>
        <v>42122</v>
      </c>
    </row>
    <row r="3467" spans="1:21" ht="29" x14ac:dyDescent="0.35">
      <c r="A3467">
        <v>93</v>
      </c>
      <c r="B3467" s="3" t="s">
        <v>95</v>
      </c>
      <c r="C3467" s="3" t="s">
        <v>4204</v>
      </c>
      <c r="D3467" s="6">
        <v>1000</v>
      </c>
      <c r="E3467" s="8">
        <v>86492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>ROUND((E3467/D3467)*100,0)</f>
        <v>8649</v>
      </c>
      <c r="P3467" s="8">
        <f>IFERROR(ROUND(E3467/L3467,2),0)</f>
        <v>5766.13</v>
      </c>
      <c r="Q3467" s="10" t="s">
        <v>8308</v>
      </c>
      <c r="R3467" t="s">
        <v>8310</v>
      </c>
      <c r="S3467">
        <f>YEAR(T3467)</f>
        <v>2012</v>
      </c>
      <c r="T3467" s="14">
        <f>(((J3467/60)/60)/24)+DATE(1970,1,1)</f>
        <v>41065.858067129629</v>
      </c>
      <c r="U3467" s="15">
        <f>(((I3467/60)/60)/24)+DATE(1970,1,1)</f>
        <v>41093.875</v>
      </c>
    </row>
    <row r="3468" spans="1:21" ht="29" x14ac:dyDescent="0.35">
      <c r="A3468">
        <v>109</v>
      </c>
      <c r="B3468" s="3" t="s">
        <v>111</v>
      </c>
      <c r="C3468" s="3" t="s">
        <v>4220</v>
      </c>
      <c r="D3468" s="6">
        <v>1000</v>
      </c>
      <c r="E3468" s="8">
        <v>75099.199999999997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>ROUND((E3468/D3468)*100,0)</f>
        <v>7510</v>
      </c>
      <c r="P3468" s="8">
        <f>IFERROR(ROUND(E3468/L3468,2),0)</f>
        <v>1597.86</v>
      </c>
      <c r="Q3468" s="10" t="s">
        <v>8308</v>
      </c>
      <c r="R3468" t="s">
        <v>8310</v>
      </c>
      <c r="S3468">
        <f>YEAR(T3468)</f>
        <v>2011</v>
      </c>
      <c r="T3468" s="14">
        <f>(((J3468/60)/60)/24)+DATE(1970,1,1)</f>
        <v>40570.025810185187</v>
      </c>
      <c r="U3468" s="15">
        <f>(((I3468/60)/60)/24)+DATE(1970,1,1)</f>
        <v>40600.025810185187</v>
      </c>
    </row>
    <row r="3469" spans="1:21" x14ac:dyDescent="0.35">
      <c r="A3469">
        <v>179</v>
      </c>
      <c r="B3469" s="3" t="s">
        <v>181</v>
      </c>
      <c r="C3469" s="3" t="s">
        <v>4289</v>
      </c>
      <c r="D3469" s="6">
        <v>1000</v>
      </c>
      <c r="E3469" s="8">
        <v>45126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>ROUND((E3469/D3469)*100,0)</f>
        <v>4513</v>
      </c>
      <c r="P3469" s="8">
        <f>IFERROR(ROUND(E3469/L3469,2),0)</f>
        <v>22563</v>
      </c>
      <c r="Q3469" s="10" t="s">
        <v>8308</v>
      </c>
      <c r="R3469" t="s">
        <v>8323</v>
      </c>
      <c r="S3469">
        <f>YEAR(T3469)</f>
        <v>2016</v>
      </c>
      <c r="T3469" s="14">
        <f>(((J3469/60)/60)/24)+DATE(1970,1,1)</f>
        <v>42403.080497685187</v>
      </c>
      <c r="U3469" s="15">
        <f>(((I3469/60)/60)/24)+DATE(1970,1,1)</f>
        <v>42433.080497685187</v>
      </c>
    </row>
    <row r="3470" spans="1:21" ht="29" x14ac:dyDescent="0.35">
      <c r="A3470">
        <v>182</v>
      </c>
      <c r="B3470" s="3" t="s">
        <v>184</v>
      </c>
      <c r="C3470" s="3" t="s">
        <v>4292</v>
      </c>
      <c r="D3470" s="6">
        <v>1000</v>
      </c>
      <c r="E3470" s="8">
        <v>44636.2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>ROUND((E3470/D3470)*100,0)</f>
        <v>4464</v>
      </c>
      <c r="P3470" s="8">
        <f>IFERROR(ROUND(E3470/L3470,2),0)</f>
        <v>0</v>
      </c>
      <c r="Q3470" s="10" t="s">
        <v>8308</v>
      </c>
      <c r="R3470" t="s">
        <v>8323</v>
      </c>
      <c r="S3470">
        <f>YEAR(T3470)</f>
        <v>2016</v>
      </c>
      <c r="T3470" s="14">
        <f>(((J3470/60)/60)/24)+DATE(1970,1,1)</f>
        <v>42712.011944444443</v>
      </c>
      <c r="U3470" s="15">
        <f>(((I3470/60)/60)/24)+DATE(1970,1,1)</f>
        <v>42742.011944444443</v>
      </c>
    </row>
    <row r="3471" spans="1:21" ht="29" x14ac:dyDescent="0.35">
      <c r="A3471">
        <v>193</v>
      </c>
      <c r="B3471" s="3" t="s">
        <v>195</v>
      </c>
      <c r="C3471" s="3" t="s">
        <v>4303</v>
      </c>
      <c r="D3471" s="6">
        <v>1000</v>
      </c>
      <c r="E3471" s="8">
        <v>41500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>ROUND((E3471/D3471)*100,0)</f>
        <v>4150</v>
      </c>
      <c r="P3471" s="8">
        <f>IFERROR(ROUND(E3471/L3471,2),0)</f>
        <v>0</v>
      </c>
      <c r="Q3471" s="10" t="s">
        <v>8308</v>
      </c>
      <c r="R3471" t="s">
        <v>8323</v>
      </c>
      <c r="S3471">
        <f>YEAR(T3471)</f>
        <v>2014</v>
      </c>
      <c r="T3471" s="14">
        <f>(((J3471/60)/60)/24)+DATE(1970,1,1)</f>
        <v>41911.934791666667</v>
      </c>
      <c r="U3471" s="15">
        <f>(((I3471/60)/60)/24)+DATE(1970,1,1)</f>
        <v>41971.976458333331</v>
      </c>
    </row>
    <row r="3472" spans="1:21" ht="29" x14ac:dyDescent="0.35">
      <c r="A3472">
        <v>222</v>
      </c>
      <c r="B3472" s="3" t="s">
        <v>224</v>
      </c>
      <c r="C3472" s="3" t="s">
        <v>4332</v>
      </c>
      <c r="D3472" s="6">
        <v>1000</v>
      </c>
      <c r="E3472" s="8">
        <v>36082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>ROUND((E3472/D3472)*100,0)</f>
        <v>3608</v>
      </c>
      <c r="P3472" s="8">
        <f>IFERROR(ROUND(E3472/L3472,2),0)</f>
        <v>18041</v>
      </c>
      <c r="Q3472" s="10" t="s">
        <v>8308</v>
      </c>
      <c r="R3472" t="s">
        <v>8323</v>
      </c>
      <c r="S3472">
        <f>YEAR(T3472)</f>
        <v>2015</v>
      </c>
      <c r="T3472" s="14">
        <f>(((J3472/60)/60)/24)+DATE(1970,1,1)</f>
        <v>42031.769884259258</v>
      </c>
      <c r="U3472" s="15">
        <f>(((I3472/60)/60)/24)+DATE(1970,1,1)</f>
        <v>42090.110416666663</v>
      </c>
    </row>
    <row r="3473" spans="1:21" ht="29" x14ac:dyDescent="0.35">
      <c r="A3473">
        <v>234</v>
      </c>
      <c r="B3473" s="3" t="s">
        <v>236</v>
      </c>
      <c r="C3473" s="3" t="s">
        <v>4344</v>
      </c>
      <c r="D3473" s="6">
        <v>1000</v>
      </c>
      <c r="E3473" s="8">
        <v>34676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>ROUND((E3473/D3473)*100,0)</f>
        <v>3468</v>
      </c>
      <c r="P3473" s="8">
        <f>IFERROR(ROUND(E3473/L3473,2),0)</f>
        <v>6935.2</v>
      </c>
      <c r="Q3473" s="10" t="s">
        <v>8308</v>
      </c>
      <c r="R3473" t="s">
        <v>8323</v>
      </c>
      <c r="S3473">
        <f>YEAR(T3473)</f>
        <v>2015</v>
      </c>
      <c r="T3473" s="14">
        <f>(((J3473/60)/60)/24)+DATE(1970,1,1)</f>
        <v>42136.035405092596</v>
      </c>
      <c r="U3473" s="15">
        <f>(((I3473/60)/60)/24)+DATE(1970,1,1)</f>
        <v>42176.035405092596</v>
      </c>
    </row>
    <row r="3474" spans="1:21" ht="29" x14ac:dyDescent="0.35">
      <c r="A3474">
        <v>239</v>
      </c>
      <c r="B3474" s="3" t="s">
        <v>241</v>
      </c>
      <c r="C3474" s="3" t="s">
        <v>4349</v>
      </c>
      <c r="D3474" s="6">
        <v>1000</v>
      </c>
      <c r="E3474" s="8">
        <v>33791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>ROUND((E3474/D3474)*100,0)</f>
        <v>3379</v>
      </c>
      <c r="P3474" s="8">
        <f>IFERROR(ROUND(E3474/L3474,2),0)</f>
        <v>6758.2</v>
      </c>
      <c r="Q3474" s="10" t="s">
        <v>8308</v>
      </c>
      <c r="R3474" t="s">
        <v>8323</v>
      </c>
      <c r="S3474">
        <f>YEAR(T3474)</f>
        <v>2015</v>
      </c>
      <c r="T3474" s="14">
        <f>(((J3474/60)/60)/24)+DATE(1970,1,1)</f>
        <v>42297.110300925924</v>
      </c>
      <c r="U3474" s="15">
        <f>(((I3474/60)/60)/24)+DATE(1970,1,1)</f>
        <v>42316.5</v>
      </c>
    </row>
    <row r="3475" spans="1:21" ht="29" x14ac:dyDescent="0.35">
      <c r="A3475">
        <v>266</v>
      </c>
      <c r="B3475" s="3" t="s">
        <v>267</v>
      </c>
      <c r="C3475" s="3" t="s">
        <v>4376</v>
      </c>
      <c r="D3475" s="6">
        <v>1000</v>
      </c>
      <c r="E3475" s="8">
        <v>30891.1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>ROUND((E3475/D3475)*100,0)</f>
        <v>3089</v>
      </c>
      <c r="P3475" s="8">
        <f>IFERROR(ROUND(E3475/L3475,2),0)</f>
        <v>858.09</v>
      </c>
      <c r="Q3475" s="10" t="s">
        <v>8308</v>
      </c>
      <c r="R3475" t="s">
        <v>8332</v>
      </c>
      <c r="S3475">
        <f>YEAR(T3475)</f>
        <v>2010</v>
      </c>
      <c r="T3475" s="14">
        <f>(((J3475/60)/60)/24)+DATE(1970,1,1)</f>
        <v>40205.174849537041</v>
      </c>
      <c r="U3475" s="15">
        <f>(((I3475/60)/60)/24)+DATE(1970,1,1)</f>
        <v>40291.160416666666</v>
      </c>
    </row>
    <row r="3476" spans="1:21" ht="29" x14ac:dyDescent="0.35">
      <c r="A3476">
        <v>306</v>
      </c>
      <c r="B3476" s="3" t="s">
        <v>307</v>
      </c>
      <c r="C3476" s="3" t="s">
        <v>4416</v>
      </c>
      <c r="D3476" s="6">
        <v>1000</v>
      </c>
      <c r="E3476" s="8">
        <v>27600.2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>ROUND((E3476/D3476)*100,0)</f>
        <v>2760</v>
      </c>
      <c r="P3476" s="8">
        <f>IFERROR(ROUND(E3476/L3476,2),0)</f>
        <v>345</v>
      </c>
      <c r="Q3476" s="10" t="s">
        <v>8308</v>
      </c>
      <c r="R3476" t="s">
        <v>8332</v>
      </c>
      <c r="S3476">
        <f>YEAR(T3476)</f>
        <v>2013</v>
      </c>
      <c r="T3476" s="14">
        <f>(((J3476/60)/60)/24)+DATE(1970,1,1)</f>
        <v>41333.837187500001</v>
      </c>
      <c r="U3476" s="15">
        <f>(((I3476/60)/60)/24)+DATE(1970,1,1)</f>
        <v>41353.795520833337</v>
      </c>
    </row>
    <row r="3477" spans="1:21" ht="29" x14ac:dyDescent="0.35">
      <c r="A3477">
        <v>310</v>
      </c>
      <c r="B3477" s="3" t="s">
        <v>311</v>
      </c>
      <c r="C3477" s="3" t="s">
        <v>4420</v>
      </c>
      <c r="D3477" s="6">
        <v>1000</v>
      </c>
      <c r="E3477" s="8">
        <v>27189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>ROUND((E3477/D3477)*100,0)</f>
        <v>2719</v>
      </c>
      <c r="P3477" s="8">
        <f>IFERROR(ROUND(E3477/L3477,2),0)</f>
        <v>755.25</v>
      </c>
      <c r="Q3477" s="10" t="s">
        <v>8308</v>
      </c>
      <c r="R3477" t="s">
        <v>8332</v>
      </c>
      <c r="S3477">
        <f>YEAR(T3477)</f>
        <v>2011</v>
      </c>
      <c r="T3477" s="14">
        <f>(((J3477/60)/60)/24)+DATE(1970,1,1)</f>
        <v>40821.183136574073</v>
      </c>
      <c r="U3477" s="15">
        <f>(((I3477/60)/60)/24)+DATE(1970,1,1)</f>
        <v>40836.083333333336</v>
      </c>
    </row>
    <row r="3478" spans="1:21" ht="29" x14ac:dyDescent="0.35">
      <c r="A3478">
        <v>314</v>
      </c>
      <c r="B3478" s="3" t="s">
        <v>315</v>
      </c>
      <c r="C3478" s="3" t="s">
        <v>4424</v>
      </c>
      <c r="D3478" s="6">
        <v>1000</v>
      </c>
      <c r="E3478" s="8">
        <v>26577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>ROUND((E3478/D3478)*100,0)</f>
        <v>2658</v>
      </c>
      <c r="P3478" s="8">
        <f>IFERROR(ROUND(E3478/L3478,2),0)</f>
        <v>221.48</v>
      </c>
      <c r="Q3478" s="10" t="s">
        <v>8308</v>
      </c>
      <c r="R3478" t="s">
        <v>8332</v>
      </c>
      <c r="S3478">
        <f>YEAR(T3478)</f>
        <v>2013</v>
      </c>
      <c r="T3478" s="14">
        <f>(((J3478/60)/60)/24)+DATE(1970,1,1)</f>
        <v>41304.833194444444</v>
      </c>
      <c r="U3478" s="15">
        <f>(((I3478/60)/60)/24)+DATE(1970,1,1)</f>
        <v>41334.833194444444</v>
      </c>
    </row>
    <row r="3479" spans="1:21" ht="29" x14ac:dyDescent="0.35">
      <c r="A3479">
        <v>390</v>
      </c>
      <c r="B3479" s="3" t="s">
        <v>391</v>
      </c>
      <c r="C3479" s="3" t="s">
        <v>4500</v>
      </c>
      <c r="D3479" s="6">
        <v>1000</v>
      </c>
      <c r="E3479" s="8">
        <v>21316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>ROUND((E3479/D3479)*100,0)</f>
        <v>2132</v>
      </c>
      <c r="P3479" s="8">
        <f>IFERROR(ROUND(E3479/L3479,2),0)</f>
        <v>1522.57</v>
      </c>
      <c r="Q3479" s="10" t="s">
        <v>8308</v>
      </c>
      <c r="R3479" t="s">
        <v>8332</v>
      </c>
      <c r="S3479">
        <f>YEAR(T3479)</f>
        <v>2015</v>
      </c>
      <c r="T3479" s="14">
        <f>(((J3479/60)/60)/24)+DATE(1970,1,1)</f>
        <v>42112.036712962959</v>
      </c>
      <c r="U3479" s="15">
        <f>(((I3479/60)/60)/24)+DATE(1970,1,1)</f>
        <v>42132.036712962959</v>
      </c>
    </row>
    <row r="3480" spans="1:21" ht="29" x14ac:dyDescent="0.35">
      <c r="A3480">
        <v>410</v>
      </c>
      <c r="B3480" s="3" t="s">
        <v>411</v>
      </c>
      <c r="C3480" s="3" t="s">
        <v>4520</v>
      </c>
      <c r="D3480" s="6">
        <v>1000</v>
      </c>
      <c r="E3480" s="8">
        <v>20128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>ROUND((E3480/D3480)*100,0)</f>
        <v>2013</v>
      </c>
      <c r="P3480" s="8">
        <f>IFERROR(ROUND(E3480/L3480,2),0)</f>
        <v>2875.43</v>
      </c>
      <c r="Q3480" s="10" t="s">
        <v>8308</v>
      </c>
      <c r="R3480" t="s">
        <v>8332</v>
      </c>
      <c r="S3480">
        <f>YEAR(T3480)</f>
        <v>2015</v>
      </c>
      <c r="T3480" s="14">
        <f>(((J3480/60)/60)/24)+DATE(1970,1,1)</f>
        <v>42113.981446759266</v>
      </c>
      <c r="U3480" s="15">
        <f>(((I3480/60)/60)/24)+DATE(1970,1,1)</f>
        <v>42173.981446759266</v>
      </c>
    </row>
    <row r="3481" spans="1:21" ht="29" x14ac:dyDescent="0.35">
      <c r="A3481">
        <v>416</v>
      </c>
      <c r="B3481" s="3" t="s">
        <v>417</v>
      </c>
      <c r="C3481" s="3" t="s">
        <v>4526</v>
      </c>
      <c r="D3481" s="6">
        <v>1000</v>
      </c>
      <c r="E3481" s="8">
        <v>20022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>ROUND((E3481/D3481)*100,0)</f>
        <v>2002</v>
      </c>
      <c r="P3481" s="8">
        <f>IFERROR(ROUND(E3481/L3481,2),0)</f>
        <v>800.88</v>
      </c>
      <c r="Q3481" s="10" t="s">
        <v>8308</v>
      </c>
      <c r="R3481" t="s">
        <v>8332</v>
      </c>
      <c r="S3481">
        <f>YEAR(T3481)</f>
        <v>2014</v>
      </c>
      <c r="T3481" s="14">
        <f>(((J3481/60)/60)/24)+DATE(1970,1,1)</f>
        <v>41648.396192129629</v>
      </c>
      <c r="U3481" s="15">
        <f>(((I3481/60)/60)/24)+DATE(1970,1,1)</f>
        <v>41678.396192129629</v>
      </c>
    </row>
    <row r="3482" spans="1:21" ht="29" x14ac:dyDescent="0.35">
      <c r="A3482">
        <v>430</v>
      </c>
      <c r="B3482" s="3" t="s">
        <v>431</v>
      </c>
      <c r="C3482" s="3" t="s">
        <v>4540</v>
      </c>
      <c r="D3482" s="6">
        <v>1000</v>
      </c>
      <c r="E3482" s="8">
        <v>19028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>ROUND((E3482/D3482)*100,0)</f>
        <v>1903</v>
      </c>
      <c r="P3482" s="8">
        <f>IFERROR(ROUND(E3482/L3482,2),0)</f>
        <v>3805.6</v>
      </c>
      <c r="Q3482" s="10" t="s">
        <v>8308</v>
      </c>
      <c r="R3482" t="s">
        <v>8335</v>
      </c>
      <c r="S3482">
        <f>YEAR(T3482)</f>
        <v>2013</v>
      </c>
      <c r="T3482" s="14">
        <f>(((J3482/60)/60)/24)+DATE(1970,1,1)</f>
        <v>41513.107256944444</v>
      </c>
      <c r="U3482" s="15">
        <f>(((I3482/60)/60)/24)+DATE(1970,1,1)</f>
        <v>41528.107256944444</v>
      </c>
    </row>
    <row r="3483" spans="1:21" ht="29" x14ac:dyDescent="0.35">
      <c r="A3483">
        <v>436</v>
      </c>
      <c r="B3483" s="3" t="s">
        <v>437</v>
      </c>
      <c r="C3483" s="3" t="s">
        <v>4546</v>
      </c>
      <c r="D3483" s="6">
        <v>1000</v>
      </c>
      <c r="E3483" s="8">
        <v>18625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>ROUND((E3483/D3483)*100,0)</f>
        <v>1863</v>
      </c>
      <c r="P3483" s="8">
        <f>IFERROR(ROUND(E3483/L3483,2),0)</f>
        <v>0</v>
      </c>
      <c r="Q3483" s="10" t="s">
        <v>8308</v>
      </c>
      <c r="R3483" t="s">
        <v>8335</v>
      </c>
      <c r="S3483">
        <f>YEAR(T3483)</f>
        <v>2013</v>
      </c>
      <c r="T3483" s="14">
        <f>(((J3483/60)/60)/24)+DATE(1970,1,1)</f>
        <v>41456.36241898148</v>
      </c>
      <c r="U3483" s="15">
        <f>(((I3483/60)/60)/24)+DATE(1970,1,1)</f>
        <v>41486.36241898148</v>
      </c>
    </row>
    <row r="3484" spans="1:21" ht="29" x14ac:dyDescent="0.35">
      <c r="A3484">
        <v>444</v>
      </c>
      <c r="B3484" s="3" t="s">
        <v>445</v>
      </c>
      <c r="C3484" s="3" t="s">
        <v>4554</v>
      </c>
      <c r="D3484" s="6">
        <v>1000</v>
      </c>
      <c r="E3484" s="8">
        <v>17914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>ROUND((E3484/D3484)*100,0)</f>
        <v>1791</v>
      </c>
      <c r="P3484" s="8">
        <f>IFERROR(ROUND(E3484/L3484,2),0)</f>
        <v>17914</v>
      </c>
      <c r="Q3484" s="10" t="s">
        <v>8308</v>
      </c>
      <c r="R3484" t="s">
        <v>8335</v>
      </c>
      <c r="S3484">
        <f>YEAR(T3484)</f>
        <v>2011</v>
      </c>
      <c r="T3484" s="14">
        <f>(((J3484/60)/60)/24)+DATE(1970,1,1)</f>
        <v>40894.906956018516</v>
      </c>
      <c r="U3484" s="15">
        <f>(((I3484/60)/60)/24)+DATE(1970,1,1)</f>
        <v>40954.906956018516</v>
      </c>
    </row>
    <row r="3485" spans="1:21" x14ac:dyDescent="0.35">
      <c r="A3485">
        <v>490</v>
      </c>
      <c r="B3485" s="3" t="s">
        <v>491</v>
      </c>
      <c r="C3485" s="3" t="s">
        <v>4600</v>
      </c>
      <c r="D3485" s="6">
        <v>1000</v>
      </c>
      <c r="E3485" s="8">
        <v>15725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>ROUND((E3485/D3485)*100,0)</f>
        <v>1573</v>
      </c>
      <c r="P3485" s="8">
        <f>IFERROR(ROUND(E3485/L3485,2),0)</f>
        <v>0</v>
      </c>
      <c r="Q3485" s="10" t="s">
        <v>8308</v>
      </c>
      <c r="R3485" t="s">
        <v>8335</v>
      </c>
      <c r="S3485">
        <f>YEAR(T3485)</f>
        <v>2012</v>
      </c>
      <c r="T3485" s="14">
        <f>(((J3485/60)/60)/24)+DATE(1970,1,1)</f>
        <v>41113.968576388892</v>
      </c>
      <c r="U3485" s="15">
        <f>(((I3485/60)/60)/24)+DATE(1970,1,1)</f>
        <v>41143.968576388892</v>
      </c>
    </row>
    <row r="3486" spans="1:21" ht="29" x14ac:dyDescent="0.35">
      <c r="A3486">
        <v>584</v>
      </c>
      <c r="B3486" s="3" t="s">
        <v>585</v>
      </c>
      <c r="C3486" s="3" t="s">
        <v>4694</v>
      </c>
      <c r="D3486" s="6">
        <v>1000</v>
      </c>
      <c r="E3486" s="8">
        <v>12413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>ROUND((E3486/D3486)*100,0)</f>
        <v>1241</v>
      </c>
      <c r="P3486" s="8">
        <f>IFERROR(ROUND(E3486/L3486,2),0)</f>
        <v>6206.5</v>
      </c>
      <c r="Q3486" s="10" t="s">
        <v>8316</v>
      </c>
      <c r="R3486" t="s">
        <v>8334</v>
      </c>
      <c r="S3486">
        <f>YEAR(T3486)</f>
        <v>2015</v>
      </c>
      <c r="T3486" s="14">
        <f>(((J3486/60)/60)/24)+DATE(1970,1,1)</f>
        <v>42049.716620370367</v>
      </c>
      <c r="U3486" s="15">
        <f>(((I3486/60)/60)/24)+DATE(1970,1,1)</f>
        <v>42079.674953703703</v>
      </c>
    </row>
    <row r="3487" spans="1:21" ht="29" x14ac:dyDescent="0.35">
      <c r="A3487">
        <v>780</v>
      </c>
      <c r="B3487" s="3" t="s">
        <v>781</v>
      </c>
      <c r="C3487" s="3" t="s">
        <v>4890</v>
      </c>
      <c r="D3487" s="6">
        <v>1000</v>
      </c>
      <c r="E3487" s="8">
        <v>8722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>ROUND((E3487/D3487)*100,0)</f>
        <v>872</v>
      </c>
      <c r="P3487" s="8">
        <f>IFERROR(ROUND(E3487/L3487,2),0)</f>
        <v>323.04000000000002</v>
      </c>
      <c r="Q3487" s="10" t="s">
        <v>8313</v>
      </c>
      <c r="R3487" t="s">
        <v>8315</v>
      </c>
      <c r="S3487">
        <f>YEAR(T3487)</f>
        <v>2011</v>
      </c>
      <c r="T3487" s="14">
        <f>(((J3487/60)/60)/24)+DATE(1970,1,1)</f>
        <v>40636.673900462964</v>
      </c>
      <c r="U3487" s="15">
        <f>(((I3487/60)/60)/24)+DATE(1970,1,1)</f>
        <v>40666.673900462964</v>
      </c>
    </row>
    <row r="3488" spans="1:21" ht="29" x14ac:dyDescent="0.35">
      <c r="A3488">
        <v>784</v>
      </c>
      <c r="B3488" s="3" t="s">
        <v>785</v>
      </c>
      <c r="C3488" s="3" t="s">
        <v>4894</v>
      </c>
      <c r="D3488" s="6">
        <v>1000</v>
      </c>
      <c r="E3488" s="8">
        <v>8640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>ROUND((E3488/D3488)*100,0)</f>
        <v>864</v>
      </c>
      <c r="P3488" s="8">
        <f>IFERROR(ROUND(E3488/L3488,2),0)</f>
        <v>864</v>
      </c>
      <c r="Q3488" s="10" t="s">
        <v>8313</v>
      </c>
      <c r="R3488" t="s">
        <v>8315</v>
      </c>
      <c r="S3488">
        <f>YEAR(T3488)</f>
        <v>2014</v>
      </c>
      <c r="T3488" s="14">
        <f>(((J3488/60)/60)/24)+DATE(1970,1,1)</f>
        <v>41675.149525462963</v>
      </c>
      <c r="U3488" s="15">
        <f>(((I3488/60)/60)/24)+DATE(1970,1,1)</f>
        <v>41715.107858796298</v>
      </c>
    </row>
    <row r="3489" spans="1:21" ht="29" x14ac:dyDescent="0.35">
      <c r="A3489">
        <v>788</v>
      </c>
      <c r="B3489" s="3" t="s">
        <v>789</v>
      </c>
      <c r="C3489" s="3" t="s">
        <v>4898</v>
      </c>
      <c r="D3489" s="6">
        <v>1000</v>
      </c>
      <c r="E3489" s="8">
        <v>8586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>ROUND((E3489/D3489)*100,0)</f>
        <v>859</v>
      </c>
      <c r="P3489" s="8">
        <f>IFERROR(ROUND(E3489/L3489,2),0)</f>
        <v>252.53</v>
      </c>
      <c r="Q3489" s="10" t="s">
        <v>8313</v>
      </c>
      <c r="R3489" t="s">
        <v>8315</v>
      </c>
      <c r="S3489">
        <f>YEAR(T3489)</f>
        <v>2012</v>
      </c>
      <c r="T3489" s="14">
        <f>(((J3489/60)/60)/24)+DATE(1970,1,1)</f>
        <v>41059.006805555553</v>
      </c>
      <c r="U3489" s="15">
        <f>(((I3489/60)/60)/24)+DATE(1970,1,1)</f>
        <v>41097.165972222225</v>
      </c>
    </row>
    <row r="3490" spans="1:21" ht="29" x14ac:dyDescent="0.35">
      <c r="A3490">
        <v>811</v>
      </c>
      <c r="B3490" s="3" t="s">
        <v>812</v>
      </c>
      <c r="C3490" s="3" t="s">
        <v>4921</v>
      </c>
      <c r="D3490" s="6">
        <v>1000</v>
      </c>
      <c r="E3490" s="8">
        <v>8241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>ROUND((E3490/D3490)*100,0)</f>
        <v>824</v>
      </c>
      <c r="P3490" s="8">
        <f>IFERROR(ROUND(E3490/L3490,2),0)</f>
        <v>686.75</v>
      </c>
      <c r="Q3490" s="10" t="s">
        <v>8313</v>
      </c>
      <c r="R3490" t="s">
        <v>8315</v>
      </c>
      <c r="S3490">
        <f>YEAR(T3490)</f>
        <v>2013</v>
      </c>
      <c r="T3490" s="14">
        <f>(((J3490/60)/60)/24)+DATE(1970,1,1)</f>
        <v>41443.643541666665</v>
      </c>
      <c r="U3490" s="15">
        <f>(((I3490/60)/60)/24)+DATE(1970,1,1)</f>
        <v>41465.702777777777</v>
      </c>
    </row>
    <row r="3491" spans="1:21" ht="29" x14ac:dyDescent="0.35">
      <c r="A3491">
        <v>814</v>
      </c>
      <c r="B3491" s="3" t="s">
        <v>815</v>
      </c>
      <c r="C3491" s="3" t="s">
        <v>4924</v>
      </c>
      <c r="D3491" s="6">
        <v>1000</v>
      </c>
      <c r="E3491" s="8">
        <v>8211.61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>ROUND((E3491/D3491)*100,0)</f>
        <v>821</v>
      </c>
      <c r="P3491" s="8">
        <f>IFERROR(ROUND(E3491/L3491,2),0)</f>
        <v>293.27</v>
      </c>
      <c r="Q3491" s="10" t="s">
        <v>8313</v>
      </c>
      <c r="R3491" t="s">
        <v>8315</v>
      </c>
      <c r="S3491">
        <f>YEAR(T3491)</f>
        <v>2011</v>
      </c>
      <c r="T3491" s="14">
        <f>(((J3491/60)/60)/24)+DATE(1970,1,1)</f>
        <v>40679.743067129632</v>
      </c>
      <c r="U3491" s="15">
        <f>(((I3491/60)/60)/24)+DATE(1970,1,1)</f>
        <v>40694.75277777778</v>
      </c>
    </row>
    <row r="3492" spans="1:21" ht="29" x14ac:dyDescent="0.35">
      <c r="A3492">
        <v>885</v>
      </c>
      <c r="B3492" s="3" t="s">
        <v>886</v>
      </c>
      <c r="C3492" s="3" t="s">
        <v>4995</v>
      </c>
      <c r="D3492" s="6">
        <v>1000</v>
      </c>
      <c r="E3492" s="8">
        <v>7525.12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>ROUND((E3492/D3492)*100,0)</f>
        <v>753</v>
      </c>
      <c r="P3492" s="8">
        <f>IFERROR(ROUND(E3492/L3492,2),0)</f>
        <v>358.34</v>
      </c>
      <c r="Q3492" s="10" t="s">
        <v>8313</v>
      </c>
      <c r="R3492" t="s">
        <v>8343</v>
      </c>
      <c r="S3492">
        <f>YEAR(T3492)</f>
        <v>2016</v>
      </c>
      <c r="T3492" s="14">
        <f>(((J3492/60)/60)/24)+DATE(1970,1,1)</f>
        <v>42713.941099537042</v>
      </c>
      <c r="U3492" s="15">
        <f>(((I3492/60)/60)/24)+DATE(1970,1,1)</f>
        <v>42734.941099537042</v>
      </c>
    </row>
    <row r="3493" spans="1:21" ht="29" x14ac:dyDescent="0.35">
      <c r="A3493">
        <v>887</v>
      </c>
      <c r="B3493" s="3" t="s">
        <v>888</v>
      </c>
      <c r="C3493" s="3" t="s">
        <v>4997</v>
      </c>
      <c r="D3493" s="6">
        <v>1000</v>
      </c>
      <c r="E3493" s="8">
        <v>7505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>ROUND((E3493/D3493)*100,0)</f>
        <v>751</v>
      </c>
      <c r="P3493" s="8">
        <f>IFERROR(ROUND(E3493/L3493,2),0)</f>
        <v>0</v>
      </c>
      <c r="Q3493" s="10" t="s">
        <v>8313</v>
      </c>
      <c r="R3493" t="s">
        <v>8343</v>
      </c>
      <c r="S3493">
        <f>YEAR(T3493)</f>
        <v>2012</v>
      </c>
      <c r="T3493" s="14">
        <f>(((J3493/60)/60)/24)+DATE(1970,1,1)</f>
        <v>41026.958969907406</v>
      </c>
      <c r="U3493" s="15">
        <f>(((I3493/60)/60)/24)+DATE(1970,1,1)</f>
        <v>41056.958969907406</v>
      </c>
    </row>
    <row r="3494" spans="1:21" ht="29" x14ac:dyDescent="0.35">
      <c r="A3494">
        <v>888</v>
      </c>
      <c r="B3494" s="3" t="s">
        <v>889</v>
      </c>
      <c r="C3494" s="3" t="s">
        <v>4998</v>
      </c>
      <c r="D3494" s="6">
        <v>1000</v>
      </c>
      <c r="E3494" s="8">
        <v>7500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>ROUND((E3494/D3494)*100,0)</f>
        <v>750</v>
      </c>
      <c r="P3494" s="8">
        <f>IFERROR(ROUND(E3494/L3494,2),0)</f>
        <v>1875</v>
      </c>
      <c r="Q3494" s="10" t="s">
        <v>8313</v>
      </c>
      <c r="R3494" t="s">
        <v>8343</v>
      </c>
      <c r="S3494">
        <f>YEAR(T3494)</f>
        <v>2011</v>
      </c>
      <c r="T3494" s="14">
        <f>(((J3494/60)/60)/24)+DATE(1970,1,1)</f>
        <v>40751.753298611111</v>
      </c>
      <c r="U3494" s="15">
        <f>(((I3494/60)/60)/24)+DATE(1970,1,1)</f>
        <v>40787.25</v>
      </c>
    </row>
    <row r="3495" spans="1:21" ht="29" x14ac:dyDescent="0.35">
      <c r="A3495">
        <v>1037</v>
      </c>
      <c r="B3495" s="3" t="s">
        <v>1038</v>
      </c>
      <c r="C3495" s="3" t="s">
        <v>5147</v>
      </c>
      <c r="D3495" s="6">
        <v>1000</v>
      </c>
      <c r="E3495" s="8">
        <v>5757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>ROUND((E3495/D3495)*100,0)</f>
        <v>576</v>
      </c>
      <c r="P3495" s="8">
        <f>IFERROR(ROUND(E3495/L3495,2),0)</f>
        <v>274.14</v>
      </c>
      <c r="Q3495" s="10" t="s">
        <v>8313</v>
      </c>
      <c r="R3495" t="s">
        <v>8320</v>
      </c>
      <c r="S3495">
        <f>YEAR(T3495)</f>
        <v>2015</v>
      </c>
      <c r="T3495" s="14">
        <f>(((J3495/60)/60)/24)+DATE(1970,1,1)</f>
        <v>42119.822476851856</v>
      </c>
      <c r="U3495" s="15">
        <f>(((I3495/60)/60)/24)+DATE(1970,1,1)</f>
        <v>42142.208333333328</v>
      </c>
    </row>
    <row r="3496" spans="1:21" ht="29" x14ac:dyDescent="0.35">
      <c r="A3496">
        <v>1063</v>
      </c>
      <c r="B3496" s="3" t="s">
        <v>1064</v>
      </c>
      <c r="C3496" s="3" t="s">
        <v>5173</v>
      </c>
      <c r="D3496" s="6">
        <v>1000</v>
      </c>
      <c r="E3496" s="8">
        <v>5557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>ROUND((E3496/D3496)*100,0)</f>
        <v>556</v>
      </c>
      <c r="P3496" s="8">
        <f>IFERROR(ROUND(E3496/L3496,2),0)</f>
        <v>0</v>
      </c>
      <c r="Q3496" s="10" t="s">
        <v>8329</v>
      </c>
      <c r="R3496" t="s">
        <v>8330</v>
      </c>
      <c r="S3496">
        <f>YEAR(T3496)</f>
        <v>2016</v>
      </c>
      <c r="T3496" s="14">
        <f>(((J3496/60)/60)/24)+DATE(1970,1,1)</f>
        <v>42583.030810185184</v>
      </c>
      <c r="U3496" s="15">
        <f>(((I3496/60)/60)/24)+DATE(1970,1,1)</f>
        <v>42613.030810185184</v>
      </c>
    </row>
    <row r="3497" spans="1:21" x14ac:dyDescent="0.35">
      <c r="A3497">
        <v>1075</v>
      </c>
      <c r="B3497" s="3" t="s">
        <v>1076</v>
      </c>
      <c r="C3497" s="3" t="s">
        <v>5185</v>
      </c>
      <c r="D3497" s="6">
        <v>1000</v>
      </c>
      <c r="E3497" s="8">
        <v>5500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>ROUND((E3497/D3497)*100,0)</f>
        <v>550</v>
      </c>
      <c r="P3497" s="8">
        <f>IFERROR(ROUND(E3497/L3497,2),0)</f>
        <v>1833.33</v>
      </c>
      <c r="Q3497" s="10" t="s">
        <v>8311</v>
      </c>
      <c r="R3497" t="s">
        <v>8333</v>
      </c>
      <c r="S3497">
        <f>YEAR(T3497)</f>
        <v>2012</v>
      </c>
      <c r="T3497" s="14">
        <f>(((J3497/60)/60)/24)+DATE(1970,1,1)</f>
        <v>41005.904120370367</v>
      </c>
      <c r="U3497" s="15">
        <f>(((I3497/60)/60)/24)+DATE(1970,1,1)</f>
        <v>41035.904120370367</v>
      </c>
    </row>
    <row r="3498" spans="1:21" ht="29" x14ac:dyDescent="0.35">
      <c r="A3498">
        <v>1113</v>
      </c>
      <c r="B3498" s="3" t="s">
        <v>1114</v>
      </c>
      <c r="C3498" s="3" t="s">
        <v>5223</v>
      </c>
      <c r="D3498" s="6">
        <v>1000</v>
      </c>
      <c r="E3498" s="8">
        <v>5297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>ROUND((E3498/D3498)*100,0)</f>
        <v>530</v>
      </c>
      <c r="P3498" s="8">
        <f>IFERROR(ROUND(E3498/L3498,2),0)</f>
        <v>5297</v>
      </c>
      <c r="Q3498" s="10" t="s">
        <v>8311</v>
      </c>
      <c r="R3498" t="s">
        <v>8333</v>
      </c>
      <c r="S3498">
        <f>YEAR(T3498)</f>
        <v>2014</v>
      </c>
      <c r="T3498" s="14">
        <f>(((J3498/60)/60)/24)+DATE(1970,1,1)</f>
        <v>41835.977083333331</v>
      </c>
      <c r="U3498" s="15">
        <f>(((I3498/60)/60)/24)+DATE(1970,1,1)</f>
        <v>41865.977083333331</v>
      </c>
    </row>
    <row r="3499" spans="1:21" ht="29" x14ac:dyDescent="0.35">
      <c r="A3499">
        <v>1117</v>
      </c>
      <c r="B3499" s="3" t="s">
        <v>1118</v>
      </c>
      <c r="C3499" s="3" t="s">
        <v>5227</v>
      </c>
      <c r="D3499" s="6">
        <v>1000</v>
      </c>
      <c r="E3499" s="8">
        <v>5271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>ROUND((E3499/D3499)*100,0)</f>
        <v>527</v>
      </c>
      <c r="P3499" s="8">
        <f>IFERROR(ROUND(E3499/L3499,2),0)</f>
        <v>658.88</v>
      </c>
      <c r="Q3499" s="10" t="s">
        <v>8311</v>
      </c>
      <c r="R3499" t="s">
        <v>8333</v>
      </c>
      <c r="S3499">
        <f>YEAR(T3499)</f>
        <v>2015</v>
      </c>
      <c r="T3499" s="14">
        <f>(((J3499/60)/60)/24)+DATE(1970,1,1)</f>
        <v>42333.598530092597</v>
      </c>
      <c r="U3499" s="15">
        <f>(((I3499/60)/60)/24)+DATE(1970,1,1)</f>
        <v>42363.598530092597</v>
      </c>
    </row>
    <row r="3500" spans="1:21" x14ac:dyDescent="0.35">
      <c r="A3500">
        <v>1128</v>
      </c>
      <c r="B3500" s="3" t="s">
        <v>1129</v>
      </c>
      <c r="C3500" s="3" t="s">
        <v>5238</v>
      </c>
      <c r="D3500" s="6">
        <v>1000</v>
      </c>
      <c r="E3500" s="8">
        <v>5233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>ROUND((E3500/D3500)*100,0)</f>
        <v>523</v>
      </c>
      <c r="P3500" s="8">
        <f>IFERROR(ROUND(E3500/L3500,2),0)</f>
        <v>5233</v>
      </c>
      <c r="Q3500" s="10" t="s">
        <v>8311</v>
      </c>
      <c r="R3500" t="s">
        <v>8336</v>
      </c>
      <c r="S3500">
        <f>YEAR(T3500)</f>
        <v>2014</v>
      </c>
      <c r="T3500" s="14">
        <f>(((J3500/60)/60)/24)+DATE(1970,1,1)</f>
        <v>41828.649502314816</v>
      </c>
      <c r="U3500" s="15">
        <f>(((I3500/60)/60)/24)+DATE(1970,1,1)</f>
        <v>41858.649502314816</v>
      </c>
    </row>
    <row r="3501" spans="1:21" ht="29" x14ac:dyDescent="0.35">
      <c r="A3501">
        <v>1135</v>
      </c>
      <c r="B3501" s="3" t="s">
        <v>1136</v>
      </c>
      <c r="C3501" s="3" t="s">
        <v>5245</v>
      </c>
      <c r="D3501" s="6">
        <v>1000</v>
      </c>
      <c r="E3501" s="8">
        <v>5212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>ROUND((E3501/D3501)*100,0)</f>
        <v>521</v>
      </c>
      <c r="P3501" s="8">
        <f>IFERROR(ROUND(E3501/L3501,2),0)</f>
        <v>5212</v>
      </c>
      <c r="Q3501" s="10" t="s">
        <v>8311</v>
      </c>
      <c r="R3501" t="s">
        <v>8336</v>
      </c>
      <c r="S3501">
        <f>YEAR(T3501)</f>
        <v>2016</v>
      </c>
      <c r="T3501" s="14">
        <f>(((J3501/60)/60)/24)+DATE(1970,1,1)</f>
        <v>42558.989513888882</v>
      </c>
      <c r="U3501" s="15">
        <f>(((I3501/60)/60)/24)+DATE(1970,1,1)</f>
        <v>42588.989513888882</v>
      </c>
    </row>
    <row r="3502" spans="1:21" ht="29" x14ac:dyDescent="0.35">
      <c r="A3502">
        <v>1182</v>
      </c>
      <c r="B3502" s="3" t="s">
        <v>1183</v>
      </c>
      <c r="C3502" s="3" t="s">
        <v>5292</v>
      </c>
      <c r="D3502" s="6">
        <v>1000</v>
      </c>
      <c r="E3502" s="8">
        <v>5000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>ROUND((E3502/D3502)*100,0)</f>
        <v>500</v>
      </c>
      <c r="P3502" s="8">
        <f>IFERROR(ROUND(E3502/L3502,2),0)</f>
        <v>1250</v>
      </c>
      <c r="Q3502" s="10" t="s">
        <v>8321</v>
      </c>
      <c r="R3502" t="s">
        <v>8322</v>
      </c>
      <c r="S3502">
        <f>YEAR(T3502)</f>
        <v>2016</v>
      </c>
      <c r="T3502" s="14">
        <f>(((J3502/60)/60)/24)+DATE(1970,1,1)</f>
        <v>42728.827407407407</v>
      </c>
      <c r="U3502" s="15">
        <f>(((I3502/60)/60)/24)+DATE(1970,1,1)</f>
        <v>42747.695833333331</v>
      </c>
    </row>
    <row r="3503" spans="1:21" ht="29" x14ac:dyDescent="0.35">
      <c r="A3503">
        <v>1211</v>
      </c>
      <c r="B3503" s="3" t="s">
        <v>1212</v>
      </c>
      <c r="C3503" s="3" t="s">
        <v>5321</v>
      </c>
      <c r="D3503" s="6">
        <v>1000</v>
      </c>
      <c r="E3503" s="8">
        <v>4660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>ROUND((E3503/D3503)*100,0)</f>
        <v>466</v>
      </c>
      <c r="P3503" s="8">
        <f>IFERROR(ROUND(E3503/L3503,2),0)</f>
        <v>776.67</v>
      </c>
      <c r="Q3503" s="10" t="s">
        <v>8325</v>
      </c>
      <c r="R3503" t="s">
        <v>8331</v>
      </c>
      <c r="S3503">
        <f>YEAR(T3503)</f>
        <v>2016</v>
      </c>
      <c r="T3503" s="14">
        <f>(((J3503/60)/60)/24)+DATE(1970,1,1)</f>
        <v>42515.866446759261</v>
      </c>
      <c r="U3503" s="15">
        <f>(((I3503/60)/60)/24)+DATE(1970,1,1)</f>
        <v>42530.866446759261</v>
      </c>
    </row>
    <row r="3504" spans="1:21" ht="29" x14ac:dyDescent="0.35">
      <c r="A3504">
        <v>1233</v>
      </c>
      <c r="B3504" s="3" t="s">
        <v>1234</v>
      </c>
      <c r="C3504" s="3" t="s">
        <v>5343</v>
      </c>
      <c r="D3504" s="6">
        <v>1000</v>
      </c>
      <c r="E3504" s="8">
        <v>4518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>ROUND((E3504/D3504)*100,0)</f>
        <v>452</v>
      </c>
      <c r="P3504" s="8">
        <f>IFERROR(ROUND(E3504/L3504,2),0)</f>
        <v>753</v>
      </c>
      <c r="Q3504" s="10" t="s">
        <v>8313</v>
      </c>
      <c r="R3504" t="s">
        <v>8347</v>
      </c>
      <c r="S3504">
        <f>YEAR(T3504)</f>
        <v>2012</v>
      </c>
      <c r="T3504" s="14">
        <f>(((J3504/60)/60)/24)+DATE(1970,1,1)</f>
        <v>40939.948773148149</v>
      </c>
      <c r="U3504" s="15">
        <f>(((I3504/60)/60)/24)+DATE(1970,1,1)</f>
        <v>40960.948773148149</v>
      </c>
    </row>
    <row r="3505" spans="1:21" ht="29" x14ac:dyDescent="0.35">
      <c r="A3505">
        <v>1238</v>
      </c>
      <c r="B3505" s="3" t="s">
        <v>1239</v>
      </c>
      <c r="C3505" s="3" t="s">
        <v>5348</v>
      </c>
      <c r="D3505" s="6">
        <v>1000</v>
      </c>
      <c r="E3505" s="8">
        <v>4500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>ROUND((E3505/D3505)*100,0)</f>
        <v>450</v>
      </c>
      <c r="P3505" s="8">
        <f>IFERROR(ROUND(E3505/L3505,2),0)</f>
        <v>1500</v>
      </c>
      <c r="Q3505" s="10" t="s">
        <v>8313</v>
      </c>
      <c r="R3505" t="s">
        <v>8347</v>
      </c>
      <c r="S3505">
        <f>YEAR(T3505)</f>
        <v>2011</v>
      </c>
      <c r="T3505" s="14">
        <f>(((J3505/60)/60)/24)+DATE(1970,1,1)</f>
        <v>40731.61037037037</v>
      </c>
      <c r="U3505" s="15">
        <f>(((I3505/60)/60)/24)+DATE(1970,1,1)</f>
        <v>40761.61037037037</v>
      </c>
    </row>
    <row r="3506" spans="1:21" ht="29" x14ac:dyDescent="0.35">
      <c r="A3506">
        <v>1283</v>
      </c>
      <c r="B3506" s="3" t="s">
        <v>1284</v>
      </c>
      <c r="C3506" s="3" t="s">
        <v>5393</v>
      </c>
      <c r="D3506" s="6">
        <v>1000</v>
      </c>
      <c r="E3506" s="8">
        <v>4176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>ROUND((E3506/D3506)*100,0)</f>
        <v>418</v>
      </c>
      <c r="P3506" s="8">
        <f>IFERROR(ROUND(E3506/L3506,2),0)</f>
        <v>189.82</v>
      </c>
      <c r="Q3506" s="10" t="s">
        <v>8313</v>
      </c>
      <c r="R3506" t="s">
        <v>8315</v>
      </c>
      <c r="S3506">
        <f>YEAR(T3506)</f>
        <v>2013</v>
      </c>
      <c r="T3506" s="14">
        <f>(((J3506/60)/60)/24)+DATE(1970,1,1)</f>
        <v>41320.717465277776</v>
      </c>
      <c r="U3506" s="15">
        <f>(((I3506/60)/60)/24)+DATE(1970,1,1)</f>
        <v>41344.166666666664</v>
      </c>
    </row>
    <row r="3507" spans="1:21" ht="29" x14ac:dyDescent="0.35">
      <c r="A3507">
        <v>1353</v>
      </c>
      <c r="B3507" s="3" t="s">
        <v>1354</v>
      </c>
      <c r="C3507" s="3" t="s">
        <v>5463</v>
      </c>
      <c r="D3507" s="6">
        <v>1000</v>
      </c>
      <c r="E3507" s="8">
        <v>3800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>ROUND((E3507/D3507)*100,0)</f>
        <v>380</v>
      </c>
      <c r="P3507" s="8">
        <f>IFERROR(ROUND(E3507/L3507,2),0)</f>
        <v>90.48</v>
      </c>
      <c r="Q3507" s="10" t="s">
        <v>8318</v>
      </c>
      <c r="R3507" t="s">
        <v>8319</v>
      </c>
      <c r="S3507">
        <f>YEAR(T3507)</f>
        <v>2013</v>
      </c>
      <c r="T3507" s="14">
        <f>(((J3507/60)/60)/24)+DATE(1970,1,1)</f>
        <v>41309.11791666667</v>
      </c>
      <c r="U3507" s="15">
        <f>(((I3507/60)/60)/24)+DATE(1970,1,1)</f>
        <v>41344</v>
      </c>
    </row>
    <row r="3508" spans="1:21" ht="29" x14ac:dyDescent="0.35">
      <c r="A3508">
        <v>1362</v>
      </c>
      <c r="B3508" s="3" t="s">
        <v>1363</v>
      </c>
      <c r="C3508" s="3" t="s">
        <v>5472</v>
      </c>
      <c r="D3508" s="6">
        <v>1000</v>
      </c>
      <c r="E3508" s="8">
        <v>3750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>ROUND((E3508/D3508)*100,0)</f>
        <v>375</v>
      </c>
      <c r="P3508" s="8">
        <f>IFERROR(ROUND(E3508/L3508,2),0)</f>
        <v>150</v>
      </c>
      <c r="Q3508" s="10" t="s">
        <v>8318</v>
      </c>
      <c r="R3508" t="s">
        <v>8319</v>
      </c>
      <c r="S3508">
        <f>YEAR(T3508)</f>
        <v>2013</v>
      </c>
      <c r="T3508" s="14">
        <f>(((J3508/60)/60)/24)+DATE(1970,1,1)</f>
        <v>41464.934386574074</v>
      </c>
      <c r="U3508" s="15">
        <f>(((I3508/60)/60)/24)+DATE(1970,1,1)</f>
        <v>41524.934386574074</v>
      </c>
    </row>
    <row r="3509" spans="1:21" ht="29" x14ac:dyDescent="0.35">
      <c r="A3509">
        <v>1408</v>
      </c>
      <c r="B3509" s="3" t="s">
        <v>1409</v>
      </c>
      <c r="C3509" s="3" t="s">
        <v>5518</v>
      </c>
      <c r="D3509" s="6">
        <v>1000</v>
      </c>
      <c r="E3509" s="8">
        <v>3470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>ROUND((E3509/D3509)*100,0)</f>
        <v>347</v>
      </c>
      <c r="P3509" s="8">
        <f>IFERROR(ROUND(E3509/L3509,2),0)</f>
        <v>578.33000000000004</v>
      </c>
      <c r="Q3509" s="10" t="s">
        <v>8318</v>
      </c>
      <c r="R3509" t="s">
        <v>8338</v>
      </c>
      <c r="S3509">
        <f>YEAR(T3509)</f>
        <v>2015</v>
      </c>
      <c r="T3509" s="14">
        <f>(((J3509/60)/60)/24)+DATE(1970,1,1)</f>
        <v>42291.872175925921</v>
      </c>
      <c r="U3509" s="15">
        <f>(((I3509/60)/60)/24)+DATE(1970,1,1)</f>
        <v>42321.913842592592</v>
      </c>
    </row>
    <row r="3510" spans="1:21" ht="29" x14ac:dyDescent="0.35">
      <c r="A3510">
        <v>1426</v>
      </c>
      <c r="B3510" s="3" t="s">
        <v>1427</v>
      </c>
      <c r="C3510" s="3" t="s">
        <v>5536</v>
      </c>
      <c r="D3510" s="6">
        <v>1000</v>
      </c>
      <c r="E3510" s="8">
        <v>3400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>ROUND((E3510/D3510)*100,0)</f>
        <v>340</v>
      </c>
      <c r="P3510" s="8">
        <f>IFERROR(ROUND(E3510/L3510,2),0)</f>
        <v>0</v>
      </c>
      <c r="Q3510" s="10" t="s">
        <v>8318</v>
      </c>
      <c r="R3510" t="s">
        <v>8338</v>
      </c>
      <c r="S3510">
        <f>YEAR(T3510)</f>
        <v>2015</v>
      </c>
      <c r="T3510" s="14">
        <f>(((J3510/60)/60)/24)+DATE(1970,1,1)</f>
        <v>42180.390277777777</v>
      </c>
      <c r="U3510" s="15">
        <f>(((I3510/60)/60)/24)+DATE(1970,1,1)</f>
        <v>42240.390277777777</v>
      </c>
    </row>
    <row r="3511" spans="1:21" ht="29" x14ac:dyDescent="0.35">
      <c r="A3511">
        <v>1428</v>
      </c>
      <c r="B3511" s="3" t="s">
        <v>1429</v>
      </c>
      <c r="C3511" s="3" t="s">
        <v>5538</v>
      </c>
      <c r="D3511" s="6">
        <v>1000</v>
      </c>
      <c r="E3511" s="8">
        <v>3398.1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>ROUND((E3511/D3511)*100,0)</f>
        <v>340</v>
      </c>
      <c r="P3511" s="8">
        <f>IFERROR(ROUND(E3511/L3511,2),0)</f>
        <v>1132.7</v>
      </c>
      <c r="Q3511" s="10" t="s">
        <v>8318</v>
      </c>
      <c r="R3511" t="s">
        <v>8338</v>
      </c>
      <c r="S3511">
        <f>YEAR(T3511)</f>
        <v>2016</v>
      </c>
      <c r="T3511" s="14">
        <f>(((J3511/60)/60)/24)+DATE(1970,1,1)</f>
        <v>42432.379826388889</v>
      </c>
      <c r="U3511" s="15">
        <f>(((I3511/60)/60)/24)+DATE(1970,1,1)</f>
        <v>42462.338159722218</v>
      </c>
    </row>
    <row r="3512" spans="1:21" ht="29" x14ac:dyDescent="0.35">
      <c r="A3512">
        <v>1544</v>
      </c>
      <c r="B3512" s="3" t="s">
        <v>1545</v>
      </c>
      <c r="C3512" s="3" t="s">
        <v>5654</v>
      </c>
      <c r="D3512" s="6">
        <v>1000</v>
      </c>
      <c r="E3512" s="8">
        <v>3017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>ROUND((E3512/D3512)*100,0)</f>
        <v>302</v>
      </c>
      <c r="P3512" s="8">
        <f>IFERROR(ROUND(E3512/L3512,2),0)</f>
        <v>0</v>
      </c>
      <c r="Q3512" s="10" t="s">
        <v>8325</v>
      </c>
      <c r="R3512" t="s">
        <v>8326</v>
      </c>
      <c r="S3512">
        <f>YEAR(T3512)</f>
        <v>2015</v>
      </c>
      <c r="T3512" s="14">
        <f>(((J3512/60)/60)/24)+DATE(1970,1,1)</f>
        <v>42053.051203703704</v>
      </c>
      <c r="U3512" s="15">
        <f>(((I3512/60)/60)/24)+DATE(1970,1,1)</f>
        <v>42095.012499999997</v>
      </c>
    </row>
    <row r="3513" spans="1:21" ht="29" x14ac:dyDescent="0.35">
      <c r="A3513">
        <v>1546</v>
      </c>
      <c r="B3513" s="3" t="s">
        <v>1547</v>
      </c>
      <c r="C3513" s="3" t="s">
        <v>5656</v>
      </c>
      <c r="D3513" s="6">
        <v>1000</v>
      </c>
      <c r="E3513" s="8">
        <v>3015.73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>ROUND((E3513/D3513)*100,0)</f>
        <v>302</v>
      </c>
      <c r="P3513" s="8">
        <f>IFERROR(ROUND(E3513/L3513,2),0)</f>
        <v>274.16000000000003</v>
      </c>
      <c r="Q3513" s="10" t="s">
        <v>8325</v>
      </c>
      <c r="R3513" t="s">
        <v>8326</v>
      </c>
      <c r="S3513">
        <f>YEAR(T3513)</f>
        <v>2014</v>
      </c>
      <c r="T3513" s="14">
        <f>(((J3513/60)/60)/24)+DATE(1970,1,1)</f>
        <v>41839.212951388887</v>
      </c>
      <c r="U3513" s="15">
        <f>(((I3513/60)/60)/24)+DATE(1970,1,1)</f>
        <v>41899.212951388887</v>
      </c>
    </row>
    <row r="3514" spans="1:21" ht="29" x14ac:dyDescent="0.35">
      <c r="A3514">
        <v>1581</v>
      </c>
      <c r="B3514" s="3" t="s">
        <v>1582</v>
      </c>
      <c r="C3514" s="3" t="s">
        <v>5691</v>
      </c>
      <c r="D3514" s="6">
        <v>1000</v>
      </c>
      <c r="E3514" s="8">
        <v>2908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>ROUND((E3514/D3514)*100,0)</f>
        <v>291</v>
      </c>
      <c r="P3514" s="8">
        <f>IFERROR(ROUND(E3514/L3514,2),0)</f>
        <v>2908</v>
      </c>
      <c r="Q3514" s="10" t="s">
        <v>8325</v>
      </c>
      <c r="R3514" t="s">
        <v>8328</v>
      </c>
      <c r="S3514">
        <f>YEAR(T3514)</f>
        <v>2015</v>
      </c>
      <c r="T3514" s="14">
        <f>(((J3514/60)/60)/24)+DATE(1970,1,1)</f>
        <v>42325.448958333334</v>
      </c>
      <c r="U3514" s="15">
        <f>(((I3514/60)/60)/24)+DATE(1970,1,1)</f>
        <v>42357.448958333334</v>
      </c>
    </row>
    <row r="3515" spans="1:21" x14ac:dyDescent="0.35">
      <c r="A3515">
        <v>1582</v>
      </c>
      <c r="B3515" s="3" t="s">
        <v>1583</v>
      </c>
      <c r="C3515" s="3" t="s">
        <v>5692</v>
      </c>
      <c r="D3515" s="6">
        <v>1000</v>
      </c>
      <c r="E3515" s="8">
        <v>2889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>ROUND((E3515/D3515)*100,0)</f>
        <v>289</v>
      </c>
      <c r="P3515" s="8">
        <f>IFERROR(ROUND(E3515/L3515,2),0)</f>
        <v>963</v>
      </c>
      <c r="Q3515" s="10" t="s">
        <v>8325</v>
      </c>
      <c r="R3515" t="s">
        <v>8328</v>
      </c>
      <c r="S3515">
        <f>YEAR(T3515)</f>
        <v>2015</v>
      </c>
      <c r="T3515" s="14">
        <f>(((J3515/60)/60)/24)+DATE(1970,1,1)</f>
        <v>42246.789965277778</v>
      </c>
      <c r="U3515" s="15">
        <f>(((I3515/60)/60)/24)+DATE(1970,1,1)</f>
        <v>42303.888888888891</v>
      </c>
    </row>
    <row r="3516" spans="1:21" ht="29" x14ac:dyDescent="0.35">
      <c r="A3516">
        <v>1594</v>
      </c>
      <c r="B3516" s="3" t="s">
        <v>1595</v>
      </c>
      <c r="C3516" s="3" t="s">
        <v>5704</v>
      </c>
      <c r="D3516" s="6">
        <v>1000</v>
      </c>
      <c r="E3516" s="8">
        <v>2842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>ROUND((E3516/D3516)*100,0)</f>
        <v>284</v>
      </c>
      <c r="P3516" s="8">
        <f>IFERROR(ROUND(E3516/L3516,2),0)</f>
        <v>284.2</v>
      </c>
      <c r="Q3516" s="10" t="s">
        <v>8325</v>
      </c>
      <c r="R3516" t="s">
        <v>8328</v>
      </c>
      <c r="S3516">
        <f>YEAR(T3516)</f>
        <v>2016</v>
      </c>
      <c r="T3516" s="14">
        <f>(((J3516/60)/60)/24)+DATE(1970,1,1)</f>
        <v>42445.712754629625</v>
      </c>
      <c r="U3516" s="15">
        <f>(((I3516/60)/60)/24)+DATE(1970,1,1)</f>
        <v>42505.681249999994</v>
      </c>
    </row>
    <row r="3517" spans="1:21" ht="29" x14ac:dyDescent="0.35">
      <c r="A3517">
        <v>1613</v>
      </c>
      <c r="B3517" s="3" t="s">
        <v>1614</v>
      </c>
      <c r="C3517" s="3" t="s">
        <v>5723</v>
      </c>
      <c r="D3517" s="6">
        <v>1000</v>
      </c>
      <c r="E3517" s="8">
        <v>2735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>ROUND((E3517/D3517)*100,0)</f>
        <v>274</v>
      </c>
      <c r="P3517" s="8">
        <f>IFERROR(ROUND(E3517/L3517,2),0)</f>
        <v>105.19</v>
      </c>
      <c r="Q3517" s="10" t="s">
        <v>8313</v>
      </c>
      <c r="R3517" t="s">
        <v>8315</v>
      </c>
      <c r="S3517">
        <f>YEAR(T3517)</f>
        <v>2012</v>
      </c>
      <c r="T3517" s="14">
        <f>(((J3517/60)/60)/24)+DATE(1970,1,1)</f>
        <v>41082.069467592592</v>
      </c>
      <c r="U3517" s="15">
        <f>(((I3517/60)/60)/24)+DATE(1970,1,1)</f>
        <v>41112.069467592592</v>
      </c>
    </row>
    <row r="3518" spans="1:21" x14ac:dyDescent="0.35">
      <c r="A3518">
        <v>1620</v>
      </c>
      <c r="B3518" s="3" t="s">
        <v>1621</v>
      </c>
      <c r="C3518" s="3" t="s">
        <v>5730</v>
      </c>
      <c r="D3518" s="6">
        <v>1000</v>
      </c>
      <c r="E3518" s="8">
        <v>2713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>ROUND((E3518/D3518)*100,0)</f>
        <v>271</v>
      </c>
      <c r="P3518" s="8">
        <f>IFERROR(ROUND(E3518/L3518,2),0)</f>
        <v>159.59</v>
      </c>
      <c r="Q3518" s="10" t="s">
        <v>8313</v>
      </c>
      <c r="R3518" t="s">
        <v>8315</v>
      </c>
      <c r="S3518">
        <f>YEAR(T3518)</f>
        <v>2013</v>
      </c>
      <c r="T3518" s="14">
        <f>(((J3518/60)/60)/24)+DATE(1970,1,1)</f>
        <v>41321.339583333334</v>
      </c>
      <c r="U3518" s="15">
        <f>(((I3518/60)/60)/24)+DATE(1970,1,1)</f>
        <v>41328.339583333334</v>
      </c>
    </row>
    <row r="3519" spans="1:21" ht="29" x14ac:dyDescent="0.35">
      <c r="A3519">
        <v>1624</v>
      </c>
      <c r="B3519" s="3" t="s">
        <v>1625</v>
      </c>
      <c r="C3519" s="3" t="s">
        <v>5734</v>
      </c>
      <c r="D3519" s="6">
        <v>1000</v>
      </c>
      <c r="E3519" s="8">
        <v>2700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>ROUND((E3519/D3519)*100,0)</f>
        <v>270</v>
      </c>
      <c r="P3519" s="8">
        <f>IFERROR(ROUND(E3519/L3519,2),0)</f>
        <v>108</v>
      </c>
      <c r="Q3519" s="10" t="s">
        <v>8313</v>
      </c>
      <c r="R3519" t="s">
        <v>8315</v>
      </c>
      <c r="S3519">
        <f>YEAR(T3519)</f>
        <v>2012</v>
      </c>
      <c r="T3519" s="14">
        <f>(((J3519/60)/60)/24)+DATE(1970,1,1)</f>
        <v>41243.367303240739</v>
      </c>
      <c r="U3519" s="15">
        <f>(((I3519/60)/60)/24)+DATE(1970,1,1)</f>
        <v>41283.367303240739</v>
      </c>
    </row>
    <row r="3520" spans="1:21" x14ac:dyDescent="0.35">
      <c r="A3520">
        <v>1638</v>
      </c>
      <c r="B3520" s="3" t="s">
        <v>1639</v>
      </c>
      <c r="C3520" s="3" t="s">
        <v>5748</v>
      </c>
      <c r="D3520" s="6">
        <v>1000</v>
      </c>
      <c r="E3520" s="8">
        <v>2646.5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>ROUND((E3520/D3520)*100,0)</f>
        <v>265</v>
      </c>
      <c r="P3520" s="8">
        <f>IFERROR(ROUND(E3520/L3520,2),0)</f>
        <v>98.02</v>
      </c>
      <c r="Q3520" s="10" t="s">
        <v>8313</v>
      </c>
      <c r="R3520" t="s">
        <v>8315</v>
      </c>
      <c r="S3520">
        <f>YEAR(T3520)</f>
        <v>2013</v>
      </c>
      <c r="T3520" s="14">
        <f>(((J3520/60)/60)/24)+DATE(1970,1,1)</f>
        <v>41288.68712962963</v>
      </c>
      <c r="U3520" s="15">
        <f>(((I3520/60)/60)/24)+DATE(1970,1,1)</f>
        <v>41333.892361111109</v>
      </c>
    </row>
    <row r="3521" spans="1:21" ht="29" x14ac:dyDescent="0.35">
      <c r="A3521">
        <v>1663</v>
      </c>
      <c r="B3521" s="3" t="s">
        <v>1664</v>
      </c>
      <c r="C3521" s="3" t="s">
        <v>5773</v>
      </c>
      <c r="D3521" s="6">
        <v>1000</v>
      </c>
      <c r="E3521" s="8">
        <v>2576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>ROUND((E3521/D3521)*100,0)</f>
        <v>258</v>
      </c>
      <c r="P3521" s="8">
        <f>IFERROR(ROUND(E3521/L3521,2),0)</f>
        <v>80.5</v>
      </c>
      <c r="Q3521" s="10" t="s">
        <v>8313</v>
      </c>
      <c r="R3521" t="s">
        <v>8337</v>
      </c>
      <c r="S3521">
        <f>YEAR(T3521)</f>
        <v>2015</v>
      </c>
      <c r="T3521" s="14">
        <f>(((J3521/60)/60)/24)+DATE(1970,1,1)</f>
        <v>42006.02207175926</v>
      </c>
      <c r="U3521" s="15">
        <f>(((I3521/60)/60)/24)+DATE(1970,1,1)</f>
        <v>42036.02207175926</v>
      </c>
    </row>
    <row r="3522" spans="1:21" ht="29" x14ac:dyDescent="0.35">
      <c r="A3522">
        <v>1670</v>
      </c>
      <c r="B3522" s="3" t="s">
        <v>1671</v>
      </c>
      <c r="C3522" s="3" t="s">
        <v>5780</v>
      </c>
      <c r="D3522" s="6">
        <v>1000</v>
      </c>
      <c r="E3522" s="8">
        <v>2560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>ROUND((E3522/D3522)*100,0)</f>
        <v>256</v>
      </c>
      <c r="P3522" s="8">
        <f>IFERROR(ROUND(E3522/L3522,2),0)</f>
        <v>111.3</v>
      </c>
      <c r="Q3522" s="10" t="s">
        <v>8313</v>
      </c>
      <c r="R3522" t="s">
        <v>8337</v>
      </c>
      <c r="S3522">
        <f>YEAR(T3522)</f>
        <v>2010</v>
      </c>
      <c r="T3522" s="14">
        <f>(((J3522/60)/60)/24)+DATE(1970,1,1)</f>
        <v>40313.930543981485</v>
      </c>
      <c r="U3522" s="15">
        <f>(((I3522/60)/60)/24)+DATE(1970,1,1)</f>
        <v>40364.166666666664</v>
      </c>
    </row>
    <row r="3523" spans="1:21" x14ac:dyDescent="0.35">
      <c r="A3523">
        <v>1675</v>
      </c>
      <c r="B3523" s="3" t="s">
        <v>1676</v>
      </c>
      <c r="C3523" s="3" t="s">
        <v>5785</v>
      </c>
      <c r="D3523" s="6">
        <v>1000</v>
      </c>
      <c r="E3523" s="8">
        <v>2555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>ROUND((E3523/D3523)*100,0)</f>
        <v>256</v>
      </c>
      <c r="P3523" s="8">
        <f>IFERROR(ROUND(E3523/L3523,2),0)</f>
        <v>75.150000000000006</v>
      </c>
      <c r="Q3523" s="10" t="s">
        <v>8313</v>
      </c>
      <c r="R3523" t="s">
        <v>8337</v>
      </c>
      <c r="S3523">
        <f>YEAR(T3523)</f>
        <v>2011</v>
      </c>
      <c r="T3523" s="14">
        <f>(((J3523/60)/60)/24)+DATE(1970,1,1)</f>
        <v>40802.733101851853</v>
      </c>
      <c r="U3523" s="15">
        <f>(((I3523/60)/60)/24)+DATE(1970,1,1)</f>
        <v>40832.918749999997</v>
      </c>
    </row>
    <row r="3524" spans="1:21" x14ac:dyDescent="0.35">
      <c r="A3524">
        <v>1680</v>
      </c>
      <c r="B3524" s="3" t="s">
        <v>1681</v>
      </c>
      <c r="C3524" s="3" t="s">
        <v>5790</v>
      </c>
      <c r="D3524" s="6">
        <v>1000</v>
      </c>
      <c r="E3524" s="8">
        <v>2547.69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>ROUND((E3524/D3524)*100,0)</f>
        <v>255</v>
      </c>
      <c r="P3524" s="8">
        <f>IFERROR(ROUND(E3524/L3524,2),0)</f>
        <v>101.91</v>
      </c>
      <c r="Q3524" s="10" t="s">
        <v>8313</v>
      </c>
      <c r="R3524" t="s">
        <v>8337</v>
      </c>
      <c r="S3524">
        <f>YEAR(T3524)</f>
        <v>2014</v>
      </c>
      <c r="T3524" s="14">
        <f>(((J3524/60)/60)/24)+DATE(1970,1,1)</f>
        <v>41802.757719907408</v>
      </c>
      <c r="U3524" s="15">
        <f>(((I3524/60)/60)/24)+DATE(1970,1,1)</f>
        <v>41832.757719907408</v>
      </c>
    </row>
    <row r="3525" spans="1:21" x14ac:dyDescent="0.35">
      <c r="A3525">
        <v>1731</v>
      </c>
      <c r="B3525" s="3" t="s">
        <v>1732</v>
      </c>
      <c r="C3525" s="3" t="s">
        <v>5841</v>
      </c>
      <c r="D3525" s="6">
        <v>1000</v>
      </c>
      <c r="E3525" s="8">
        <v>2389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>ROUND((E3525/D3525)*100,0)</f>
        <v>239</v>
      </c>
      <c r="P3525" s="8">
        <f>IFERROR(ROUND(E3525/L3525,2),0)</f>
        <v>0</v>
      </c>
      <c r="Q3525" s="10" t="s">
        <v>8313</v>
      </c>
      <c r="R3525" t="s">
        <v>8345</v>
      </c>
      <c r="S3525">
        <f>YEAR(T3525)</f>
        <v>2015</v>
      </c>
      <c r="T3525" s="14">
        <f>(((J3525/60)/60)/24)+DATE(1970,1,1)</f>
        <v>42152.906851851847</v>
      </c>
      <c r="U3525" s="15">
        <f>(((I3525/60)/60)/24)+DATE(1970,1,1)</f>
        <v>42166.625</v>
      </c>
    </row>
    <row r="3526" spans="1:21" ht="29" x14ac:dyDescent="0.35">
      <c r="A3526">
        <v>1735</v>
      </c>
      <c r="B3526" s="3" t="s">
        <v>1736</v>
      </c>
      <c r="C3526" s="3" t="s">
        <v>5845</v>
      </c>
      <c r="D3526" s="6">
        <v>1000</v>
      </c>
      <c r="E3526" s="8">
        <v>2370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>ROUND((E3526/D3526)*100,0)</f>
        <v>237</v>
      </c>
      <c r="P3526" s="8">
        <f>IFERROR(ROUND(E3526/L3526,2),0)</f>
        <v>1185</v>
      </c>
      <c r="Q3526" s="10" t="s">
        <v>8313</v>
      </c>
      <c r="R3526" t="s">
        <v>8345</v>
      </c>
      <c r="S3526">
        <f>YEAR(T3526)</f>
        <v>2016</v>
      </c>
      <c r="T3526" s="14">
        <f>(((J3526/60)/60)/24)+DATE(1970,1,1)</f>
        <v>42559.814178240747</v>
      </c>
      <c r="U3526" s="15">
        <f>(((I3526/60)/60)/24)+DATE(1970,1,1)</f>
        <v>42589.814178240747</v>
      </c>
    </row>
    <row r="3527" spans="1:21" ht="29" x14ac:dyDescent="0.35">
      <c r="A3527">
        <v>1739</v>
      </c>
      <c r="B3527" s="3" t="s">
        <v>1740</v>
      </c>
      <c r="C3527" s="3" t="s">
        <v>5849</v>
      </c>
      <c r="D3527" s="6">
        <v>1000</v>
      </c>
      <c r="E3527" s="8">
        <v>2360.3200000000002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>ROUND((E3527/D3527)*100,0)</f>
        <v>236</v>
      </c>
      <c r="P3527" s="8">
        <f>IFERROR(ROUND(E3527/L3527,2),0)</f>
        <v>2360.3200000000002</v>
      </c>
      <c r="Q3527" s="10" t="s">
        <v>8313</v>
      </c>
      <c r="R3527" t="s">
        <v>8345</v>
      </c>
      <c r="S3527">
        <f>YEAR(T3527)</f>
        <v>2016</v>
      </c>
      <c r="T3527" s="14">
        <f>(((J3527/60)/60)/24)+DATE(1970,1,1)</f>
        <v>42435.874212962968</v>
      </c>
      <c r="U3527" s="15">
        <f>(((I3527/60)/60)/24)+DATE(1970,1,1)</f>
        <v>42494.832546296297</v>
      </c>
    </row>
    <row r="3528" spans="1:21" ht="29" x14ac:dyDescent="0.35">
      <c r="A3528">
        <v>1758</v>
      </c>
      <c r="B3528" s="3" t="s">
        <v>1759</v>
      </c>
      <c r="C3528" s="3" t="s">
        <v>5868</v>
      </c>
      <c r="D3528" s="6">
        <v>1000</v>
      </c>
      <c r="E3528" s="8">
        <v>2300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>ROUND((E3528/D3528)*100,0)</f>
        <v>230</v>
      </c>
      <c r="P3528" s="8">
        <f>IFERROR(ROUND(E3528/L3528,2),0)</f>
        <v>85.19</v>
      </c>
      <c r="Q3528" s="10" t="s">
        <v>8325</v>
      </c>
      <c r="R3528" t="s">
        <v>8331</v>
      </c>
      <c r="S3528">
        <f>YEAR(T3528)</f>
        <v>2016</v>
      </c>
      <c r="T3528" s="14">
        <f>(((J3528/60)/60)/24)+DATE(1970,1,1)</f>
        <v>42505.955925925926</v>
      </c>
      <c r="U3528" s="15">
        <f>(((I3528/60)/60)/24)+DATE(1970,1,1)</f>
        <v>42565.955925925926</v>
      </c>
    </row>
    <row r="3529" spans="1:21" ht="29" x14ac:dyDescent="0.35">
      <c r="A3529">
        <v>1831</v>
      </c>
      <c r="B3529" s="3" t="s">
        <v>1832</v>
      </c>
      <c r="C3529" s="3" t="s">
        <v>5941</v>
      </c>
      <c r="D3529" s="6">
        <v>1000</v>
      </c>
      <c r="E3529" s="8">
        <v>2100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>ROUND((E3529/D3529)*100,0)</f>
        <v>210</v>
      </c>
      <c r="P3529" s="8">
        <f>IFERROR(ROUND(E3529/L3529,2),0)</f>
        <v>150</v>
      </c>
      <c r="Q3529" s="10" t="s">
        <v>8313</v>
      </c>
      <c r="R3529" t="s">
        <v>8315</v>
      </c>
      <c r="S3529">
        <f>YEAR(T3529)</f>
        <v>2012</v>
      </c>
      <c r="T3529" s="14">
        <f>(((J3529/60)/60)/24)+DATE(1970,1,1)</f>
        <v>41026.996099537035</v>
      </c>
      <c r="U3529" s="15">
        <f>(((I3529/60)/60)/24)+DATE(1970,1,1)</f>
        <v>41041.996099537035</v>
      </c>
    </row>
    <row r="3530" spans="1:21" ht="29" x14ac:dyDescent="0.35">
      <c r="A3530">
        <v>1838</v>
      </c>
      <c r="B3530" s="3" t="s">
        <v>1839</v>
      </c>
      <c r="C3530" s="3" t="s">
        <v>5948</v>
      </c>
      <c r="D3530" s="6">
        <v>1000</v>
      </c>
      <c r="E3530" s="8">
        <v>2086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>ROUND((E3530/D3530)*100,0)</f>
        <v>209</v>
      </c>
      <c r="P3530" s="8">
        <f>IFERROR(ROUND(E3530/L3530,2),0)</f>
        <v>74.5</v>
      </c>
      <c r="Q3530" s="10" t="s">
        <v>8313</v>
      </c>
      <c r="R3530" t="s">
        <v>8315</v>
      </c>
      <c r="S3530">
        <f>YEAR(T3530)</f>
        <v>2011</v>
      </c>
      <c r="T3530" s="14">
        <f>(((J3530/60)/60)/24)+DATE(1970,1,1)</f>
        <v>40788.786539351851</v>
      </c>
      <c r="U3530" s="15">
        <f>(((I3530/60)/60)/24)+DATE(1970,1,1)</f>
        <v>40817.125</v>
      </c>
    </row>
    <row r="3531" spans="1:21" ht="29" x14ac:dyDescent="0.35">
      <c r="A3531">
        <v>1839</v>
      </c>
      <c r="B3531" s="3" t="s">
        <v>1840</v>
      </c>
      <c r="C3531" s="3" t="s">
        <v>5949</v>
      </c>
      <c r="D3531" s="6">
        <v>1000</v>
      </c>
      <c r="E3531" s="8">
        <v>2082.25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>ROUND((E3531/D3531)*100,0)</f>
        <v>208</v>
      </c>
      <c r="P3531" s="8">
        <f>IFERROR(ROUND(E3531/L3531,2),0)</f>
        <v>46.27</v>
      </c>
      <c r="Q3531" s="10" t="s">
        <v>8313</v>
      </c>
      <c r="R3531" t="s">
        <v>8315</v>
      </c>
      <c r="S3531">
        <f>YEAR(T3531)</f>
        <v>2016</v>
      </c>
      <c r="T3531" s="14">
        <f>(((J3531/60)/60)/24)+DATE(1970,1,1)</f>
        <v>42614.722013888888</v>
      </c>
      <c r="U3531" s="15">
        <f>(((I3531/60)/60)/24)+DATE(1970,1,1)</f>
        <v>42644.722013888888</v>
      </c>
    </row>
    <row r="3532" spans="1:21" ht="72.5" x14ac:dyDescent="0.35">
      <c r="A3532">
        <v>1845</v>
      </c>
      <c r="B3532" s="3" t="s">
        <v>1846</v>
      </c>
      <c r="C3532" s="3" t="s">
        <v>5955</v>
      </c>
      <c r="D3532" s="6">
        <v>1000</v>
      </c>
      <c r="E3532" s="8">
        <v>2070.5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>ROUND((E3532/D3532)*100,0)</f>
        <v>207</v>
      </c>
      <c r="P3532" s="8">
        <f>IFERROR(ROUND(E3532/L3532,2),0)</f>
        <v>108.97</v>
      </c>
      <c r="Q3532" s="10" t="s">
        <v>8313</v>
      </c>
      <c r="R3532" t="s">
        <v>8315</v>
      </c>
      <c r="S3532">
        <f>YEAR(T3532)</f>
        <v>2016</v>
      </c>
      <c r="T3532" s="14">
        <f>(((J3532/60)/60)/24)+DATE(1970,1,1)</f>
        <v>42523.333310185189</v>
      </c>
      <c r="U3532" s="15">
        <f>(((I3532/60)/60)/24)+DATE(1970,1,1)</f>
        <v>42538.204861111109</v>
      </c>
    </row>
    <row r="3533" spans="1:21" ht="29" x14ac:dyDescent="0.35">
      <c r="A3533">
        <v>1884</v>
      </c>
      <c r="B3533" s="3" t="s">
        <v>1885</v>
      </c>
      <c r="C3533" s="3" t="s">
        <v>5994</v>
      </c>
      <c r="D3533" s="6">
        <v>1000</v>
      </c>
      <c r="E3533" s="8">
        <v>2020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>ROUND((E3533/D3533)*100,0)</f>
        <v>202</v>
      </c>
      <c r="P3533" s="8">
        <f>IFERROR(ROUND(E3533/L3533,2),0)</f>
        <v>77.69</v>
      </c>
      <c r="Q3533" s="10" t="s">
        <v>8313</v>
      </c>
      <c r="R3533" t="s">
        <v>8343</v>
      </c>
      <c r="S3533">
        <f>YEAR(T3533)</f>
        <v>2012</v>
      </c>
      <c r="T3533" s="14">
        <f>(((J3533/60)/60)/24)+DATE(1970,1,1)</f>
        <v>41205.198321759257</v>
      </c>
      <c r="U3533" s="15">
        <f>(((I3533/60)/60)/24)+DATE(1970,1,1)</f>
        <v>41240.5</v>
      </c>
    </row>
    <row r="3534" spans="1:21" x14ac:dyDescent="0.35">
      <c r="A3534">
        <v>1894</v>
      </c>
      <c r="B3534" s="3" t="s">
        <v>1895</v>
      </c>
      <c r="C3534" s="3" t="s">
        <v>6004</v>
      </c>
      <c r="D3534" s="6">
        <v>1000</v>
      </c>
      <c r="E3534" s="8">
        <v>2010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>ROUND((E3534/D3534)*100,0)</f>
        <v>201</v>
      </c>
      <c r="P3534" s="8">
        <f>IFERROR(ROUND(E3534/L3534,2),0)</f>
        <v>100.5</v>
      </c>
      <c r="Q3534" s="10" t="s">
        <v>8313</v>
      </c>
      <c r="R3534" t="s">
        <v>8343</v>
      </c>
      <c r="S3534">
        <f>YEAR(T3534)</f>
        <v>2012</v>
      </c>
      <c r="T3534" s="14">
        <f>(((J3534/60)/60)/24)+DATE(1970,1,1)</f>
        <v>40920.904895833337</v>
      </c>
      <c r="U3534" s="15">
        <f>(((I3534/60)/60)/24)+DATE(1970,1,1)</f>
        <v>40951.904895833337</v>
      </c>
    </row>
    <row r="3535" spans="1:21" ht="29" x14ac:dyDescent="0.35">
      <c r="A3535">
        <v>1898</v>
      </c>
      <c r="B3535" s="3" t="s">
        <v>1899</v>
      </c>
      <c r="C3535" s="3" t="s">
        <v>6008</v>
      </c>
      <c r="D3535" s="6">
        <v>1000</v>
      </c>
      <c r="E3535" s="8">
        <v>2005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>ROUND((E3535/D3535)*100,0)</f>
        <v>201</v>
      </c>
      <c r="P3535" s="8">
        <f>IFERROR(ROUND(E3535/L3535,2),0)</f>
        <v>95.48</v>
      </c>
      <c r="Q3535" s="10" t="s">
        <v>8313</v>
      </c>
      <c r="R3535" t="s">
        <v>8343</v>
      </c>
      <c r="S3535">
        <f>YEAR(T3535)</f>
        <v>2015</v>
      </c>
      <c r="T3535" s="14">
        <f>(((J3535/60)/60)/24)+DATE(1970,1,1)</f>
        <v>42366.192974537036</v>
      </c>
      <c r="U3535" s="15">
        <f>(((I3535/60)/60)/24)+DATE(1970,1,1)</f>
        <v>42401.75</v>
      </c>
    </row>
    <row r="3536" spans="1:21" ht="29" x14ac:dyDescent="0.35">
      <c r="A3536">
        <v>1902</v>
      </c>
      <c r="B3536" s="3" t="s">
        <v>1903</v>
      </c>
      <c r="C3536" s="3" t="s">
        <v>6012</v>
      </c>
      <c r="D3536" s="6">
        <v>1000</v>
      </c>
      <c r="E3536" s="8">
        <v>2002.22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>ROUND((E3536/D3536)*100,0)</f>
        <v>200</v>
      </c>
      <c r="P3536" s="8">
        <f>IFERROR(ROUND(E3536/L3536,2),0)</f>
        <v>667.41</v>
      </c>
      <c r="Q3536" s="10" t="s">
        <v>8316</v>
      </c>
      <c r="R3536" t="s">
        <v>8349</v>
      </c>
      <c r="S3536">
        <f>YEAR(T3536)</f>
        <v>2015</v>
      </c>
      <c r="T3536" s="14">
        <f>(((J3536/60)/60)/24)+DATE(1970,1,1)</f>
        <v>42037.789895833332</v>
      </c>
      <c r="U3536" s="15">
        <f>(((I3536/60)/60)/24)+DATE(1970,1,1)</f>
        <v>42067.789895833332</v>
      </c>
    </row>
    <row r="3537" spans="1:21" ht="29" x14ac:dyDescent="0.35">
      <c r="A3537">
        <v>1930</v>
      </c>
      <c r="B3537" s="3" t="s">
        <v>1931</v>
      </c>
      <c r="C3537" s="3" t="s">
        <v>6040</v>
      </c>
      <c r="D3537" s="6">
        <v>1000</v>
      </c>
      <c r="E3537" s="8">
        <v>1920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>ROUND((E3537/D3537)*100,0)</f>
        <v>192</v>
      </c>
      <c r="P3537" s="8">
        <f>IFERROR(ROUND(E3537/L3537,2),0)</f>
        <v>73.849999999999994</v>
      </c>
      <c r="Q3537" s="10" t="s">
        <v>8313</v>
      </c>
      <c r="R3537" t="s">
        <v>8343</v>
      </c>
      <c r="S3537">
        <f>YEAR(T3537)</f>
        <v>2013</v>
      </c>
      <c r="T3537" s="14">
        <f>(((J3537/60)/60)/24)+DATE(1970,1,1)</f>
        <v>41402.558819444443</v>
      </c>
      <c r="U3537" s="15">
        <f>(((I3537/60)/60)/24)+DATE(1970,1,1)</f>
        <v>41462.558819444443</v>
      </c>
    </row>
    <row r="3538" spans="1:21" ht="29" x14ac:dyDescent="0.35">
      <c r="A3538">
        <v>1995</v>
      </c>
      <c r="B3538" s="3" t="s">
        <v>1996</v>
      </c>
      <c r="C3538" s="3" t="s">
        <v>6105</v>
      </c>
      <c r="D3538" s="6">
        <v>1000</v>
      </c>
      <c r="E3538" s="8">
        <v>1707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>ROUND((E3538/D3538)*100,0)</f>
        <v>171</v>
      </c>
      <c r="P3538" s="8">
        <f>IFERROR(ROUND(E3538/L3538,2),0)</f>
        <v>569</v>
      </c>
      <c r="Q3538" s="10" t="s">
        <v>8325</v>
      </c>
      <c r="R3538" t="s">
        <v>8352</v>
      </c>
      <c r="S3538">
        <f>YEAR(T3538)</f>
        <v>2015</v>
      </c>
      <c r="T3538" s="14">
        <f>(((J3538/60)/60)/24)+DATE(1970,1,1)</f>
        <v>42181.902037037042</v>
      </c>
      <c r="U3538" s="15">
        <f>(((I3538/60)/60)/24)+DATE(1970,1,1)</f>
        <v>42201.902037037042</v>
      </c>
    </row>
    <row r="3539" spans="1:21" ht="29" x14ac:dyDescent="0.35">
      <c r="A3539">
        <v>2080</v>
      </c>
      <c r="B3539" s="3" t="s">
        <v>2081</v>
      </c>
      <c r="C3539" s="3" t="s">
        <v>6190</v>
      </c>
      <c r="D3539" s="6">
        <v>1000</v>
      </c>
      <c r="E3539" s="8">
        <v>1521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>ROUND((E3539/D3539)*100,0)</f>
        <v>152</v>
      </c>
      <c r="P3539" s="8">
        <f>IFERROR(ROUND(E3539/L3539,2),0)</f>
        <v>30.42</v>
      </c>
      <c r="Q3539" s="10" t="s">
        <v>8316</v>
      </c>
      <c r="R3539" t="s">
        <v>8317</v>
      </c>
      <c r="S3539">
        <f>YEAR(T3539)</f>
        <v>2015</v>
      </c>
      <c r="T3539" s="14">
        <f>(((J3539/60)/60)/24)+DATE(1970,1,1)</f>
        <v>42289.957175925927</v>
      </c>
      <c r="U3539" s="15">
        <f>(((I3539/60)/60)/24)+DATE(1970,1,1)</f>
        <v>42319.998842592591</v>
      </c>
    </row>
    <row r="3540" spans="1:21" ht="29" x14ac:dyDescent="0.35">
      <c r="A3540">
        <v>2102</v>
      </c>
      <c r="B3540" s="3" t="s">
        <v>2103</v>
      </c>
      <c r="C3540" s="3" t="s">
        <v>6212</v>
      </c>
      <c r="D3540" s="6">
        <v>1000</v>
      </c>
      <c r="E3540" s="8">
        <v>1500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>ROUND((E3540/D3540)*100,0)</f>
        <v>150</v>
      </c>
      <c r="P3540" s="8">
        <f>IFERROR(ROUND(E3540/L3540,2),0)</f>
        <v>39.47</v>
      </c>
      <c r="Q3540" s="10" t="s">
        <v>8313</v>
      </c>
      <c r="R3540" t="s">
        <v>8343</v>
      </c>
      <c r="S3540">
        <f>YEAR(T3540)</f>
        <v>2011</v>
      </c>
      <c r="T3540" s="14">
        <f>(((J3540/60)/60)/24)+DATE(1970,1,1)</f>
        <v>40638.868611111109</v>
      </c>
      <c r="U3540" s="15">
        <f>(((I3540/60)/60)/24)+DATE(1970,1,1)</f>
        <v>40668.868611111109</v>
      </c>
    </row>
    <row r="3541" spans="1:21" x14ac:dyDescent="0.35">
      <c r="A3541">
        <v>2118</v>
      </c>
      <c r="B3541" s="3" t="s">
        <v>2119</v>
      </c>
      <c r="C3541" s="3" t="s">
        <v>6228</v>
      </c>
      <c r="D3541" s="6">
        <v>1000</v>
      </c>
      <c r="E3541" s="8">
        <v>1438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>ROUND((E3541/D3541)*100,0)</f>
        <v>144</v>
      </c>
      <c r="P3541" s="8">
        <f>IFERROR(ROUND(E3541/L3541,2),0)</f>
        <v>84.59</v>
      </c>
      <c r="Q3541" s="10" t="s">
        <v>8313</v>
      </c>
      <c r="R3541" t="s">
        <v>8343</v>
      </c>
      <c r="S3541">
        <f>YEAR(T3541)</f>
        <v>2011</v>
      </c>
      <c r="T3541" s="14">
        <f>(((J3541/60)/60)/24)+DATE(1970,1,1)</f>
        <v>40718.839537037034</v>
      </c>
      <c r="U3541" s="15">
        <f>(((I3541/60)/60)/24)+DATE(1970,1,1)</f>
        <v>40748.839537037034</v>
      </c>
    </row>
    <row r="3542" spans="1:21" ht="29" x14ac:dyDescent="0.35">
      <c r="A3542">
        <v>2133</v>
      </c>
      <c r="B3542" s="3" t="s">
        <v>2134</v>
      </c>
      <c r="C3542" s="3" t="s">
        <v>6243</v>
      </c>
      <c r="D3542" s="6">
        <v>1000</v>
      </c>
      <c r="E3542" s="8">
        <v>1395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>ROUND((E3542/D3542)*100,0)</f>
        <v>140</v>
      </c>
      <c r="P3542" s="8">
        <f>IFERROR(ROUND(E3542/L3542,2),0)</f>
        <v>465</v>
      </c>
      <c r="Q3542" s="10" t="s">
        <v>8311</v>
      </c>
      <c r="R3542" t="s">
        <v>8333</v>
      </c>
      <c r="S3542">
        <f>YEAR(T3542)</f>
        <v>2011</v>
      </c>
      <c r="T3542" s="14">
        <f>(((J3542/60)/60)/24)+DATE(1970,1,1)</f>
        <v>40619.097210648149</v>
      </c>
      <c r="U3542" s="15">
        <f>(((I3542/60)/60)/24)+DATE(1970,1,1)</f>
        <v>40657.290972222225</v>
      </c>
    </row>
    <row r="3543" spans="1:21" x14ac:dyDescent="0.35">
      <c r="A3543">
        <v>2138</v>
      </c>
      <c r="B3543" s="3" t="s">
        <v>2139</v>
      </c>
      <c r="C3543" s="3" t="s">
        <v>6248</v>
      </c>
      <c r="D3543" s="6">
        <v>1000</v>
      </c>
      <c r="E3543" s="8">
        <v>1387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>ROUND((E3543/D3543)*100,0)</f>
        <v>139</v>
      </c>
      <c r="P3543" s="8">
        <f>IFERROR(ROUND(E3543/L3543,2),0)</f>
        <v>115.58</v>
      </c>
      <c r="Q3543" s="10" t="s">
        <v>8311</v>
      </c>
      <c r="R3543" t="s">
        <v>8333</v>
      </c>
      <c r="S3543">
        <f>YEAR(T3543)</f>
        <v>2013</v>
      </c>
      <c r="T3543" s="14">
        <f>(((J3543/60)/60)/24)+DATE(1970,1,1)</f>
        <v>41557.013182870374</v>
      </c>
      <c r="U3543" s="15">
        <f>(((I3543/60)/60)/24)+DATE(1970,1,1)</f>
        <v>41587.054849537039</v>
      </c>
    </row>
    <row r="3544" spans="1:21" ht="43.5" x14ac:dyDescent="0.35">
      <c r="A3544">
        <v>2172</v>
      </c>
      <c r="B3544" s="3" t="s">
        <v>2173</v>
      </c>
      <c r="C3544" s="3" t="s">
        <v>6282</v>
      </c>
      <c r="D3544" s="6">
        <v>1000</v>
      </c>
      <c r="E3544" s="8">
        <v>1315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>ROUND((E3544/D3544)*100,0)</f>
        <v>132</v>
      </c>
      <c r="P3544" s="8">
        <f>IFERROR(ROUND(E3544/L3544,2),0)</f>
        <v>101.15</v>
      </c>
      <c r="Q3544" s="10" t="s">
        <v>8313</v>
      </c>
      <c r="R3544" t="s">
        <v>8315</v>
      </c>
      <c r="S3544">
        <f>YEAR(T3544)</f>
        <v>2015</v>
      </c>
      <c r="T3544" s="14">
        <f>(((J3544/60)/60)/24)+DATE(1970,1,1)</f>
        <v>42082.580092592587</v>
      </c>
      <c r="U3544" s="15">
        <f>(((I3544/60)/60)/24)+DATE(1970,1,1)</f>
        <v>42112.580092592587</v>
      </c>
    </row>
    <row r="3545" spans="1:21" ht="29" x14ac:dyDescent="0.35">
      <c r="A3545">
        <v>2179</v>
      </c>
      <c r="B3545" s="3" t="s">
        <v>2180</v>
      </c>
      <c r="C3545" s="3" t="s">
        <v>6289</v>
      </c>
      <c r="D3545" s="6">
        <v>1000</v>
      </c>
      <c r="E3545" s="8">
        <v>1300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>ROUND((E3545/D3545)*100,0)</f>
        <v>130</v>
      </c>
      <c r="P3545" s="8">
        <f>IFERROR(ROUND(E3545/L3545,2),0)</f>
        <v>61.9</v>
      </c>
      <c r="Q3545" s="10" t="s">
        <v>8313</v>
      </c>
      <c r="R3545" t="s">
        <v>8315</v>
      </c>
      <c r="S3545">
        <f>YEAR(T3545)</f>
        <v>2015</v>
      </c>
      <c r="T3545" s="14">
        <f>(((J3545/60)/60)/24)+DATE(1970,1,1)</f>
        <v>42075.171203703707</v>
      </c>
      <c r="U3545" s="15">
        <f>(((I3545/60)/60)/24)+DATE(1970,1,1)</f>
        <v>42105.171203703707</v>
      </c>
    </row>
    <row r="3546" spans="1:21" ht="29" x14ac:dyDescent="0.35">
      <c r="A3546">
        <v>2208</v>
      </c>
      <c r="B3546" s="3" t="s">
        <v>2209</v>
      </c>
      <c r="C3546" s="3" t="s">
        <v>6318</v>
      </c>
      <c r="D3546" s="6">
        <v>1000</v>
      </c>
      <c r="E3546" s="8">
        <v>1241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>ROUND((E3546/D3546)*100,0)</f>
        <v>124</v>
      </c>
      <c r="P3546" s="8">
        <f>IFERROR(ROUND(E3546/L3546,2),0)</f>
        <v>51.71</v>
      </c>
      <c r="Q3546" s="10" t="s">
        <v>8313</v>
      </c>
      <c r="R3546" t="s">
        <v>8320</v>
      </c>
      <c r="S3546">
        <f>YEAR(T3546)</f>
        <v>2012</v>
      </c>
      <c r="T3546" s="14">
        <f>(((J3546/60)/60)/24)+DATE(1970,1,1)</f>
        <v>40946.882245370369</v>
      </c>
      <c r="U3546" s="15">
        <f>(((I3546/60)/60)/24)+DATE(1970,1,1)</f>
        <v>41006.166666666664</v>
      </c>
    </row>
    <row r="3547" spans="1:21" ht="29" x14ac:dyDescent="0.35">
      <c r="A3547">
        <v>2219</v>
      </c>
      <c r="B3547" s="3" t="s">
        <v>2220</v>
      </c>
      <c r="C3547" s="3" t="s">
        <v>6329</v>
      </c>
      <c r="D3547" s="6">
        <v>1000</v>
      </c>
      <c r="E3547" s="8">
        <v>1216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>ROUND((E3547/D3547)*100,0)</f>
        <v>122</v>
      </c>
      <c r="P3547" s="8">
        <f>IFERROR(ROUND(E3547/L3547,2),0)</f>
        <v>64</v>
      </c>
      <c r="Q3547" s="10" t="s">
        <v>8313</v>
      </c>
      <c r="R3547" t="s">
        <v>8320</v>
      </c>
      <c r="S3547">
        <f>YEAR(T3547)</f>
        <v>2015</v>
      </c>
      <c r="T3547" s="14">
        <f>(((J3547/60)/60)/24)+DATE(1970,1,1)</f>
        <v>42205.718888888892</v>
      </c>
      <c r="U3547" s="15">
        <f>(((I3547/60)/60)/24)+DATE(1970,1,1)</f>
        <v>42235.718888888892</v>
      </c>
    </row>
    <row r="3548" spans="1:21" ht="29" x14ac:dyDescent="0.35">
      <c r="A3548">
        <v>2228</v>
      </c>
      <c r="B3548" s="3" t="s">
        <v>2229</v>
      </c>
      <c r="C3548" s="3" t="s">
        <v>6338</v>
      </c>
      <c r="D3548" s="6">
        <v>1000</v>
      </c>
      <c r="E3548" s="8">
        <v>1200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>ROUND((E3548/D3548)*100,0)</f>
        <v>120</v>
      </c>
      <c r="P3548" s="8">
        <f>IFERROR(ROUND(E3548/L3548,2),0)</f>
        <v>8.33</v>
      </c>
      <c r="Q3548" s="10" t="s">
        <v>8311</v>
      </c>
      <c r="R3548" t="s">
        <v>8312</v>
      </c>
      <c r="S3548">
        <f>YEAR(T3548)</f>
        <v>2015</v>
      </c>
      <c r="T3548" s="14">
        <f>(((J3548/60)/60)/24)+DATE(1970,1,1)</f>
        <v>42202.278194444443</v>
      </c>
      <c r="U3548" s="15">
        <f>(((I3548/60)/60)/24)+DATE(1970,1,1)</f>
        <v>42232.278194444443</v>
      </c>
    </row>
    <row r="3549" spans="1:21" ht="29" x14ac:dyDescent="0.35">
      <c r="A3549">
        <v>2241</v>
      </c>
      <c r="B3549" s="3" t="s">
        <v>2242</v>
      </c>
      <c r="C3549" s="3" t="s">
        <v>6351</v>
      </c>
      <c r="D3549" s="6">
        <v>1000</v>
      </c>
      <c r="E3549" s="8">
        <v>1168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>ROUND((E3549/D3549)*100,0)</f>
        <v>117</v>
      </c>
      <c r="P3549" s="8">
        <f>IFERROR(ROUND(E3549/L3549,2),0)</f>
        <v>7.17</v>
      </c>
      <c r="Q3549" s="10" t="s">
        <v>8311</v>
      </c>
      <c r="R3549" t="s">
        <v>8312</v>
      </c>
      <c r="S3549">
        <f>YEAR(T3549)</f>
        <v>2017</v>
      </c>
      <c r="T3549" s="14">
        <f>(((J3549/60)/60)/24)+DATE(1970,1,1)</f>
        <v>42766.827546296292</v>
      </c>
      <c r="U3549" s="15">
        <f>(((I3549/60)/60)/24)+DATE(1970,1,1)</f>
        <v>42796.827546296292</v>
      </c>
    </row>
    <row r="3550" spans="1:21" ht="29" x14ac:dyDescent="0.35">
      <c r="A3550">
        <v>2259</v>
      </c>
      <c r="B3550" s="3" t="s">
        <v>2260</v>
      </c>
      <c r="C3550" s="3" t="s">
        <v>6369</v>
      </c>
      <c r="D3550" s="6">
        <v>1000</v>
      </c>
      <c r="E3550" s="8">
        <v>1130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>ROUND((E3550/D3550)*100,0)</f>
        <v>113</v>
      </c>
      <c r="P3550" s="8">
        <f>IFERROR(ROUND(E3550/L3550,2),0)</f>
        <v>5.49</v>
      </c>
      <c r="Q3550" s="10" t="s">
        <v>8311</v>
      </c>
      <c r="R3550" t="s">
        <v>8312</v>
      </c>
      <c r="S3550">
        <f>YEAR(T3550)</f>
        <v>2016</v>
      </c>
      <c r="T3550" s="14">
        <f>(((J3550/60)/60)/24)+DATE(1970,1,1)</f>
        <v>42702.804814814815</v>
      </c>
      <c r="U3550" s="15">
        <f>(((I3550/60)/60)/24)+DATE(1970,1,1)</f>
        <v>42712.804814814815</v>
      </c>
    </row>
    <row r="3551" spans="1:21" ht="29" x14ac:dyDescent="0.35">
      <c r="A3551">
        <v>2261</v>
      </c>
      <c r="B3551" s="3" t="s">
        <v>2262</v>
      </c>
      <c r="C3551" s="3" t="s">
        <v>6371</v>
      </c>
      <c r="D3551" s="6">
        <v>1000</v>
      </c>
      <c r="E3551" s="8">
        <v>1130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>ROUND((E3551/D3551)*100,0)</f>
        <v>113</v>
      </c>
      <c r="P3551" s="8">
        <f>IFERROR(ROUND(E3551/L3551,2),0)</f>
        <v>5.38</v>
      </c>
      <c r="Q3551" s="10" t="s">
        <v>8311</v>
      </c>
      <c r="R3551" t="s">
        <v>8312</v>
      </c>
      <c r="S3551">
        <f>YEAR(T3551)</f>
        <v>2017</v>
      </c>
      <c r="T3551" s="14">
        <f>(((J3551/60)/60)/24)+DATE(1970,1,1)</f>
        <v>42759.724768518514</v>
      </c>
      <c r="U3551" s="15">
        <f>(((I3551/60)/60)/24)+DATE(1970,1,1)</f>
        <v>42780.724768518514</v>
      </c>
    </row>
    <row r="3552" spans="1:21" ht="29" x14ac:dyDescent="0.35">
      <c r="A3552">
        <v>2272</v>
      </c>
      <c r="B3552" s="3" t="s">
        <v>2273</v>
      </c>
      <c r="C3552" s="3" t="s">
        <v>6382</v>
      </c>
      <c r="D3552" s="6">
        <v>1000</v>
      </c>
      <c r="E3552" s="8">
        <v>1108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>ROUND((E3552/D3552)*100,0)</f>
        <v>111</v>
      </c>
      <c r="P3552" s="8">
        <f>IFERROR(ROUND(E3552/L3552,2),0)</f>
        <v>1.17</v>
      </c>
      <c r="Q3552" s="10" t="s">
        <v>8311</v>
      </c>
      <c r="R3552" t="s">
        <v>8312</v>
      </c>
      <c r="S3552">
        <f>YEAR(T3552)</f>
        <v>2015</v>
      </c>
      <c r="T3552" s="14">
        <f>(((J3552/60)/60)/24)+DATE(1970,1,1)</f>
        <v>42315.699490740735</v>
      </c>
      <c r="U3552" s="15">
        <f>(((I3552/60)/60)/24)+DATE(1970,1,1)</f>
        <v>42345.699490740735</v>
      </c>
    </row>
    <row r="3553" spans="1:21" ht="29" x14ac:dyDescent="0.35">
      <c r="A3553">
        <v>2279</v>
      </c>
      <c r="B3553" s="3" t="s">
        <v>2280</v>
      </c>
      <c r="C3553" s="3" t="s">
        <v>6389</v>
      </c>
      <c r="D3553" s="6">
        <v>1000</v>
      </c>
      <c r="E3553" s="8">
        <v>1100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>ROUND((E3553/D3553)*100,0)</f>
        <v>110</v>
      </c>
      <c r="P3553" s="8">
        <f>IFERROR(ROUND(E3553/L3553,2),0)</f>
        <v>34.380000000000003</v>
      </c>
      <c r="Q3553" s="10" t="s">
        <v>8311</v>
      </c>
      <c r="R3553" t="s">
        <v>8312</v>
      </c>
      <c r="S3553">
        <f>YEAR(T3553)</f>
        <v>2015</v>
      </c>
      <c r="T3553" s="14">
        <f>(((J3553/60)/60)/24)+DATE(1970,1,1)</f>
        <v>42020.806701388887</v>
      </c>
      <c r="U3553" s="15">
        <f>(((I3553/60)/60)/24)+DATE(1970,1,1)</f>
        <v>42039.166666666672</v>
      </c>
    </row>
    <row r="3554" spans="1:21" ht="29" x14ac:dyDescent="0.35">
      <c r="A3554">
        <v>2288</v>
      </c>
      <c r="B3554" s="3" t="s">
        <v>2289</v>
      </c>
      <c r="C3554" s="3" t="s">
        <v>6398</v>
      </c>
      <c r="D3554" s="6">
        <v>1000</v>
      </c>
      <c r="E3554" s="8">
        <v>1082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>ROUND((E3554/D3554)*100,0)</f>
        <v>108</v>
      </c>
      <c r="P3554" s="8">
        <f>IFERROR(ROUND(E3554/L3554,2),0)</f>
        <v>43.28</v>
      </c>
      <c r="Q3554" s="10" t="s">
        <v>8313</v>
      </c>
      <c r="R3554" t="s">
        <v>8315</v>
      </c>
      <c r="S3554">
        <f>YEAR(T3554)</f>
        <v>2012</v>
      </c>
      <c r="T3554" s="14">
        <f>(((J3554/60)/60)/24)+DATE(1970,1,1)</f>
        <v>41067.827418981484</v>
      </c>
      <c r="U3554" s="15">
        <f>(((I3554/60)/60)/24)+DATE(1970,1,1)</f>
        <v>41086.75</v>
      </c>
    </row>
    <row r="3555" spans="1:21" x14ac:dyDescent="0.35">
      <c r="A3555">
        <v>2297</v>
      </c>
      <c r="B3555" s="3" t="s">
        <v>2298</v>
      </c>
      <c r="C3555" s="3" t="s">
        <v>6407</v>
      </c>
      <c r="D3555" s="6">
        <v>1000</v>
      </c>
      <c r="E3555" s="8">
        <v>1066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>ROUND((E3555/D3555)*100,0)</f>
        <v>107</v>
      </c>
      <c r="P3555" s="8">
        <f>IFERROR(ROUND(E3555/L3555,2),0)</f>
        <v>56.11</v>
      </c>
      <c r="Q3555" s="10" t="s">
        <v>8313</v>
      </c>
      <c r="R3555" t="s">
        <v>8315</v>
      </c>
      <c r="S3555">
        <f>YEAR(T3555)</f>
        <v>2012</v>
      </c>
      <c r="T3555" s="14">
        <f>(((J3555/60)/60)/24)+DATE(1970,1,1)</f>
        <v>40948.042233796295</v>
      </c>
      <c r="U3555" s="15">
        <f>(((I3555/60)/60)/24)+DATE(1970,1,1)</f>
        <v>40982.165972222225</v>
      </c>
    </row>
    <row r="3556" spans="1:21" ht="29" x14ac:dyDescent="0.35">
      <c r="A3556">
        <v>2325</v>
      </c>
      <c r="B3556" s="3" t="s">
        <v>2326</v>
      </c>
      <c r="C3556" s="3" t="s">
        <v>6435</v>
      </c>
      <c r="D3556" s="6">
        <v>1000</v>
      </c>
      <c r="E3556" s="8">
        <v>1035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>ROUND((E3556/D3556)*100,0)</f>
        <v>104</v>
      </c>
      <c r="P3556" s="8">
        <f>IFERROR(ROUND(E3556/L3556,2),0)</f>
        <v>147.86000000000001</v>
      </c>
      <c r="Q3556" s="10" t="s">
        <v>8321</v>
      </c>
      <c r="R3556" t="s">
        <v>8348</v>
      </c>
      <c r="S3556">
        <f>YEAR(T3556)</f>
        <v>2017</v>
      </c>
      <c r="T3556" s="14">
        <f>(((J3556/60)/60)/24)+DATE(1970,1,1)</f>
        <v>42794.022349537037</v>
      </c>
      <c r="U3556" s="15">
        <f>(((I3556/60)/60)/24)+DATE(1970,1,1)</f>
        <v>42823.980682870373</v>
      </c>
    </row>
    <row r="3557" spans="1:21" ht="29" x14ac:dyDescent="0.35">
      <c r="A3557">
        <v>2344</v>
      </c>
      <c r="B3557" s="3" t="s">
        <v>2345</v>
      </c>
      <c r="C3557" s="3" t="s">
        <v>6454</v>
      </c>
      <c r="D3557" s="6">
        <v>1000</v>
      </c>
      <c r="E3557" s="8">
        <v>1010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>ROUND((E3557/D3557)*100,0)</f>
        <v>101</v>
      </c>
      <c r="P3557" s="8">
        <f>IFERROR(ROUND(E3557/L3557,2),0)</f>
        <v>1010</v>
      </c>
      <c r="Q3557" s="10" t="s">
        <v>8316</v>
      </c>
      <c r="R3557" t="s">
        <v>8334</v>
      </c>
      <c r="S3557">
        <f>YEAR(T3557)</f>
        <v>2016</v>
      </c>
      <c r="T3557" s="14">
        <f>(((J3557/60)/60)/24)+DATE(1970,1,1)</f>
        <v>42515.727650462963</v>
      </c>
      <c r="U3557" s="15">
        <f>(((I3557/60)/60)/24)+DATE(1970,1,1)</f>
        <v>42545.727650462963</v>
      </c>
    </row>
    <row r="3558" spans="1:21" ht="29" x14ac:dyDescent="0.35">
      <c r="A3558">
        <v>2347</v>
      </c>
      <c r="B3558" s="3" t="s">
        <v>2348</v>
      </c>
      <c r="C3558" s="3" t="s">
        <v>6457</v>
      </c>
      <c r="D3558" s="6">
        <v>1000</v>
      </c>
      <c r="E3558" s="8">
        <v>1005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>ROUND((E3558/D3558)*100,0)</f>
        <v>101</v>
      </c>
      <c r="P3558" s="8">
        <f>IFERROR(ROUND(E3558/L3558,2),0)</f>
        <v>1005</v>
      </c>
      <c r="Q3558" s="10" t="s">
        <v>8316</v>
      </c>
      <c r="R3558" t="s">
        <v>8334</v>
      </c>
      <c r="S3558">
        <f>YEAR(T3558)</f>
        <v>2016</v>
      </c>
      <c r="T3558" s="14">
        <f>(((J3558/60)/60)/24)+DATE(1970,1,1)</f>
        <v>42577.607361111113</v>
      </c>
      <c r="U3558" s="15">
        <f>(((I3558/60)/60)/24)+DATE(1970,1,1)</f>
        <v>42607.607361111113</v>
      </c>
    </row>
    <row r="3559" spans="1:21" ht="29" x14ac:dyDescent="0.35">
      <c r="A3559">
        <v>2353</v>
      </c>
      <c r="B3559" s="3" t="s">
        <v>2354</v>
      </c>
      <c r="C3559" s="3" t="s">
        <v>6463</v>
      </c>
      <c r="D3559" s="6">
        <v>1000</v>
      </c>
      <c r="E3559" s="8">
        <v>1001.49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>ROUND((E3559/D3559)*100,0)</f>
        <v>100</v>
      </c>
      <c r="P3559" s="8">
        <f>IFERROR(ROUND(E3559/L3559,2),0)</f>
        <v>0</v>
      </c>
      <c r="Q3559" s="10" t="s">
        <v>8316</v>
      </c>
      <c r="R3559" t="s">
        <v>8334</v>
      </c>
      <c r="S3559">
        <f>YEAR(T3559)</f>
        <v>2015</v>
      </c>
      <c r="T3559" s="14">
        <f>(((J3559/60)/60)/24)+DATE(1970,1,1)</f>
        <v>42103.676180555558</v>
      </c>
      <c r="U3559" s="15">
        <f>(((I3559/60)/60)/24)+DATE(1970,1,1)</f>
        <v>42115.676180555558</v>
      </c>
    </row>
    <row r="3560" spans="1:21" ht="29" x14ac:dyDescent="0.35">
      <c r="A3560">
        <v>2365</v>
      </c>
      <c r="B3560" s="3" t="s">
        <v>2366</v>
      </c>
      <c r="C3560" s="3" t="s">
        <v>6475</v>
      </c>
      <c r="D3560" s="6">
        <v>1000</v>
      </c>
      <c r="E3560" s="8">
        <v>1000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>ROUND((E3560/D3560)*100,0)</f>
        <v>100</v>
      </c>
      <c r="P3560" s="8">
        <f>IFERROR(ROUND(E3560/L3560,2),0)</f>
        <v>0</v>
      </c>
      <c r="Q3560" s="10" t="s">
        <v>8316</v>
      </c>
      <c r="R3560" t="s">
        <v>8334</v>
      </c>
      <c r="S3560">
        <f>YEAR(T3560)</f>
        <v>2015</v>
      </c>
      <c r="T3560" s="14">
        <f>(((J3560/60)/60)/24)+DATE(1970,1,1)</f>
        <v>42346.736400462964</v>
      </c>
      <c r="U3560" s="15">
        <f>(((I3560/60)/60)/24)+DATE(1970,1,1)</f>
        <v>42386.958333333328</v>
      </c>
    </row>
    <row r="3561" spans="1:21" ht="29" x14ac:dyDescent="0.35">
      <c r="A3561">
        <v>2384</v>
      </c>
      <c r="B3561" s="3" t="s">
        <v>2385</v>
      </c>
      <c r="C3561" s="3" t="s">
        <v>6494</v>
      </c>
      <c r="D3561" s="6">
        <v>1000</v>
      </c>
      <c r="E3561" s="8">
        <v>953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>ROUND((E3561/D3561)*100,0)</f>
        <v>95</v>
      </c>
      <c r="P3561" s="8">
        <f>IFERROR(ROUND(E3561/L3561,2),0)</f>
        <v>119.13</v>
      </c>
      <c r="Q3561" s="10" t="s">
        <v>8316</v>
      </c>
      <c r="R3561" t="s">
        <v>8334</v>
      </c>
      <c r="S3561">
        <f>YEAR(T3561)</f>
        <v>2014</v>
      </c>
      <c r="T3561" s="14">
        <f>(((J3561/60)/60)/24)+DATE(1970,1,1)</f>
        <v>41927.067627314813</v>
      </c>
      <c r="U3561" s="15">
        <f>(((I3561/60)/60)/24)+DATE(1970,1,1)</f>
        <v>41957.109293981484</v>
      </c>
    </row>
    <row r="3562" spans="1:21" ht="29" x14ac:dyDescent="0.35">
      <c r="A3562">
        <v>2417</v>
      </c>
      <c r="B3562" s="3" t="s">
        <v>2418</v>
      </c>
      <c r="C3562" s="3" t="s">
        <v>6527</v>
      </c>
      <c r="D3562" s="6">
        <v>1000</v>
      </c>
      <c r="E3562" s="8">
        <v>880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>ROUND((E3562/D3562)*100,0)</f>
        <v>88</v>
      </c>
      <c r="P3562" s="8">
        <f>IFERROR(ROUND(E3562/L3562,2),0)</f>
        <v>0</v>
      </c>
      <c r="Q3562" s="10" t="s">
        <v>8321</v>
      </c>
      <c r="R3562" t="s">
        <v>8322</v>
      </c>
      <c r="S3562">
        <f>YEAR(T3562)</f>
        <v>2014</v>
      </c>
      <c r="T3562" s="14">
        <f>(((J3562/60)/60)/24)+DATE(1970,1,1)</f>
        <v>41831.884108796294</v>
      </c>
      <c r="U3562" s="15">
        <f>(((I3562/60)/60)/24)+DATE(1970,1,1)</f>
        <v>41861.884108796294</v>
      </c>
    </row>
    <row r="3563" spans="1:21" ht="29" x14ac:dyDescent="0.35">
      <c r="A3563">
        <v>2467</v>
      </c>
      <c r="B3563" s="3" t="s">
        <v>2468</v>
      </c>
      <c r="C3563" s="3" t="s">
        <v>6577</v>
      </c>
      <c r="D3563" s="6">
        <v>1000</v>
      </c>
      <c r="E3563" s="8">
        <v>797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>ROUND((E3563/D3563)*100,0)</f>
        <v>80</v>
      </c>
      <c r="P3563" s="8">
        <f>IFERROR(ROUND(E3563/L3563,2),0)</f>
        <v>18.53</v>
      </c>
      <c r="Q3563" s="10" t="s">
        <v>8313</v>
      </c>
      <c r="R3563" t="s">
        <v>8343</v>
      </c>
      <c r="S3563">
        <f>YEAR(T3563)</f>
        <v>2012</v>
      </c>
      <c r="T3563" s="14">
        <f>(((J3563/60)/60)/24)+DATE(1970,1,1)</f>
        <v>41025.874201388891</v>
      </c>
      <c r="U3563" s="15">
        <f>(((I3563/60)/60)/24)+DATE(1970,1,1)</f>
        <v>41039.708333333336</v>
      </c>
    </row>
    <row r="3564" spans="1:21" ht="29" x14ac:dyDescent="0.35">
      <c r="A3564">
        <v>2470</v>
      </c>
      <c r="B3564" s="3" t="s">
        <v>2471</v>
      </c>
      <c r="C3564" s="3" t="s">
        <v>6580</v>
      </c>
      <c r="D3564" s="6">
        <v>1000</v>
      </c>
      <c r="E3564" s="8">
        <v>795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>ROUND((E3564/D3564)*100,0)</f>
        <v>80</v>
      </c>
      <c r="P3564" s="8">
        <f>IFERROR(ROUND(E3564/L3564,2),0)</f>
        <v>22.08</v>
      </c>
      <c r="Q3564" s="10" t="s">
        <v>8313</v>
      </c>
      <c r="R3564" t="s">
        <v>8343</v>
      </c>
      <c r="S3564">
        <f>YEAR(T3564)</f>
        <v>2012</v>
      </c>
      <c r="T3564" s="14">
        <f>(((J3564/60)/60)/24)+DATE(1970,1,1)</f>
        <v>41023.07471064815</v>
      </c>
      <c r="U3564" s="15">
        <f>(((I3564/60)/60)/24)+DATE(1970,1,1)</f>
        <v>41053.07471064815</v>
      </c>
    </row>
    <row r="3565" spans="1:21" ht="29" x14ac:dyDescent="0.35">
      <c r="A3565">
        <v>2482</v>
      </c>
      <c r="B3565" s="3" t="s">
        <v>2482</v>
      </c>
      <c r="C3565" s="3" t="s">
        <v>6592</v>
      </c>
      <c r="D3565" s="6">
        <v>1000</v>
      </c>
      <c r="E3565" s="8">
        <v>764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>ROUND((E3565/D3565)*100,0)</f>
        <v>76</v>
      </c>
      <c r="P3565" s="8">
        <f>IFERROR(ROUND(E3565/L3565,2),0)</f>
        <v>30.56</v>
      </c>
      <c r="Q3565" s="10" t="s">
        <v>8313</v>
      </c>
      <c r="R3565" t="s">
        <v>8343</v>
      </c>
      <c r="S3565">
        <f>YEAR(T3565)</f>
        <v>2011</v>
      </c>
      <c r="T3565" s="14">
        <f>(((J3565/60)/60)/24)+DATE(1970,1,1)</f>
        <v>40711.782210648147</v>
      </c>
      <c r="U3565" s="15">
        <f>(((I3565/60)/60)/24)+DATE(1970,1,1)</f>
        <v>40756.782210648147</v>
      </c>
    </row>
    <row r="3566" spans="1:21" ht="29" x14ac:dyDescent="0.35">
      <c r="A3566">
        <v>2498</v>
      </c>
      <c r="B3566" s="3" t="s">
        <v>2498</v>
      </c>
      <c r="C3566" s="3" t="s">
        <v>6608</v>
      </c>
      <c r="D3566" s="6">
        <v>1000</v>
      </c>
      <c r="E3566" s="8">
        <v>731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>ROUND((E3566/D3566)*100,0)</f>
        <v>73</v>
      </c>
      <c r="P3566" s="8">
        <f>IFERROR(ROUND(E3566/L3566,2),0)</f>
        <v>36.549999999999997</v>
      </c>
      <c r="Q3566" s="10" t="s">
        <v>8313</v>
      </c>
      <c r="R3566" t="s">
        <v>8343</v>
      </c>
      <c r="S3566">
        <f>YEAR(T3566)</f>
        <v>2015</v>
      </c>
      <c r="T3566" s="14">
        <f>(((J3566/60)/60)/24)+DATE(1970,1,1)</f>
        <v>42017.967442129629</v>
      </c>
      <c r="U3566" s="15">
        <f>(((I3566/60)/60)/24)+DATE(1970,1,1)</f>
        <v>42031.967442129629</v>
      </c>
    </row>
    <row r="3567" spans="1:21" ht="29" x14ac:dyDescent="0.35">
      <c r="A3567">
        <v>2537</v>
      </c>
      <c r="B3567" s="3" t="s">
        <v>2537</v>
      </c>
      <c r="C3567" s="3" t="s">
        <v>6647</v>
      </c>
      <c r="D3567" s="6">
        <v>1000</v>
      </c>
      <c r="E3567" s="8">
        <v>660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>ROUND((E3567/D3567)*100,0)</f>
        <v>66</v>
      </c>
      <c r="P3567" s="8">
        <f>IFERROR(ROUND(E3567/L3567,2),0)</f>
        <v>60</v>
      </c>
      <c r="Q3567" s="10" t="s">
        <v>8313</v>
      </c>
      <c r="R3567" t="s">
        <v>8341</v>
      </c>
      <c r="S3567">
        <f>YEAR(T3567)</f>
        <v>2011</v>
      </c>
      <c r="T3567" s="14">
        <f>(((J3567/60)/60)/24)+DATE(1970,1,1)</f>
        <v>40696.648784722223</v>
      </c>
      <c r="U3567" s="15">
        <f>(((I3567/60)/60)/24)+DATE(1970,1,1)</f>
        <v>40756.648784722223</v>
      </c>
    </row>
    <row r="3568" spans="1:21" ht="29" x14ac:dyDescent="0.35">
      <c r="A3568">
        <v>2583</v>
      </c>
      <c r="B3568" s="3" t="s">
        <v>2583</v>
      </c>
      <c r="C3568" s="3" t="s">
        <v>6693</v>
      </c>
      <c r="D3568" s="6">
        <v>1000</v>
      </c>
      <c r="E3568" s="8">
        <v>611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>ROUND((E3568/D3568)*100,0)</f>
        <v>61</v>
      </c>
      <c r="P3568" s="8">
        <f>IFERROR(ROUND(E3568/L3568,2),0)</f>
        <v>122.2</v>
      </c>
      <c r="Q3568" s="10" t="s">
        <v>8321</v>
      </c>
      <c r="R3568" t="s">
        <v>8322</v>
      </c>
      <c r="S3568">
        <f>YEAR(T3568)</f>
        <v>2015</v>
      </c>
      <c r="T3568" s="14">
        <f>(((J3568/60)/60)/24)+DATE(1970,1,1)</f>
        <v>42019.76944444445</v>
      </c>
      <c r="U3568" s="15">
        <f>(((I3568/60)/60)/24)+DATE(1970,1,1)</f>
        <v>42079.727777777778</v>
      </c>
    </row>
    <row r="3569" spans="1:21" ht="29" x14ac:dyDescent="0.35">
      <c r="A3569">
        <v>2619</v>
      </c>
      <c r="B3569" s="3" t="s">
        <v>2619</v>
      </c>
      <c r="C3569" s="3" t="s">
        <v>6729</v>
      </c>
      <c r="D3569" s="6">
        <v>1000</v>
      </c>
      <c r="E3569" s="8">
        <v>565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>ROUND((E3569/D3569)*100,0)</f>
        <v>57</v>
      </c>
      <c r="P3569" s="8">
        <f>IFERROR(ROUND(E3569/L3569,2),0)</f>
        <v>10.66</v>
      </c>
      <c r="Q3569" s="10" t="s">
        <v>8316</v>
      </c>
      <c r="R3569" t="s">
        <v>8350</v>
      </c>
      <c r="S3569">
        <f>YEAR(T3569)</f>
        <v>2015</v>
      </c>
      <c r="T3569" s="14">
        <f>(((J3569/60)/60)/24)+DATE(1970,1,1)</f>
        <v>42273.884305555555</v>
      </c>
      <c r="U3569" s="15">
        <f>(((I3569/60)/60)/24)+DATE(1970,1,1)</f>
        <v>42300.458333333328</v>
      </c>
    </row>
    <row r="3570" spans="1:21" ht="29" x14ac:dyDescent="0.35">
      <c r="A3570">
        <v>2636</v>
      </c>
      <c r="B3570" s="3" t="s">
        <v>2636</v>
      </c>
      <c r="C3570" s="3" t="s">
        <v>6746</v>
      </c>
      <c r="D3570" s="6">
        <v>1000</v>
      </c>
      <c r="E3570" s="8">
        <v>550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>ROUND((E3570/D3570)*100,0)</f>
        <v>55</v>
      </c>
      <c r="P3570" s="8">
        <f>IFERROR(ROUND(E3570/L3570,2),0)</f>
        <v>11</v>
      </c>
      <c r="Q3570" s="10" t="s">
        <v>8316</v>
      </c>
      <c r="R3570" t="s">
        <v>8350</v>
      </c>
      <c r="S3570">
        <f>YEAR(T3570)</f>
        <v>2016</v>
      </c>
      <c r="T3570" s="14">
        <f>(((J3570/60)/60)/24)+DATE(1970,1,1)</f>
        <v>42636.614745370374</v>
      </c>
      <c r="U3570" s="15">
        <f>(((I3570/60)/60)/24)+DATE(1970,1,1)</f>
        <v>42659.041666666672</v>
      </c>
    </row>
    <row r="3571" spans="1:21" ht="29" x14ac:dyDescent="0.35">
      <c r="A3571">
        <v>2668</v>
      </c>
      <c r="B3571" s="3" t="s">
        <v>2668</v>
      </c>
      <c r="C3571" s="3" t="s">
        <v>6778</v>
      </c>
      <c r="D3571" s="6">
        <v>1000</v>
      </c>
      <c r="E3571" s="8">
        <v>504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>ROUND((E3571/D3571)*100,0)</f>
        <v>50</v>
      </c>
      <c r="P3571" s="8">
        <f>IFERROR(ROUND(E3571/L3571,2),0)</f>
        <v>18</v>
      </c>
      <c r="Q3571" s="10" t="s">
        <v>8316</v>
      </c>
      <c r="R3571" t="s">
        <v>8355</v>
      </c>
      <c r="S3571">
        <f>YEAR(T3571)</f>
        <v>2015</v>
      </c>
      <c r="T3571" s="14">
        <f>(((J3571/60)/60)/24)+DATE(1970,1,1)</f>
        <v>42275.588715277772</v>
      </c>
      <c r="U3571" s="15">
        <f>(((I3571/60)/60)/24)+DATE(1970,1,1)</f>
        <v>42317.60555555555</v>
      </c>
    </row>
    <row r="3572" spans="1:21" ht="29" x14ac:dyDescent="0.35">
      <c r="A3572">
        <v>2759</v>
      </c>
      <c r="B3572" s="3" t="s">
        <v>2759</v>
      </c>
      <c r="C3572" s="3" t="s">
        <v>6869</v>
      </c>
      <c r="D3572" s="6">
        <v>1000</v>
      </c>
      <c r="E3572" s="8">
        <v>401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>ROUND((E3572/D3572)*100,0)</f>
        <v>40</v>
      </c>
      <c r="P3572" s="8">
        <f>IFERROR(ROUND(E3572/L3572,2),0)</f>
        <v>200.5</v>
      </c>
      <c r="Q3572" s="10" t="s">
        <v>8318</v>
      </c>
      <c r="R3572" t="s">
        <v>8354</v>
      </c>
      <c r="S3572">
        <f>YEAR(T3572)</f>
        <v>2016</v>
      </c>
      <c r="T3572" s="14">
        <f>(((J3572/60)/60)/24)+DATE(1970,1,1)</f>
        <v>42524.36650462963</v>
      </c>
      <c r="U3572" s="15">
        <f>(((I3572/60)/60)/24)+DATE(1970,1,1)</f>
        <v>42567.36650462963</v>
      </c>
    </row>
    <row r="3573" spans="1:21" ht="29" x14ac:dyDescent="0.35">
      <c r="A3573">
        <v>2782</v>
      </c>
      <c r="B3573" s="3" t="s">
        <v>2782</v>
      </c>
      <c r="C3573" s="3" t="s">
        <v>6892</v>
      </c>
      <c r="D3573" s="6">
        <v>1000</v>
      </c>
      <c r="E3573" s="8">
        <v>375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>ROUND((E3573/D3573)*100,0)</f>
        <v>38</v>
      </c>
      <c r="P3573" s="8">
        <f>IFERROR(ROUND(E3573/L3573,2),0)</f>
        <v>20.83</v>
      </c>
      <c r="Q3573" s="10" t="s">
        <v>8339</v>
      </c>
      <c r="R3573" t="s">
        <v>8340</v>
      </c>
      <c r="S3573">
        <f>YEAR(T3573)</f>
        <v>2015</v>
      </c>
      <c r="T3573" s="14">
        <f>(((J3573/60)/60)/24)+DATE(1970,1,1)</f>
        <v>42026.924976851849</v>
      </c>
      <c r="U3573" s="15">
        <f>(((I3573/60)/60)/24)+DATE(1970,1,1)</f>
        <v>42052.207638888889</v>
      </c>
    </row>
    <row r="3574" spans="1:21" ht="29" x14ac:dyDescent="0.35">
      <c r="A3574">
        <v>2783</v>
      </c>
      <c r="B3574" s="3" t="s">
        <v>2783</v>
      </c>
      <c r="C3574" s="3" t="s">
        <v>6893</v>
      </c>
      <c r="D3574" s="6">
        <v>1000</v>
      </c>
      <c r="E3574" s="8">
        <v>375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>ROUND((E3574/D3574)*100,0)</f>
        <v>38</v>
      </c>
      <c r="P3574" s="8">
        <f>IFERROR(ROUND(E3574/L3574,2),0)</f>
        <v>6.15</v>
      </c>
      <c r="Q3574" s="10" t="s">
        <v>8339</v>
      </c>
      <c r="R3574" t="s">
        <v>8340</v>
      </c>
      <c r="S3574">
        <f>YEAR(T3574)</f>
        <v>2015</v>
      </c>
      <c r="T3574" s="14">
        <f>(((J3574/60)/60)/24)+DATE(1970,1,1)</f>
        <v>42103.535254629634</v>
      </c>
      <c r="U3574" s="15">
        <f>(((I3574/60)/60)/24)+DATE(1970,1,1)</f>
        <v>42117.535254629634</v>
      </c>
    </row>
    <row r="3575" spans="1:21" ht="29" x14ac:dyDescent="0.35">
      <c r="A3575">
        <v>2787</v>
      </c>
      <c r="B3575" s="3" t="s">
        <v>2787</v>
      </c>
      <c r="C3575" s="3" t="s">
        <v>6897</v>
      </c>
      <c r="D3575" s="6">
        <v>1000</v>
      </c>
      <c r="E3575" s="8">
        <v>362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>ROUND((E3575/D3575)*100,0)</f>
        <v>36</v>
      </c>
      <c r="P3575" s="8">
        <f>IFERROR(ROUND(E3575/L3575,2),0)</f>
        <v>9.5299999999999994</v>
      </c>
      <c r="Q3575" s="10" t="s">
        <v>8339</v>
      </c>
      <c r="R3575" t="s">
        <v>8340</v>
      </c>
      <c r="S3575">
        <f>YEAR(T3575)</f>
        <v>2014</v>
      </c>
      <c r="T3575" s="14">
        <f>(((J3575/60)/60)/24)+DATE(1970,1,1)</f>
        <v>41808.198518518519</v>
      </c>
      <c r="U3575" s="15">
        <f>(((I3575/60)/60)/24)+DATE(1970,1,1)</f>
        <v>41838.198518518519</v>
      </c>
    </row>
    <row r="3576" spans="1:21" ht="29" x14ac:dyDescent="0.35">
      <c r="A3576">
        <v>2800</v>
      </c>
      <c r="B3576" s="3" t="s">
        <v>2800</v>
      </c>
      <c r="C3576" s="3" t="s">
        <v>6910</v>
      </c>
      <c r="D3576" s="6">
        <v>1000</v>
      </c>
      <c r="E3576" s="8">
        <v>350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>ROUND((E3576/D3576)*100,0)</f>
        <v>35</v>
      </c>
      <c r="P3576" s="8">
        <f>IFERROR(ROUND(E3576/L3576,2),0)</f>
        <v>11.29</v>
      </c>
      <c r="Q3576" s="10" t="s">
        <v>8339</v>
      </c>
      <c r="R3576" t="s">
        <v>8340</v>
      </c>
      <c r="S3576">
        <f>YEAR(T3576)</f>
        <v>2014</v>
      </c>
      <c r="T3576" s="14">
        <f>(((J3576/60)/60)/24)+DATE(1970,1,1)</f>
        <v>41948.552847222221</v>
      </c>
      <c r="U3576" s="15">
        <f>(((I3576/60)/60)/24)+DATE(1970,1,1)</f>
        <v>42008.552847222221</v>
      </c>
    </row>
    <row r="3577" spans="1:21" ht="29" x14ac:dyDescent="0.35">
      <c r="A3577">
        <v>2804</v>
      </c>
      <c r="B3577" s="3" t="s">
        <v>2804</v>
      </c>
      <c r="C3577" s="3" t="s">
        <v>6914</v>
      </c>
      <c r="D3577" s="6">
        <v>1000</v>
      </c>
      <c r="E3577" s="8">
        <v>345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>ROUND((E3577/D3577)*100,0)</f>
        <v>35</v>
      </c>
      <c r="P3577" s="8">
        <f>IFERROR(ROUND(E3577/L3577,2),0)</f>
        <v>15</v>
      </c>
      <c r="Q3577" s="10" t="s">
        <v>8339</v>
      </c>
      <c r="R3577" t="s">
        <v>8340</v>
      </c>
      <c r="S3577">
        <f>YEAR(T3577)</f>
        <v>2014</v>
      </c>
      <c r="T3577" s="14">
        <f>(((J3577/60)/60)/24)+DATE(1970,1,1)</f>
        <v>41881.453587962962</v>
      </c>
      <c r="U3577" s="15">
        <f>(((I3577/60)/60)/24)+DATE(1970,1,1)</f>
        <v>41911.453587962962</v>
      </c>
    </row>
    <row r="3578" spans="1:21" ht="29" x14ac:dyDescent="0.35">
      <c r="A3578">
        <v>2821</v>
      </c>
      <c r="B3578" s="3" t="s">
        <v>2821</v>
      </c>
      <c r="C3578" s="3" t="s">
        <v>6931</v>
      </c>
      <c r="D3578" s="6">
        <v>1000</v>
      </c>
      <c r="E3578" s="8">
        <v>320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>ROUND((E3578/D3578)*100,0)</f>
        <v>32</v>
      </c>
      <c r="P3578" s="8">
        <f>IFERROR(ROUND(E3578/L3578,2),0)</f>
        <v>9.14</v>
      </c>
      <c r="Q3578" s="10" t="s">
        <v>8339</v>
      </c>
      <c r="R3578" t="s">
        <v>8340</v>
      </c>
      <c r="S3578">
        <f>YEAR(T3578)</f>
        <v>2014</v>
      </c>
      <c r="T3578" s="14">
        <f>(((J3578/60)/60)/24)+DATE(1970,1,1)</f>
        <v>41875.922858796301</v>
      </c>
      <c r="U3578" s="15">
        <f>(((I3578/60)/60)/24)+DATE(1970,1,1)</f>
        <v>41905.922858796301</v>
      </c>
    </row>
    <row r="3579" spans="1:21" ht="29" x14ac:dyDescent="0.35">
      <c r="A3579">
        <v>2835</v>
      </c>
      <c r="B3579" s="3" t="s">
        <v>2835</v>
      </c>
      <c r="C3579" s="3" t="s">
        <v>6945</v>
      </c>
      <c r="D3579" s="6">
        <v>1000</v>
      </c>
      <c r="E3579" s="8">
        <v>301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>ROUND((E3579/D3579)*100,0)</f>
        <v>30</v>
      </c>
      <c r="P3579" s="8">
        <f>IFERROR(ROUND(E3579/L3579,2),0)</f>
        <v>3.24</v>
      </c>
      <c r="Q3579" s="10" t="s">
        <v>8339</v>
      </c>
      <c r="R3579" t="s">
        <v>8340</v>
      </c>
      <c r="S3579">
        <f>YEAR(T3579)</f>
        <v>2015</v>
      </c>
      <c r="T3579" s="14">
        <f>(((J3579/60)/60)/24)+DATE(1970,1,1)</f>
        <v>42313.703900462962</v>
      </c>
      <c r="U3579" s="15">
        <f>(((I3579/60)/60)/24)+DATE(1970,1,1)</f>
        <v>42343</v>
      </c>
    </row>
    <row r="3580" spans="1:21" ht="29" x14ac:dyDescent="0.35">
      <c r="A3580">
        <v>2841</v>
      </c>
      <c r="B3580" s="3" t="s">
        <v>2841</v>
      </c>
      <c r="C3580" s="3" t="s">
        <v>6951</v>
      </c>
      <c r="D3580" s="6">
        <v>1000</v>
      </c>
      <c r="E3580" s="8">
        <v>300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>ROUND((E3580/D3580)*100,0)</f>
        <v>30</v>
      </c>
      <c r="P3580" s="8">
        <f>IFERROR(ROUND(E3580/L3580,2),0)</f>
        <v>300</v>
      </c>
      <c r="Q3580" s="10" t="s">
        <v>8339</v>
      </c>
      <c r="R3580" t="s">
        <v>8340</v>
      </c>
      <c r="S3580">
        <f>YEAR(T3580)</f>
        <v>2015</v>
      </c>
      <c r="T3580" s="14">
        <f>(((J3580/60)/60)/24)+DATE(1970,1,1)</f>
        <v>42291.739548611105</v>
      </c>
      <c r="U3580" s="15">
        <f>(((I3580/60)/60)/24)+DATE(1970,1,1)</f>
        <v>42351.781215277777</v>
      </c>
    </row>
    <row r="3581" spans="1:21" ht="29" x14ac:dyDescent="0.35">
      <c r="A3581">
        <v>2854</v>
      </c>
      <c r="B3581" s="3" t="s">
        <v>2854</v>
      </c>
      <c r="C3581" s="3" t="s">
        <v>6964</v>
      </c>
      <c r="D3581" s="6">
        <v>1000</v>
      </c>
      <c r="E3581" s="8">
        <v>289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>ROUND((E3581/D3581)*100,0)</f>
        <v>29</v>
      </c>
      <c r="P3581" s="8">
        <f>IFERROR(ROUND(E3581/L3581,2),0)</f>
        <v>20.64</v>
      </c>
      <c r="Q3581" s="10" t="s">
        <v>8339</v>
      </c>
      <c r="R3581" t="s">
        <v>8340</v>
      </c>
      <c r="S3581">
        <f>YEAR(T3581)</f>
        <v>2015</v>
      </c>
      <c r="T3581" s="14">
        <f>(((J3581/60)/60)/24)+DATE(1970,1,1)</f>
        <v>42111.71665509259</v>
      </c>
      <c r="U3581" s="15">
        <f>(((I3581/60)/60)/24)+DATE(1970,1,1)</f>
        <v>42131.71665509259</v>
      </c>
    </row>
    <row r="3582" spans="1:21" ht="29" x14ac:dyDescent="0.35">
      <c r="A3582">
        <v>2858</v>
      </c>
      <c r="B3582" s="3" t="s">
        <v>2858</v>
      </c>
      <c r="C3582" s="3" t="s">
        <v>6968</v>
      </c>
      <c r="D3582" s="6">
        <v>1000</v>
      </c>
      <c r="E3582" s="8">
        <v>285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>ROUND((E3582/D3582)*100,0)</f>
        <v>29</v>
      </c>
      <c r="P3582" s="8">
        <f>IFERROR(ROUND(E3582/L3582,2),0)</f>
        <v>0</v>
      </c>
      <c r="Q3582" s="10" t="s">
        <v>8339</v>
      </c>
      <c r="R3582" t="s">
        <v>8340</v>
      </c>
      <c r="S3582">
        <f>YEAR(T3582)</f>
        <v>2014</v>
      </c>
      <c r="T3582" s="14">
        <f>(((J3582/60)/60)/24)+DATE(1970,1,1)</f>
        <v>41954.545081018514</v>
      </c>
      <c r="U3582" s="15">
        <f>(((I3582/60)/60)/24)+DATE(1970,1,1)</f>
        <v>41978.477777777778</v>
      </c>
    </row>
    <row r="3583" spans="1:21" ht="29" x14ac:dyDescent="0.35">
      <c r="A3583">
        <v>2915</v>
      </c>
      <c r="B3583" s="3" t="s">
        <v>2915</v>
      </c>
      <c r="C3583" s="3" t="s">
        <v>7025</v>
      </c>
      <c r="D3583" s="6">
        <v>1000</v>
      </c>
      <c r="E3583" s="8">
        <v>245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>ROUND((E3583/D3583)*100,0)</f>
        <v>25</v>
      </c>
      <c r="P3583" s="8">
        <f>IFERROR(ROUND(E3583/L3583,2),0)</f>
        <v>81.67</v>
      </c>
      <c r="Q3583" s="10" t="s">
        <v>8339</v>
      </c>
      <c r="R3583" t="s">
        <v>8340</v>
      </c>
      <c r="S3583">
        <f>YEAR(T3583)</f>
        <v>2016</v>
      </c>
      <c r="T3583" s="14">
        <f>(((J3583/60)/60)/24)+DATE(1970,1,1)</f>
        <v>42415.398032407407</v>
      </c>
      <c r="U3583" s="15">
        <f>(((I3583/60)/60)/24)+DATE(1970,1,1)</f>
        <v>42445.356365740736</v>
      </c>
    </row>
    <row r="3584" spans="1:21" ht="29" x14ac:dyDescent="0.35">
      <c r="A3584">
        <v>2928</v>
      </c>
      <c r="B3584" s="3" t="s">
        <v>2928</v>
      </c>
      <c r="C3584" s="3" t="s">
        <v>7038</v>
      </c>
      <c r="D3584" s="6">
        <v>1000</v>
      </c>
      <c r="E3584" s="8">
        <v>234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>ROUND((E3584/D3584)*100,0)</f>
        <v>23</v>
      </c>
      <c r="P3584" s="8">
        <f>IFERROR(ROUND(E3584/L3584,2),0)</f>
        <v>9.75</v>
      </c>
      <c r="Q3584" s="10" t="s">
        <v>8339</v>
      </c>
      <c r="R3584" t="s">
        <v>8351</v>
      </c>
      <c r="S3584">
        <f>YEAR(T3584)</f>
        <v>2016</v>
      </c>
      <c r="T3584" s="14">
        <f>(((J3584/60)/60)/24)+DATE(1970,1,1)</f>
        <v>42403.998217592598</v>
      </c>
      <c r="U3584" s="15">
        <f>(((I3584/60)/60)/24)+DATE(1970,1,1)</f>
        <v>42433.998217592598</v>
      </c>
    </row>
    <row r="3585" spans="1:21" ht="29" x14ac:dyDescent="0.35">
      <c r="A3585">
        <v>2936</v>
      </c>
      <c r="B3585" s="3" t="s">
        <v>2936</v>
      </c>
      <c r="C3585" s="3" t="s">
        <v>7046</v>
      </c>
      <c r="D3585" s="6">
        <v>1000</v>
      </c>
      <c r="E3585" s="8">
        <v>225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>ROUND((E3585/D3585)*100,0)</f>
        <v>23</v>
      </c>
      <c r="P3585" s="8">
        <f>IFERROR(ROUND(E3585/L3585,2),0)</f>
        <v>6.62</v>
      </c>
      <c r="Q3585" s="10" t="s">
        <v>8339</v>
      </c>
      <c r="R3585" t="s">
        <v>8351</v>
      </c>
      <c r="S3585">
        <f>YEAR(T3585)</f>
        <v>2014</v>
      </c>
      <c r="T3585" s="14">
        <f>(((J3585/60)/60)/24)+DATE(1970,1,1)</f>
        <v>41912.650729166664</v>
      </c>
      <c r="U3585" s="15">
        <f>(((I3585/60)/60)/24)+DATE(1970,1,1)</f>
        <v>41925.207638888889</v>
      </c>
    </row>
    <row r="3586" spans="1:21" ht="29" x14ac:dyDescent="0.35">
      <c r="A3586">
        <v>2949</v>
      </c>
      <c r="B3586" s="3" t="s">
        <v>2949</v>
      </c>
      <c r="C3586" s="3" t="s">
        <v>7059</v>
      </c>
      <c r="D3586" s="6">
        <v>1000</v>
      </c>
      <c r="E3586" s="8">
        <v>212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>ROUND((E3586/D3586)*100,0)</f>
        <v>21</v>
      </c>
      <c r="P3586" s="8">
        <f>IFERROR(ROUND(E3586/L3586,2),0)</f>
        <v>106</v>
      </c>
      <c r="Q3586" s="10" t="s">
        <v>8339</v>
      </c>
      <c r="R3586" t="s">
        <v>8357</v>
      </c>
      <c r="S3586">
        <f>YEAR(T3586)</f>
        <v>2015</v>
      </c>
      <c r="T3586" s="14">
        <f>(((J3586/60)/60)/24)+DATE(1970,1,1)</f>
        <v>42297.823113425926</v>
      </c>
      <c r="U3586" s="15">
        <f>(((I3586/60)/60)/24)+DATE(1970,1,1)</f>
        <v>42327.864780092597</v>
      </c>
    </row>
    <row r="3587" spans="1:21" ht="29" x14ac:dyDescent="0.35">
      <c r="A3587">
        <v>2962</v>
      </c>
      <c r="B3587" s="3" t="s">
        <v>2962</v>
      </c>
      <c r="C3587" s="3" t="s">
        <v>7072</v>
      </c>
      <c r="D3587" s="6">
        <v>1000</v>
      </c>
      <c r="E3587" s="8">
        <v>204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>ROUND((E3587/D3587)*100,0)</f>
        <v>20</v>
      </c>
      <c r="P3587" s="8">
        <f>IFERROR(ROUND(E3587/L3587,2),0)</f>
        <v>10.199999999999999</v>
      </c>
      <c r="Q3587" s="10" t="s">
        <v>8339</v>
      </c>
      <c r="R3587" t="s">
        <v>8340</v>
      </c>
      <c r="S3587">
        <f>YEAR(T3587)</f>
        <v>2015</v>
      </c>
      <c r="T3587" s="14">
        <f>(((J3587/60)/60)/24)+DATE(1970,1,1)</f>
        <v>42036.24428240741</v>
      </c>
      <c r="U3587" s="15">
        <f>(((I3587/60)/60)/24)+DATE(1970,1,1)</f>
        <v>42064.290972222225</v>
      </c>
    </row>
    <row r="3588" spans="1:21" ht="29" x14ac:dyDescent="0.35">
      <c r="A3588">
        <v>2969</v>
      </c>
      <c r="B3588" s="3" t="s">
        <v>2969</v>
      </c>
      <c r="C3588" s="3" t="s">
        <v>7079</v>
      </c>
      <c r="D3588" s="6">
        <v>1000</v>
      </c>
      <c r="E3588" s="8">
        <v>200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>ROUND((E3588/D3588)*100,0)</f>
        <v>20</v>
      </c>
      <c r="P3588" s="8">
        <f>IFERROR(ROUND(E3588/L3588,2),0)</f>
        <v>11.76</v>
      </c>
      <c r="Q3588" s="10" t="s">
        <v>8339</v>
      </c>
      <c r="R3588" t="s">
        <v>8340</v>
      </c>
      <c r="S3588">
        <f>YEAR(T3588)</f>
        <v>2015</v>
      </c>
      <c r="T3588" s="14">
        <f>(((J3588/60)/60)/24)+DATE(1970,1,1)</f>
        <v>42097.786493055552</v>
      </c>
      <c r="U3588" s="15">
        <f>(((I3588/60)/60)/24)+DATE(1970,1,1)</f>
        <v>42127.952083333337</v>
      </c>
    </row>
    <row r="3589" spans="1:21" ht="29" x14ac:dyDescent="0.35">
      <c r="A3589">
        <v>2988</v>
      </c>
      <c r="B3589" s="3" t="s">
        <v>2988</v>
      </c>
      <c r="C3589" s="3" t="s">
        <v>7098</v>
      </c>
      <c r="D3589" s="6">
        <v>1000</v>
      </c>
      <c r="E3589" s="8">
        <v>187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>ROUND((E3589/D3589)*100,0)</f>
        <v>19</v>
      </c>
      <c r="P3589" s="8">
        <f>IFERROR(ROUND(E3589/L3589,2),0)</f>
        <v>6.68</v>
      </c>
      <c r="Q3589" s="10" t="s">
        <v>8339</v>
      </c>
      <c r="R3589" t="s">
        <v>8357</v>
      </c>
      <c r="S3589">
        <f>YEAR(T3589)</f>
        <v>2016</v>
      </c>
      <c r="T3589" s="14">
        <f>(((J3589/60)/60)/24)+DATE(1970,1,1)</f>
        <v>42511.362048611118</v>
      </c>
      <c r="U3589" s="15">
        <f>(((I3589/60)/60)/24)+DATE(1970,1,1)</f>
        <v>42541.362048611118</v>
      </c>
    </row>
    <row r="3590" spans="1:21" x14ac:dyDescent="0.35">
      <c r="A3590">
        <v>2993</v>
      </c>
      <c r="B3590" s="3" t="s">
        <v>2993</v>
      </c>
      <c r="C3590" s="3" t="s">
        <v>7103</v>
      </c>
      <c r="D3590" s="6">
        <v>1000</v>
      </c>
      <c r="E3590" s="8">
        <v>180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>ROUND((E3590/D3590)*100,0)</f>
        <v>18</v>
      </c>
      <c r="P3590" s="8">
        <f>IFERROR(ROUND(E3590/L3590,2),0)</f>
        <v>8.18</v>
      </c>
      <c r="Q3590" s="10" t="s">
        <v>8339</v>
      </c>
      <c r="R3590" t="s">
        <v>8357</v>
      </c>
      <c r="S3590">
        <f>YEAR(T3590)</f>
        <v>2016</v>
      </c>
      <c r="T3590" s="14">
        <f>(((J3590/60)/60)/24)+DATE(1970,1,1)</f>
        <v>42390.838738425926</v>
      </c>
      <c r="U3590" s="15">
        <f>(((I3590/60)/60)/24)+DATE(1970,1,1)</f>
        <v>42420.838738425926</v>
      </c>
    </row>
    <row r="3591" spans="1:21" ht="29" x14ac:dyDescent="0.35">
      <c r="A3591">
        <v>3032</v>
      </c>
      <c r="B3591" s="3" t="s">
        <v>3032</v>
      </c>
      <c r="C3591" s="3" t="s">
        <v>7142</v>
      </c>
      <c r="D3591" s="6">
        <v>1000</v>
      </c>
      <c r="E3591" s="8">
        <v>145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>ROUND((E3591/D3591)*100,0)</f>
        <v>15</v>
      </c>
      <c r="P3591" s="8">
        <f>IFERROR(ROUND(E3591/L3591,2),0)</f>
        <v>5.8</v>
      </c>
      <c r="Q3591" s="10" t="s">
        <v>8339</v>
      </c>
      <c r="R3591" t="s">
        <v>8357</v>
      </c>
      <c r="S3591">
        <f>YEAR(T3591)</f>
        <v>2015</v>
      </c>
      <c r="T3591" s="14">
        <f>(((J3591/60)/60)/24)+DATE(1970,1,1)</f>
        <v>42228.044664351852</v>
      </c>
      <c r="U3591" s="15">
        <f>(((I3591/60)/60)/24)+DATE(1970,1,1)</f>
        <v>42258.044664351852</v>
      </c>
    </row>
    <row r="3592" spans="1:21" ht="29" x14ac:dyDescent="0.35">
      <c r="A3592">
        <v>3038</v>
      </c>
      <c r="B3592" s="3" t="s">
        <v>3038</v>
      </c>
      <c r="C3592" s="3" t="s">
        <v>7148</v>
      </c>
      <c r="D3592" s="6">
        <v>1000</v>
      </c>
      <c r="E3592" s="8">
        <v>140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>ROUND((E3592/D3592)*100,0)</f>
        <v>14</v>
      </c>
      <c r="P3592" s="8">
        <f>IFERROR(ROUND(E3592/L3592,2),0)</f>
        <v>5.19</v>
      </c>
      <c r="Q3592" s="10" t="s">
        <v>8339</v>
      </c>
      <c r="R3592" t="s">
        <v>8357</v>
      </c>
      <c r="S3592">
        <f>YEAR(T3592)</f>
        <v>2016</v>
      </c>
      <c r="T3592" s="14">
        <f>(((J3592/60)/60)/24)+DATE(1970,1,1)</f>
        <v>42373.252280092594</v>
      </c>
      <c r="U3592" s="15">
        <f>(((I3592/60)/60)/24)+DATE(1970,1,1)</f>
        <v>42433.252280092594</v>
      </c>
    </row>
    <row r="3593" spans="1:21" ht="29" x14ac:dyDescent="0.35">
      <c r="A3593">
        <v>3069</v>
      </c>
      <c r="B3593" s="3" t="s">
        <v>3069</v>
      </c>
      <c r="C3593" s="3" t="s">
        <v>7179</v>
      </c>
      <c r="D3593" s="6">
        <v>1000</v>
      </c>
      <c r="E3593" s="8">
        <v>125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>ROUND((E3593/D3593)*100,0)</f>
        <v>13</v>
      </c>
      <c r="P3593" s="8">
        <f>IFERROR(ROUND(E3593/L3593,2),0)</f>
        <v>17.86</v>
      </c>
      <c r="Q3593" s="10" t="s">
        <v>8339</v>
      </c>
      <c r="R3593" t="s">
        <v>8357</v>
      </c>
      <c r="S3593">
        <f>YEAR(T3593)</f>
        <v>2014</v>
      </c>
      <c r="T3593" s="14">
        <f>(((J3593/60)/60)/24)+DATE(1970,1,1)</f>
        <v>41957.833726851852</v>
      </c>
      <c r="U3593" s="15">
        <f>(((I3593/60)/60)/24)+DATE(1970,1,1)</f>
        <v>41987.833726851852</v>
      </c>
    </row>
    <row r="3594" spans="1:21" ht="29" x14ac:dyDescent="0.35">
      <c r="A3594">
        <v>3106</v>
      </c>
      <c r="B3594" s="3" t="s">
        <v>3106</v>
      </c>
      <c r="C3594" s="3" t="s">
        <v>7216</v>
      </c>
      <c r="D3594" s="6">
        <v>1000</v>
      </c>
      <c r="E3594" s="8">
        <v>106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>ROUND((E3594/D3594)*100,0)</f>
        <v>11</v>
      </c>
      <c r="P3594" s="8">
        <f>IFERROR(ROUND(E3594/L3594,2),0)</f>
        <v>26.5</v>
      </c>
      <c r="Q3594" s="10" t="s">
        <v>8339</v>
      </c>
      <c r="R3594" t="s">
        <v>8357</v>
      </c>
      <c r="S3594">
        <f>YEAR(T3594)</f>
        <v>2015</v>
      </c>
      <c r="T3594" s="14">
        <f>(((J3594/60)/60)/24)+DATE(1970,1,1)</f>
        <v>42241.429120370376</v>
      </c>
      <c r="U3594" s="15">
        <f>(((I3594/60)/60)/24)+DATE(1970,1,1)</f>
        <v>42263.916666666672</v>
      </c>
    </row>
    <row r="3595" spans="1:21" ht="29" x14ac:dyDescent="0.35">
      <c r="A3595">
        <v>3117</v>
      </c>
      <c r="B3595" s="3" t="s">
        <v>3117</v>
      </c>
      <c r="C3595" s="3" t="s">
        <v>7227</v>
      </c>
      <c r="D3595" s="6">
        <v>1000</v>
      </c>
      <c r="E3595" s="8">
        <v>105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>ROUND((E3595/D3595)*100,0)</f>
        <v>11</v>
      </c>
      <c r="P3595" s="8">
        <f>IFERROR(ROUND(E3595/L3595,2),0)</f>
        <v>105</v>
      </c>
      <c r="Q3595" s="10" t="s">
        <v>8339</v>
      </c>
      <c r="R3595" t="s">
        <v>8357</v>
      </c>
      <c r="S3595">
        <f>YEAR(T3595)</f>
        <v>2016</v>
      </c>
      <c r="T3595" s="14">
        <f>(((J3595/60)/60)/24)+DATE(1970,1,1)</f>
        <v>42509.374537037031</v>
      </c>
      <c r="U3595" s="15">
        <f>(((I3595/60)/60)/24)+DATE(1970,1,1)</f>
        <v>42517.55</v>
      </c>
    </row>
    <row r="3596" spans="1:21" ht="29" x14ac:dyDescent="0.35">
      <c r="A3596">
        <v>3134</v>
      </c>
      <c r="B3596" s="3" t="s">
        <v>3134</v>
      </c>
      <c r="C3596" s="3" t="s">
        <v>7244</v>
      </c>
      <c r="D3596" s="6">
        <v>1000</v>
      </c>
      <c r="E3596" s="8">
        <v>100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>ROUND((E3596/D3596)*100,0)</f>
        <v>10</v>
      </c>
      <c r="P3596" s="8">
        <f>IFERROR(ROUND(E3596/L3596,2),0)</f>
        <v>8.33</v>
      </c>
      <c r="Q3596" s="10" t="s">
        <v>8339</v>
      </c>
      <c r="R3596" t="s">
        <v>8340</v>
      </c>
      <c r="S3596">
        <f>YEAR(T3596)</f>
        <v>2017</v>
      </c>
      <c r="T3596" s="14">
        <f>(((J3596/60)/60)/24)+DATE(1970,1,1)</f>
        <v>42800.720127314817</v>
      </c>
      <c r="U3596" s="15">
        <f>(((I3596/60)/60)/24)+DATE(1970,1,1)</f>
        <v>42821.678460648152</v>
      </c>
    </row>
    <row r="3597" spans="1:21" ht="29" x14ac:dyDescent="0.35">
      <c r="A3597">
        <v>3185</v>
      </c>
      <c r="B3597" s="3" t="s">
        <v>3185</v>
      </c>
      <c r="C3597" s="3" t="s">
        <v>7295</v>
      </c>
      <c r="D3597" s="6">
        <v>1000</v>
      </c>
      <c r="E3597" s="8">
        <v>80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>ROUND((E3597/D3597)*100,0)</f>
        <v>8</v>
      </c>
      <c r="P3597" s="8">
        <f>IFERROR(ROUND(E3597/L3597,2),0)</f>
        <v>3.33</v>
      </c>
      <c r="Q3597" s="10" t="s">
        <v>8339</v>
      </c>
      <c r="R3597" t="s">
        <v>8340</v>
      </c>
      <c r="S3597">
        <f>YEAR(T3597)</f>
        <v>2014</v>
      </c>
      <c r="T3597" s="14">
        <f>(((J3597/60)/60)/24)+DATE(1970,1,1)</f>
        <v>41829.977326388893</v>
      </c>
      <c r="U3597" s="15">
        <f>(((I3597/60)/60)/24)+DATE(1970,1,1)</f>
        <v>41836.977326388893</v>
      </c>
    </row>
    <row r="3598" spans="1:21" ht="29" x14ac:dyDescent="0.35">
      <c r="A3598">
        <v>3203</v>
      </c>
      <c r="B3598" s="3" t="s">
        <v>3203</v>
      </c>
      <c r="C3598" s="3" t="s">
        <v>7313</v>
      </c>
      <c r="D3598" s="6">
        <v>1000</v>
      </c>
      <c r="E3598" s="8">
        <v>74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>ROUND((E3598/D3598)*100,0)</f>
        <v>7</v>
      </c>
      <c r="P3598" s="8">
        <f>IFERROR(ROUND(E3598/L3598,2),0)</f>
        <v>12.33</v>
      </c>
      <c r="Q3598" s="10" t="s">
        <v>8339</v>
      </c>
      <c r="R3598" t="s">
        <v>8351</v>
      </c>
      <c r="S3598">
        <f>YEAR(T3598)</f>
        <v>2015</v>
      </c>
      <c r="T3598" s="14">
        <f>(((J3598/60)/60)/24)+DATE(1970,1,1)</f>
        <v>42242.988680555558</v>
      </c>
      <c r="U3598" s="15">
        <f>(((I3598/60)/60)/24)+DATE(1970,1,1)</f>
        <v>42272.988680555558</v>
      </c>
    </row>
    <row r="3599" spans="1:21" ht="29" x14ac:dyDescent="0.35">
      <c r="A3599">
        <v>3231</v>
      </c>
      <c r="B3599" s="3" t="s">
        <v>3231</v>
      </c>
      <c r="C3599" s="3" t="s">
        <v>7341</v>
      </c>
      <c r="D3599" s="6">
        <v>1000</v>
      </c>
      <c r="E3599" s="8">
        <v>63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>ROUND((E3599/D3599)*100,0)</f>
        <v>6</v>
      </c>
      <c r="P3599" s="8">
        <f>IFERROR(ROUND(E3599/L3599,2),0)</f>
        <v>2.25</v>
      </c>
      <c r="Q3599" s="10" t="s">
        <v>8339</v>
      </c>
      <c r="R3599" t="s">
        <v>8340</v>
      </c>
      <c r="S3599">
        <f>YEAR(T3599)</f>
        <v>2016</v>
      </c>
      <c r="T3599" s="14">
        <f>(((J3599/60)/60)/24)+DATE(1970,1,1)</f>
        <v>42446.943831018521</v>
      </c>
      <c r="U3599" s="15">
        <f>(((I3599/60)/60)/24)+DATE(1970,1,1)</f>
        <v>42476.943831018521</v>
      </c>
    </row>
    <row r="3600" spans="1:21" ht="29" x14ac:dyDescent="0.35">
      <c r="A3600">
        <v>3232</v>
      </c>
      <c r="B3600" s="3" t="s">
        <v>3232</v>
      </c>
      <c r="C3600" s="3" t="s">
        <v>7342</v>
      </c>
      <c r="D3600" s="6">
        <v>1000</v>
      </c>
      <c r="E3600" s="8">
        <v>62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>ROUND((E3600/D3600)*100,0)</f>
        <v>6</v>
      </c>
      <c r="P3600" s="8">
        <f>IFERROR(ROUND(E3600/L3600,2),0)</f>
        <v>2.38</v>
      </c>
      <c r="Q3600" s="10" t="s">
        <v>8339</v>
      </c>
      <c r="R3600" t="s">
        <v>8340</v>
      </c>
      <c r="S3600">
        <f>YEAR(T3600)</f>
        <v>2016</v>
      </c>
      <c r="T3600" s="14">
        <f>(((J3600/60)/60)/24)+DATE(1970,1,1)</f>
        <v>42463.81385416667</v>
      </c>
      <c r="U3600" s="15">
        <f>(((I3600/60)/60)/24)+DATE(1970,1,1)</f>
        <v>42494.165972222225</v>
      </c>
    </row>
    <row r="3601" spans="1:21" ht="29" x14ac:dyDescent="0.35">
      <c r="A3601">
        <v>3307</v>
      </c>
      <c r="B3601" s="3" t="s">
        <v>3307</v>
      </c>
      <c r="C3601" s="3" t="s">
        <v>7417</v>
      </c>
      <c r="D3601" s="6">
        <v>1000</v>
      </c>
      <c r="E3601" s="8">
        <v>47.69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>ROUND((E3601/D3601)*100,0)</f>
        <v>5</v>
      </c>
      <c r="P3601" s="8">
        <f>IFERROR(ROUND(E3601/L3601,2),0)</f>
        <v>2.38</v>
      </c>
      <c r="Q3601" s="10" t="s">
        <v>8339</v>
      </c>
      <c r="R3601" t="s">
        <v>8340</v>
      </c>
      <c r="S3601">
        <f>YEAR(T3601)</f>
        <v>2016</v>
      </c>
      <c r="T3601" s="14">
        <f>(((J3601/60)/60)/24)+DATE(1970,1,1)</f>
        <v>42475.057164351849</v>
      </c>
      <c r="U3601" s="15">
        <f>(((I3601/60)/60)/24)+DATE(1970,1,1)</f>
        <v>42505.057164351849</v>
      </c>
    </row>
    <row r="3602" spans="1:21" ht="29" x14ac:dyDescent="0.35">
      <c r="A3602">
        <v>3323</v>
      </c>
      <c r="B3602" s="3" t="s">
        <v>3323</v>
      </c>
      <c r="C3602" s="3" t="s">
        <v>7433</v>
      </c>
      <c r="D3602" s="6">
        <v>1000</v>
      </c>
      <c r="E3602" s="8">
        <v>45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>ROUND((E3602/D3602)*100,0)</f>
        <v>5</v>
      </c>
      <c r="P3602" s="8">
        <f>IFERROR(ROUND(E3602/L3602,2),0)</f>
        <v>0.92</v>
      </c>
      <c r="Q3602" s="10" t="s">
        <v>8339</v>
      </c>
      <c r="R3602" t="s">
        <v>8340</v>
      </c>
      <c r="S3602">
        <f>YEAR(T3602)</f>
        <v>2016</v>
      </c>
      <c r="T3602" s="14">
        <f>(((J3602/60)/60)/24)+DATE(1970,1,1)</f>
        <v>42608.36583333333</v>
      </c>
      <c r="U3602" s="15">
        <f>(((I3602/60)/60)/24)+DATE(1970,1,1)</f>
        <v>42638.36583333333</v>
      </c>
    </row>
    <row r="3603" spans="1:21" ht="29" x14ac:dyDescent="0.35">
      <c r="A3603">
        <v>3329</v>
      </c>
      <c r="B3603" s="3" t="s">
        <v>3329</v>
      </c>
      <c r="C3603" s="3" t="s">
        <v>7439</v>
      </c>
      <c r="D3603" s="6">
        <v>1000</v>
      </c>
      <c r="E3603" s="8">
        <v>41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>ROUND((E3603/D3603)*100,0)</f>
        <v>4</v>
      </c>
      <c r="P3603" s="8">
        <f>IFERROR(ROUND(E3603/L3603,2),0)</f>
        <v>1.58</v>
      </c>
      <c r="Q3603" s="10" t="s">
        <v>8339</v>
      </c>
      <c r="R3603" t="s">
        <v>8340</v>
      </c>
      <c r="S3603">
        <f>YEAR(T3603)</f>
        <v>2014</v>
      </c>
      <c r="T3603" s="14">
        <f>(((J3603/60)/60)/24)+DATE(1970,1,1)</f>
        <v>41837.323009259257</v>
      </c>
      <c r="U3603" s="15">
        <f>(((I3603/60)/60)/24)+DATE(1970,1,1)</f>
        <v>41847.958333333336</v>
      </c>
    </row>
    <row r="3604" spans="1:21" ht="29" x14ac:dyDescent="0.35">
      <c r="A3604">
        <v>3349</v>
      </c>
      <c r="B3604" s="3" t="s">
        <v>3348</v>
      </c>
      <c r="C3604" s="3" t="s">
        <v>7459</v>
      </c>
      <c r="D3604" s="6">
        <v>1000</v>
      </c>
      <c r="E3604" s="8">
        <v>36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>ROUND((E3604/D3604)*100,0)</f>
        <v>4</v>
      </c>
      <c r="P3604" s="8">
        <f>IFERROR(ROUND(E3604/L3604,2),0)</f>
        <v>2.57</v>
      </c>
      <c r="Q3604" s="10" t="s">
        <v>8339</v>
      </c>
      <c r="R3604" t="s">
        <v>8340</v>
      </c>
      <c r="S3604">
        <f>YEAR(T3604)</f>
        <v>2016</v>
      </c>
      <c r="T3604" s="14">
        <f>(((J3604/60)/60)/24)+DATE(1970,1,1)</f>
        <v>42513.110787037032</v>
      </c>
      <c r="U3604" s="15">
        <f>(((I3604/60)/60)/24)+DATE(1970,1,1)</f>
        <v>42534.708333333328</v>
      </c>
    </row>
    <row r="3605" spans="1:21" ht="29" x14ac:dyDescent="0.35">
      <c r="A3605">
        <v>3368</v>
      </c>
      <c r="B3605" s="3" t="s">
        <v>3367</v>
      </c>
      <c r="C3605" s="3" t="s">
        <v>7478</v>
      </c>
      <c r="D3605" s="6">
        <v>1000</v>
      </c>
      <c r="E3605" s="8">
        <v>32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>ROUND((E3605/D3605)*100,0)</f>
        <v>3</v>
      </c>
      <c r="P3605" s="8">
        <f>IFERROR(ROUND(E3605/L3605,2),0)</f>
        <v>1.39</v>
      </c>
      <c r="Q3605" s="10" t="s">
        <v>8339</v>
      </c>
      <c r="R3605" t="s">
        <v>8340</v>
      </c>
      <c r="S3605">
        <f>YEAR(T3605)</f>
        <v>2014</v>
      </c>
      <c r="T3605" s="14">
        <f>(((J3605/60)/60)/24)+DATE(1970,1,1)</f>
        <v>41969.199756944443</v>
      </c>
      <c r="U3605" s="15">
        <f>(((I3605/60)/60)/24)+DATE(1970,1,1)</f>
        <v>42005.208333333328</v>
      </c>
    </row>
    <row r="3606" spans="1:21" ht="29" x14ac:dyDescent="0.35">
      <c r="A3606">
        <v>3372</v>
      </c>
      <c r="B3606" s="3" t="s">
        <v>3371</v>
      </c>
      <c r="C3606" s="3" t="s">
        <v>7482</v>
      </c>
      <c r="D3606" s="6">
        <v>1000</v>
      </c>
      <c r="E3606" s="8">
        <v>31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>ROUND((E3606/D3606)*100,0)</f>
        <v>3</v>
      </c>
      <c r="P3606" s="8">
        <f>IFERROR(ROUND(E3606/L3606,2),0)</f>
        <v>1.1499999999999999</v>
      </c>
      <c r="Q3606" s="10" t="s">
        <v>8339</v>
      </c>
      <c r="R3606" t="s">
        <v>8340</v>
      </c>
      <c r="S3606">
        <f>YEAR(T3606)</f>
        <v>2014</v>
      </c>
      <c r="T3606" s="14">
        <f>(((J3606/60)/60)/24)+DATE(1970,1,1)</f>
        <v>41855.548101851848</v>
      </c>
      <c r="U3606" s="15">
        <f>(((I3606/60)/60)/24)+DATE(1970,1,1)</f>
        <v>41876.207638888889</v>
      </c>
    </row>
    <row r="3607" spans="1:21" ht="29" x14ac:dyDescent="0.35">
      <c r="A3607">
        <v>3435</v>
      </c>
      <c r="B3607" s="3" t="s">
        <v>3434</v>
      </c>
      <c r="C3607" s="3" t="s">
        <v>7545</v>
      </c>
      <c r="D3607" s="6">
        <v>1000</v>
      </c>
      <c r="E3607" s="8">
        <v>25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>ROUND((E3607/D3607)*100,0)</f>
        <v>3</v>
      </c>
      <c r="P3607" s="8">
        <f>IFERROR(ROUND(E3607/L3607,2),0)</f>
        <v>1.32</v>
      </c>
      <c r="Q3607" s="10" t="s">
        <v>8339</v>
      </c>
      <c r="R3607" t="s">
        <v>8340</v>
      </c>
      <c r="S3607">
        <f>YEAR(T3607)</f>
        <v>2016</v>
      </c>
      <c r="T3607" s="14">
        <f>(((J3607/60)/60)/24)+DATE(1970,1,1)</f>
        <v>42572.61681712963</v>
      </c>
      <c r="U3607" s="15">
        <f>(((I3607/60)/60)/24)+DATE(1970,1,1)</f>
        <v>42589.125</v>
      </c>
    </row>
    <row r="3608" spans="1:21" ht="29" x14ac:dyDescent="0.35">
      <c r="A3608">
        <v>3443</v>
      </c>
      <c r="B3608" s="3" t="s">
        <v>3442</v>
      </c>
      <c r="C3608" s="3" t="s">
        <v>7553</v>
      </c>
      <c r="D3608" s="6">
        <v>1000</v>
      </c>
      <c r="E3608" s="8">
        <v>21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>ROUND((E3608/D3608)*100,0)</f>
        <v>2</v>
      </c>
      <c r="P3608" s="8">
        <f>IFERROR(ROUND(E3608/L3608,2),0)</f>
        <v>0.47</v>
      </c>
      <c r="Q3608" s="10" t="s">
        <v>8339</v>
      </c>
      <c r="R3608" t="s">
        <v>8340</v>
      </c>
      <c r="S3608">
        <f>YEAR(T3608)</f>
        <v>2014</v>
      </c>
      <c r="T3608" s="14">
        <f>(((J3608/60)/60)/24)+DATE(1970,1,1)</f>
        <v>41861.524837962963</v>
      </c>
      <c r="U3608" s="15">
        <f>(((I3608/60)/60)/24)+DATE(1970,1,1)</f>
        <v>41891.524837962963</v>
      </c>
    </row>
    <row r="3609" spans="1:21" ht="29" x14ac:dyDescent="0.35">
      <c r="A3609">
        <v>3446</v>
      </c>
      <c r="B3609" s="3" t="s">
        <v>3445</v>
      </c>
      <c r="C3609" s="3" t="s">
        <v>7556</v>
      </c>
      <c r="D3609" s="6">
        <v>1000</v>
      </c>
      <c r="E3609" s="8">
        <v>21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>ROUND((E3609/D3609)*100,0)</f>
        <v>2</v>
      </c>
      <c r="P3609" s="8">
        <f>IFERROR(ROUND(E3609/L3609,2),0)</f>
        <v>0.84</v>
      </c>
      <c r="Q3609" s="10" t="s">
        <v>8339</v>
      </c>
      <c r="R3609" t="s">
        <v>8340</v>
      </c>
      <c r="S3609">
        <f>YEAR(T3609)</f>
        <v>2015</v>
      </c>
      <c r="T3609" s="14">
        <f>(((J3609/60)/60)/24)+DATE(1970,1,1)</f>
        <v>42016.832465277781</v>
      </c>
      <c r="U3609" s="15">
        <f>(((I3609/60)/60)/24)+DATE(1970,1,1)</f>
        <v>42040.513888888891</v>
      </c>
    </row>
    <row r="3610" spans="1:21" x14ac:dyDescent="0.35">
      <c r="A3610">
        <v>3447</v>
      </c>
      <c r="B3610" s="3" t="s">
        <v>3446</v>
      </c>
      <c r="C3610" s="3" t="s">
        <v>7557</v>
      </c>
      <c r="D3610" s="6">
        <v>1000</v>
      </c>
      <c r="E3610" s="8">
        <v>21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>ROUND((E3610/D3610)*100,0)</f>
        <v>2</v>
      </c>
      <c r="P3610" s="8">
        <f>IFERROR(ROUND(E3610/L3610,2),0)</f>
        <v>1.5</v>
      </c>
      <c r="Q3610" s="10" t="s">
        <v>8339</v>
      </c>
      <c r="R3610" t="s">
        <v>8340</v>
      </c>
      <c r="S3610">
        <f>YEAR(T3610)</f>
        <v>2016</v>
      </c>
      <c r="T3610" s="14">
        <f>(((J3610/60)/60)/24)+DATE(1970,1,1)</f>
        <v>42402.889027777783</v>
      </c>
      <c r="U3610" s="15">
        <f>(((I3610/60)/60)/24)+DATE(1970,1,1)</f>
        <v>42447.847361111111</v>
      </c>
    </row>
    <row r="3611" spans="1:21" ht="29" x14ac:dyDescent="0.35">
      <c r="A3611">
        <v>3452</v>
      </c>
      <c r="B3611" s="3" t="s">
        <v>3451</v>
      </c>
      <c r="C3611" s="3" t="s">
        <v>7562</v>
      </c>
      <c r="D3611" s="6">
        <v>1000</v>
      </c>
      <c r="E3611" s="8">
        <v>20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>ROUND((E3611/D3611)*100,0)</f>
        <v>2</v>
      </c>
      <c r="P3611" s="8">
        <f>IFERROR(ROUND(E3611/L3611,2),0)</f>
        <v>0.54</v>
      </c>
      <c r="Q3611" s="10" t="s">
        <v>8339</v>
      </c>
      <c r="R3611" t="s">
        <v>8340</v>
      </c>
      <c r="S3611">
        <f>YEAR(T3611)</f>
        <v>2014</v>
      </c>
      <c r="T3611" s="14">
        <f>(((J3611/60)/60)/24)+DATE(1970,1,1)</f>
        <v>41820.639189814814</v>
      </c>
      <c r="U3611" s="15">
        <f>(((I3611/60)/60)/24)+DATE(1970,1,1)</f>
        <v>41843.165972222225</v>
      </c>
    </row>
    <row r="3612" spans="1:21" ht="29" x14ac:dyDescent="0.35">
      <c r="A3612">
        <v>3490</v>
      </c>
      <c r="B3612" s="3" t="s">
        <v>3489</v>
      </c>
      <c r="C3612" s="3" t="s">
        <v>7600</v>
      </c>
      <c r="D3612" s="6">
        <v>1000</v>
      </c>
      <c r="E3612" s="8">
        <v>12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>ROUND((E3612/D3612)*100,0)</f>
        <v>1</v>
      </c>
      <c r="P3612" s="8">
        <f>IFERROR(ROUND(E3612/L3612,2),0)</f>
        <v>0.44</v>
      </c>
      <c r="Q3612" s="10" t="s">
        <v>8339</v>
      </c>
      <c r="R3612" t="s">
        <v>8340</v>
      </c>
      <c r="S3612">
        <f>YEAR(T3612)</f>
        <v>2016</v>
      </c>
      <c r="T3612" s="14">
        <f>(((J3612/60)/60)/24)+DATE(1970,1,1)</f>
        <v>42443.802361111113</v>
      </c>
      <c r="U3612" s="15">
        <f>(((I3612/60)/60)/24)+DATE(1970,1,1)</f>
        <v>42473.802361111113</v>
      </c>
    </row>
    <row r="3613" spans="1:21" ht="29" x14ac:dyDescent="0.35">
      <c r="A3613">
        <v>3500</v>
      </c>
      <c r="B3613" s="3" t="s">
        <v>3499</v>
      </c>
      <c r="C3613" s="3" t="s">
        <v>7610</v>
      </c>
      <c r="D3613" s="6">
        <v>1000</v>
      </c>
      <c r="E3613" s="8">
        <v>11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>ROUND((E3613/D3613)*100,0)</f>
        <v>1</v>
      </c>
      <c r="P3613" s="8">
        <f>IFERROR(ROUND(E3613/L3613,2),0)</f>
        <v>0.26</v>
      </c>
      <c r="Q3613" s="10" t="s">
        <v>8339</v>
      </c>
      <c r="R3613" t="s">
        <v>8340</v>
      </c>
      <c r="S3613">
        <f>YEAR(T3613)</f>
        <v>2016</v>
      </c>
      <c r="T3613" s="14">
        <f>(((J3613/60)/60)/24)+DATE(1970,1,1)</f>
        <v>42419.91942129629</v>
      </c>
      <c r="U3613" s="15">
        <f>(((I3613/60)/60)/24)+DATE(1970,1,1)</f>
        <v>42436.207638888889</v>
      </c>
    </row>
    <row r="3614" spans="1:21" ht="29" x14ac:dyDescent="0.35">
      <c r="A3614">
        <v>3504</v>
      </c>
      <c r="B3614" s="3" t="s">
        <v>3503</v>
      </c>
      <c r="C3614" s="3" t="s">
        <v>7614</v>
      </c>
      <c r="D3614" s="6">
        <v>1000</v>
      </c>
      <c r="E3614" s="8">
        <v>10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>ROUND((E3614/D3614)*100,0)</f>
        <v>1</v>
      </c>
      <c r="P3614" s="8">
        <f>IFERROR(ROUND(E3614/L3614,2),0)</f>
        <v>1.25</v>
      </c>
      <c r="Q3614" s="10" t="s">
        <v>8339</v>
      </c>
      <c r="R3614" t="s">
        <v>8340</v>
      </c>
      <c r="S3614">
        <f>YEAR(T3614)</f>
        <v>2015</v>
      </c>
      <c r="T3614" s="14">
        <f>(((J3614/60)/60)/24)+DATE(1970,1,1)</f>
        <v>42297.748738425929</v>
      </c>
      <c r="U3614" s="15">
        <f>(((I3614/60)/60)/24)+DATE(1970,1,1)</f>
        <v>42327.790405092594</v>
      </c>
    </row>
    <row r="3615" spans="1:21" ht="29" x14ac:dyDescent="0.35">
      <c r="A3615">
        <v>3512</v>
      </c>
      <c r="B3615" s="3" t="s">
        <v>3511</v>
      </c>
      <c r="C3615" s="3" t="s">
        <v>7622</v>
      </c>
      <c r="D3615" s="6">
        <v>1000</v>
      </c>
      <c r="E3615" s="8">
        <v>10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>ROUND((E3615/D3615)*100,0)</f>
        <v>1</v>
      </c>
      <c r="P3615" s="8">
        <f>IFERROR(ROUND(E3615/L3615,2),0)</f>
        <v>0.59</v>
      </c>
      <c r="Q3615" s="10" t="s">
        <v>8339</v>
      </c>
      <c r="R3615" t="s">
        <v>8340</v>
      </c>
      <c r="S3615">
        <f>YEAR(T3615)</f>
        <v>2015</v>
      </c>
      <c r="T3615" s="14">
        <f>(((J3615/60)/60)/24)+DATE(1970,1,1)</f>
        <v>42057.536944444444</v>
      </c>
      <c r="U3615" s="15">
        <f>(((I3615/60)/60)/24)+DATE(1970,1,1)</f>
        <v>42117.49527777778</v>
      </c>
    </row>
    <row r="3616" spans="1:21" x14ac:dyDescent="0.35">
      <c r="A3616">
        <v>3531</v>
      </c>
      <c r="B3616" s="3" t="s">
        <v>3530</v>
      </c>
      <c r="C3616" s="3" t="s">
        <v>7641</v>
      </c>
      <c r="D3616" s="6">
        <v>1000</v>
      </c>
      <c r="E3616" s="8">
        <v>10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>ROUND((E3616/D3616)*100,0)</f>
        <v>1</v>
      </c>
      <c r="P3616" s="8">
        <f>IFERROR(ROUND(E3616/L3616,2),0)</f>
        <v>0.38</v>
      </c>
      <c r="Q3616" s="10" t="s">
        <v>8339</v>
      </c>
      <c r="R3616" t="s">
        <v>8340</v>
      </c>
      <c r="S3616">
        <f>YEAR(T3616)</f>
        <v>2016</v>
      </c>
      <c r="T3616" s="14">
        <f>(((J3616/60)/60)/24)+DATE(1970,1,1)</f>
        <v>42521.654328703706</v>
      </c>
      <c r="U3616" s="15">
        <f>(((I3616/60)/60)/24)+DATE(1970,1,1)</f>
        <v>42551.654328703706</v>
      </c>
    </row>
    <row r="3617" spans="1:21" ht="29" x14ac:dyDescent="0.35">
      <c r="A3617">
        <v>3549</v>
      </c>
      <c r="B3617" s="3" t="s">
        <v>3548</v>
      </c>
      <c r="C3617" s="3" t="s">
        <v>7659</v>
      </c>
      <c r="D3617" s="6">
        <v>1000</v>
      </c>
      <c r="E3617" s="8">
        <v>10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>ROUND((E3617/D3617)*100,0)</f>
        <v>1</v>
      </c>
      <c r="P3617" s="8">
        <f>IFERROR(ROUND(E3617/L3617,2),0)</f>
        <v>0.24</v>
      </c>
      <c r="Q3617" s="10" t="s">
        <v>8339</v>
      </c>
      <c r="R3617" t="s">
        <v>8340</v>
      </c>
      <c r="S3617">
        <f>YEAR(T3617)</f>
        <v>2015</v>
      </c>
      <c r="T3617" s="14">
        <f>(((J3617/60)/60)/24)+DATE(1970,1,1)</f>
        <v>42223.394363425927</v>
      </c>
      <c r="U3617" s="15">
        <f>(((I3617/60)/60)/24)+DATE(1970,1,1)</f>
        <v>42251.394363425927</v>
      </c>
    </row>
    <row r="3618" spans="1:21" ht="29" x14ac:dyDescent="0.35">
      <c r="A3618">
        <v>3559</v>
      </c>
      <c r="B3618" s="3" t="s">
        <v>3558</v>
      </c>
      <c r="C3618" s="3" t="s">
        <v>7669</v>
      </c>
      <c r="D3618" s="6">
        <v>1000</v>
      </c>
      <c r="E3618" s="8">
        <v>7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>ROUND((E3618/D3618)*100,0)</f>
        <v>1</v>
      </c>
      <c r="P3618" s="8">
        <f>IFERROR(ROUND(E3618/L3618,2),0)</f>
        <v>0.28999999999999998</v>
      </c>
      <c r="Q3618" s="10" t="s">
        <v>8339</v>
      </c>
      <c r="R3618" t="s">
        <v>8340</v>
      </c>
      <c r="S3618">
        <f>YEAR(T3618)</f>
        <v>2015</v>
      </c>
      <c r="T3618" s="14">
        <f>(((J3618/60)/60)/24)+DATE(1970,1,1)</f>
        <v>42194.096157407403</v>
      </c>
      <c r="U3618" s="15">
        <f>(((I3618/60)/60)/24)+DATE(1970,1,1)</f>
        <v>42216.373611111107</v>
      </c>
    </row>
    <row r="3619" spans="1:21" x14ac:dyDescent="0.35">
      <c r="A3619">
        <v>3564</v>
      </c>
      <c r="B3619" s="3" t="s">
        <v>3563</v>
      </c>
      <c r="C3619" s="3" t="s">
        <v>7674</v>
      </c>
      <c r="D3619" s="6">
        <v>1000</v>
      </c>
      <c r="E3619" s="8">
        <v>6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>ROUND((E3619/D3619)*100,0)</f>
        <v>1</v>
      </c>
      <c r="P3619" s="8">
        <f>IFERROR(ROUND(E3619/L3619,2),0)</f>
        <v>0.35</v>
      </c>
      <c r="Q3619" s="10" t="s">
        <v>8339</v>
      </c>
      <c r="R3619" t="s">
        <v>8340</v>
      </c>
      <c r="S3619">
        <f>YEAR(T3619)</f>
        <v>2015</v>
      </c>
      <c r="T3619" s="14">
        <f>(((J3619/60)/60)/24)+DATE(1970,1,1)</f>
        <v>42236.623252314821</v>
      </c>
      <c r="U3619" s="15">
        <f>(((I3619/60)/60)/24)+DATE(1970,1,1)</f>
        <v>42282.666666666672</v>
      </c>
    </row>
    <row r="3620" spans="1:21" ht="29" x14ac:dyDescent="0.35">
      <c r="A3620">
        <v>3567</v>
      </c>
      <c r="B3620" s="3" t="s">
        <v>3566</v>
      </c>
      <c r="C3620" s="3" t="s">
        <v>7677</v>
      </c>
      <c r="D3620" s="6">
        <v>1000</v>
      </c>
      <c r="E3620" s="8">
        <v>6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>ROUND((E3620/D3620)*100,0)</f>
        <v>1</v>
      </c>
      <c r="P3620" s="8">
        <f>IFERROR(ROUND(E3620/L3620,2),0)</f>
        <v>0.15</v>
      </c>
      <c r="Q3620" s="10" t="s">
        <v>8339</v>
      </c>
      <c r="R3620" t="s">
        <v>8340</v>
      </c>
      <c r="S3620">
        <f>YEAR(T3620)</f>
        <v>2015</v>
      </c>
      <c r="T3620" s="14">
        <f>(((J3620/60)/60)/24)+DATE(1970,1,1)</f>
        <v>42135.810694444444</v>
      </c>
      <c r="U3620" s="15">
        <f>(((I3620/60)/60)/24)+DATE(1970,1,1)</f>
        <v>42165.810694444444</v>
      </c>
    </row>
    <row r="3621" spans="1:21" ht="29" x14ac:dyDescent="0.35">
      <c r="A3621">
        <v>3568</v>
      </c>
      <c r="B3621" s="3" t="s">
        <v>3567</v>
      </c>
      <c r="C3621" s="3" t="s">
        <v>7678</v>
      </c>
      <c r="D3621" s="6">
        <v>1000</v>
      </c>
      <c r="E3621" s="8">
        <v>6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>ROUND((E3621/D3621)*100,0)</f>
        <v>1</v>
      </c>
      <c r="P3621" s="8">
        <f>IFERROR(ROUND(E3621/L3621,2),0)</f>
        <v>0.32</v>
      </c>
      <c r="Q3621" s="10" t="s">
        <v>8339</v>
      </c>
      <c r="R3621" t="s">
        <v>8340</v>
      </c>
      <c r="S3621">
        <f>YEAR(T3621)</f>
        <v>2014</v>
      </c>
      <c r="T3621" s="14">
        <f>(((J3621/60)/60)/24)+DATE(1970,1,1)</f>
        <v>41869.740671296298</v>
      </c>
      <c r="U3621" s="15">
        <f>(((I3621/60)/60)/24)+DATE(1970,1,1)</f>
        <v>41899.740671296298</v>
      </c>
    </row>
    <row r="3622" spans="1:21" ht="29" x14ac:dyDescent="0.35">
      <c r="A3622">
        <v>3582</v>
      </c>
      <c r="B3622" s="3" t="s">
        <v>3581</v>
      </c>
      <c r="C3622" s="3" t="s">
        <v>7692</v>
      </c>
      <c r="D3622" s="6">
        <v>1000</v>
      </c>
      <c r="E3622" s="8">
        <v>5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>ROUND((E3622/D3622)*100,0)</f>
        <v>1</v>
      </c>
      <c r="P3622" s="8">
        <f>IFERROR(ROUND(E3622/L3622,2),0)</f>
        <v>0.1</v>
      </c>
      <c r="Q3622" s="10" t="s">
        <v>8339</v>
      </c>
      <c r="R3622" t="s">
        <v>8340</v>
      </c>
      <c r="S3622">
        <f>YEAR(T3622)</f>
        <v>2016</v>
      </c>
      <c r="T3622" s="14">
        <f>(((J3622/60)/60)/24)+DATE(1970,1,1)</f>
        <v>42451.095856481479</v>
      </c>
      <c r="U3622" s="15">
        <f>(((I3622/60)/60)/24)+DATE(1970,1,1)</f>
        <v>42465.095856481479</v>
      </c>
    </row>
    <row r="3623" spans="1:21" ht="29" x14ac:dyDescent="0.35">
      <c r="A3623">
        <v>3598</v>
      </c>
      <c r="B3623" s="3" t="s">
        <v>3597</v>
      </c>
      <c r="C3623" s="3" t="s">
        <v>7708</v>
      </c>
      <c r="D3623" s="6">
        <v>1000</v>
      </c>
      <c r="E3623" s="8">
        <v>5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>ROUND((E3623/D3623)*100,0)</f>
        <v>1</v>
      </c>
      <c r="P3623" s="8">
        <f>IFERROR(ROUND(E3623/L3623,2),0)</f>
        <v>0.19</v>
      </c>
      <c r="Q3623" s="10" t="s">
        <v>8339</v>
      </c>
      <c r="R3623" t="s">
        <v>8340</v>
      </c>
      <c r="S3623">
        <f>YEAR(T3623)</f>
        <v>2014</v>
      </c>
      <c r="T3623" s="14">
        <f>(((J3623/60)/60)/24)+DATE(1970,1,1)</f>
        <v>41866.79886574074</v>
      </c>
      <c r="U3623" s="15">
        <f>(((I3623/60)/60)/24)+DATE(1970,1,1)</f>
        <v>41885.207638888889</v>
      </c>
    </row>
    <row r="3624" spans="1:21" ht="29" x14ac:dyDescent="0.35">
      <c r="A3624">
        <v>3610</v>
      </c>
      <c r="B3624" s="3" t="s">
        <v>3609</v>
      </c>
      <c r="C3624" s="3" t="s">
        <v>7720</v>
      </c>
      <c r="D3624" s="6">
        <v>1000</v>
      </c>
      <c r="E3624" s="8">
        <v>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>ROUND((E3624/D3624)*100,0)</f>
        <v>0</v>
      </c>
      <c r="P3624" s="8">
        <f>IFERROR(ROUND(E3624/L3624,2),0)</f>
        <v>0.1</v>
      </c>
      <c r="Q3624" s="10" t="s">
        <v>8339</v>
      </c>
      <c r="R3624" t="s">
        <v>8340</v>
      </c>
      <c r="S3624">
        <f>YEAR(T3624)</f>
        <v>2015</v>
      </c>
      <c r="T3624" s="14">
        <f>(((J3624/60)/60)/24)+DATE(1970,1,1)</f>
        <v>42203.432129629626</v>
      </c>
      <c r="U3624" s="15">
        <f>(((I3624/60)/60)/24)+DATE(1970,1,1)</f>
        <v>42233.432129629626</v>
      </c>
    </row>
    <row r="3625" spans="1:21" ht="29" x14ac:dyDescent="0.35">
      <c r="A3625">
        <v>3619</v>
      </c>
      <c r="B3625" s="3" t="s">
        <v>3617</v>
      </c>
      <c r="C3625" s="3" t="s">
        <v>7729</v>
      </c>
      <c r="D3625" s="6">
        <v>1000</v>
      </c>
      <c r="E3625" s="8">
        <v>2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>ROUND((E3625/D3625)*100,0)</f>
        <v>0</v>
      </c>
      <c r="P3625" s="8">
        <f>IFERROR(ROUND(E3625/L3625,2),0)</f>
        <v>0.12</v>
      </c>
      <c r="Q3625" s="10" t="s">
        <v>8339</v>
      </c>
      <c r="R3625" t="s">
        <v>8340</v>
      </c>
      <c r="S3625">
        <f>YEAR(T3625)</f>
        <v>2016</v>
      </c>
      <c r="T3625" s="14">
        <f>(((J3625/60)/60)/24)+DATE(1970,1,1)</f>
        <v>42661.132245370376</v>
      </c>
      <c r="U3625" s="15">
        <f>(((I3625/60)/60)/24)+DATE(1970,1,1)</f>
        <v>42693.916666666672</v>
      </c>
    </row>
    <row r="3626" spans="1:21" x14ac:dyDescent="0.35">
      <c r="A3626">
        <v>3622</v>
      </c>
      <c r="B3626" s="3" t="s">
        <v>3620</v>
      </c>
      <c r="C3626" s="3" t="s">
        <v>7732</v>
      </c>
      <c r="D3626" s="6">
        <v>1000</v>
      </c>
      <c r="E3626" s="8">
        <v>2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>ROUND((E3626/D3626)*100,0)</f>
        <v>0</v>
      </c>
      <c r="P3626" s="8">
        <f>IFERROR(ROUND(E3626/L3626,2),0)</f>
        <v>0.1</v>
      </c>
      <c r="Q3626" s="10" t="s">
        <v>8339</v>
      </c>
      <c r="R3626" t="s">
        <v>8340</v>
      </c>
      <c r="S3626">
        <f>YEAR(T3626)</f>
        <v>2014</v>
      </c>
      <c r="T3626" s="14">
        <f>(((J3626/60)/60)/24)+DATE(1970,1,1)</f>
        <v>41877.221886574072</v>
      </c>
      <c r="U3626" s="15">
        <f>(((I3626/60)/60)/24)+DATE(1970,1,1)</f>
        <v>41910.140972222223</v>
      </c>
    </row>
    <row r="3627" spans="1:21" ht="43.5" x14ac:dyDescent="0.35">
      <c r="A3627">
        <v>3640</v>
      </c>
      <c r="B3627" s="3" t="s">
        <v>3638</v>
      </c>
      <c r="C3627" s="3" t="s">
        <v>7750</v>
      </c>
      <c r="D3627" s="6">
        <v>1000</v>
      </c>
      <c r="E3627" s="8">
        <v>1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>ROUND((E3627/D3627)*100,0)</f>
        <v>0</v>
      </c>
      <c r="P3627" s="8">
        <f>IFERROR(ROUND(E3627/L3627,2),0)</f>
        <v>0.33</v>
      </c>
      <c r="Q3627" s="10" t="s">
        <v>8339</v>
      </c>
      <c r="R3627" t="s">
        <v>8351</v>
      </c>
      <c r="S3627">
        <f>YEAR(T3627)</f>
        <v>2015</v>
      </c>
      <c r="T3627" s="14">
        <f>(((J3627/60)/60)/24)+DATE(1970,1,1)</f>
        <v>42104.781597222223</v>
      </c>
      <c r="U3627" s="15">
        <f>(((I3627/60)/60)/24)+DATE(1970,1,1)</f>
        <v>42134.781597222223</v>
      </c>
    </row>
    <row r="3628" spans="1:21" ht="29" x14ac:dyDescent="0.3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>ROUND((E3628/D3628)*100,0)</f>
        <v>0</v>
      </c>
      <c r="P3628" s="8">
        <f>IFERROR(ROUND(E3628/L3628,2),0)</f>
        <v>1</v>
      </c>
      <c r="Q3628" s="10" t="s">
        <v>8339</v>
      </c>
      <c r="R3628" t="s">
        <v>8351</v>
      </c>
      <c r="S3628">
        <f>YEAR(T3628)</f>
        <v>2016</v>
      </c>
      <c r="T3628" s="14">
        <f>(((J3628/60)/60)/24)+DATE(1970,1,1)</f>
        <v>42665.970347222217</v>
      </c>
      <c r="U3628" s="15">
        <f>(((I3628/60)/60)/24)+DATE(1970,1,1)</f>
        <v>42696.012013888889</v>
      </c>
    </row>
    <row r="3629" spans="1:21" ht="29" x14ac:dyDescent="0.35">
      <c r="A3629">
        <v>3668</v>
      </c>
      <c r="B3629" s="3" t="s">
        <v>3665</v>
      </c>
      <c r="C3629" s="3" t="s">
        <v>7778</v>
      </c>
      <c r="D3629" s="6">
        <v>1000</v>
      </c>
      <c r="E3629" s="8">
        <v>1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>ROUND((E3629/D3629)*100,0)</f>
        <v>0</v>
      </c>
      <c r="P3629" s="8">
        <f>IFERROR(ROUND(E3629/L3629,2),0)</f>
        <v>0.04</v>
      </c>
      <c r="Q3629" s="10" t="s">
        <v>8339</v>
      </c>
      <c r="R3629" t="s">
        <v>8340</v>
      </c>
      <c r="S3629">
        <f>YEAR(T3629)</f>
        <v>2015</v>
      </c>
      <c r="T3629" s="14">
        <f>(((J3629/60)/60)/24)+DATE(1970,1,1)</f>
        <v>42185.556157407409</v>
      </c>
      <c r="U3629" s="15">
        <f>(((I3629/60)/60)/24)+DATE(1970,1,1)</f>
        <v>42208.772916666669</v>
      </c>
    </row>
    <row r="3630" spans="1:21" ht="29" x14ac:dyDescent="0.35">
      <c r="A3630">
        <v>3669</v>
      </c>
      <c r="B3630" s="3" t="s">
        <v>3666</v>
      </c>
      <c r="C3630" s="3" t="s">
        <v>7779</v>
      </c>
      <c r="D3630" s="6">
        <v>1000</v>
      </c>
      <c r="E3630" s="8">
        <v>1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>ROUND((E3630/D3630)*100,0)</f>
        <v>0</v>
      </c>
      <c r="P3630" s="8">
        <f>IFERROR(ROUND(E3630/L3630,2),0)</f>
        <v>0.06</v>
      </c>
      <c r="Q3630" s="10" t="s">
        <v>8339</v>
      </c>
      <c r="R3630" t="s">
        <v>8340</v>
      </c>
      <c r="S3630">
        <f>YEAR(T3630)</f>
        <v>2015</v>
      </c>
      <c r="T3630" s="14">
        <f>(((J3630/60)/60)/24)+DATE(1970,1,1)</f>
        <v>42136.675196759257</v>
      </c>
      <c r="U3630" s="15">
        <f>(((I3630/60)/60)/24)+DATE(1970,1,1)</f>
        <v>42166.675196759257</v>
      </c>
    </row>
    <row r="3631" spans="1:21" ht="29" x14ac:dyDescent="0.35">
      <c r="A3631">
        <v>3681</v>
      </c>
      <c r="B3631" s="3" t="s">
        <v>3678</v>
      </c>
      <c r="C3631" s="3" t="s">
        <v>7791</v>
      </c>
      <c r="D3631" s="6">
        <v>1000</v>
      </c>
      <c r="E3631" s="8">
        <v>1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>ROUND((E3631/D3631)*100,0)</f>
        <v>0</v>
      </c>
      <c r="P3631" s="8">
        <f>IFERROR(ROUND(E3631/L3631,2),0)</f>
        <v>0.06</v>
      </c>
      <c r="Q3631" s="10" t="s">
        <v>8339</v>
      </c>
      <c r="R3631" t="s">
        <v>8340</v>
      </c>
      <c r="S3631">
        <f>YEAR(T3631)</f>
        <v>2016</v>
      </c>
      <c r="T3631" s="14">
        <f>(((J3631/60)/60)/24)+DATE(1970,1,1)</f>
        <v>42374.651504629626</v>
      </c>
      <c r="U3631" s="15">
        <f>(((I3631/60)/60)/24)+DATE(1970,1,1)</f>
        <v>42384.651504629626</v>
      </c>
    </row>
    <row r="3632" spans="1:21" x14ac:dyDescent="0.35">
      <c r="A3632">
        <v>3692</v>
      </c>
      <c r="B3632" s="3" t="s">
        <v>3689</v>
      </c>
      <c r="C3632" s="3" t="s">
        <v>7802</v>
      </c>
      <c r="D3632" s="6">
        <v>1000</v>
      </c>
      <c r="E3632" s="8">
        <v>1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>ROUND((E3632/D3632)*100,0)</f>
        <v>0</v>
      </c>
      <c r="P3632" s="8">
        <f>IFERROR(ROUND(E3632/L3632,2),0)</f>
        <v>0.06</v>
      </c>
      <c r="Q3632" s="10" t="s">
        <v>8339</v>
      </c>
      <c r="R3632" t="s">
        <v>8340</v>
      </c>
      <c r="S3632">
        <f>YEAR(T3632)</f>
        <v>2014</v>
      </c>
      <c r="T3632" s="14">
        <f>(((J3632/60)/60)/24)+DATE(1970,1,1)</f>
        <v>41891.96503472222</v>
      </c>
      <c r="U3632" s="15">
        <f>(((I3632/60)/60)/24)+DATE(1970,1,1)</f>
        <v>41901</v>
      </c>
    </row>
    <row r="3633" spans="1:21" ht="29" x14ac:dyDescent="0.35">
      <c r="A3633">
        <v>3707</v>
      </c>
      <c r="B3633" s="3" t="s">
        <v>3704</v>
      </c>
      <c r="C3633" s="3" t="s">
        <v>7817</v>
      </c>
      <c r="D3633" s="6">
        <v>1000</v>
      </c>
      <c r="E3633" s="8">
        <v>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>ROUND((E3633/D3633)*100,0)</f>
        <v>0</v>
      </c>
      <c r="P3633" s="8">
        <f>IFERROR(ROUND(E3633/L3633,2),0)</f>
        <v>0</v>
      </c>
      <c r="Q3633" s="10" t="s">
        <v>8339</v>
      </c>
      <c r="R3633" t="s">
        <v>8340</v>
      </c>
      <c r="S3633">
        <f>YEAR(T3633)</f>
        <v>2016</v>
      </c>
      <c r="T3633" s="14">
        <f>(((J3633/60)/60)/24)+DATE(1970,1,1)</f>
        <v>42552.048356481479</v>
      </c>
      <c r="U3633" s="15">
        <f>(((I3633/60)/60)/24)+DATE(1970,1,1)</f>
        <v>42573.226388888885</v>
      </c>
    </row>
    <row r="3634" spans="1:21" ht="29" x14ac:dyDescent="0.35">
      <c r="A3634">
        <v>3709</v>
      </c>
      <c r="B3634" s="3" t="s">
        <v>3706</v>
      </c>
      <c r="C3634" s="3" t="s">
        <v>7819</v>
      </c>
      <c r="D3634" s="6">
        <v>1000</v>
      </c>
      <c r="E3634" s="8">
        <v>0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>ROUND((E3634/D3634)*100,0)</f>
        <v>0</v>
      </c>
      <c r="P3634" s="8">
        <f>IFERROR(ROUND(E3634/L3634,2),0)</f>
        <v>0</v>
      </c>
      <c r="Q3634" s="10" t="s">
        <v>8339</v>
      </c>
      <c r="R3634" t="s">
        <v>8340</v>
      </c>
      <c r="S3634">
        <f>YEAR(T3634)</f>
        <v>2014</v>
      </c>
      <c r="T3634" s="14">
        <f>(((J3634/60)/60)/24)+DATE(1970,1,1)</f>
        <v>41785.707708333335</v>
      </c>
      <c r="U3634" s="15">
        <f>(((I3634/60)/60)/24)+DATE(1970,1,1)</f>
        <v>41815.707708333335</v>
      </c>
    </row>
    <row r="3635" spans="1:21" ht="29" x14ac:dyDescent="0.35">
      <c r="A3635">
        <v>3730</v>
      </c>
      <c r="B3635" s="3" t="s">
        <v>3727</v>
      </c>
      <c r="C3635" s="3" t="s">
        <v>7840</v>
      </c>
      <c r="D3635" s="6">
        <v>1000</v>
      </c>
      <c r="E3635" s="8">
        <v>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>ROUND((E3635/D3635)*100,0)</f>
        <v>0</v>
      </c>
      <c r="P3635" s="8">
        <f>IFERROR(ROUND(E3635/L3635,2),0)</f>
        <v>0</v>
      </c>
      <c r="Q3635" s="10" t="s">
        <v>8339</v>
      </c>
      <c r="R3635" t="s">
        <v>8340</v>
      </c>
      <c r="S3635">
        <f>YEAR(T3635)</f>
        <v>2015</v>
      </c>
      <c r="T3635" s="14">
        <f>(((J3635/60)/60)/24)+DATE(1970,1,1)</f>
        <v>42203.677766203706</v>
      </c>
      <c r="U3635" s="15">
        <f>(((I3635/60)/60)/24)+DATE(1970,1,1)</f>
        <v>42233.677766203706</v>
      </c>
    </row>
    <row r="3636" spans="1:21" ht="29" x14ac:dyDescent="0.35">
      <c r="A3636">
        <v>3751</v>
      </c>
      <c r="B3636" s="3" t="s">
        <v>3748</v>
      </c>
      <c r="C3636" s="3" t="s">
        <v>7861</v>
      </c>
      <c r="D3636" s="6">
        <v>1000</v>
      </c>
      <c r="E3636" s="8">
        <v>0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>ROUND((E3636/D3636)*100,0)</f>
        <v>0</v>
      </c>
      <c r="P3636" s="8">
        <f>IFERROR(ROUND(E3636/L3636,2),0)</f>
        <v>0</v>
      </c>
      <c r="Q3636" s="10" t="s">
        <v>8339</v>
      </c>
      <c r="R3636" t="s">
        <v>8351</v>
      </c>
      <c r="S3636">
        <f>YEAR(T3636)</f>
        <v>2016</v>
      </c>
      <c r="T3636" s="14">
        <f>(((J3636/60)/60)/24)+DATE(1970,1,1)</f>
        <v>42403.035567129627</v>
      </c>
      <c r="U3636" s="15">
        <f>(((I3636/60)/60)/24)+DATE(1970,1,1)</f>
        <v>42462.993900462956</v>
      </c>
    </row>
    <row r="3637" spans="1:21" x14ac:dyDescent="0.35">
      <c r="A3637">
        <v>3771</v>
      </c>
      <c r="B3637" s="3" t="s">
        <v>3768</v>
      </c>
      <c r="C3637" s="3" t="s">
        <v>7881</v>
      </c>
      <c r="D3637" s="6">
        <v>1000</v>
      </c>
      <c r="E3637" s="8">
        <v>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>ROUND((E3637/D3637)*100,0)</f>
        <v>0</v>
      </c>
      <c r="P3637" s="8">
        <f>IFERROR(ROUND(E3637/L3637,2),0)</f>
        <v>0</v>
      </c>
      <c r="Q3637" s="10" t="s">
        <v>8339</v>
      </c>
      <c r="R3637" t="s">
        <v>8351</v>
      </c>
      <c r="S3637">
        <f>YEAR(T3637)</f>
        <v>2016</v>
      </c>
      <c r="T3637" s="14">
        <f>(((J3637/60)/60)/24)+DATE(1970,1,1)</f>
        <v>42493.857083333336</v>
      </c>
      <c r="U3637" s="15">
        <f>(((I3637/60)/60)/24)+DATE(1970,1,1)</f>
        <v>42508</v>
      </c>
    </row>
    <row r="3638" spans="1:21" ht="29" x14ac:dyDescent="0.35">
      <c r="A3638">
        <v>3784</v>
      </c>
      <c r="B3638" s="3" t="s">
        <v>3781</v>
      </c>
      <c r="C3638" s="3" t="s">
        <v>7894</v>
      </c>
      <c r="D3638" s="6">
        <v>1000</v>
      </c>
      <c r="E3638" s="8">
        <v>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>ROUND((E3638/D3638)*100,0)</f>
        <v>0</v>
      </c>
      <c r="P3638" s="8">
        <f>IFERROR(ROUND(E3638/L3638,2),0)</f>
        <v>0</v>
      </c>
      <c r="Q3638" s="10" t="s">
        <v>8339</v>
      </c>
      <c r="R3638" t="s">
        <v>8351</v>
      </c>
      <c r="S3638">
        <f>YEAR(T3638)</f>
        <v>2016</v>
      </c>
      <c r="T3638" s="14">
        <f>(((J3638/60)/60)/24)+DATE(1970,1,1)</f>
        <v>42531.980694444443</v>
      </c>
      <c r="U3638" s="15">
        <f>(((I3638/60)/60)/24)+DATE(1970,1,1)</f>
        <v>42561.980694444443</v>
      </c>
    </row>
    <row r="3639" spans="1:21" ht="29" x14ac:dyDescent="0.35">
      <c r="A3639">
        <v>3808</v>
      </c>
      <c r="B3639" s="3" t="s">
        <v>3805</v>
      </c>
      <c r="C3639" s="3" t="s">
        <v>7918</v>
      </c>
      <c r="D3639" s="6">
        <v>1000</v>
      </c>
      <c r="E3639" s="8">
        <v>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>ROUND((E3639/D3639)*100,0)</f>
        <v>0</v>
      </c>
      <c r="P3639" s="8">
        <f>IFERROR(ROUND(E3639/L3639,2),0)</f>
        <v>0</v>
      </c>
      <c r="Q3639" s="10" t="s">
        <v>8339</v>
      </c>
      <c r="R3639" t="s">
        <v>8340</v>
      </c>
      <c r="S3639">
        <f>YEAR(T3639)</f>
        <v>2015</v>
      </c>
      <c r="T3639" s="14">
        <f>(((J3639/60)/60)/24)+DATE(1970,1,1)</f>
        <v>42059.453923611116</v>
      </c>
      <c r="U3639" s="15">
        <f>(((I3639/60)/60)/24)+DATE(1970,1,1)</f>
        <v>42119.412256944444</v>
      </c>
    </row>
    <row r="3640" spans="1:21" ht="29" x14ac:dyDescent="0.35">
      <c r="A3640">
        <v>3815</v>
      </c>
      <c r="B3640" s="3" t="s">
        <v>3812</v>
      </c>
      <c r="C3640" s="3" t="s">
        <v>7925</v>
      </c>
      <c r="D3640" s="6">
        <v>1000</v>
      </c>
      <c r="E3640" s="8">
        <v>0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>ROUND((E3640/D3640)*100,0)</f>
        <v>0</v>
      </c>
      <c r="P3640" s="8">
        <f>IFERROR(ROUND(E3640/L3640,2),0)</f>
        <v>0</v>
      </c>
      <c r="Q3640" s="10" t="s">
        <v>8339</v>
      </c>
      <c r="R3640" t="s">
        <v>8340</v>
      </c>
      <c r="S3640">
        <f>YEAR(T3640)</f>
        <v>2015</v>
      </c>
      <c r="T3640" s="14">
        <f>(((J3640/60)/60)/24)+DATE(1970,1,1)</f>
        <v>42207.259918981479</v>
      </c>
      <c r="U3640" s="15">
        <f>(((I3640/60)/60)/24)+DATE(1970,1,1)</f>
        <v>42236.958333333328</v>
      </c>
    </row>
    <row r="3641" spans="1:21" ht="29" x14ac:dyDescent="0.35">
      <c r="A3641">
        <v>3819</v>
      </c>
      <c r="B3641" s="3" t="s">
        <v>3816</v>
      </c>
      <c r="C3641" s="3" t="s">
        <v>7817</v>
      </c>
      <c r="D3641" s="6">
        <v>1000</v>
      </c>
      <c r="E3641" s="8">
        <v>0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>ROUND((E3641/D3641)*100,0)</f>
        <v>0</v>
      </c>
      <c r="P3641" s="8">
        <f>IFERROR(ROUND(E3641/L3641,2),0)</f>
        <v>0</v>
      </c>
      <c r="Q3641" s="10" t="s">
        <v>8339</v>
      </c>
      <c r="R3641" t="s">
        <v>8340</v>
      </c>
      <c r="S3641">
        <f>YEAR(T3641)</f>
        <v>2015</v>
      </c>
      <c r="T3641" s="14">
        <f>(((J3641/60)/60)/24)+DATE(1970,1,1)</f>
        <v>42184.209537037037</v>
      </c>
      <c r="U3641" s="15">
        <f>(((I3641/60)/60)/24)+DATE(1970,1,1)</f>
        <v>42202.876388888893</v>
      </c>
    </row>
    <row r="3642" spans="1:21" x14ac:dyDescent="0.35">
      <c r="A3642">
        <v>3850</v>
      </c>
      <c r="B3642" s="3" t="s">
        <v>3847</v>
      </c>
      <c r="C3642" s="3" t="s">
        <v>7959</v>
      </c>
      <c r="D3642" s="6">
        <v>1000</v>
      </c>
      <c r="E3642" s="8">
        <v>0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>ROUND((E3642/D3642)*100,0)</f>
        <v>0</v>
      </c>
      <c r="P3642" s="8">
        <f>IFERROR(ROUND(E3642/L3642,2),0)</f>
        <v>0</v>
      </c>
      <c r="Q3642" s="10" t="s">
        <v>8339</v>
      </c>
      <c r="R3642" t="s">
        <v>8340</v>
      </c>
      <c r="S3642">
        <f>YEAR(T3642)</f>
        <v>2014</v>
      </c>
      <c r="T3642" s="14">
        <f>(((J3642/60)/60)/24)+DATE(1970,1,1)</f>
        <v>41975.124340277776</v>
      </c>
      <c r="U3642" s="15">
        <f>(((I3642/60)/60)/24)+DATE(1970,1,1)</f>
        <v>42005.124340277776</v>
      </c>
    </row>
    <row r="3643" spans="1:21" ht="43.5" x14ac:dyDescent="0.35">
      <c r="A3643">
        <v>3855</v>
      </c>
      <c r="B3643" s="3" t="s">
        <v>3852</v>
      </c>
      <c r="C3643" s="3" t="s">
        <v>7964</v>
      </c>
      <c r="D3643" s="6">
        <v>1000</v>
      </c>
      <c r="E3643" s="8">
        <v>0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>ROUND((E3643/D3643)*100,0)</f>
        <v>0</v>
      </c>
      <c r="P3643" s="8">
        <f>IFERROR(ROUND(E3643/L3643,2),0)</f>
        <v>0</v>
      </c>
      <c r="Q3643" s="10" t="s">
        <v>8339</v>
      </c>
      <c r="R3643" t="s">
        <v>8340</v>
      </c>
      <c r="S3643">
        <f>YEAR(T3643)</f>
        <v>2015</v>
      </c>
      <c r="T3643" s="14">
        <f>(((J3643/60)/60)/24)+DATE(1970,1,1)</f>
        <v>42059.970729166671</v>
      </c>
      <c r="U3643" s="15">
        <f>(((I3643/60)/60)/24)+DATE(1970,1,1)</f>
        <v>42089.929062499999</v>
      </c>
    </row>
    <row r="3644" spans="1:21" ht="29" x14ac:dyDescent="0.3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>ROUND((E3644/D3644)*100,0)</f>
        <v>0</v>
      </c>
      <c r="P3644" s="8">
        <f>IFERROR(ROUND(E3644/L3644,2),0)</f>
        <v>0</v>
      </c>
      <c r="Q3644" s="10" t="s">
        <v>8339</v>
      </c>
      <c r="R3644" t="s">
        <v>8340</v>
      </c>
      <c r="S3644">
        <f>YEAR(T3644)</f>
        <v>2014</v>
      </c>
      <c r="T3644" s="14">
        <f>(((J3644/60)/60)/24)+DATE(1970,1,1)</f>
        <v>41867.652280092596</v>
      </c>
      <c r="U3644" s="15">
        <f>(((I3644/60)/60)/24)+DATE(1970,1,1)</f>
        <v>41875.291666666664</v>
      </c>
    </row>
    <row r="3645" spans="1:21" ht="29" x14ac:dyDescent="0.35">
      <c r="A3645">
        <v>3895</v>
      </c>
      <c r="B3645" s="3" t="s">
        <v>3892</v>
      </c>
      <c r="C3645" s="3" t="s">
        <v>8003</v>
      </c>
      <c r="D3645" s="6">
        <v>1000</v>
      </c>
      <c r="E3645" s="8">
        <v>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>ROUND((E3645/D3645)*100,0)</f>
        <v>0</v>
      </c>
      <c r="P3645" s="8">
        <f>IFERROR(ROUND(E3645/L3645,2),0)</f>
        <v>0</v>
      </c>
      <c r="Q3645" s="10" t="s">
        <v>8339</v>
      </c>
      <c r="R3645" t="s">
        <v>8340</v>
      </c>
      <c r="S3645">
        <f>YEAR(T3645)</f>
        <v>2015</v>
      </c>
      <c r="T3645" s="14">
        <f>(((J3645/60)/60)/24)+DATE(1970,1,1)</f>
        <v>42032.250208333338</v>
      </c>
      <c r="U3645" s="15">
        <f>(((I3645/60)/60)/24)+DATE(1970,1,1)</f>
        <v>42063.250208333338</v>
      </c>
    </row>
    <row r="3646" spans="1:21" ht="29" x14ac:dyDescent="0.35">
      <c r="A3646">
        <v>3907</v>
      </c>
      <c r="B3646" s="3" t="s">
        <v>3904</v>
      </c>
      <c r="C3646" s="3" t="s">
        <v>8015</v>
      </c>
      <c r="D3646" s="6">
        <v>1000</v>
      </c>
      <c r="E3646" s="8">
        <v>0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>ROUND((E3646/D3646)*100,0)</f>
        <v>0</v>
      </c>
      <c r="P3646" s="8">
        <f>IFERROR(ROUND(E3646/L3646,2),0)</f>
        <v>0</v>
      </c>
      <c r="Q3646" s="10" t="s">
        <v>8339</v>
      </c>
      <c r="R3646" t="s">
        <v>8340</v>
      </c>
      <c r="S3646">
        <f>YEAR(T3646)</f>
        <v>2014</v>
      </c>
      <c r="T3646" s="14">
        <f>(((J3646/60)/60)/24)+DATE(1970,1,1)</f>
        <v>41906.819513888891</v>
      </c>
      <c r="U3646" s="15">
        <f>(((I3646/60)/60)/24)+DATE(1970,1,1)</f>
        <v>41938.838888888888</v>
      </c>
    </row>
    <row r="3647" spans="1:21" ht="29" x14ac:dyDescent="0.35">
      <c r="A3647">
        <v>3972</v>
      </c>
      <c r="B3647" s="3" t="s">
        <v>3969</v>
      </c>
      <c r="C3647" s="3" t="s">
        <v>8079</v>
      </c>
      <c r="D3647" s="6">
        <v>1000</v>
      </c>
      <c r="E3647" s="8">
        <v>0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>ROUND((E3647/D3647)*100,0)</f>
        <v>0</v>
      </c>
      <c r="P3647" s="8">
        <f>IFERROR(ROUND(E3647/L3647,2),0)</f>
        <v>0</v>
      </c>
      <c r="Q3647" s="10" t="s">
        <v>8339</v>
      </c>
      <c r="R3647" t="s">
        <v>8340</v>
      </c>
      <c r="S3647">
        <f>YEAR(T3647)</f>
        <v>2014</v>
      </c>
      <c r="T3647" s="14">
        <f>(((J3647/60)/60)/24)+DATE(1970,1,1)</f>
        <v>41981.067523148144</v>
      </c>
      <c r="U3647" s="15">
        <f>(((I3647/60)/60)/24)+DATE(1970,1,1)</f>
        <v>42041.067523148144</v>
      </c>
    </row>
    <row r="3648" spans="1:21" ht="29" x14ac:dyDescent="0.35">
      <c r="A3648">
        <v>3974</v>
      </c>
      <c r="B3648" s="3" t="s">
        <v>3971</v>
      </c>
      <c r="C3648" s="3" t="s">
        <v>8081</v>
      </c>
      <c r="D3648" s="6">
        <v>1000</v>
      </c>
      <c r="E3648" s="8">
        <v>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>ROUND((E3648/D3648)*100,0)</f>
        <v>0</v>
      </c>
      <c r="P3648" s="8">
        <f>IFERROR(ROUND(E3648/L3648,2),0)</f>
        <v>0</v>
      </c>
      <c r="Q3648" s="10" t="s">
        <v>8339</v>
      </c>
      <c r="R3648" t="s">
        <v>8340</v>
      </c>
      <c r="S3648">
        <f>YEAR(T3648)</f>
        <v>2016</v>
      </c>
      <c r="T3648" s="14">
        <f>(((J3648/60)/60)/24)+DATE(1970,1,1)</f>
        <v>42493.546851851846</v>
      </c>
      <c r="U3648" s="15">
        <f>(((I3648/60)/60)/24)+DATE(1970,1,1)</f>
        <v>42523.546851851846</v>
      </c>
    </row>
    <row r="3649" spans="1:21" ht="29" x14ac:dyDescent="0.35">
      <c r="A3649">
        <v>4008</v>
      </c>
      <c r="B3649" s="3" t="s">
        <v>4004</v>
      </c>
      <c r="C3649" s="3" t="s">
        <v>8113</v>
      </c>
      <c r="D3649" s="6">
        <v>1000</v>
      </c>
      <c r="E3649" s="8">
        <v>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>ROUND((E3649/D3649)*100,0)</f>
        <v>0</v>
      </c>
      <c r="P3649" s="8">
        <f>IFERROR(ROUND(E3649/L3649,2),0)</f>
        <v>0</v>
      </c>
      <c r="Q3649" s="10" t="s">
        <v>8339</v>
      </c>
      <c r="R3649" t="s">
        <v>8340</v>
      </c>
      <c r="S3649">
        <f>YEAR(T3649)</f>
        <v>2015</v>
      </c>
      <c r="T3649" s="14">
        <f>(((J3649/60)/60)/24)+DATE(1970,1,1)</f>
        <v>42177.964201388888</v>
      </c>
      <c r="U3649" s="15">
        <f>(((I3649/60)/60)/24)+DATE(1970,1,1)</f>
        <v>42207.964201388888</v>
      </c>
    </row>
    <row r="3650" spans="1:21" ht="29" x14ac:dyDescent="0.35">
      <c r="A3650">
        <v>4070</v>
      </c>
      <c r="B3650" s="3" t="s">
        <v>4066</v>
      </c>
      <c r="C3650" s="3" t="s">
        <v>8173</v>
      </c>
      <c r="D3650" s="6">
        <v>1000</v>
      </c>
      <c r="E3650" s="8">
        <v>0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>ROUND((E3650/D3650)*100,0)</f>
        <v>0</v>
      </c>
      <c r="P3650" s="8">
        <f>IFERROR(ROUND(E3650/L3650,2),0)</f>
        <v>0</v>
      </c>
      <c r="Q3650" s="10" t="s">
        <v>8339</v>
      </c>
      <c r="R3650" t="s">
        <v>8340</v>
      </c>
      <c r="S3650">
        <f>YEAR(T3650)</f>
        <v>2015</v>
      </c>
      <c r="T3650" s="14">
        <f>(((J3650/60)/60)/24)+DATE(1970,1,1)</f>
        <v>42031.666898148149</v>
      </c>
      <c r="U3650" s="15">
        <f>(((I3650/60)/60)/24)+DATE(1970,1,1)</f>
        <v>42064.125</v>
      </c>
    </row>
    <row r="3651" spans="1:21" ht="29" x14ac:dyDescent="0.35">
      <c r="A3651">
        <v>4072</v>
      </c>
      <c r="B3651" s="3" t="s">
        <v>4068</v>
      </c>
      <c r="C3651" s="3" t="s">
        <v>8175</v>
      </c>
      <c r="D3651" s="6">
        <v>1000</v>
      </c>
      <c r="E3651" s="8">
        <v>0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>ROUND((E3651/D3651)*100,0)</f>
        <v>0</v>
      </c>
      <c r="P3651" s="8">
        <f>IFERROR(ROUND(E3651/L3651,2),0)</f>
        <v>0</v>
      </c>
      <c r="Q3651" s="10" t="s">
        <v>8339</v>
      </c>
      <c r="R3651" t="s">
        <v>8340</v>
      </c>
      <c r="S3651">
        <f>YEAR(T3651)</f>
        <v>2014</v>
      </c>
      <c r="T3651" s="14">
        <f>(((J3651/60)/60)/24)+DATE(1970,1,1)</f>
        <v>41812.77443287037</v>
      </c>
      <c r="U3651" s="15">
        <f>(((I3651/60)/60)/24)+DATE(1970,1,1)</f>
        <v>41872.77443287037</v>
      </c>
    </row>
    <row r="3652" spans="1:21" ht="29" x14ac:dyDescent="0.35">
      <c r="A3652">
        <v>4086</v>
      </c>
      <c r="B3652" s="3" t="s">
        <v>4082</v>
      </c>
      <c r="C3652" s="3" t="s">
        <v>8189</v>
      </c>
      <c r="D3652" s="6">
        <v>1000</v>
      </c>
      <c r="E3652" s="8">
        <v>0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>ROUND((E3652/D3652)*100,0)</f>
        <v>0</v>
      </c>
      <c r="P3652" s="8">
        <f>IFERROR(ROUND(E3652/L3652,2),0)</f>
        <v>0</v>
      </c>
      <c r="Q3652" s="10" t="s">
        <v>8339</v>
      </c>
      <c r="R3652" t="s">
        <v>8340</v>
      </c>
      <c r="S3652">
        <f>YEAR(T3652)</f>
        <v>2015</v>
      </c>
      <c r="T3652" s="14">
        <f>(((J3652/60)/60)/24)+DATE(1970,1,1)</f>
        <v>42304.940960648149</v>
      </c>
      <c r="U3652" s="15">
        <f>(((I3652/60)/60)/24)+DATE(1970,1,1)</f>
        <v>42329.166666666672</v>
      </c>
    </row>
    <row r="3653" spans="1:21" ht="29" x14ac:dyDescent="0.35">
      <c r="A3653">
        <v>4090</v>
      </c>
      <c r="B3653" s="3" t="s">
        <v>4086</v>
      </c>
      <c r="C3653" s="3" t="s">
        <v>8193</v>
      </c>
      <c r="D3653" s="6">
        <v>1000</v>
      </c>
      <c r="E3653" s="8">
        <v>0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>ROUND((E3653/D3653)*100,0)</f>
        <v>0</v>
      </c>
      <c r="P3653" s="8">
        <f>IFERROR(ROUND(E3653/L3653,2),0)</f>
        <v>0</v>
      </c>
      <c r="Q3653" s="10" t="s">
        <v>8339</v>
      </c>
      <c r="R3653" t="s">
        <v>8340</v>
      </c>
      <c r="S3653">
        <f>YEAR(T3653)</f>
        <v>2015</v>
      </c>
      <c r="T3653" s="14">
        <f>(((J3653/60)/60)/24)+DATE(1970,1,1)</f>
        <v>42209.67288194444</v>
      </c>
      <c r="U3653" s="15">
        <f>(((I3653/60)/60)/24)+DATE(1970,1,1)</f>
        <v>42223.625</v>
      </c>
    </row>
    <row r="3654" spans="1:21" ht="29" x14ac:dyDescent="0.35">
      <c r="A3654">
        <v>4103</v>
      </c>
      <c r="B3654" s="3" t="s">
        <v>4099</v>
      </c>
      <c r="C3654" s="3" t="s">
        <v>8206</v>
      </c>
      <c r="D3654" s="6">
        <v>1000</v>
      </c>
      <c r="E3654" s="8">
        <v>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>ROUND((E3654/D3654)*100,0)</f>
        <v>0</v>
      </c>
      <c r="P3654" s="8">
        <f>IFERROR(ROUND(E3654/L3654,2),0)</f>
        <v>0</v>
      </c>
      <c r="Q3654" s="10" t="s">
        <v>8339</v>
      </c>
      <c r="R3654" t="s">
        <v>8340</v>
      </c>
      <c r="S3654">
        <f>YEAR(T3654)</f>
        <v>2015</v>
      </c>
      <c r="T3654" s="14">
        <f>(((J3654/60)/60)/24)+DATE(1970,1,1)</f>
        <v>42188.83293981482</v>
      </c>
      <c r="U3654" s="15">
        <f>(((I3654/60)/60)/24)+DATE(1970,1,1)</f>
        <v>42242.772222222222</v>
      </c>
    </row>
    <row r="3655" spans="1:21" ht="29" x14ac:dyDescent="0.35">
      <c r="A3655">
        <v>383</v>
      </c>
      <c r="B3655" s="3" t="s">
        <v>384</v>
      </c>
      <c r="C3655" s="3" t="s">
        <v>4493</v>
      </c>
      <c r="D3655" s="6">
        <v>999</v>
      </c>
      <c r="E3655" s="8">
        <v>21588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>ROUND((E3655/D3655)*100,0)</f>
        <v>2161</v>
      </c>
      <c r="P3655" s="8">
        <f>IFERROR(ROUND(E3655/L3655,2),0)</f>
        <v>449.75</v>
      </c>
      <c r="Q3655" s="10" t="s">
        <v>8308</v>
      </c>
      <c r="R3655" t="s">
        <v>8332</v>
      </c>
      <c r="S3655">
        <f>YEAR(T3655)</f>
        <v>2014</v>
      </c>
      <c r="T3655" s="14">
        <f>(((J3655/60)/60)/24)+DATE(1970,1,1)</f>
        <v>41755.117581018516</v>
      </c>
      <c r="U3655" s="15">
        <f>(((I3655/60)/60)/24)+DATE(1970,1,1)</f>
        <v>41778.117581018516</v>
      </c>
    </row>
    <row r="3656" spans="1:21" ht="29" x14ac:dyDescent="0.35">
      <c r="A3656">
        <v>1883</v>
      </c>
      <c r="B3656" s="3" t="s">
        <v>1884</v>
      </c>
      <c r="C3656" s="3" t="s">
        <v>5993</v>
      </c>
      <c r="D3656" s="6">
        <v>999</v>
      </c>
      <c r="E3656" s="8">
        <v>2020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>ROUND((E3656/D3656)*100,0)</f>
        <v>202</v>
      </c>
      <c r="P3656" s="8">
        <f>IFERROR(ROUND(E3656/L3656,2),0)</f>
        <v>63.13</v>
      </c>
      <c r="Q3656" s="10" t="s">
        <v>8313</v>
      </c>
      <c r="R3656" t="s">
        <v>8343</v>
      </c>
      <c r="S3656">
        <f>YEAR(T3656)</f>
        <v>2012</v>
      </c>
      <c r="T3656" s="14">
        <f>(((J3656/60)/60)/24)+DATE(1970,1,1)</f>
        <v>40977.948009259257</v>
      </c>
      <c r="U3656" s="15">
        <f>(((I3656/60)/60)/24)+DATE(1970,1,1)</f>
        <v>41007.906342592592</v>
      </c>
    </row>
    <row r="3657" spans="1:21" ht="29" x14ac:dyDescent="0.35">
      <c r="A3657">
        <v>3458</v>
      </c>
      <c r="B3657" s="3" t="s">
        <v>3457</v>
      </c>
      <c r="C3657" s="3" t="s">
        <v>7568</v>
      </c>
      <c r="D3657" s="6">
        <v>978</v>
      </c>
      <c r="E3657" s="8">
        <v>20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>ROUND((E3657/D3657)*100,0)</f>
        <v>2</v>
      </c>
      <c r="P3657" s="8">
        <f>IFERROR(ROUND(E3657/L3657,2),0)</f>
        <v>0.74</v>
      </c>
      <c r="Q3657" s="10" t="s">
        <v>8339</v>
      </c>
      <c r="R3657" t="s">
        <v>8340</v>
      </c>
      <c r="S3657">
        <f>YEAR(T3657)</f>
        <v>2015</v>
      </c>
      <c r="T3657" s="14">
        <f>(((J3657/60)/60)/24)+DATE(1970,1,1)</f>
        <v>42011.202581018515</v>
      </c>
      <c r="U3657" s="15">
        <f>(((I3657/60)/60)/24)+DATE(1970,1,1)</f>
        <v>42038.185416666667</v>
      </c>
    </row>
    <row r="3658" spans="1:21" ht="29" x14ac:dyDescent="0.35">
      <c r="A3658">
        <v>3532</v>
      </c>
      <c r="B3658" s="3" t="s">
        <v>3531</v>
      </c>
      <c r="C3658" s="3" t="s">
        <v>7642</v>
      </c>
      <c r="D3658" s="6">
        <v>960</v>
      </c>
      <c r="E3658" s="8">
        <v>10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>ROUND((E3658/D3658)*100,0)</f>
        <v>1</v>
      </c>
      <c r="P3658" s="8">
        <f>IFERROR(ROUND(E3658/L3658,2),0)</f>
        <v>0.37</v>
      </c>
      <c r="Q3658" s="10" t="s">
        <v>8339</v>
      </c>
      <c r="R3658" t="s">
        <v>8340</v>
      </c>
      <c r="S3658">
        <f>YEAR(T3658)</f>
        <v>2014</v>
      </c>
      <c r="T3658" s="14">
        <f>(((J3658/60)/60)/24)+DATE(1970,1,1)</f>
        <v>41884.599849537037</v>
      </c>
      <c r="U3658" s="15">
        <f>(((I3658/60)/60)/24)+DATE(1970,1,1)</f>
        <v>41900.165972222225</v>
      </c>
    </row>
    <row r="3659" spans="1:21" ht="29" x14ac:dyDescent="0.35">
      <c r="A3659">
        <v>2634</v>
      </c>
      <c r="B3659" s="3" t="s">
        <v>2634</v>
      </c>
      <c r="C3659" s="3" t="s">
        <v>6744</v>
      </c>
      <c r="D3659" s="6">
        <v>930</v>
      </c>
      <c r="E3659" s="8">
        <v>550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>ROUND((E3659/D3659)*100,0)</f>
        <v>59</v>
      </c>
      <c r="P3659" s="8">
        <f>IFERROR(ROUND(E3659/L3659,2),0)</f>
        <v>22</v>
      </c>
      <c r="Q3659" s="10" t="s">
        <v>8316</v>
      </c>
      <c r="R3659" t="s">
        <v>8350</v>
      </c>
      <c r="S3659">
        <f>YEAR(T3659)</f>
        <v>2016</v>
      </c>
      <c r="T3659" s="14">
        <f>(((J3659/60)/60)/24)+DATE(1970,1,1)</f>
        <v>42612.656493055561</v>
      </c>
      <c r="U3659" s="15">
        <f>(((I3659/60)/60)/24)+DATE(1970,1,1)</f>
        <v>42642.656493055561</v>
      </c>
    </row>
    <row r="3660" spans="1:21" ht="29" x14ac:dyDescent="0.35">
      <c r="A3660">
        <v>1242</v>
      </c>
      <c r="B3660" s="3" t="s">
        <v>1243</v>
      </c>
      <c r="C3660" s="3" t="s">
        <v>5352</v>
      </c>
      <c r="D3660" s="6">
        <v>911</v>
      </c>
      <c r="E3660" s="8">
        <v>4450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>ROUND((E3660/D3660)*100,0)</f>
        <v>488</v>
      </c>
      <c r="P3660" s="8">
        <f>IFERROR(ROUND(E3660/L3660,2),0)</f>
        <v>4450</v>
      </c>
      <c r="Q3660" s="10" t="s">
        <v>8313</v>
      </c>
      <c r="R3660" t="s">
        <v>8347</v>
      </c>
      <c r="S3660">
        <f>YEAR(T3660)</f>
        <v>2011</v>
      </c>
      <c r="T3660" s="14">
        <f>(((J3660/60)/60)/24)+DATE(1970,1,1)</f>
        <v>40782.165532407409</v>
      </c>
      <c r="U3660" s="15">
        <f>(((I3660/60)/60)/24)+DATE(1970,1,1)</f>
        <v>40797.554166666669</v>
      </c>
    </row>
    <row r="3661" spans="1:21" ht="29" x14ac:dyDescent="0.35">
      <c r="A3661">
        <v>73</v>
      </c>
      <c r="B3661" s="3" t="s">
        <v>75</v>
      </c>
      <c r="C3661" s="3" t="s">
        <v>4184</v>
      </c>
      <c r="D3661" s="6">
        <v>900</v>
      </c>
      <c r="E3661" s="8">
        <v>107421.57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>ROUND((E3661/D3661)*100,0)</f>
        <v>11936</v>
      </c>
      <c r="P3661" s="8">
        <f>IFERROR(ROUND(E3661/L3661,2),0)</f>
        <v>5967.87</v>
      </c>
      <c r="Q3661" s="10" t="s">
        <v>8308</v>
      </c>
      <c r="R3661" t="s">
        <v>8310</v>
      </c>
      <c r="S3661">
        <f>YEAR(T3661)</f>
        <v>2011</v>
      </c>
      <c r="T3661" s="14">
        <f>(((J3661/60)/60)/24)+DATE(1970,1,1)</f>
        <v>40587.75675925926</v>
      </c>
      <c r="U3661" s="15">
        <f>(((I3661/60)/60)/24)+DATE(1970,1,1)</f>
        <v>40666.165972222225</v>
      </c>
    </row>
    <row r="3662" spans="1:21" ht="29" x14ac:dyDescent="0.35">
      <c r="A3662">
        <v>930</v>
      </c>
      <c r="B3662" s="3" t="s">
        <v>931</v>
      </c>
      <c r="C3662" s="3" t="s">
        <v>5040</v>
      </c>
      <c r="D3662" s="6">
        <v>900</v>
      </c>
      <c r="E3662" s="8">
        <v>6705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>ROUND((E3662/D3662)*100,0)</f>
        <v>745</v>
      </c>
      <c r="P3662" s="8">
        <f>IFERROR(ROUND(E3662/L3662,2),0)</f>
        <v>1341</v>
      </c>
      <c r="Q3662" s="10" t="s">
        <v>8313</v>
      </c>
      <c r="R3662" t="s">
        <v>8344</v>
      </c>
      <c r="S3662">
        <f>YEAR(T3662)</f>
        <v>2010</v>
      </c>
      <c r="T3662" s="14">
        <f>(((J3662/60)/60)/24)+DATE(1970,1,1)</f>
        <v>40312.915578703702</v>
      </c>
      <c r="U3662" s="15">
        <f>(((I3662/60)/60)/24)+DATE(1970,1,1)</f>
        <v>40354.897222222222</v>
      </c>
    </row>
    <row r="3663" spans="1:21" ht="29" x14ac:dyDescent="0.35">
      <c r="A3663">
        <v>1206</v>
      </c>
      <c r="B3663" s="3" t="s">
        <v>1207</v>
      </c>
      <c r="C3663" s="3" t="s">
        <v>5316</v>
      </c>
      <c r="D3663" s="6">
        <v>900</v>
      </c>
      <c r="E3663" s="8">
        <v>4685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>ROUND((E3663/D3663)*100,0)</f>
        <v>521</v>
      </c>
      <c r="P3663" s="8">
        <f>IFERROR(ROUND(E3663/L3663,2),0)</f>
        <v>146.41</v>
      </c>
      <c r="Q3663" s="10" t="s">
        <v>8325</v>
      </c>
      <c r="R3663" t="s">
        <v>8331</v>
      </c>
      <c r="S3663">
        <f>YEAR(T3663)</f>
        <v>2017</v>
      </c>
      <c r="T3663" s="14">
        <f>(((J3663/60)/60)/24)+DATE(1970,1,1)</f>
        <v>42772.776076388895</v>
      </c>
      <c r="U3663" s="15">
        <f>(((I3663/60)/60)/24)+DATE(1970,1,1)</f>
        <v>42805.561805555553</v>
      </c>
    </row>
    <row r="3664" spans="1:21" ht="29" x14ac:dyDescent="0.35">
      <c r="A3664">
        <v>1446</v>
      </c>
      <c r="B3664" s="3" t="s">
        <v>1447</v>
      </c>
      <c r="C3664" s="3" t="s">
        <v>5556</v>
      </c>
      <c r="D3664" s="6">
        <v>900</v>
      </c>
      <c r="E3664" s="8">
        <v>3335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>ROUND((E3664/D3664)*100,0)</f>
        <v>371</v>
      </c>
      <c r="P3664" s="8">
        <f>IFERROR(ROUND(E3664/L3664,2),0)</f>
        <v>0</v>
      </c>
      <c r="Q3664" s="10" t="s">
        <v>8318</v>
      </c>
      <c r="R3664" t="s">
        <v>8338</v>
      </c>
      <c r="S3664">
        <f>YEAR(T3664)</f>
        <v>2016</v>
      </c>
      <c r="T3664" s="14">
        <f>(((J3664/60)/60)/24)+DATE(1970,1,1)</f>
        <v>42461.447662037041</v>
      </c>
      <c r="U3664" s="15">
        <f>(((I3664/60)/60)/24)+DATE(1970,1,1)</f>
        <v>42481.447662037041</v>
      </c>
    </row>
    <row r="3665" spans="1:21" ht="29" x14ac:dyDescent="0.35">
      <c r="A3665">
        <v>1840</v>
      </c>
      <c r="B3665" s="3" t="s">
        <v>1841</v>
      </c>
      <c r="C3665" s="3" t="s">
        <v>5950</v>
      </c>
      <c r="D3665" s="6">
        <v>900</v>
      </c>
      <c r="E3665" s="8">
        <v>2080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>ROUND((E3665/D3665)*100,0)</f>
        <v>231</v>
      </c>
      <c r="P3665" s="8">
        <f>IFERROR(ROUND(E3665/L3665,2),0)</f>
        <v>160</v>
      </c>
      <c r="Q3665" s="10" t="s">
        <v>8313</v>
      </c>
      <c r="R3665" t="s">
        <v>8315</v>
      </c>
      <c r="S3665">
        <f>YEAR(T3665)</f>
        <v>2013</v>
      </c>
      <c r="T3665" s="14">
        <f>(((J3665/60)/60)/24)+DATE(1970,1,1)</f>
        <v>41382.096180555556</v>
      </c>
      <c r="U3665" s="15">
        <f>(((I3665/60)/60)/24)+DATE(1970,1,1)</f>
        <v>41401.207638888889</v>
      </c>
    </row>
    <row r="3666" spans="1:21" ht="29" x14ac:dyDescent="0.35">
      <c r="A3666">
        <v>1899</v>
      </c>
      <c r="B3666" s="3" t="s">
        <v>1900</v>
      </c>
      <c r="C3666" s="3" t="s">
        <v>6009</v>
      </c>
      <c r="D3666" s="6">
        <v>900</v>
      </c>
      <c r="E3666" s="8">
        <v>2005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>ROUND((E3666/D3666)*100,0)</f>
        <v>223</v>
      </c>
      <c r="P3666" s="8">
        <f>IFERROR(ROUND(E3666/L3666,2),0)</f>
        <v>47.74</v>
      </c>
      <c r="Q3666" s="10" t="s">
        <v>8313</v>
      </c>
      <c r="R3666" t="s">
        <v>8343</v>
      </c>
      <c r="S3666">
        <f>YEAR(T3666)</f>
        <v>2015</v>
      </c>
      <c r="T3666" s="14">
        <f>(((J3666/60)/60)/24)+DATE(1970,1,1)</f>
        <v>42058.941736111112</v>
      </c>
      <c r="U3666" s="15">
        <f>(((I3666/60)/60)/24)+DATE(1970,1,1)</f>
        <v>42088.90006944444</v>
      </c>
    </row>
    <row r="3667" spans="1:21" ht="29" x14ac:dyDescent="0.35">
      <c r="A3667">
        <v>2523</v>
      </c>
      <c r="B3667" s="3" t="s">
        <v>2523</v>
      </c>
      <c r="C3667" s="3" t="s">
        <v>6633</v>
      </c>
      <c r="D3667" s="6">
        <v>900</v>
      </c>
      <c r="E3667" s="8">
        <v>684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>ROUND((E3667/D3667)*100,0)</f>
        <v>76</v>
      </c>
      <c r="P3667" s="8">
        <f>IFERROR(ROUND(E3667/L3667,2),0)</f>
        <v>26.31</v>
      </c>
      <c r="Q3667" s="10" t="s">
        <v>8313</v>
      </c>
      <c r="R3667" t="s">
        <v>8341</v>
      </c>
      <c r="S3667">
        <f>YEAR(T3667)</f>
        <v>2014</v>
      </c>
      <c r="T3667" s="14">
        <f>(((J3667/60)/60)/24)+DATE(1970,1,1)</f>
        <v>41930.975601851853</v>
      </c>
      <c r="U3667" s="15">
        <f>(((I3667/60)/60)/24)+DATE(1970,1,1)</f>
        <v>41961.017268518524</v>
      </c>
    </row>
    <row r="3668" spans="1:21" x14ac:dyDescent="0.35">
      <c r="A3668">
        <v>2557</v>
      </c>
      <c r="B3668" s="3" t="s">
        <v>2557</v>
      </c>
      <c r="C3668" s="3" t="s">
        <v>6667</v>
      </c>
      <c r="D3668" s="6">
        <v>900</v>
      </c>
      <c r="E3668" s="8">
        <v>640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>ROUND((E3668/D3668)*100,0)</f>
        <v>71</v>
      </c>
      <c r="P3668" s="8">
        <f>IFERROR(ROUND(E3668/L3668,2),0)</f>
        <v>17.78</v>
      </c>
      <c r="Q3668" s="10" t="s">
        <v>8313</v>
      </c>
      <c r="R3668" t="s">
        <v>8341</v>
      </c>
      <c r="S3668">
        <f>YEAR(T3668)</f>
        <v>2014</v>
      </c>
      <c r="T3668" s="14">
        <f>(((J3668/60)/60)/24)+DATE(1970,1,1)</f>
        <v>41744.745208333334</v>
      </c>
      <c r="U3668" s="15">
        <f>(((I3668/60)/60)/24)+DATE(1970,1,1)</f>
        <v>41774.745208333334</v>
      </c>
    </row>
    <row r="3669" spans="1:21" ht="29" x14ac:dyDescent="0.35">
      <c r="A3669">
        <v>3026</v>
      </c>
      <c r="B3669" s="3" t="s">
        <v>3026</v>
      </c>
      <c r="C3669" s="3" t="s">
        <v>7136</v>
      </c>
      <c r="D3669" s="6">
        <v>900</v>
      </c>
      <c r="E3669" s="8">
        <v>150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>ROUND((E3669/D3669)*100,0)</f>
        <v>17</v>
      </c>
      <c r="P3669" s="8">
        <f>IFERROR(ROUND(E3669/L3669,2),0)</f>
        <v>6</v>
      </c>
      <c r="Q3669" s="10" t="s">
        <v>8339</v>
      </c>
      <c r="R3669" t="s">
        <v>8357</v>
      </c>
      <c r="S3669">
        <f>YEAR(T3669)</f>
        <v>2017</v>
      </c>
      <c r="T3669" s="14">
        <f>(((J3669/60)/60)/24)+DATE(1970,1,1)</f>
        <v>42783.459398148145</v>
      </c>
      <c r="U3669" s="15">
        <f>(((I3669/60)/60)/24)+DATE(1970,1,1)</f>
        <v>42797.459398148145</v>
      </c>
    </row>
    <row r="3670" spans="1:21" ht="29" x14ac:dyDescent="0.35">
      <c r="A3670">
        <v>3510</v>
      </c>
      <c r="B3670" s="3" t="s">
        <v>3509</v>
      </c>
      <c r="C3670" s="3" t="s">
        <v>7620</v>
      </c>
      <c r="D3670" s="6">
        <v>900</v>
      </c>
      <c r="E3670" s="8">
        <v>10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>ROUND((E3670/D3670)*100,0)</f>
        <v>1</v>
      </c>
      <c r="P3670" s="8">
        <f>IFERROR(ROUND(E3670/L3670,2),0)</f>
        <v>0.67</v>
      </c>
      <c r="Q3670" s="10" t="s">
        <v>8339</v>
      </c>
      <c r="R3670" t="s">
        <v>8340</v>
      </c>
      <c r="S3670">
        <f>YEAR(T3670)</f>
        <v>2014</v>
      </c>
      <c r="T3670" s="14">
        <f>(((J3670/60)/60)/24)+DATE(1970,1,1)</f>
        <v>41802.62090277778</v>
      </c>
      <c r="U3670" s="15">
        <f>(((I3670/60)/60)/24)+DATE(1970,1,1)</f>
        <v>41822.62090277778</v>
      </c>
    </row>
    <row r="3671" spans="1:21" ht="29" x14ac:dyDescent="0.35">
      <c r="A3671">
        <v>3565</v>
      </c>
      <c r="B3671" s="3" t="s">
        <v>3564</v>
      </c>
      <c r="C3671" s="3" t="s">
        <v>7675</v>
      </c>
      <c r="D3671" s="6">
        <v>900</v>
      </c>
      <c r="E3671" s="8">
        <v>6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>ROUND((E3671/D3671)*100,0)</f>
        <v>1</v>
      </c>
      <c r="P3671" s="8">
        <f>IFERROR(ROUND(E3671/L3671,2),0)</f>
        <v>0.5</v>
      </c>
      <c r="Q3671" s="10" t="s">
        <v>8339</v>
      </c>
      <c r="R3671" t="s">
        <v>8340</v>
      </c>
      <c r="S3671">
        <f>YEAR(T3671)</f>
        <v>2014</v>
      </c>
      <c r="T3671" s="14">
        <f>(((J3671/60)/60)/24)+DATE(1970,1,1)</f>
        <v>41974.743148148147</v>
      </c>
      <c r="U3671" s="15">
        <f>(((I3671/60)/60)/24)+DATE(1970,1,1)</f>
        <v>42004.743148148147</v>
      </c>
    </row>
    <row r="3672" spans="1:21" ht="29" x14ac:dyDescent="0.35">
      <c r="A3672">
        <v>3580</v>
      </c>
      <c r="B3672" s="3" t="s">
        <v>3579</v>
      </c>
      <c r="C3672" s="3" t="s">
        <v>7690</v>
      </c>
      <c r="D3672" s="6">
        <v>900</v>
      </c>
      <c r="E3672" s="8">
        <v>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>ROUND((E3672/D3672)*100,0)</f>
        <v>1</v>
      </c>
      <c r="P3672" s="8">
        <f>IFERROR(ROUND(E3672/L3672,2),0)</f>
        <v>0.19</v>
      </c>
      <c r="Q3672" s="10" t="s">
        <v>8339</v>
      </c>
      <c r="R3672" t="s">
        <v>8340</v>
      </c>
      <c r="S3672">
        <f>YEAR(T3672)</f>
        <v>2015</v>
      </c>
      <c r="T3672" s="14">
        <f>(((J3672/60)/60)/24)+DATE(1970,1,1)</f>
        <v>42026.176180555558</v>
      </c>
      <c r="U3672" s="15">
        <f>(((I3672/60)/60)/24)+DATE(1970,1,1)</f>
        <v>42064.207638888889</v>
      </c>
    </row>
    <row r="3673" spans="1:21" ht="29" x14ac:dyDescent="0.35">
      <c r="A3673">
        <v>19</v>
      </c>
      <c r="B3673" s="3" t="s">
        <v>21</v>
      </c>
      <c r="C3673" s="3" t="s">
        <v>4130</v>
      </c>
      <c r="D3673" s="6">
        <v>850</v>
      </c>
      <c r="E3673" s="8">
        <v>301719.59000000003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>ROUND((E3673/D3673)*100,0)</f>
        <v>35496</v>
      </c>
      <c r="P3673" s="8">
        <f>IFERROR(ROUND(E3673/L3673,2),0)</f>
        <v>13714.53</v>
      </c>
      <c r="Q3673" s="10" t="s">
        <v>8308</v>
      </c>
      <c r="R3673" t="s">
        <v>8309</v>
      </c>
      <c r="S3673">
        <f>YEAR(T3673)</f>
        <v>2015</v>
      </c>
      <c r="T3673" s="14">
        <f>(((J3673/60)/60)/24)+DATE(1970,1,1)</f>
        <v>42175.816365740742</v>
      </c>
      <c r="U3673" s="15">
        <f>(((I3673/60)/60)/24)+DATE(1970,1,1)</f>
        <v>42205.816365740742</v>
      </c>
    </row>
    <row r="3674" spans="1:21" ht="29" x14ac:dyDescent="0.35">
      <c r="A3674">
        <v>947</v>
      </c>
      <c r="B3674" s="3" t="s">
        <v>948</v>
      </c>
      <c r="C3674" s="3" t="s">
        <v>5057</v>
      </c>
      <c r="D3674" s="6">
        <v>850</v>
      </c>
      <c r="E3674" s="8">
        <v>6530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>ROUND((E3674/D3674)*100,0)</f>
        <v>768</v>
      </c>
      <c r="P3674" s="8">
        <f>IFERROR(ROUND(E3674/L3674,2),0)</f>
        <v>0</v>
      </c>
      <c r="Q3674" s="10" t="s">
        <v>8316</v>
      </c>
      <c r="R3674" t="s">
        <v>8324</v>
      </c>
      <c r="S3674">
        <f>YEAR(T3674)</f>
        <v>2016</v>
      </c>
      <c r="T3674" s="14">
        <f>(((J3674/60)/60)/24)+DATE(1970,1,1)</f>
        <v>42491.781319444446</v>
      </c>
      <c r="U3674" s="15">
        <f>(((I3674/60)/60)/24)+DATE(1970,1,1)</f>
        <v>42551.781319444446</v>
      </c>
    </row>
    <row r="3675" spans="1:21" ht="29" x14ac:dyDescent="0.35">
      <c r="A3675">
        <v>1296</v>
      </c>
      <c r="B3675" s="3" t="s">
        <v>1297</v>
      </c>
      <c r="C3675" s="3" t="s">
        <v>5406</v>
      </c>
      <c r="D3675" s="6">
        <v>850</v>
      </c>
      <c r="E3675" s="8">
        <v>4103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>ROUND((E3675/D3675)*100,0)</f>
        <v>483</v>
      </c>
      <c r="P3675" s="8">
        <f>IFERROR(ROUND(E3675/L3675,2),0)</f>
        <v>178.39</v>
      </c>
      <c r="Q3675" s="10" t="s">
        <v>8339</v>
      </c>
      <c r="R3675" t="s">
        <v>8340</v>
      </c>
      <c r="S3675">
        <f>YEAR(T3675)</f>
        <v>2016</v>
      </c>
      <c r="T3675" s="14">
        <f>(((J3675/60)/60)/24)+DATE(1970,1,1)</f>
        <v>42423.050613425927</v>
      </c>
      <c r="U3675" s="15">
        <f>(((I3675/60)/60)/24)+DATE(1970,1,1)</f>
        <v>42443.008946759262</v>
      </c>
    </row>
    <row r="3676" spans="1:21" x14ac:dyDescent="0.35">
      <c r="A3676">
        <v>2293</v>
      </c>
      <c r="B3676" s="3" t="s">
        <v>2294</v>
      </c>
      <c r="C3676" s="3" t="s">
        <v>6403</v>
      </c>
      <c r="D3676" s="6">
        <v>850</v>
      </c>
      <c r="E3676" s="8">
        <v>1073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>ROUND((E3676/D3676)*100,0)</f>
        <v>126</v>
      </c>
      <c r="P3676" s="8">
        <f>IFERROR(ROUND(E3676/L3676,2),0)</f>
        <v>39.74</v>
      </c>
      <c r="Q3676" s="10" t="s">
        <v>8313</v>
      </c>
      <c r="R3676" t="s">
        <v>8315</v>
      </c>
      <c r="S3676">
        <f>YEAR(T3676)</f>
        <v>2012</v>
      </c>
      <c r="T3676" s="14">
        <f>(((J3676/60)/60)/24)+DATE(1970,1,1)</f>
        <v>41151.708321759259</v>
      </c>
      <c r="U3676" s="15">
        <f>(((I3676/60)/60)/24)+DATE(1970,1,1)</f>
        <v>41177.165972222225</v>
      </c>
    </row>
    <row r="3677" spans="1:21" ht="29" x14ac:dyDescent="0.35">
      <c r="A3677">
        <v>2837</v>
      </c>
      <c r="B3677" s="3" t="s">
        <v>2837</v>
      </c>
      <c r="C3677" s="3" t="s">
        <v>6947</v>
      </c>
      <c r="D3677" s="6">
        <v>850</v>
      </c>
      <c r="E3677" s="8">
        <v>301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>ROUND((E3677/D3677)*100,0)</f>
        <v>35</v>
      </c>
      <c r="P3677" s="8">
        <f>IFERROR(ROUND(E3677/L3677,2),0)</f>
        <v>14.33</v>
      </c>
      <c r="Q3677" s="10" t="s">
        <v>8339</v>
      </c>
      <c r="R3677" t="s">
        <v>8340</v>
      </c>
      <c r="S3677">
        <f>YEAR(T3677)</f>
        <v>2015</v>
      </c>
      <c r="T3677" s="14">
        <f>(((J3677/60)/60)/24)+DATE(1970,1,1)</f>
        <v>42307.908379629633</v>
      </c>
      <c r="U3677" s="15">
        <f>(((I3677/60)/60)/24)+DATE(1970,1,1)</f>
        <v>42347.950046296297</v>
      </c>
    </row>
    <row r="3678" spans="1:21" ht="29" x14ac:dyDescent="0.35">
      <c r="A3678">
        <v>3726</v>
      </c>
      <c r="B3678" s="3" t="s">
        <v>3723</v>
      </c>
      <c r="C3678" s="3" t="s">
        <v>7836</v>
      </c>
      <c r="D3678" s="6">
        <v>850</v>
      </c>
      <c r="E3678" s="8">
        <v>0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>ROUND((E3678/D3678)*100,0)</f>
        <v>0</v>
      </c>
      <c r="P3678" s="8">
        <f>IFERROR(ROUND(E3678/L3678,2),0)</f>
        <v>0</v>
      </c>
      <c r="Q3678" s="10" t="s">
        <v>8339</v>
      </c>
      <c r="R3678" t="s">
        <v>8340</v>
      </c>
      <c r="S3678">
        <f>YEAR(T3678)</f>
        <v>2016</v>
      </c>
      <c r="T3678" s="14">
        <f>(((J3678/60)/60)/24)+DATE(1970,1,1)</f>
        <v>42462.140868055561</v>
      </c>
      <c r="U3678" s="15">
        <f>(((I3678/60)/60)/24)+DATE(1970,1,1)</f>
        <v>42489.875</v>
      </c>
    </row>
    <row r="3679" spans="1:21" ht="29" x14ac:dyDescent="0.35">
      <c r="A3679">
        <v>3732</v>
      </c>
      <c r="B3679" s="3" t="s">
        <v>3729</v>
      </c>
      <c r="C3679" s="3" t="s">
        <v>7842</v>
      </c>
      <c r="D3679" s="6">
        <v>850</v>
      </c>
      <c r="E3679" s="8">
        <v>0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>ROUND((E3679/D3679)*100,0)</f>
        <v>0</v>
      </c>
      <c r="P3679" s="8">
        <f>IFERROR(ROUND(E3679/L3679,2),0)</f>
        <v>0</v>
      </c>
      <c r="Q3679" s="10" t="s">
        <v>8339</v>
      </c>
      <c r="R3679" t="s">
        <v>8340</v>
      </c>
      <c r="S3679">
        <f>YEAR(T3679)</f>
        <v>2014</v>
      </c>
      <c r="T3679" s="14">
        <f>(((J3679/60)/60)/24)+DATE(1970,1,1)</f>
        <v>41968.677465277782</v>
      </c>
      <c r="U3679" s="15">
        <f>(((I3679/60)/60)/24)+DATE(1970,1,1)</f>
        <v>42028.5</v>
      </c>
    </row>
    <row r="3680" spans="1:21" ht="43.5" x14ac:dyDescent="0.35">
      <c r="A3680">
        <v>3982</v>
      </c>
      <c r="B3680" s="3" t="s">
        <v>3978</v>
      </c>
      <c r="C3680" s="3" t="s">
        <v>8088</v>
      </c>
      <c r="D3680" s="6">
        <v>850</v>
      </c>
      <c r="E3680" s="8">
        <v>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>ROUND((E3680/D3680)*100,0)</f>
        <v>0</v>
      </c>
      <c r="P3680" s="8">
        <f>IFERROR(ROUND(E3680/L3680,2),0)</f>
        <v>0</v>
      </c>
      <c r="Q3680" s="10" t="s">
        <v>8339</v>
      </c>
      <c r="R3680" t="s">
        <v>8340</v>
      </c>
      <c r="S3680">
        <f>YEAR(T3680)</f>
        <v>2015</v>
      </c>
      <c r="T3680" s="14">
        <f>(((J3680/60)/60)/24)+DATE(1970,1,1)</f>
        <v>42132.809953703705</v>
      </c>
      <c r="U3680" s="15">
        <f>(((I3680/60)/60)/24)+DATE(1970,1,1)</f>
        <v>42192.809953703705</v>
      </c>
    </row>
    <row r="3681" spans="1:21" ht="29" x14ac:dyDescent="0.35">
      <c r="A3681">
        <v>2628</v>
      </c>
      <c r="B3681" s="3" t="s">
        <v>2628</v>
      </c>
      <c r="C3681" s="3" t="s">
        <v>6738</v>
      </c>
      <c r="D3681" s="6">
        <v>839</v>
      </c>
      <c r="E3681" s="8">
        <v>558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>ROUND((E3681/D3681)*100,0)</f>
        <v>67</v>
      </c>
      <c r="P3681" s="8">
        <f>IFERROR(ROUND(E3681/L3681,2),0)</f>
        <v>26.57</v>
      </c>
      <c r="Q3681" s="10" t="s">
        <v>8316</v>
      </c>
      <c r="R3681" t="s">
        <v>8350</v>
      </c>
      <c r="S3681">
        <f>YEAR(T3681)</f>
        <v>2014</v>
      </c>
      <c r="T3681" s="14">
        <f>(((J3681/60)/60)/24)+DATE(1970,1,1)</f>
        <v>41953.966053240743</v>
      </c>
      <c r="U3681" s="15">
        <f>(((I3681/60)/60)/24)+DATE(1970,1,1)</f>
        <v>41973.966053240743</v>
      </c>
    </row>
    <row r="3682" spans="1:21" ht="29" x14ac:dyDescent="0.35">
      <c r="A3682">
        <v>472</v>
      </c>
      <c r="B3682" s="3" t="s">
        <v>473</v>
      </c>
      <c r="C3682" s="3" t="s">
        <v>4582</v>
      </c>
      <c r="D3682" s="6">
        <v>800</v>
      </c>
      <c r="E3682" s="8">
        <v>16520.04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>ROUND((E3682/D3682)*100,0)</f>
        <v>2065</v>
      </c>
      <c r="P3682" s="8">
        <f>IFERROR(ROUND(E3682/L3682,2),0)</f>
        <v>3304.01</v>
      </c>
      <c r="Q3682" s="10" t="s">
        <v>8308</v>
      </c>
      <c r="R3682" t="s">
        <v>8335</v>
      </c>
      <c r="S3682">
        <f>YEAR(T3682)</f>
        <v>2014</v>
      </c>
      <c r="T3682" s="14">
        <f>(((J3682/60)/60)/24)+DATE(1970,1,1)</f>
        <v>41844.922662037039</v>
      </c>
      <c r="U3682" s="15">
        <f>(((I3682/60)/60)/24)+DATE(1970,1,1)</f>
        <v>41874.922662037039</v>
      </c>
    </row>
    <row r="3683" spans="1:21" ht="29" x14ac:dyDescent="0.35">
      <c r="A3683">
        <v>646</v>
      </c>
      <c r="B3683" s="3" t="s">
        <v>647</v>
      </c>
      <c r="C3683" s="3" t="s">
        <v>4756</v>
      </c>
      <c r="D3683" s="6">
        <v>800</v>
      </c>
      <c r="E3683" s="8">
        <v>11226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>ROUND((E3683/D3683)*100,0)</f>
        <v>1403</v>
      </c>
      <c r="P3683" s="8">
        <f>IFERROR(ROUND(E3683/L3683,2),0)</f>
        <v>415.78</v>
      </c>
      <c r="Q3683" s="10" t="s">
        <v>8316</v>
      </c>
      <c r="R3683" t="s">
        <v>8324</v>
      </c>
      <c r="S3683">
        <f>YEAR(T3683)</f>
        <v>2014</v>
      </c>
      <c r="T3683" s="14">
        <f>(((J3683/60)/60)/24)+DATE(1970,1,1)</f>
        <v>41832.852627314816</v>
      </c>
      <c r="U3683" s="15">
        <f>(((I3683/60)/60)/24)+DATE(1970,1,1)</f>
        <v>41862.852627314816</v>
      </c>
    </row>
    <row r="3684" spans="1:21" ht="29" x14ac:dyDescent="0.35">
      <c r="A3684">
        <v>781</v>
      </c>
      <c r="B3684" s="3" t="s">
        <v>782</v>
      </c>
      <c r="C3684" s="3" t="s">
        <v>4891</v>
      </c>
      <c r="D3684" s="6">
        <v>800</v>
      </c>
      <c r="E3684" s="8">
        <v>8711.52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>ROUND((E3684/D3684)*100,0)</f>
        <v>1089</v>
      </c>
      <c r="P3684" s="8">
        <f>IFERROR(ROUND(E3684/L3684,2),0)</f>
        <v>348.46</v>
      </c>
      <c r="Q3684" s="10" t="s">
        <v>8313</v>
      </c>
      <c r="R3684" t="s">
        <v>8315</v>
      </c>
      <c r="S3684">
        <f>YEAR(T3684)</f>
        <v>2013</v>
      </c>
      <c r="T3684" s="14">
        <f>(((J3684/60)/60)/24)+DATE(1970,1,1)</f>
        <v>41403.000856481485</v>
      </c>
      <c r="U3684" s="15">
        <f>(((I3684/60)/60)/24)+DATE(1970,1,1)</f>
        <v>41433.000856481485</v>
      </c>
    </row>
    <row r="3685" spans="1:21" ht="29" x14ac:dyDescent="0.35">
      <c r="A3685">
        <v>823</v>
      </c>
      <c r="B3685" s="3" t="s">
        <v>824</v>
      </c>
      <c r="C3685" s="3" t="s">
        <v>4933</v>
      </c>
      <c r="D3685" s="6">
        <v>800</v>
      </c>
      <c r="E3685" s="8">
        <v>8152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>ROUND((E3685/D3685)*100,0)</f>
        <v>1019</v>
      </c>
      <c r="P3685" s="8">
        <f>IFERROR(ROUND(E3685/L3685,2),0)</f>
        <v>247.03</v>
      </c>
      <c r="Q3685" s="10" t="s">
        <v>8313</v>
      </c>
      <c r="R3685" t="s">
        <v>8315</v>
      </c>
      <c r="S3685">
        <f>YEAR(T3685)</f>
        <v>2015</v>
      </c>
      <c r="T3685" s="14">
        <f>(((J3685/60)/60)/24)+DATE(1970,1,1)</f>
        <v>42055.972824074073</v>
      </c>
      <c r="U3685" s="15">
        <f>(((I3685/60)/60)/24)+DATE(1970,1,1)</f>
        <v>42085.931157407409</v>
      </c>
    </row>
    <row r="3686" spans="1:21" ht="29" x14ac:dyDescent="0.35">
      <c r="A3686">
        <v>1598</v>
      </c>
      <c r="B3686" s="3" t="s">
        <v>1599</v>
      </c>
      <c r="C3686" s="3" t="s">
        <v>5708</v>
      </c>
      <c r="D3686" s="6">
        <v>800</v>
      </c>
      <c r="E3686" s="8">
        <v>2833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>ROUND((E3686/D3686)*100,0)</f>
        <v>354</v>
      </c>
      <c r="P3686" s="8">
        <f>IFERROR(ROUND(E3686/L3686,2),0)</f>
        <v>2833</v>
      </c>
      <c r="Q3686" s="10" t="s">
        <v>8325</v>
      </c>
      <c r="R3686" t="s">
        <v>8328</v>
      </c>
      <c r="S3686">
        <f>YEAR(T3686)</f>
        <v>2015</v>
      </c>
      <c r="T3686" s="14">
        <f>(((J3686/60)/60)/24)+DATE(1970,1,1)</f>
        <v>42151.667337962965</v>
      </c>
      <c r="U3686" s="15">
        <f>(((I3686/60)/60)/24)+DATE(1970,1,1)</f>
        <v>42211.667337962965</v>
      </c>
    </row>
    <row r="3687" spans="1:21" x14ac:dyDescent="0.35">
      <c r="A3687">
        <v>1611</v>
      </c>
      <c r="B3687" s="3" t="s">
        <v>1612</v>
      </c>
      <c r="C3687" s="3" t="s">
        <v>5721</v>
      </c>
      <c r="D3687" s="6">
        <v>800</v>
      </c>
      <c r="E3687" s="8">
        <v>2746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>ROUND((E3687/D3687)*100,0)</f>
        <v>343</v>
      </c>
      <c r="P3687" s="8">
        <f>IFERROR(ROUND(E3687/L3687,2),0)</f>
        <v>101.7</v>
      </c>
      <c r="Q3687" s="10" t="s">
        <v>8313</v>
      </c>
      <c r="R3687" t="s">
        <v>8315</v>
      </c>
      <c r="S3687">
        <f>YEAR(T3687)</f>
        <v>2013</v>
      </c>
      <c r="T3687" s="14">
        <f>(((J3687/60)/60)/24)+DATE(1970,1,1)</f>
        <v>41409.00037037037</v>
      </c>
      <c r="U3687" s="15">
        <f>(((I3687/60)/60)/24)+DATE(1970,1,1)</f>
        <v>41430.00037037037</v>
      </c>
    </row>
    <row r="3688" spans="1:21" ht="29" x14ac:dyDescent="0.35">
      <c r="A3688">
        <v>1853</v>
      </c>
      <c r="B3688" s="3" t="s">
        <v>1854</v>
      </c>
      <c r="C3688" s="3" t="s">
        <v>5963</v>
      </c>
      <c r="D3688" s="6">
        <v>800</v>
      </c>
      <c r="E3688" s="8">
        <v>2059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>ROUND((E3688/D3688)*100,0)</f>
        <v>257</v>
      </c>
      <c r="P3688" s="8">
        <f>IFERROR(ROUND(E3688/L3688,2),0)</f>
        <v>147.07</v>
      </c>
      <c r="Q3688" s="10" t="s">
        <v>8313</v>
      </c>
      <c r="R3688" t="s">
        <v>8315</v>
      </c>
      <c r="S3688">
        <f>YEAR(T3688)</f>
        <v>2012</v>
      </c>
      <c r="T3688" s="14">
        <f>(((J3688/60)/60)/24)+DATE(1970,1,1)</f>
        <v>41177.060381944444</v>
      </c>
      <c r="U3688" s="15">
        <f>(((I3688/60)/60)/24)+DATE(1970,1,1)</f>
        <v>41227.102048611108</v>
      </c>
    </row>
    <row r="3689" spans="1:21" ht="29" x14ac:dyDescent="0.35">
      <c r="A3689">
        <v>1947</v>
      </c>
      <c r="B3689" s="3" t="s">
        <v>1948</v>
      </c>
      <c r="C3689" s="3" t="s">
        <v>6057</v>
      </c>
      <c r="D3689" s="6">
        <v>800</v>
      </c>
      <c r="E3689" s="8">
        <v>1867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>ROUND((E3689/D3689)*100,0)</f>
        <v>233</v>
      </c>
      <c r="P3689" s="8">
        <f>IFERROR(ROUND(E3689/L3689,2),0)</f>
        <v>81.17</v>
      </c>
      <c r="Q3689" s="10" t="s">
        <v>8316</v>
      </c>
      <c r="R3689" t="s">
        <v>8317</v>
      </c>
      <c r="S3689">
        <f>YEAR(T3689)</f>
        <v>2009</v>
      </c>
      <c r="T3689" s="14">
        <f>(((J3689/60)/60)/24)+DATE(1970,1,1)</f>
        <v>40102.918055555558</v>
      </c>
      <c r="U3689" s="15">
        <f>(((I3689/60)/60)/24)+DATE(1970,1,1)</f>
        <v>40140.249305555553</v>
      </c>
    </row>
    <row r="3690" spans="1:21" ht="29" x14ac:dyDescent="0.35">
      <c r="A3690">
        <v>2104</v>
      </c>
      <c r="B3690" s="3" t="s">
        <v>2105</v>
      </c>
      <c r="C3690" s="3" t="s">
        <v>6214</v>
      </c>
      <c r="D3690" s="6">
        <v>800</v>
      </c>
      <c r="E3690" s="8">
        <v>1500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>ROUND((E3690/D3690)*100,0)</f>
        <v>188</v>
      </c>
      <c r="P3690" s="8">
        <f>IFERROR(ROUND(E3690/L3690,2),0)</f>
        <v>40.54</v>
      </c>
      <c r="Q3690" s="10" t="s">
        <v>8313</v>
      </c>
      <c r="R3690" t="s">
        <v>8343</v>
      </c>
      <c r="S3690">
        <f>YEAR(T3690)</f>
        <v>2013</v>
      </c>
      <c r="T3690" s="14">
        <f>(((J3690/60)/60)/24)+DATE(1970,1,1)</f>
        <v>41394.074467592596</v>
      </c>
      <c r="U3690" s="15">
        <f>(((I3690/60)/60)/24)+DATE(1970,1,1)</f>
        <v>41425</v>
      </c>
    </row>
    <row r="3691" spans="1:21" ht="29" x14ac:dyDescent="0.35">
      <c r="A3691">
        <v>2300</v>
      </c>
      <c r="B3691" s="3" t="s">
        <v>2301</v>
      </c>
      <c r="C3691" s="3" t="s">
        <v>6410</v>
      </c>
      <c r="D3691" s="6">
        <v>800</v>
      </c>
      <c r="E3691" s="8">
        <v>1065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>ROUND((E3691/D3691)*100,0)</f>
        <v>133</v>
      </c>
      <c r="P3691" s="8">
        <f>IFERROR(ROUND(E3691/L3691,2),0)</f>
        <v>152.13999999999999</v>
      </c>
      <c r="Q3691" s="10" t="s">
        <v>8313</v>
      </c>
      <c r="R3691" t="s">
        <v>8315</v>
      </c>
      <c r="S3691">
        <f>YEAR(T3691)</f>
        <v>2012</v>
      </c>
      <c r="T3691" s="14">
        <f>(((J3691/60)/60)/24)+DATE(1970,1,1)</f>
        <v>41074.727037037039</v>
      </c>
      <c r="U3691" s="15">
        <f>(((I3691/60)/60)/24)+DATE(1970,1,1)</f>
        <v>41088.727037037039</v>
      </c>
    </row>
    <row r="3692" spans="1:21" ht="29" x14ac:dyDescent="0.35">
      <c r="A3692">
        <v>2559</v>
      </c>
      <c r="B3692" s="3" t="s">
        <v>2559</v>
      </c>
      <c r="C3692" s="3" t="s">
        <v>6669</v>
      </c>
      <c r="D3692" s="6">
        <v>800</v>
      </c>
      <c r="E3692" s="8">
        <v>640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>ROUND((E3692/D3692)*100,0)</f>
        <v>80</v>
      </c>
      <c r="P3692" s="8">
        <f>IFERROR(ROUND(E3692/L3692,2),0)</f>
        <v>25.6</v>
      </c>
      <c r="Q3692" s="10" t="s">
        <v>8313</v>
      </c>
      <c r="R3692" t="s">
        <v>8341</v>
      </c>
      <c r="S3692">
        <f>YEAR(T3692)</f>
        <v>2011</v>
      </c>
      <c r="T3692" s="14">
        <f>(((J3692/60)/60)/24)+DATE(1970,1,1)</f>
        <v>40829.873657407406</v>
      </c>
      <c r="U3692" s="15">
        <f>(((I3692/60)/60)/24)+DATE(1970,1,1)</f>
        <v>40862.817361111112</v>
      </c>
    </row>
    <row r="3693" spans="1:21" ht="29" x14ac:dyDescent="0.35">
      <c r="A3693">
        <v>2669</v>
      </c>
      <c r="B3693" s="3" t="s">
        <v>2669</v>
      </c>
      <c r="C3693" s="3" t="s">
        <v>6779</v>
      </c>
      <c r="D3693" s="6">
        <v>800</v>
      </c>
      <c r="E3693" s="8">
        <v>504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>ROUND((E3693/D3693)*100,0)</f>
        <v>63</v>
      </c>
      <c r="P3693" s="8">
        <f>IFERROR(ROUND(E3693/L3693,2),0)</f>
        <v>45.82</v>
      </c>
      <c r="Q3693" s="10" t="s">
        <v>8316</v>
      </c>
      <c r="R3693" t="s">
        <v>8355</v>
      </c>
      <c r="S3693">
        <f>YEAR(T3693)</f>
        <v>2015</v>
      </c>
      <c r="T3693" s="14">
        <f>(((J3693/60)/60)/24)+DATE(1970,1,1)</f>
        <v>42319.035833333335</v>
      </c>
      <c r="U3693" s="15">
        <f>(((I3693/60)/60)/24)+DATE(1970,1,1)</f>
        <v>42379.035833333335</v>
      </c>
    </row>
    <row r="3694" spans="1:21" ht="29" x14ac:dyDescent="0.35">
      <c r="A3694">
        <v>2769</v>
      </c>
      <c r="B3694" s="3" t="s">
        <v>2769</v>
      </c>
      <c r="C3694" s="3" t="s">
        <v>6879</v>
      </c>
      <c r="D3694" s="6">
        <v>800</v>
      </c>
      <c r="E3694" s="8">
        <v>391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>ROUND((E3694/D3694)*100,0)</f>
        <v>49</v>
      </c>
      <c r="P3694" s="8">
        <f>IFERROR(ROUND(E3694/L3694,2),0)</f>
        <v>195.5</v>
      </c>
      <c r="Q3694" s="10" t="s">
        <v>8318</v>
      </c>
      <c r="R3694" t="s">
        <v>8354</v>
      </c>
      <c r="S3694">
        <f>YEAR(T3694)</f>
        <v>2014</v>
      </c>
      <c r="T3694" s="14">
        <f>(((J3694/60)/60)/24)+DATE(1970,1,1)</f>
        <v>41745.826273148145</v>
      </c>
      <c r="U3694" s="15">
        <f>(((I3694/60)/60)/24)+DATE(1970,1,1)</f>
        <v>41795.826273148145</v>
      </c>
    </row>
    <row r="3695" spans="1:21" ht="29" x14ac:dyDescent="0.35">
      <c r="A3695">
        <v>2796</v>
      </c>
      <c r="B3695" s="3" t="s">
        <v>2796</v>
      </c>
      <c r="C3695" s="3" t="s">
        <v>6906</v>
      </c>
      <c r="D3695" s="6">
        <v>800</v>
      </c>
      <c r="E3695" s="8">
        <v>353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>ROUND((E3695/D3695)*100,0)</f>
        <v>44</v>
      </c>
      <c r="P3695" s="8">
        <f>IFERROR(ROUND(E3695/L3695,2),0)</f>
        <v>16.809999999999999</v>
      </c>
      <c r="Q3695" s="10" t="s">
        <v>8339</v>
      </c>
      <c r="R3695" t="s">
        <v>8340</v>
      </c>
      <c r="S3695">
        <f>YEAR(T3695)</f>
        <v>2014</v>
      </c>
      <c r="T3695" s="14">
        <f>(((J3695/60)/60)/24)+DATE(1970,1,1)</f>
        <v>41795.528101851851</v>
      </c>
      <c r="U3695" s="15">
        <f>(((I3695/60)/60)/24)+DATE(1970,1,1)</f>
        <v>41825.528101851851</v>
      </c>
    </row>
    <row r="3696" spans="1:21" ht="29" x14ac:dyDescent="0.35">
      <c r="A3696">
        <v>2834</v>
      </c>
      <c r="B3696" s="3" t="s">
        <v>2834</v>
      </c>
      <c r="C3696" s="3" t="s">
        <v>6944</v>
      </c>
      <c r="D3696" s="6">
        <v>800</v>
      </c>
      <c r="E3696" s="8">
        <v>301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>ROUND((E3696/D3696)*100,0)</f>
        <v>38</v>
      </c>
      <c r="P3696" s="8">
        <f>IFERROR(ROUND(E3696/L3696,2),0)</f>
        <v>14.33</v>
      </c>
      <c r="Q3696" s="10" t="s">
        <v>8339</v>
      </c>
      <c r="R3696" t="s">
        <v>8340</v>
      </c>
      <c r="S3696">
        <f>YEAR(T3696)</f>
        <v>2015</v>
      </c>
      <c r="T3696" s="14">
        <f>(((J3696/60)/60)/24)+DATE(1970,1,1)</f>
        <v>42019.959837962961</v>
      </c>
      <c r="U3696" s="15">
        <f>(((I3696/60)/60)/24)+DATE(1970,1,1)</f>
        <v>42034.959837962961</v>
      </c>
    </row>
    <row r="3697" spans="1:21" ht="29" x14ac:dyDescent="0.35">
      <c r="A3697">
        <v>3283</v>
      </c>
      <c r="B3697" s="3" t="s">
        <v>3283</v>
      </c>
      <c r="C3697" s="3" t="s">
        <v>7393</v>
      </c>
      <c r="D3697" s="6">
        <v>800</v>
      </c>
      <c r="E3697" s="8">
        <v>50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>ROUND((E3697/D3697)*100,0)</f>
        <v>6</v>
      </c>
      <c r="P3697" s="8">
        <f>IFERROR(ROUND(E3697/L3697,2),0)</f>
        <v>1.06</v>
      </c>
      <c r="Q3697" s="10" t="s">
        <v>8339</v>
      </c>
      <c r="R3697" t="s">
        <v>8340</v>
      </c>
      <c r="S3697">
        <f>YEAR(T3697)</f>
        <v>2016</v>
      </c>
      <c r="T3697" s="14">
        <f>(((J3697/60)/60)/24)+DATE(1970,1,1)</f>
        <v>42379.74418981481</v>
      </c>
      <c r="U3697" s="15">
        <f>(((I3697/60)/60)/24)+DATE(1970,1,1)</f>
        <v>42410.875</v>
      </c>
    </row>
    <row r="3698" spans="1:21" ht="29" x14ac:dyDescent="0.35">
      <c r="A3698">
        <v>3314</v>
      </c>
      <c r="B3698" s="3" t="s">
        <v>3314</v>
      </c>
      <c r="C3698" s="3" t="s">
        <v>7424</v>
      </c>
      <c r="D3698" s="6">
        <v>800</v>
      </c>
      <c r="E3698" s="8">
        <v>45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>ROUND((E3698/D3698)*100,0)</f>
        <v>6</v>
      </c>
      <c r="P3698" s="8">
        <f>IFERROR(ROUND(E3698/L3698,2),0)</f>
        <v>0.78</v>
      </c>
      <c r="Q3698" s="10" t="s">
        <v>8339</v>
      </c>
      <c r="R3698" t="s">
        <v>8340</v>
      </c>
      <c r="S3698">
        <f>YEAR(T3698)</f>
        <v>2015</v>
      </c>
      <c r="T3698" s="14">
        <f>(((J3698/60)/60)/24)+DATE(1970,1,1)</f>
        <v>42105.267488425925</v>
      </c>
      <c r="U3698" s="15">
        <f>(((I3698/60)/60)/24)+DATE(1970,1,1)</f>
        <v>42132.836805555555</v>
      </c>
    </row>
    <row r="3699" spans="1:21" ht="29" x14ac:dyDescent="0.35">
      <c r="A3699">
        <v>3327</v>
      </c>
      <c r="B3699" s="3" t="s">
        <v>3327</v>
      </c>
      <c r="C3699" s="3" t="s">
        <v>7437</v>
      </c>
      <c r="D3699" s="6">
        <v>800</v>
      </c>
      <c r="E3699" s="8">
        <v>42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>ROUND((E3699/D3699)*100,0)</f>
        <v>5</v>
      </c>
      <c r="P3699" s="8">
        <f>IFERROR(ROUND(E3699/L3699,2),0)</f>
        <v>1.27</v>
      </c>
      <c r="Q3699" s="10" t="s">
        <v>8339</v>
      </c>
      <c r="R3699" t="s">
        <v>8340</v>
      </c>
      <c r="S3699">
        <f>YEAR(T3699)</f>
        <v>2016</v>
      </c>
      <c r="T3699" s="14">
        <f>(((J3699/60)/60)/24)+DATE(1970,1,1)</f>
        <v>42468.374606481477</v>
      </c>
      <c r="U3699" s="15">
        <f>(((I3699/60)/60)/24)+DATE(1970,1,1)</f>
        <v>42498.374606481477</v>
      </c>
    </row>
    <row r="3700" spans="1:21" ht="29" x14ac:dyDescent="0.35">
      <c r="A3700">
        <v>3449</v>
      </c>
      <c r="B3700" s="3" t="s">
        <v>3448</v>
      </c>
      <c r="C3700" s="3" t="s">
        <v>7559</v>
      </c>
      <c r="D3700" s="6">
        <v>800</v>
      </c>
      <c r="E3700" s="8">
        <v>21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>ROUND((E3700/D3700)*100,0)</f>
        <v>3</v>
      </c>
      <c r="P3700" s="8">
        <f>IFERROR(ROUND(E3700/L3700,2),0)</f>
        <v>1.05</v>
      </c>
      <c r="Q3700" s="10" t="s">
        <v>8339</v>
      </c>
      <c r="R3700" t="s">
        <v>8340</v>
      </c>
      <c r="S3700">
        <f>YEAR(T3700)</f>
        <v>2016</v>
      </c>
      <c r="T3700" s="14">
        <f>(((J3700/60)/60)/24)+DATE(1970,1,1)</f>
        <v>42532.052523148144</v>
      </c>
      <c r="U3700" s="15">
        <f>(((I3700/60)/60)/24)+DATE(1970,1,1)</f>
        <v>42560.166666666672</v>
      </c>
    </row>
    <row r="3701" spans="1:21" ht="29" x14ac:dyDescent="0.35">
      <c r="A3701">
        <v>3608</v>
      </c>
      <c r="B3701" s="3" t="s">
        <v>3607</v>
      </c>
      <c r="C3701" s="3" t="s">
        <v>7718</v>
      </c>
      <c r="D3701" s="6">
        <v>800</v>
      </c>
      <c r="E3701" s="8">
        <v>3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>ROUND((E3701/D3701)*100,0)</f>
        <v>0</v>
      </c>
      <c r="P3701" s="8">
        <f>IFERROR(ROUND(E3701/L3701,2),0)</f>
        <v>0.11</v>
      </c>
      <c r="Q3701" s="10" t="s">
        <v>8339</v>
      </c>
      <c r="R3701" t="s">
        <v>8340</v>
      </c>
      <c r="S3701">
        <f>YEAR(T3701)</f>
        <v>2016</v>
      </c>
      <c r="T3701" s="14">
        <f>(((J3701/60)/60)/24)+DATE(1970,1,1)</f>
        <v>42506.709375000006</v>
      </c>
      <c r="U3701" s="15">
        <f>(((I3701/60)/60)/24)+DATE(1970,1,1)</f>
        <v>42538.583333333328</v>
      </c>
    </row>
    <row r="3702" spans="1:21" ht="29" x14ac:dyDescent="0.35">
      <c r="A3702">
        <v>3664</v>
      </c>
      <c r="B3702" s="3" t="s">
        <v>3661</v>
      </c>
      <c r="C3702" s="3" t="s">
        <v>7774</v>
      </c>
      <c r="D3702" s="6">
        <v>800</v>
      </c>
      <c r="E3702" s="8">
        <v>1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>ROUND((E3702/D3702)*100,0)</f>
        <v>0</v>
      </c>
      <c r="P3702" s="8">
        <f>IFERROR(ROUND(E3702/L3702,2),0)</f>
        <v>0.05</v>
      </c>
      <c r="Q3702" s="10" t="s">
        <v>8339</v>
      </c>
      <c r="R3702" t="s">
        <v>8340</v>
      </c>
      <c r="S3702">
        <f>YEAR(T3702)</f>
        <v>2016</v>
      </c>
      <c r="T3702" s="14">
        <f>(((J3702/60)/60)/24)+DATE(1970,1,1)</f>
        <v>42523.248715277776</v>
      </c>
      <c r="U3702" s="15">
        <f>(((I3702/60)/60)/24)+DATE(1970,1,1)</f>
        <v>42537.248715277776</v>
      </c>
    </row>
    <row r="3703" spans="1:21" ht="29" x14ac:dyDescent="0.35">
      <c r="A3703">
        <v>3676</v>
      </c>
      <c r="B3703" s="3" t="s">
        <v>3673</v>
      </c>
      <c r="C3703" s="3" t="s">
        <v>7786</v>
      </c>
      <c r="D3703" s="6">
        <v>800</v>
      </c>
      <c r="E3703" s="8">
        <v>1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>ROUND((E3703/D3703)*100,0)</f>
        <v>0</v>
      </c>
      <c r="P3703" s="8">
        <f>IFERROR(ROUND(E3703/L3703,2),0)</f>
        <v>0.06</v>
      </c>
      <c r="Q3703" s="10" t="s">
        <v>8339</v>
      </c>
      <c r="R3703" t="s">
        <v>8340</v>
      </c>
      <c r="S3703">
        <f>YEAR(T3703)</f>
        <v>2014</v>
      </c>
      <c r="T3703" s="14">
        <f>(((J3703/60)/60)/24)+DATE(1970,1,1)</f>
        <v>41876.815787037034</v>
      </c>
      <c r="U3703" s="15">
        <f>(((I3703/60)/60)/24)+DATE(1970,1,1)</f>
        <v>41894.815787037034</v>
      </c>
    </row>
    <row r="3704" spans="1:21" ht="29" x14ac:dyDescent="0.35">
      <c r="A3704">
        <v>3716</v>
      </c>
      <c r="B3704" s="3" t="s">
        <v>3713</v>
      </c>
      <c r="C3704" s="3" t="s">
        <v>7826</v>
      </c>
      <c r="D3704" s="6">
        <v>800</v>
      </c>
      <c r="E3704" s="8">
        <v>0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>ROUND((E3704/D3704)*100,0)</f>
        <v>0</v>
      </c>
      <c r="P3704" s="8">
        <f>IFERROR(ROUND(E3704/L3704,2),0)</f>
        <v>0</v>
      </c>
      <c r="Q3704" s="10" t="s">
        <v>8339</v>
      </c>
      <c r="R3704" t="s">
        <v>8340</v>
      </c>
      <c r="S3704">
        <f>YEAR(T3704)</f>
        <v>2015</v>
      </c>
      <c r="T3704" s="14">
        <f>(((J3704/60)/60)/24)+DATE(1970,1,1)</f>
        <v>42360.887835648144</v>
      </c>
      <c r="U3704" s="15">
        <f>(((I3704/60)/60)/24)+DATE(1970,1,1)</f>
        <v>42390.887835648144</v>
      </c>
    </row>
    <row r="3705" spans="1:21" ht="29" x14ac:dyDescent="0.35">
      <c r="A3705">
        <v>3836</v>
      </c>
      <c r="B3705" s="3" t="s">
        <v>3833</v>
      </c>
      <c r="C3705" s="3" t="s">
        <v>7945</v>
      </c>
      <c r="D3705" s="6">
        <v>800</v>
      </c>
      <c r="E3705" s="8">
        <v>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>ROUND((E3705/D3705)*100,0)</f>
        <v>0</v>
      </c>
      <c r="P3705" s="8">
        <f>IFERROR(ROUND(E3705/L3705,2),0)</f>
        <v>0</v>
      </c>
      <c r="Q3705" s="10" t="s">
        <v>8339</v>
      </c>
      <c r="R3705" t="s">
        <v>8340</v>
      </c>
      <c r="S3705">
        <f>YEAR(T3705)</f>
        <v>2016</v>
      </c>
      <c r="T3705" s="14">
        <f>(((J3705/60)/60)/24)+DATE(1970,1,1)</f>
        <v>42553.926527777774</v>
      </c>
      <c r="U3705" s="15">
        <f>(((I3705/60)/60)/24)+DATE(1970,1,1)</f>
        <v>42585.172916666663</v>
      </c>
    </row>
    <row r="3706" spans="1:21" x14ac:dyDescent="0.35">
      <c r="A3706">
        <v>3891</v>
      </c>
      <c r="B3706" s="3" t="s">
        <v>3888</v>
      </c>
      <c r="C3706" s="3" t="s">
        <v>7999</v>
      </c>
      <c r="D3706" s="6">
        <v>800</v>
      </c>
      <c r="E3706" s="8">
        <v>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>ROUND((E3706/D3706)*100,0)</f>
        <v>0</v>
      </c>
      <c r="P3706" s="8">
        <f>IFERROR(ROUND(E3706/L3706,2),0)</f>
        <v>0</v>
      </c>
      <c r="Q3706" s="10" t="s">
        <v>8339</v>
      </c>
      <c r="R3706" t="s">
        <v>8340</v>
      </c>
      <c r="S3706">
        <f>YEAR(T3706)</f>
        <v>2015</v>
      </c>
      <c r="T3706" s="14">
        <f>(((J3706/60)/60)/24)+DATE(1970,1,1)</f>
        <v>42056.1324537037</v>
      </c>
      <c r="U3706" s="15">
        <f>(((I3706/60)/60)/24)+DATE(1970,1,1)</f>
        <v>42086.207638888889</v>
      </c>
    </row>
    <row r="3707" spans="1:21" ht="29" x14ac:dyDescent="0.35">
      <c r="A3707">
        <v>4024</v>
      </c>
      <c r="B3707" s="3" t="s">
        <v>4020</v>
      </c>
      <c r="C3707" s="3" t="s">
        <v>8129</v>
      </c>
      <c r="D3707" s="6">
        <v>800</v>
      </c>
      <c r="E3707" s="8">
        <v>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>ROUND((E3707/D3707)*100,0)</f>
        <v>0</v>
      </c>
      <c r="P3707" s="8">
        <f>IFERROR(ROUND(E3707/L3707,2),0)</f>
        <v>0</v>
      </c>
      <c r="Q3707" s="10" t="s">
        <v>8339</v>
      </c>
      <c r="R3707" t="s">
        <v>8340</v>
      </c>
      <c r="S3707">
        <f>YEAR(T3707)</f>
        <v>2015</v>
      </c>
      <c r="T3707" s="14">
        <f>(((J3707/60)/60)/24)+DATE(1970,1,1)</f>
        <v>42217.670104166667</v>
      </c>
      <c r="U3707" s="15">
        <f>(((I3707/60)/60)/24)+DATE(1970,1,1)</f>
        <v>42247.670104166667</v>
      </c>
    </row>
    <row r="3708" spans="1:21" ht="29" x14ac:dyDescent="0.35">
      <c r="A3708">
        <v>609</v>
      </c>
      <c r="B3708" s="3" t="s">
        <v>610</v>
      </c>
      <c r="C3708" s="3" t="s">
        <v>4719</v>
      </c>
      <c r="D3708" s="6">
        <v>780</v>
      </c>
      <c r="E3708" s="8">
        <v>11992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>ROUND((E3708/D3708)*100,0)</f>
        <v>1537</v>
      </c>
      <c r="P3708" s="8">
        <f>IFERROR(ROUND(E3708/L3708,2),0)</f>
        <v>11992</v>
      </c>
      <c r="Q3708" s="10" t="s">
        <v>8316</v>
      </c>
      <c r="R3708" t="s">
        <v>8334</v>
      </c>
      <c r="S3708">
        <f>YEAR(T3708)</f>
        <v>2015</v>
      </c>
      <c r="T3708" s="14">
        <f>(((J3708/60)/60)/24)+DATE(1970,1,1)</f>
        <v>42307.034074074079</v>
      </c>
      <c r="U3708" s="15">
        <f>(((I3708/60)/60)/24)+DATE(1970,1,1)</f>
        <v>42337.075740740736</v>
      </c>
    </row>
    <row r="3709" spans="1:21" ht="29" x14ac:dyDescent="0.35">
      <c r="A3709">
        <v>3135</v>
      </c>
      <c r="B3709" s="3" t="s">
        <v>3135</v>
      </c>
      <c r="C3709" s="3" t="s">
        <v>7245</v>
      </c>
      <c r="D3709" s="6">
        <v>777</v>
      </c>
      <c r="E3709" s="8">
        <v>100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>ROUND((E3709/D3709)*100,0)</f>
        <v>13</v>
      </c>
      <c r="P3709" s="8">
        <f>IFERROR(ROUND(E3709/L3709,2),0)</f>
        <v>14.29</v>
      </c>
      <c r="Q3709" s="10" t="s">
        <v>8339</v>
      </c>
      <c r="R3709" t="s">
        <v>8340</v>
      </c>
      <c r="S3709">
        <f>YEAR(T3709)</f>
        <v>2017</v>
      </c>
      <c r="T3709" s="14">
        <f>(((J3709/60)/60)/24)+DATE(1970,1,1)</f>
        <v>42807.151863425926</v>
      </c>
      <c r="U3709" s="15">
        <f>(((I3709/60)/60)/24)+DATE(1970,1,1)</f>
        <v>42829.151863425926</v>
      </c>
    </row>
    <row r="3710" spans="1:21" ht="29" x14ac:dyDescent="0.35">
      <c r="A3710">
        <v>3552</v>
      </c>
      <c r="B3710" s="3" t="s">
        <v>3551</v>
      </c>
      <c r="C3710" s="3" t="s">
        <v>7662</v>
      </c>
      <c r="D3710" s="6">
        <v>773</v>
      </c>
      <c r="E3710" s="8">
        <v>9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>ROUND((E3710/D3710)*100,0)</f>
        <v>1</v>
      </c>
      <c r="P3710" s="8">
        <f>IFERROR(ROUND(E3710/L3710,2),0)</f>
        <v>0.45</v>
      </c>
      <c r="Q3710" s="10" t="s">
        <v>8339</v>
      </c>
      <c r="R3710" t="s">
        <v>8340</v>
      </c>
      <c r="S3710">
        <f>YEAR(T3710)</f>
        <v>2014</v>
      </c>
      <c r="T3710" s="14">
        <f>(((J3710/60)/60)/24)+DATE(1970,1,1)</f>
        <v>41788.587083333332</v>
      </c>
      <c r="U3710" s="15">
        <f>(((I3710/60)/60)/24)+DATE(1970,1,1)</f>
        <v>41818.587083333332</v>
      </c>
    </row>
    <row r="3711" spans="1:21" ht="29" x14ac:dyDescent="0.35">
      <c r="A3711">
        <v>81</v>
      </c>
      <c r="B3711" s="3" t="s">
        <v>83</v>
      </c>
      <c r="C3711" s="3" t="s">
        <v>4192</v>
      </c>
      <c r="D3711" s="6">
        <v>750</v>
      </c>
      <c r="E3711" s="8">
        <v>100939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>ROUND((E3711/D3711)*100,0)</f>
        <v>13459</v>
      </c>
      <c r="P3711" s="8">
        <f>IFERROR(ROUND(E3711/L3711,2),0)</f>
        <v>3604.96</v>
      </c>
      <c r="Q3711" s="10" t="s">
        <v>8308</v>
      </c>
      <c r="R3711" t="s">
        <v>8310</v>
      </c>
      <c r="S3711">
        <f>YEAR(T3711)</f>
        <v>2012</v>
      </c>
      <c r="T3711" s="14">
        <f>(((J3711/60)/60)/24)+DATE(1970,1,1)</f>
        <v>41100.158877314818</v>
      </c>
      <c r="U3711" s="15">
        <f>(((I3711/60)/60)/24)+DATE(1970,1,1)</f>
        <v>41104.126388888886</v>
      </c>
    </row>
    <row r="3712" spans="1:21" x14ac:dyDescent="0.35">
      <c r="A3712">
        <v>452</v>
      </c>
      <c r="B3712" s="3" t="s">
        <v>453</v>
      </c>
      <c r="C3712" s="3" t="s">
        <v>4562</v>
      </c>
      <c r="D3712" s="6">
        <v>750</v>
      </c>
      <c r="E3712" s="8">
        <v>17545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>ROUND((E3712/D3712)*100,0)</f>
        <v>2339</v>
      </c>
      <c r="P3712" s="8">
        <f>IFERROR(ROUND(E3712/L3712,2),0)</f>
        <v>1462.08</v>
      </c>
      <c r="Q3712" s="10" t="s">
        <v>8308</v>
      </c>
      <c r="R3712" t="s">
        <v>8335</v>
      </c>
      <c r="S3712">
        <f>YEAR(T3712)</f>
        <v>2015</v>
      </c>
      <c r="T3712" s="14">
        <f>(((J3712/60)/60)/24)+DATE(1970,1,1)</f>
        <v>42107.703877314809</v>
      </c>
      <c r="U3712" s="15">
        <f>(((I3712/60)/60)/24)+DATE(1970,1,1)</f>
        <v>42137.703877314809</v>
      </c>
    </row>
    <row r="3713" spans="1:21" ht="29" x14ac:dyDescent="0.35">
      <c r="A3713">
        <v>558</v>
      </c>
      <c r="B3713" s="3" t="s">
        <v>559</v>
      </c>
      <c r="C3713" s="3" t="s">
        <v>4668</v>
      </c>
      <c r="D3713" s="6">
        <v>750</v>
      </c>
      <c r="E3713" s="8">
        <v>13293.8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>ROUND((E3713/D3713)*100,0)</f>
        <v>1773</v>
      </c>
      <c r="P3713" s="8">
        <f>IFERROR(ROUND(E3713/L3713,2),0)</f>
        <v>0</v>
      </c>
      <c r="Q3713" s="10" t="s">
        <v>8316</v>
      </c>
      <c r="R3713" t="s">
        <v>8334</v>
      </c>
      <c r="S3713">
        <f>YEAR(T3713)</f>
        <v>2015</v>
      </c>
      <c r="T3713" s="14">
        <f>(((J3713/60)/60)/24)+DATE(1970,1,1)</f>
        <v>42057.883159722223</v>
      </c>
      <c r="U3713" s="15">
        <f>(((I3713/60)/60)/24)+DATE(1970,1,1)</f>
        <v>42087.841493055559</v>
      </c>
    </row>
    <row r="3714" spans="1:21" ht="29" x14ac:dyDescent="0.35">
      <c r="A3714">
        <v>899</v>
      </c>
      <c r="B3714" s="3" t="s">
        <v>900</v>
      </c>
      <c r="C3714" s="3" t="s">
        <v>5009</v>
      </c>
      <c r="D3714" s="6">
        <v>750</v>
      </c>
      <c r="E3714" s="8">
        <v>7336.01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>ROUND((E3714/D3714)*100,0)</f>
        <v>978</v>
      </c>
      <c r="P3714" s="8">
        <f>IFERROR(ROUND(E3714/L3714,2),0)</f>
        <v>917</v>
      </c>
      <c r="Q3714" s="10" t="s">
        <v>8313</v>
      </c>
      <c r="R3714" t="s">
        <v>8343</v>
      </c>
      <c r="S3714">
        <f>YEAR(T3714)</f>
        <v>2011</v>
      </c>
      <c r="T3714" s="14">
        <f>(((J3714/60)/60)/24)+DATE(1970,1,1)</f>
        <v>40646.099097222221</v>
      </c>
      <c r="U3714" s="15">
        <f>(((I3714/60)/60)/24)+DATE(1970,1,1)</f>
        <v>40691.099097222221</v>
      </c>
    </row>
    <row r="3715" spans="1:21" ht="29" x14ac:dyDescent="0.35">
      <c r="A3715">
        <v>1073</v>
      </c>
      <c r="B3715" s="3" t="s">
        <v>1074</v>
      </c>
      <c r="C3715" s="3" t="s">
        <v>5183</v>
      </c>
      <c r="D3715" s="6">
        <v>750</v>
      </c>
      <c r="E3715" s="8">
        <v>5504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>ROUND((E3715/D3715)*100,0)</f>
        <v>734</v>
      </c>
      <c r="P3715" s="8">
        <f>IFERROR(ROUND(E3715/L3715,2),0)</f>
        <v>5504</v>
      </c>
      <c r="Q3715" s="10" t="s">
        <v>8311</v>
      </c>
      <c r="R3715" t="s">
        <v>8333</v>
      </c>
      <c r="S3715">
        <f>YEAR(T3715)</f>
        <v>2011</v>
      </c>
      <c r="T3715" s="14">
        <f>(((J3715/60)/60)/24)+DATE(1970,1,1)</f>
        <v>40802.964594907404</v>
      </c>
      <c r="U3715" s="15">
        <f>(((I3715/60)/60)/24)+DATE(1970,1,1)</f>
        <v>40832.964594907404</v>
      </c>
    </row>
    <row r="3716" spans="1:21" ht="29" x14ac:dyDescent="0.35">
      <c r="A3716">
        <v>1394</v>
      </c>
      <c r="B3716" s="3" t="s">
        <v>1395</v>
      </c>
      <c r="C3716" s="3" t="s">
        <v>5504</v>
      </c>
      <c r="D3716" s="6">
        <v>750</v>
      </c>
      <c r="E3716" s="8">
        <v>3530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>ROUND((E3716/D3716)*100,0)</f>
        <v>471</v>
      </c>
      <c r="P3716" s="8">
        <f>IFERROR(ROUND(E3716/L3716,2),0)</f>
        <v>207.65</v>
      </c>
      <c r="Q3716" s="10" t="s">
        <v>8313</v>
      </c>
      <c r="R3716" t="s">
        <v>8315</v>
      </c>
      <c r="S3716">
        <f>YEAR(T3716)</f>
        <v>2017</v>
      </c>
      <c r="T3716" s="14">
        <f>(((J3716/60)/60)/24)+DATE(1970,1,1)</f>
        <v>42752.144976851851</v>
      </c>
      <c r="U3716" s="15">
        <f>(((I3716/60)/60)/24)+DATE(1970,1,1)</f>
        <v>42795.125</v>
      </c>
    </row>
    <row r="3717" spans="1:21" ht="29" x14ac:dyDescent="0.35">
      <c r="A3717">
        <v>1550</v>
      </c>
      <c r="B3717" s="3" t="s">
        <v>1551</v>
      </c>
      <c r="C3717" s="3" t="s">
        <v>5660</v>
      </c>
      <c r="D3717" s="6">
        <v>750</v>
      </c>
      <c r="E3717" s="8">
        <v>3012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>ROUND((E3717/D3717)*100,0)</f>
        <v>402</v>
      </c>
      <c r="P3717" s="8">
        <f>IFERROR(ROUND(E3717/L3717,2),0)</f>
        <v>430.29</v>
      </c>
      <c r="Q3717" s="10" t="s">
        <v>8325</v>
      </c>
      <c r="R3717" t="s">
        <v>8326</v>
      </c>
      <c r="S3717">
        <f>YEAR(T3717)</f>
        <v>2016</v>
      </c>
      <c r="T3717" s="14">
        <f>(((J3717/60)/60)/24)+DATE(1970,1,1)</f>
        <v>42472.449467592596</v>
      </c>
      <c r="U3717" s="15">
        <f>(((I3717/60)/60)/24)+DATE(1970,1,1)</f>
        <v>42502.449467592596</v>
      </c>
    </row>
    <row r="3718" spans="1:21" ht="29" x14ac:dyDescent="0.35">
      <c r="A3718">
        <v>1555</v>
      </c>
      <c r="B3718" s="3" t="s">
        <v>1556</v>
      </c>
      <c r="C3718" s="3" t="s">
        <v>5665</v>
      </c>
      <c r="D3718" s="6">
        <v>750</v>
      </c>
      <c r="E3718" s="8">
        <v>3001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>ROUND((E3718/D3718)*100,0)</f>
        <v>400</v>
      </c>
      <c r="P3718" s="8">
        <f>IFERROR(ROUND(E3718/L3718,2),0)</f>
        <v>0</v>
      </c>
      <c r="Q3718" s="10" t="s">
        <v>8325</v>
      </c>
      <c r="R3718" t="s">
        <v>8326</v>
      </c>
      <c r="S3718">
        <f>YEAR(T3718)</f>
        <v>2015</v>
      </c>
      <c r="T3718" s="14">
        <f>(((J3718/60)/60)/24)+DATE(1970,1,1)</f>
        <v>42241.613796296297</v>
      </c>
      <c r="U3718" s="15">
        <f>(((I3718/60)/60)/24)+DATE(1970,1,1)</f>
        <v>42264.708333333328</v>
      </c>
    </row>
    <row r="3719" spans="1:21" ht="29" x14ac:dyDescent="0.35">
      <c r="A3719">
        <v>1558</v>
      </c>
      <c r="B3719" s="3" t="s">
        <v>1559</v>
      </c>
      <c r="C3719" s="3" t="s">
        <v>5668</v>
      </c>
      <c r="D3719" s="6">
        <v>750</v>
      </c>
      <c r="E3719" s="8">
        <v>3000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>ROUND((E3719/D3719)*100,0)</f>
        <v>400</v>
      </c>
      <c r="P3719" s="8">
        <f>IFERROR(ROUND(E3719/L3719,2),0)</f>
        <v>1000</v>
      </c>
      <c r="Q3719" s="10" t="s">
        <v>8325</v>
      </c>
      <c r="R3719" t="s">
        <v>8326</v>
      </c>
      <c r="S3719">
        <f>YEAR(T3719)</f>
        <v>2015</v>
      </c>
      <c r="T3719" s="14">
        <f>(((J3719/60)/60)/24)+DATE(1970,1,1)</f>
        <v>42185.397673611107</v>
      </c>
      <c r="U3719" s="15">
        <f>(((I3719/60)/60)/24)+DATE(1970,1,1)</f>
        <v>42244.508333333331</v>
      </c>
    </row>
    <row r="3720" spans="1:21" ht="29" x14ac:dyDescent="0.35">
      <c r="A3720">
        <v>1623</v>
      </c>
      <c r="B3720" s="3" t="s">
        <v>1624</v>
      </c>
      <c r="C3720" s="3" t="s">
        <v>5733</v>
      </c>
      <c r="D3720" s="6">
        <v>750</v>
      </c>
      <c r="E3720" s="8">
        <v>2705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>ROUND((E3720/D3720)*100,0)</f>
        <v>361</v>
      </c>
      <c r="P3720" s="8">
        <f>IFERROR(ROUND(E3720/L3720,2),0)</f>
        <v>150.28</v>
      </c>
      <c r="Q3720" s="10" t="s">
        <v>8313</v>
      </c>
      <c r="R3720" t="s">
        <v>8315</v>
      </c>
      <c r="S3720">
        <f>YEAR(T3720)</f>
        <v>2013</v>
      </c>
      <c r="T3720" s="14">
        <f>(((J3720/60)/60)/24)+DATE(1970,1,1)</f>
        <v>41453.688530092593</v>
      </c>
      <c r="U3720" s="15">
        <f>(((I3720/60)/60)/24)+DATE(1970,1,1)</f>
        <v>41513.688530092593</v>
      </c>
    </row>
    <row r="3721" spans="1:21" ht="29" x14ac:dyDescent="0.35">
      <c r="A3721">
        <v>1860</v>
      </c>
      <c r="B3721" s="3" t="s">
        <v>1861</v>
      </c>
      <c r="C3721" s="3" t="s">
        <v>5970</v>
      </c>
      <c r="D3721" s="6">
        <v>750</v>
      </c>
      <c r="E3721" s="8">
        <v>2050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>ROUND((E3721/D3721)*100,0)</f>
        <v>273</v>
      </c>
      <c r="P3721" s="8">
        <f>IFERROR(ROUND(E3721/L3721,2),0)</f>
        <v>107.89</v>
      </c>
      <c r="Q3721" s="10" t="s">
        <v>8313</v>
      </c>
      <c r="R3721" t="s">
        <v>8315</v>
      </c>
      <c r="S3721">
        <f>YEAR(T3721)</f>
        <v>2014</v>
      </c>
      <c r="T3721" s="14">
        <f>(((J3721/60)/60)/24)+DATE(1970,1,1)</f>
        <v>41655.709305555552</v>
      </c>
      <c r="U3721" s="15">
        <f>(((I3721/60)/60)/24)+DATE(1970,1,1)</f>
        <v>41676.709305555552</v>
      </c>
    </row>
    <row r="3722" spans="1:21" ht="29" x14ac:dyDescent="0.35">
      <c r="A3722">
        <v>2083</v>
      </c>
      <c r="B3722" s="3" t="s">
        <v>2084</v>
      </c>
      <c r="C3722" s="3" t="s">
        <v>6193</v>
      </c>
      <c r="D3722" s="6">
        <v>750</v>
      </c>
      <c r="E3722" s="8">
        <v>1515.08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>ROUND((E3722/D3722)*100,0)</f>
        <v>202</v>
      </c>
      <c r="P3722" s="8">
        <f>IFERROR(ROUND(E3722/L3722,2),0)</f>
        <v>60.6</v>
      </c>
      <c r="Q3722" s="10" t="s">
        <v>8313</v>
      </c>
      <c r="R3722" t="s">
        <v>8343</v>
      </c>
      <c r="S3722">
        <f>YEAR(T3722)</f>
        <v>2012</v>
      </c>
      <c r="T3722" s="14">
        <f>(((J3722/60)/60)/24)+DATE(1970,1,1)</f>
        <v>41034.72216435185</v>
      </c>
      <c r="U3722" s="15">
        <f>(((I3722/60)/60)/24)+DATE(1970,1,1)</f>
        <v>41064.72216435185</v>
      </c>
    </row>
    <row r="3723" spans="1:21" ht="29" x14ac:dyDescent="0.35">
      <c r="A3723">
        <v>2191</v>
      </c>
      <c r="B3723" s="3" t="s">
        <v>2192</v>
      </c>
      <c r="C3723" s="3" t="s">
        <v>6301</v>
      </c>
      <c r="D3723" s="6">
        <v>750</v>
      </c>
      <c r="E3723" s="8">
        <v>1275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>ROUND((E3723/D3723)*100,0)</f>
        <v>170</v>
      </c>
      <c r="P3723" s="8">
        <f>IFERROR(ROUND(E3723/L3723,2),0)</f>
        <v>51</v>
      </c>
      <c r="Q3723" s="10" t="s">
        <v>8311</v>
      </c>
      <c r="R3723" t="s">
        <v>8312</v>
      </c>
      <c r="S3723">
        <f>YEAR(T3723)</f>
        <v>2017</v>
      </c>
      <c r="T3723" s="14">
        <f>(((J3723/60)/60)/24)+DATE(1970,1,1)</f>
        <v>42768.833645833336</v>
      </c>
      <c r="U3723" s="15">
        <f>(((I3723/60)/60)/24)+DATE(1970,1,1)</f>
        <v>42780.833645833336</v>
      </c>
    </row>
    <row r="3724" spans="1:21" ht="29" x14ac:dyDescent="0.35">
      <c r="A3724">
        <v>2205</v>
      </c>
      <c r="B3724" s="3" t="s">
        <v>2206</v>
      </c>
      <c r="C3724" s="3" t="s">
        <v>6315</v>
      </c>
      <c r="D3724" s="6">
        <v>750</v>
      </c>
      <c r="E3724" s="8">
        <v>1246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>ROUND((E3724/D3724)*100,0)</f>
        <v>166</v>
      </c>
      <c r="P3724" s="8">
        <f>IFERROR(ROUND(E3724/L3724,2),0)</f>
        <v>46.15</v>
      </c>
      <c r="Q3724" s="10" t="s">
        <v>8313</v>
      </c>
      <c r="R3724" t="s">
        <v>8320</v>
      </c>
      <c r="S3724">
        <f>YEAR(T3724)</f>
        <v>2012</v>
      </c>
      <c r="T3724" s="14">
        <f>(((J3724/60)/60)/24)+DATE(1970,1,1)</f>
        <v>41031.82163194444</v>
      </c>
      <c r="U3724" s="15">
        <f>(((I3724/60)/60)/24)+DATE(1970,1,1)</f>
        <v>41061.82163194444</v>
      </c>
    </row>
    <row r="3725" spans="1:21" x14ac:dyDescent="0.35">
      <c r="A3725">
        <v>2282</v>
      </c>
      <c r="B3725" s="3" t="s">
        <v>2283</v>
      </c>
      <c r="C3725" s="3" t="s">
        <v>6392</v>
      </c>
      <c r="D3725" s="6">
        <v>750</v>
      </c>
      <c r="E3725" s="8">
        <v>1096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>ROUND((E3725/D3725)*100,0)</f>
        <v>146</v>
      </c>
      <c r="P3725" s="8">
        <f>IFERROR(ROUND(E3725/L3725,2),0)</f>
        <v>91.33</v>
      </c>
      <c r="Q3725" s="10" t="s">
        <v>8313</v>
      </c>
      <c r="R3725" t="s">
        <v>8315</v>
      </c>
      <c r="S3725">
        <f>YEAR(T3725)</f>
        <v>2015</v>
      </c>
      <c r="T3725" s="14">
        <f>(((J3725/60)/60)/24)+DATE(1970,1,1)</f>
        <v>42323.17460648148</v>
      </c>
      <c r="U3725" s="15">
        <f>(((I3725/60)/60)/24)+DATE(1970,1,1)</f>
        <v>42383.17460648148</v>
      </c>
    </row>
    <row r="3726" spans="1:21" x14ac:dyDescent="0.35">
      <c r="A3726">
        <v>2477</v>
      </c>
      <c r="B3726" s="3" t="s">
        <v>824</v>
      </c>
      <c r="C3726" s="3" t="s">
        <v>6587</v>
      </c>
      <c r="D3726" s="6">
        <v>750</v>
      </c>
      <c r="E3726" s="8">
        <v>780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>ROUND((E3726/D3726)*100,0)</f>
        <v>104</v>
      </c>
      <c r="P3726" s="8">
        <f>IFERROR(ROUND(E3726/L3726,2),0)</f>
        <v>19.02</v>
      </c>
      <c r="Q3726" s="10" t="s">
        <v>8313</v>
      </c>
      <c r="R3726" t="s">
        <v>8343</v>
      </c>
      <c r="S3726">
        <f>YEAR(T3726)</f>
        <v>2012</v>
      </c>
      <c r="T3726" s="14">
        <f>(((J3726/60)/60)/24)+DATE(1970,1,1)</f>
        <v>41088.691493055558</v>
      </c>
      <c r="U3726" s="15">
        <f>(((I3726/60)/60)/24)+DATE(1970,1,1)</f>
        <v>41133.691493055558</v>
      </c>
    </row>
    <row r="3727" spans="1:21" ht="29" x14ac:dyDescent="0.35">
      <c r="A3727">
        <v>2721</v>
      </c>
      <c r="B3727" s="3" t="s">
        <v>2721</v>
      </c>
      <c r="C3727" s="3" t="s">
        <v>6831</v>
      </c>
      <c r="D3727" s="6">
        <v>750</v>
      </c>
      <c r="E3727" s="8">
        <v>440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>ROUND((E3727/D3727)*100,0)</f>
        <v>59</v>
      </c>
      <c r="P3727" s="8">
        <f>IFERROR(ROUND(E3727/L3727,2),0)</f>
        <v>1.64</v>
      </c>
      <c r="Q3727" s="10" t="s">
        <v>8316</v>
      </c>
      <c r="R3727" t="s">
        <v>8317</v>
      </c>
      <c r="S3727">
        <f>YEAR(T3727)</f>
        <v>2013</v>
      </c>
      <c r="T3727" s="14">
        <f>(((J3727/60)/60)/24)+DATE(1970,1,1)</f>
        <v>41493.543958333335</v>
      </c>
      <c r="U3727" s="15">
        <f>(((I3727/60)/60)/24)+DATE(1970,1,1)</f>
        <v>41523.791666666664</v>
      </c>
    </row>
    <row r="3728" spans="1:21" ht="29" x14ac:dyDescent="0.35">
      <c r="A3728">
        <v>2735</v>
      </c>
      <c r="B3728" s="3" t="s">
        <v>2735</v>
      </c>
      <c r="C3728" s="3" t="s">
        <v>6845</v>
      </c>
      <c r="D3728" s="6">
        <v>750</v>
      </c>
      <c r="E3728" s="8">
        <v>426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>ROUND((E3728/D3728)*100,0)</f>
        <v>57</v>
      </c>
      <c r="P3728" s="8">
        <f>IFERROR(ROUND(E3728/L3728,2),0)</f>
        <v>1.26</v>
      </c>
      <c r="Q3728" s="10" t="s">
        <v>8316</v>
      </c>
      <c r="R3728" t="s">
        <v>8317</v>
      </c>
      <c r="S3728">
        <f>YEAR(T3728)</f>
        <v>2013</v>
      </c>
      <c r="T3728" s="14">
        <f>(((J3728/60)/60)/24)+DATE(1970,1,1)</f>
        <v>41316.120949074073</v>
      </c>
      <c r="U3728" s="15">
        <f>(((I3728/60)/60)/24)+DATE(1970,1,1)</f>
        <v>41346.833333333336</v>
      </c>
    </row>
    <row r="3729" spans="1:21" ht="29" x14ac:dyDescent="0.35">
      <c r="A3729">
        <v>2882</v>
      </c>
      <c r="B3729" s="3" t="s">
        <v>2882</v>
      </c>
      <c r="C3729" s="3" t="s">
        <v>6992</v>
      </c>
      <c r="D3729" s="6">
        <v>750</v>
      </c>
      <c r="E3729" s="8">
        <v>266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>ROUND((E3729/D3729)*100,0)</f>
        <v>35</v>
      </c>
      <c r="P3729" s="8">
        <f>IFERROR(ROUND(E3729/L3729,2),0)</f>
        <v>66.5</v>
      </c>
      <c r="Q3729" s="10" t="s">
        <v>8339</v>
      </c>
      <c r="R3729" t="s">
        <v>8340</v>
      </c>
      <c r="S3729">
        <f>YEAR(T3729)</f>
        <v>2016</v>
      </c>
      <c r="T3729" s="14">
        <f>(((J3729/60)/60)/24)+DATE(1970,1,1)</f>
        <v>42461.596273148149</v>
      </c>
      <c r="U3729" s="15">
        <f>(((I3729/60)/60)/24)+DATE(1970,1,1)</f>
        <v>42491.596273148149</v>
      </c>
    </row>
    <row r="3730" spans="1:21" ht="29" x14ac:dyDescent="0.35">
      <c r="A3730">
        <v>2901</v>
      </c>
      <c r="B3730" s="3" t="s">
        <v>2901</v>
      </c>
      <c r="C3730" s="3" t="s">
        <v>7011</v>
      </c>
      <c r="D3730" s="6">
        <v>750</v>
      </c>
      <c r="E3730" s="8">
        <v>250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>ROUND((E3730/D3730)*100,0)</f>
        <v>33</v>
      </c>
      <c r="P3730" s="8">
        <f>IFERROR(ROUND(E3730/L3730,2),0)</f>
        <v>125</v>
      </c>
      <c r="Q3730" s="10" t="s">
        <v>8339</v>
      </c>
      <c r="R3730" t="s">
        <v>8340</v>
      </c>
      <c r="S3730">
        <f>YEAR(T3730)</f>
        <v>2014</v>
      </c>
      <c r="T3730" s="14">
        <f>(((J3730/60)/60)/24)+DATE(1970,1,1)</f>
        <v>41982.904386574075</v>
      </c>
      <c r="U3730" s="15">
        <f>(((I3730/60)/60)/24)+DATE(1970,1,1)</f>
        <v>42042.904386574075</v>
      </c>
    </row>
    <row r="3731" spans="1:21" ht="29" x14ac:dyDescent="0.35">
      <c r="A3731">
        <v>2931</v>
      </c>
      <c r="B3731" s="3" t="s">
        <v>2931</v>
      </c>
      <c r="C3731" s="3" t="s">
        <v>7041</v>
      </c>
      <c r="D3731" s="6">
        <v>750</v>
      </c>
      <c r="E3731" s="8">
        <v>230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>ROUND((E3731/D3731)*100,0)</f>
        <v>31</v>
      </c>
      <c r="P3731" s="8">
        <f>IFERROR(ROUND(E3731/L3731,2),0)</f>
        <v>25.56</v>
      </c>
      <c r="Q3731" s="10" t="s">
        <v>8339</v>
      </c>
      <c r="R3731" t="s">
        <v>8351</v>
      </c>
      <c r="S3731">
        <f>YEAR(T3731)</f>
        <v>2014</v>
      </c>
      <c r="T3731" s="14">
        <f>(((J3731/60)/60)/24)+DATE(1970,1,1)</f>
        <v>41872.291238425925</v>
      </c>
      <c r="U3731" s="15">
        <f>(((I3731/60)/60)/24)+DATE(1970,1,1)</f>
        <v>41897.255555555559</v>
      </c>
    </row>
    <row r="3732" spans="1:21" ht="29" x14ac:dyDescent="0.35">
      <c r="A3732">
        <v>2978</v>
      </c>
      <c r="B3732" s="3" t="s">
        <v>2978</v>
      </c>
      <c r="C3732" s="3" t="s">
        <v>7088</v>
      </c>
      <c r="D3732" s="6">
        <v>750</v>
      </c>
      <c r="E3732" s="8">
        <v>196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>ROUND((E3732/D3732)*100,0)</f>
        <v>26</v>
      </c>
      <c r="P3732" s="8">
        <f>IFERROR(ROUND(E3732/L3732,2),0)</f>
        <v>12.25</v>
      </c>
      <c r="Q3732" s="10" t="s">
        <v>8339</v>
      </c>
      <c r="R3732" t="s">
        <v>8340</v>
      </c>
      <c r="S3732">
        <f>YEAR(T3732)</f>
        <v>2014</v>
      </c>
      <c r="T3732" s="14">
        <f>(((J3732/60)/60)/24)+DATE(1970,1,1)</f>
        <v>41922.640590277777</v>
      </c>
      <c r="U3732" s="15">
        <f>(((I3732/60)/60)/24)+DATE(1970,1,1)</f>
        <v>41932.249305555553</v>
      </c>
    </row>
    <row r="3733" spans="1:21" ht="29" x14ac:dyDescent="0.35">
      <c r="A3733">
        <v>3116</v>
      </c>
      <c r="B3733" s="3" t="s">
        <v>3116</v>
      </c>
      <c r="C3733" s="3" t="s">
        <v>7226</v>
      </c>
      <c r="D3733" s="6">
        <v>750</v>
      </c>
      <c r="E3733" s="8">
        <v>105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>ROUND((E3733/D3733)*100,0)</f>
        <v>14</v>
      </c>
      <c r="P3733" s="8">
        <f>IFERROR(ROUND(E3733/L3733,2),0)</f>
        <v>10.5</v>
      </c>
      <c r="Q3733" s="10" t="s">
        <v>8339</v>
      </c>
      <c r="R3733" t="s">
        <v>8357</v>
      </c>
      <c r="S3733">
        <f>YEAR(T3733)</f>
        <v>2015</v>
      </c>
      <c r="T3733" s="14">
        <f>(((J3733/60)/60)/24)+DATE(1970,1,1)</f>
        <v>42081.515335648146</v>
      </c>
      <c r="U3733" s="15">
        <f>(((I3733/60)/60)/24)+DATE(1970,1,1)</f>
        <v>42095.515335648146</v>
      </c>
    </row>
    <row r="3734" spans="1:21" ht="29" x14ac:dyDescent="0.35">
      <c r="A3734">
        <v>3165</v>
      </c>
      <c r="B3734" s="3" t="s">
        <v>3165</v>
      </c>
      <c r="C3734" s="3" t="s">
        <v>7275</v>
      </c>
      <c r="D3734" s="6">
        <v>750</v>
      </c>
      <c r="E3734" s="8">
        <v>90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>ROUND((E3734/D3734)*100,0)</f>
        <v>12</v>
      </c>
      <c r="P3734" s="8">
        <f>IFERROR(ROUND(E3734/L3734,2),0)</f>
        <v>4.29</v>
      </c>
      <c r="Q3734" s="10" t="s">
        <v>8339</v>
      </c>
      <c r="R3734" t="s">
        <v>8340</v>
      </c>
      <c r="S3734">
        <f>YEAR(T3734)</f>
        <v>2011</v>
      </c>
      <c r="T3734" s="14">
        <f>(((J3734/60)/60)/24)+DATE(1970,1,1)</f>
        <v>40644.159259259257</v>
      </c>
      <c r="U3734" s="15">
        <f>(((I3734/60)/60)/24)+DATE(1970,1,1)</f>
        <v>40666.165972222225</v>
      </c>
    </row>
    <row r="3735" spans="1:21" ht="29" x14ac:dyDescent="0.35">
      <c r="A3735">
        <v>3367</v>
      </c>
      <c r="B3735" s="3" t="s">
        <v>3366</v>
      </c>
      <c r="C3735" s="3" t="s">
        <v>7477</v>
      </c>
      <c r="D3735" s="6">
        <v>750</v>
      </c>
      <c r="E3735" s="8">
        <v>34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>ROUND((E3735/D3735)*100,0)</f>
        <v>5</v>
      </c>
      <c r="P3735" s="8">
        <f>IFERROR(ROUND(E3735/L3735,2),0)</f>
        <v>1.1299999999999999</v>
      </c>
      <c r="Q3735" s="10" t="s">
        <v>8339</v>
      </c>
      <c r="R3735" t="s">
        <v>8340</v>
      </c>
      <c r="S3735">
        <f>YEAR(T3735)</f>
        <v>2015</v>
      </c>
      <c r="T3735" s="14">
        <f>(((J3735/60)/60)/24)+DATE(1970,1,1)</f>
        <v>42192.933958333335</v>
      </c>
      <c r="U3735" s="15">
        <f>(((I3735/60)/60)/24)+DATE(1970,1,1)</f>
        <v>42217.933958333335</v>
      </c>
    </row>
    <row r="3736" spans="1:21" ht="29" x14ac:dyDescent="0.35">
      <c r="A3736">
        <v>3649</v>
      </c>
      <c r="B3736" s="3" t="s">
        <v>3647</v>
      </c>
      <c r="C3736" s="3" t="s">
        <v>7759</v>
      </c>
      <c r="D3736" s="6">
        <v>750</v>
      </c>
      <c r="E3736" s="8">
        <v>1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>ROUND((E3736/D3736)*100,0)</f>
        <v>0</v>
      </c>
      <c r="P3736" s="8">
        <f>IFERROR(ROUND(E3736/L3736,2),0)</f>
        <v>0.13</v>
      </c>
      <c r="Q3736" s="10" t="s">
        <v>8339</v>
      </c>
      <c r="R3736" t="s">
        <v>8340</v>
      </c>
      <c r="S3736">
        <f>YEAR(T3736)</f>
        <v>2014</v>
      </c>
      <c r="T3736" s="14">
        <f>(((J3736/60)/60)/24)+DATE(1970,1,1)</f>
        <v>41780.712893518517</v>
      </c>
      <c r="U3736" s="15">
        <f>(((I3736/60)/60)/24)+DATE(1970,1,1)</f>
        <v>41806.712893518517</v>
      </c>
    </row>
    <row r="3737" spans="1:21" ht="29" x14ac:dyDescent="0.35">
      <c r="A3737">
        <v>3684</v>
      </c>
      <c r="B3737" s="3" t="s">
        <v>3681</v>
      </c>
      <c r="C3737" s="3" t="s">
        <v>7794</v>
      </c>
      <c r="D3737" s="6">
        <v>750</v>
      </c>
      <c r="E3737" s="8">
        <v>1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>ROUND((E3737/D3737)*100,0)</f>
        <v>0</v>
      </c>
      <c r="P3737" s="8">
        <f>IFERROR(ROUND(E3737/L3737,2),0)</f>
        <v>0.04</v>
      </c>
      <c r="Q3737" s="10" t="s">
        <v>8339</v>
      </c>
      <c r="R3737" t="s">
        <v>8340</v>
      </c>
      <c r="S3737">
        <f>YEAR(T3737)</f>
        <v>2015</v>
      </c>
      <c r="T3737" s="14">
        <f>(((J3737/60)/60)/24)+DATE(1970,1,1)</f>
        <v>42219.180393518516</v>
      </c>
      <c r="U3737" s="15">
        <f>(((I3737/60)/60)/24)+DATE(1970,1,1)</f>
        <v>42249.180393518516</v>
      </c>
    </row>
    <row r="3738" spans="1:21" ht="29" x14ac:dyDescent="0.35">
      <c r="A3738">
        <v>3908</v>
      </c>
      <c r="B3738" s="3" t="s">
        <v>3905</v>
      </c>
      <c r="C3738" s="3" t="s">
        <v>8016</v>
      </c>
      <c r="D3738" s="6">
        <v>750</v>
      </c>
      <c r="E3738" s="8">
        <v>0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>ROUND((E3738/D3738)*100,0)</f>
        <v>0</v>
      </c>
      <c r="P3738" s="8">
        <f>IFERROR(ROUND(E3738/L3738,2),0)</f>
        <v>0</v>
      </c>
      <c r="Q3738" s="10" t="s">
        <v>8339</v>
      </c>
      <c r="R3738" t="s">
        <v>8340</v>
      </c>
      <c r="S3738">
        <f>YEAR(T3738)</f>
        <v>2014</v>
      </c>
      <c r="T3738" s="14">
        <f>(((J3738/60)/60)/24)+DATE(1970,1,1)</f>
        <v>41834.135370370372</v>
      </c>
      <c r="U3738" s="15">
        <f>(((I3738/60)/60)/24)+DATE(1970,1,1)</f>
        <v>41849.135370370372</v>
      </c>
    </row>
    <row r="3739" spans="1:21" ht="29" x14ac:dyDescent="0.35">
      <c r="A3739">
        <v>3922</v>
      </c>
      <c r="B3739" s="3" t="s">
        <v>3919</v>
      </c>
      <c r="C3739" s="3" t="s">
        <v>8030</v>
      </c>
      <c r="D3739" s="6">
        <v>750</v>
      </c>
      <c r="E3739" s="8">
        <v>0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>ROUND((E3739/D3739)*100,0)</f>
        <v>0</v>
      </c>
      <c r="P3739" s="8">
        <f>IFERROR(ROUND(E3739/L3739,2),0)</f>
        <v>0</v>
      </c>
      <c r="Q3739" s="10" t="s">
        <v>8339</v>
      </c>
      <c r="R3739" t="s">
        <v>8340</v>
      </c>
      <c r="S3739">
        <f>YEAR(T3739)</f>
        <v>2015</v>
      </c>
      <c r="T3739" s="14">
        <f>(((J3739/60)/60)/24)+DATE(1970,1,1)</f>
        <v>42020.768634259264</v>
      </c>
      <c r="U3739" s="15">
        <f>(((I3739/60)/60)/24)+DATE(1970,1,1)</f>
        <v>42065.958333333328</v>
      </c>
    </row>
    <row r="3740" spans="1:21" ht="29" x14ac:dyDescent="0.35">
      <c r="A3740">
        <v>2556</v>
      </c>
      <c r="B3740" s="3" t="s">
        <v>2556</v>
      </c>
      <c r="C3740" s="3" t="s">
        <v>6666</v>
      </c>
      <c r="D3740" s="6">
        <v>745</v>
      </c>
      <c r="E3740" s="8">
        <v>640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>ROUND((E3740/D3740)*100,0)</f>
        <v>86</v>
      </c>
      <c r="P3740" s="8">
        <f>IFERROR(ROUND(E3740/L3740,2),0)</f>
        <v>18.82</v>
      </c>
      <c r="Q3740" s="10" t="s">
        <v>8313</v>
      </c>
      <c r="R3740" t="s">
        <v>8341</v>
      </c>
      <c r="S3740">
        <f>YEAR(T3740)</f>
        <v>2012</v>
      </c>
      <c r="T3740" s="14">
        <f>(((J3740/60)/60)/24)+DATE(1970,1,1)</f>
        <v>41222.991400462961</v>
      </c>
      <c r="U3740" s="15">
        <f>(((I3740/60)/60)/24)+DATE(1970,1,1)</f>
        <v>41267.991400462961</v>
      </c>
    </row>
    <row r="3741" spans="1:21" ht="29" x14ac:dyDescent="0.35">
      <c r="A3741">
        <v>3617</v>
      </c>
      <c r="B3741" s="3" t="s">
        <v>3615</v>
      </c>
      <c r="C3741" s="3" t="s">
        <v>7727</v>
      </c>
      <c r="D3741" s="6">
        <v>740</v>
      </c>
      <c r="E3741" s="8">
        <v>2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>ROUND((E3741/D3741)*100,0)</f>
        <v>0</v>
      </c>
      <c r="P3741" s="8">
        <f>IFERROR(ROUND(E3741/L3741,2),0)</f>
        <v>0.04</v>
      </c>
      <c r="Q3741" s="10" t="s">
        <v>8339</v>
      </c>
      <c r="R3741" t="s">
        <v>8340</v>
      </c>
      <c r="S3741">
        <f>YEAR(T3741)</f>
        <v>2017</v>
      </c>
      <c r="T3741" s="14">
        <f>(((J3741/60)/60)/24)+DATE(1970,1,1)</f>
        <v>42779.610289351855</v>
      </c>
      <c r="U3741" s="15">
        <f>(((I3741/60)/60)/24)+DATE(1970,1,1)</f>
        <v>42794</v>
      </c>
    </row>
    <row r="3742" spans="1:21" ht="29" x14ac:dyDescent="0.35">
      <c r="A3742">
        <v>756</v>
      </c>
      <c r="B3742" s="3" t="s">
        <v>757</v>
      </c>
      <c r="C3742" s="3" t="s">
        <v>4866</v>
      </c>
      <c r="D3742" s="6">
        <v>700</v>
      </c>
      <c r="E3742" s="8">
        <v>9170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>ROUND((E3742/D3742)*100,0)</f>
        <v>1310</v>
      </c>
      <c r="P3742" s="8">
        <f>IFERROR(ROUND(E3742/L3742,2),0)</f>
        <v>416.82</v>
      </c>
      <c r="Q3742" s="10" t="s">
        <v>8318</v>
      </c>
      <c r="R3742" t="s">
        <v>8319</v>
      </c>
      <c r="S3742">
        <f>YEAR(T3742)</f>
        <v>2011</v>
      </c>
      <c r="T3742" s="14">
        <f>(((J3742/60)/60)/24)+DATE(1970,1,1)</f>
        <v>40590.766886574071</v>
      </c>
      <c r="U3742" s="15">
        <f>(((I3742/60)/60)/24)+DATE(1970,1,1)</f>
        <v>40651.725219907406</v>
      </c>
    </row>
    <row r="3743" spans="1:21" ht="29" x14ac:dyDescent="0.35">
      <c r="A3743">
        <v>782</v>
      </c>
      <c r="B3743" s="3" t="s">
        <v>783</v>
      </c>
      <c r="C3743" s="3" t="s">
        <v>4892</v>
      </c>
      <c r="D3743" s="6">
        <v>700</v>
      </c>
      <c r="E3743" s="8">
        <v>8685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>ROUND((E3743/D3743)*100,0)</f>
        <v>1241</v>
      </c>
      <c r="P3743" s="8">
        <f>IFERROR(ROUND(E3743/L3743,2),0)</f>
        <v>620.36</v>
      </c>
      <c r="Q3743" s="10" t="s">
        <v>8313</v>
      </c>
      <c r="R3743" t="s">
        <v>8315</v>
      </c>
      <c r="S3743">
        <f>YEAR(T3743)</f>
        <v>2012</v>
      </c>
      <c r="T3743" s="14">
        <f>(((J3743/60)/60)/24)+DATE(1970,1,1)</f>
        <v>41116.758125</v>
      </c>
      <c r="U3743" s="15">
        <f>(((I3743/60)/60)/24)+DATE(1970,1,1)</f>
        <v>41146.758125</v>
      </c>
    </row>
    <row r="3744" spans="1:21" x14ac:dyDescent="0.35">
      <c r="A3744">
        <v>1548</v>
      </c>
      <c r="B3744" s="3" t="s">
        <v>1549</v>
      </c>
      <c r="C3744" s="3" t="s">
        <v>5658</v>
      </c>
      <c r="D3744" s="6">
        <v>700</v>
      </c>
      <c r="E3744" s="8">
        <v>3015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>ROUND((E3744/D3744)*100,0)</f>
        <v>431</v>
      </c>
      <c r="P3744" s="8">
        <f>IFERROR(ROUND(E3744/L3744,2),0)</f>
        <v>3015</v>
      </c>
      <c r="Q3744" s="10" t="s">
        <v>8325</v>
      </c>
      <c r="R3744" t="s">
        <v>8326</v>
      </c>
      <c r="S3744">
        <f>YEAR(T3744)</f>
        <v>2015</v>
      </c>
      <c r="T3744" s="14">
        <f>(((J3744/60)/60)/24)+DATE(1970,1,1)</f>
        <v>42286.88217592593</v>
      </c>
      <c r="U3744" s="15">
        <f>(((I3744/60)/60)/24)+DATE(1970,1,1)</f>
        <v>42316.923842592587</v>
      </c>
    </row>
    <row r="3745" spans="1:21" ht="29" x14ac:dyDescent="0.35">
      <c r="A3745">
        <v>1823</v>
      </c>
      <c r="B3745" s="3" t="s">
        <v>1824</v>
      </c>
      <c r="C3745" s="3" t="s">
        <v>5933</v>
      </c>
      <c r="D3745" s="6">
        <v>700</v>
      </c>
      <c r="E3745" s="8">
        <v>2110.5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>ROUND((E3745/D3745)*100,0)</f>
        <v>302</v>
      </c>
      <c r="P3745" s="8">
        <f>IFERROR(ROUND(E3745/L3745,2),0)</f>
        <v>63.95</v>
      </c>
      <c r="Q3745" s="10" t="s">
        <v>8313</v>
      </c>
      <c r="R3745" t="s">
        <v>8315</v>
      </c>
      <c r="S3745">
        <f>YEAR(T3745)</f>
        <v>2012</v>
      </c>
      <c r="T3745" s="14">
        <f>(((J3745/60)/60)/24)+DATE(1970,1,1)</f>
        <v>41176.684907407405</v>
      </c>
      <c r="U3745" s="15">
        <f>(((I3745/60)/60)/24)+DATE(1970,1,1)</f>
        <v>41206.684907407405</v>
      </c>
    </row>
    <row r="3746" spans="1:21" ht="29" x14ac:dyDescent="0.35">
      <c r="A3746">
        <v>2175</v>
      </c>
      <c r="B3746" s="3" t="s">
        <v>2176</v>
      </c>
      <c r="C3746" s="3" t="s">
        <v>6285</v>
      </c>
      <c r="D3746" s="6">
        <v>700</v>
      </c>
      <c r="E3746" s="8">
        <v>1305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>ROUND((E3746/D3746)*100,0)</f>
        <v>186</v>
      </c>
      <c r="P3746" s="8">
        <f>IFERROR(ROUND(E3746/L3746,2),0)</f>
        <v>50.19</v>
      </c>
      <c r="Q3746" s="10" t="s">
        <v>8313</v>
      </c>
      <c r="R3746" t="s">
        <v>8315</v>
      </c>
      <c r="S3746">
        <f>YEAR(T3746)</f>
        <v>2016</v>
      </c>
      <c r="T3746" s="14">
        <f>(((J3746/60)/60)/24)+DATE(1970,1,1)</f>
        <v>42565.009097222224</v>
      </c>
      <c r="U3746" s="15">
        <f>(((I3746/60)/60)/24)+DATE(1970,1,1)</f>
        <v>42572.009097222224</v>
      </c>
    </row>
    <row r="3747" spans="1:21" ht="29" x14ac:dyDescent="0.35">
      <c r="A3747">
        <v>2465</v>
      </c>
      <c r="B3747" s="3" t="s">
        <v>2466</v>
      </c>
      <c r="C3747" s="3" t="s">
        <v>6575</v>
      </c>
      <c r="D3747" s="6">
        <v>700</v>
      </c>
      <c r="E3747" s="8">
        <v>800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>ROUND((E3747/D3747)*100,0)</f>
        <v>114</v>
      </c>
      <c r="P3747" s="8">
        <f>IFERROR(ROUND(E3747/L3747,2),0)</f>
        <v>16.670000000000002</v>
      </c>
      <c r="Q3747" s="10" t="s">
        <v>8313</v>
      </c>
      <c r="R3747" t="s">
        <v>8343</v>
      </c>
      <c r="S3747">
        <f>YEAR(T3747)</f>
        <v>2012</v>
      </c>
      <c r="T3747" s="14">
        <f>(((J3747/60)/60)/24)+DATE(1970,1,1)</f>
        <v>41145.719305555554</v>
      </c>
      <c r="U3747" s="15">
        <f>(((I3747/60)/60)/24)+DATE(1970,1,1)</f>
        <v>41175.719305555554</v>
      </c>
    </row>
    <row r="3748" spans="1:21" ht="29" x14ac:dyDescent="0.35">
      <c r="A3748">
        <v>2542</v>
      </c>
      <c r="B3748" s="3" t="s">
        <v>2542</v>
      </c>
      <c r="C3748" s="3" t="s">
        <v>6652</v>
      </c>
      <c r="D3748" s="6">
        <v>700</v>
      </c>
      <c r="E3748" s="8">
        <v>651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>ROUND((E3748/D3748)*100,0)</f>
        <v>93</v>
      </c>
      <c r="P3748" s="8">
        <f>IFERROR(ROUND(E3748/L3748,2),0)</f>
        <v>50.08</v>
      </c>
      <c r="Q3748" s="10" t="s">
        <v>8313</v>
      </c>
      <c r="R3748" t="s">
        <v>8341</v>
      </c>
      <c r="S3748">
        <f>YEAR(T3748)</f>
        <v>2013</v>
      </c>
      <c r="T3748" s="14">
        <f>(((J3748/60)/60)/24)+DATE(1970,1,1)</f>
        <v>41509.426585648151</v>
      </c>
      <c r="U3748" s="15">
        <f>(((I3748/60)/60)/24)+DATE(1970,1,1)</f>
        <v>41548.165972222225</v>
      </c>
    </row>
    <row r="3749" spans="1:21" ht="29" x14ac:dyDescent="0.35">
      <c r="A3749">
        <v>2795</v>
      </c>
      <c r="B3749" s="3" t="s">
        <v>2795</v>
      </c>
      <c r="C3749" s="3" t="s">
        <v>6905</v>
      </c>
      <c r="D3749" s="6">
        <v>700</v>
      </c>
      <c r="E3749" s="8">
        <v>355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>ROUND((E3749/D3749)*100,0)</f>
        <v>51</v>
      </c>
      <c r="P3749" s="8">
        <f>IFERROR(ROUND(E3749/L3749,2),0)</f>
        <v>17.75</v>
      </c>
      <c r="Q3749" s="10" t="s">
        <v>8339</v>
      </c>
      <c r="R3749" t="s">
        <v>8340</v>
      </c>
      <c r="S3749">
        <f>YEAR(T3749)</f>
        <v>2014</v>
      </c>
      <c r="T3749" s="14">
        <f>(((J3749/60)/60)/24)+DATE(1970,1,1)</f>
        <v>41780.525937500002</v>
      </c>
      <c r="U3749" s="15">
        <f>(((I3749/60)/60)/24)+DATE(1970,1,1)</f>
        <v>41796.958333333336</v>
      </c>
    </row>
    <row r="3750" spans="1:21" ht="29" x14ac:dyDescent="0.35">
      <c r="A3750">
        <v>3023</v>
      </c>
      <c r="B3750" s="3" t="s">
        <v>3023</v>
      </c>
      <c r="C3750" s="3" t="s">
        <v>7133</v>
      </c>
      <c r="D3750" s="6">
        <v>700</v>
      </c>
      <c r="E3750" s="8">
        <v>151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>ROUND((E3750/D3750)*100,0)</f>
        <v>22</v>
      </c>
      <c r="P3750" s="8">
        <f>IFERROR(ROUND(E3750/L3750,2),0)</f>
        <v>25.17</v>
      </c>
      <c r="Q3750" s="10" t="s">
        <v>8339</v>
      </c>
      <c r="R3750" t="s">
        <v>8357</v>
      </c>
      <c r="S3750">
        <f>YEAR(T3750)</f>
        <v>2015</v>
      </c>
      <c r="T3750" s="14">
        <f>(((J3750/60)/60)/24)+DATE(1970,1,1)</f>
        <v>42121.675763888896</v>
      </c>
      <c r="U3750" s="15">
        <f>(((I3750/60)/60)/24)+DATE(1970,1,1)</f>
        <v>42166.675763888896</v>
      </c>
    </row>
    <row r="3751" spans="1:21" ht="29" x14ac:dyDescent="0.35">
      <c r="A3751">
        <v>3143</v>
      </c>
      <c r="B3751" s="3" t="s">
        <v>3143</v>
      </c>
      <c r="C3751" s="3" t="s">
        <v>7253</v>
      </c>
      <c r="D3751" s="6">
        <v>700</v>
      </c>
      <c r="E3751" s="8">
        <v>100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>ROUND((E3751/D3751)*100,0)</f>
        <v>14</v>
      </c>
      <c r="P3751" s="8">
        <f>IFERROR(ROUND(E3751/L3751,2),0)</f>
        <v>0</v>
      </c>
      <c r="Q3751" s="10" t="s">
        <v>8339</v>
      </c>
      <c r="R3751" t="s">
        <v>8340</v>
      </c>
      <c r="S3751">
        <f>YEAR(T3751)</f>
        <v>2017</v>
      </c>
      <c r="T3751" s="14">
        <f>(((J3751/60)/60)/24)+DATE(1970,1,1)</f>
        <v>42808.358287037037</v>
      </c>
      <c r="U3751" s="15">
        <f>(((I3751/60)/60)/24)+DATE(1970,1,1)</f>
        <v>42834.358287037037</v>
      </c>
    </row>
    <row r="3752" spans="1:21" ht="29" x14ac:dyDescent="0.35">
      <c r="A3752">
        <v>3295</v>
      </c>
      <c r="B3752" s="3" t="s">
        <v>3295</v>
      </c>
      <c r="C3752" s="3" t="s">
        <v>7405</v>
      </c>
      <c r="D3752" s="6">
        <v>700</v>
      </c>
      <c r="E3752" s="8">
        <v>50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>ROUND((E3752/D3752)*100,0)</f>
        <v>7</v>
      </c>
      <c r="P3752" s="8">
        <f>IFERROR(ROUND(E3752/L3752,2),0)</f>
        <v>1.85</v>
      </c>
      <c r="Q3752" s="10" t="s">
        <v>8339</v>
      </c>
      <c r="R3752" t="s">
        <v>8340</v>
      </c>
      <c r="S3752">
        <f>YEAR(T3752)</f>
        <v>2016</v>
      </c>
      <c r="T3752" s="14">
        <f>(((J3752/60)/60)/24)+DATE(1970,1,1)</f>
        <v>42609.442465277782</v>
      </c>
      <c r="U3752" s="15">
        <f>(((I3752/60)/60)/24)+DATE(1970,1,1)</f>
        <v>42639.442465277782</v>
      </c>
    </row>
    <row r="3753" spans="1:21" ht="29" x14ac:dyDescent="0.35">
      <c r="A3753">
        <v>3343</v>
      </c>
      <c r="B3753" s="3" t="s">
        <v>3343</v>
      </c>
      <c r="C3753" s="3" t="s">
        <v>7453</v>
      </c>
      <c r="D3753" s="6">
        <v>700</v>
      </c>
      <c r="E3753" s="8">
        <v>40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>ROUND((E3753/D3753)*100,0)</f>
        <v>6</v>
      </c>
      <c r="P3753" s="8">
        <f>IFERROR(ROUND(E3753/L3753,2),0)</f>
        <v>1.74</v>
      </c>
      <c r="Q3753" s="10" t="s">
        <v>8339</v>
      </c>
      <c r="R3753" t="s">
        <v>8340</v>
      </c>
      <c r="S3753">
        <f>YEAR(T3753)</f>
        <v>2016</v>
      </c>
      <c r="T3753" s="14">
        <f>(((J3753/60)/60)/24)+DATE(1970,1,1)</f>
        <v>42452.916481481487</v>
      </c>
      <c r="U3753" s="15">
        <f>(((I3753/60)/60)/24)+DATE(1970,1,1)</f>
        <v>42473.554166666669</v>
      </c>
    </row>
    <row r="3754" spans="1:21" ht="29" x14ac:dyDescent="0.35">
      <c r="A3754">
        <v>3420</v>
      </c>
      <c r="B3754" s="3" t="s">
        <v>3419</v>
      </c>
      <c r="C3754" s="3" t="s">
        <v>7530</v>
      </c>
      <c r="D3754" s="6">
        <v>700</v>
      </c>
      <c r="E3754" s="8">
        <v>25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>ROUND((E3754/D3754)*100,0)</f>
        <v>4</v>
      </c>
      <c r="P3754" s="8">
        <f>IFERROR(ROUND(E3754/L3754,2),0)</f>
        <v>0.74</v>
      </c>
      <c r="Q3754" s="10" t="s">
        <v>8339</v>
      </c>
      <c r="R3754" t="s">
        <v>8340</v>
      </c>
      <c r="S3754">
        <f>YEAR(T3754)</f>
        <v>2016</v>
      </c>
      <c r="T3754" s="14">
        <f>(((J3754/60)/60)/24)+DATE(1970,1,1)</f>
        <v>42405.090300925927</v>
      </c>
      <c r="U3754" s="15">
        <f>(((I3754/60)/60)/24)+DATE(1970,1,1)</f>
        <v>42414</v>
      </c>
    </row>
    <row r="3755" spans="1:21" ht="29" x14ac:dyDescent="0.35">
      <c r="A3755">
        <v>3454</v>
      </c>
      <c r="B3755" s="3" t="s">
        <v>3453</v>
      </c>
      <c r="C3755" s="3" t="s">
        <v>7564</v>
      </c>
      <c r="D3755" s="6">
        <v>700</v>
      </c>
      <c r="E3755" s="8">
        <v>20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>ROUND((E3755/D3755)*100,0)</f>
        <v>3</v>
      </c>
      <c r="P3755" s="8">
        <f>IFERROR(ROUND(E3755/L3755,2),0)</f>
        <v>0.95</v>
      </c>
      <c r="Q3755" s="10" t="s">
        <v>8339</v>
      </c>
      <c r="R3755" t="s">
        <v>8340</v>
      </c>
      <c r="S3755">
        <f>YEAR(T3755)</f>
        <v>2014</v>
      </c>
      <c r="T3755" s="14">
        <f>(((J3755/60)/60)/24)+DATE(1970,1,1)</f>
        <v>41821.698599537034</v>
      </c>
      <c r="U3755" s="15">
        <f>(((I3755/60)/60)/24)+DATE(1970,1,1)</f>
        <v>41851.698599537034</v>
      </c>
    </row>
    <row r="3756" spans="1:21" ht="29" x14ac:dyDescent="0.35">
      <c r="A3756">
        <v>3591</v>
      </c>
      <c r="B3756" s="3" t="s">
        <v>3590</v>
      </c>
      <c r="C3756" s="3" t="s">
        <v>7701</v>
      </c>
      <c r="D3756" s="6">
        <v>700</v>
      </c>
      <c r="E3756" s="8">
        <v>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>ROUND((E3756/D3756)*100,0)</f>
        <v>1</v>
      </c>
      <c r="P3756" s="8">
        <f>IFERROR(ROUND(E3756/L3756,2),0)</f>
        <v>0.28000000000000003</v>
      </c>
      <c r="Q3756" s="10" t="s">
        <v>8339</v>
      </c>
      <c r="R3756" t="s">
        <v>8340</v>
      </c>
      <c r="S3756">
        <f>YEAR(T3756)</f>
        <v>2014</v>
      </c>
      <c r="T3756" s="14">
        <f>(((J3756/60)/60)/24)+DATE(1970,1,1)</f>
        <v>42003.948425925926</v>
      </c>
      <c r="U3756" s="15">
        <f>(((I3756/60)/60)/24)+DATE(1970,1,1)</f>
        <v>42028.207638888889</v>
      </c>
    </row>
    <row r="3757" spans="1:21" ht="43.5" x14ac:dyDescent="0.35">
      <c r="A3757">
        <v>3642</v>
      </c>
      <c r="B3757" s="3" t="s">
        <v>3640</v>
      </c>
      <c r="C3757" s="3" t="s">
        <v>7752</v>
      </c>
      <c r="D3757" s="6">
        <v>700</v>
      </c>
      <c r="E3757" s="8">
        <v>1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>ROUND((E3757/D3757)*100,0)</f>
        <v>0</v>
      </c>
      <c r="P3757" s="8">
        <f>IFERROR(ROUND(E3757/L3757,2),0)</f>
        <v>0.5</v>
      </c>
      <c r="Q3757" s="10" t="s">
        <v>8339</v>
      </c>
      <c r="R3757" t="s">
        <v>8351</v>
      </c>
      <c r="S3757">
        <f>YEAR(T3757)</f>
        <v>2015</v>
      </c>
      <c r="T3757" s="14">
        <f>(((J3757/60)/60)/24)+DATE(1970,1,1)</f>
        <v>42297.816284722227</v>
      </c>
      <c r="U3757" s="15">
        <f>(((I3757/60)/60)/24)+DATE(1970,1,1)</f>
        <v>42338.708333333328</v>
      </c>
    </row>
    <row r="3758" spans="1:21" ht="29" x14ac:dyDescent="0.35">
      <c r="A3758">
        <v>3708</v>
      </c>
      <c r="B3758" s="3" t="s">
        <v>3705</v>
      </c>
      <c r="C3758" s="3" t="s">
        <v>7818</v>
      </c>
      <c r="D3758" s="6">
        <v>700</v>
      </c>
      <c r="E3758" s="8">
        <v>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>ROUND((E3758/D3758)*100,0)</f>
        <v>0</v>
      </c>
      <c r="P3758" s="8">
        <f>IFERROR(ROUND(E3758/L3758,2),0)</f>
        <v>0</v>
      </c>
      <c r="Q3758" s="10" t="s">
        <v>8339</v>
      </c>
      <c r="R3758" t="s">
        <v>8340</v>
      </c>
      <c r="S3758">
        <f>YEAR(T3758)</f>
        <v>2014</v>
      </c>
      <c r="T3758" s="14">
        <f>(((J3758/60)/60)/24)+DATE(1970,1,1)</f>
        <v>41810.142199074071</v>
      </c>
      <c r="U3758" s="15">
        <f>(((I3758/60)/60)/24)+DATE(1970,1,1)</f>
        <v>41824.142199074071</v>
      </c>
    </row>
    <row r="3759" spans="1:21" ht="29" x14ac:dyDescent="0.35">
      <c r="A3759">
        <v>3737</v>
      </c>
      <c r="B3759" s="3" t="s">
        <v>3734</v>
      </c>
      <c r="C3759" s="3" t="s">
        <v>7847</v>
      </c>
      <c r="D3759" s="6">
        <v>700</v>
      </c>
      <c r="E3759" s="8">
        <v>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>ROUND((E3759/D3759)*100,0)</f>
        <v>0</v>
      </c>
      <c r="P3759" s="8">
        <f>IFERROR(ROUND(E3759/L3759,2),0)</f>
        <v>0</v>
      </c>
      <c r="Q3759" s="10" t="s">
        <v>8339</v>
      </c>
      <c r="R3759" t="s">
        <v>8340</v>
      </c>
      <c r="S3759">
        <f>YEAR(T3759)</f>
        <v>2015</v>
      </c>
      <c r="T3759" s="14">
        <f>(((J3759/60)/60)/24)+DATE(1970,1,1)</f>
        <v>42297.691006944442</v>
      </c>
      <c r="U3759" s="15">
        <f>(((I3759/60)/60)/24)+DATE(1970,1,1)</f>
        <v>42320.290972222225</v>
      </c>
    </row>
    <row r="3760" spans="1:21" ht="29" x14ac:dyDescent="0.35">
      <c r="A3760">
        <v>4037</v>
      </c>
      <c r="B3760" s="3" t="s">
        <v>4033</v>
      </c>
      <c r="C3760" s="3" t="s">
        <v>8141</v>
      </c>
      <c r="D3760" s="6">
        <v>700</v>
      </c>
      <c r="E3760" s="8">
        <v>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>ROUND((E3760/D3760)*100,0)</f>
        <v>0</v>
      </c>
      <c r="P3760" s="8">
        <f>IFERROR(ROUND(E3760/L3760,2),0)</f>
        <v>0</v>
      </c>
      <c r="Q3760" s="10" t="s">
        <v>8339</v>
      </c>
      <c r="R3760" t="s">
        <v>8340</v>
      </c>
      <c r="S3760">
        <f>YEAR(T3760)</f>
        <v>2016</v>
      </c>
      <c r="T3760" s="14">
        <f>(((J3760/60)/60)/24)+DATE(1970,1,1)</f>
        <v>42497.070775462969</v>
      </c>
      <c r="U3760" s="15">
        <f>(((I3760/60)/60)/24)+DATE(1970,1,1)</f>
        <v>42514.600694444445</v>
      </c>
    </row>
    <row r="3761" spans="1:21" ht="29" x14ac:dyDescent="0.3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>ROUND((E3761/D3761)*100,0)</f>
        <v>0</v>
      </c>
      <c r="P3761" s="8">
        <f>IFERROR(ROUND(E3761/L3761,2),0)</f>
        <v>0</v>
      </c>
      <c r="Q3761" s="10" t="s">
        <v>8339</v>
      </c>
      <c r="R3761" t="s">
        <v>8340</v>
      </c>
      <c r="S3761">
        <f>YEAR(T3761)</f>
        <v>2014</v>
      </c>
      <c r="T3761" s="14">
        <f>(((J3761/60)/60)/24)+DATE(1970,1,1)</f>
        <v>41905.795706018522</v>
      </c>
      <c r="U3761" s="15">
        <f>(((I3761/60)/60)/24)+DATE(1970,1,1)</f>
        <v>41933.82708333333</v>
      </c>
    </row>
    <row r="3762" spans="1:21" ht="29" x14ac:dyDescent="0.3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>ROUND((E3762/D3762)*100,0)</f>
        <v>0</v>
      </c>
      <c r="P3762" s="8">
        <f>IFERROR(ROUND(E3762/L3762,2),0)</f>
        <v>0</v>
      </c>
      <c r="Q3762" s="10" t="s">
        <v>8339</v>
      </c>
      <c r="R3762" t="s">
        <v>8340</v>
      </c>
      <c r="S3762">
        <f>YEAR(T3762)</f>
        <v>2016</v>
      </c>
      <c r="T3762" s="14">
        <f>(((J3762/60)/60)/24)+DATE(1970,1,1)</f>
        <v>42534.866875</v>
      </c>
      <c r="U3762" s="15">
        <f>(((I3762/60)/60)/24)+DATE(1970,1,1)</f>
        <v>42564.866875</v>
      </c>
    </row>
    <row r="3763" spans="1:21" ht="29" x14ac:dyDescent="0.35">
      <c r="A3763">
        <v>3537</v>
      </c>
      <c r="B3763" s="3" t="s">
        <v>3536</v>
      </c>
      <c r="C3763" s="3" t="s">
        <v>7647</v>
      </c>
      <c r="D3763" s="6">
        <v>675</v>
      </c>
      <c r="E3763" s="8">
        <v>10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>ROUND((E3763/D3763)*100,0)</f>
        <v>1</v>
      </c>
      <c r="P3763" s="8">
        <f>IFERROR(ROUND(E3763/L3763,2),0)</f>
        <v>0.36</v>
      </c>
      <c r="Q3763" s="10" t="s">
        <v>8339</v>
      </c>
      <c r="R3763" t="s">
        <v>8340</v>
      </c>
      <c r="S3763">
        <f>YEAR(T3763)</f>
        <v>2014</v>
      </c>
      <c r="T3763" s="14">
        <f>(((J3763/60)/60)/24)+DATE(1970,1,1)</f>
        <v>41923.354351851849</v>
      </c>
      <c r="U3763" s="15">
        <f>(((I3763/60)/60)/24)+DATE(1970,1,1)</f>
        <v>41960.332638888889</v>
      </c>
    </row>
    <row r="3764" spans="1:21" ht="29" x14ac:dyDescent="0.35">
      <c r="A3764">
        <v>1914</v>
      </c>
      <c r="B3764" s="3" t="s">
        <v>1915</v>
      </c>
      <c r="C3764" s="3" t="s">
        <v>6024</v>
      </c>
      <c r="D3764" s="6">
        <v>666</v>
      </c>
      <c r="E3764" s="8">
        <v>2000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>ROUND((E3764/D3764)*100,0)</f>
        <v>300</v>
      </c>
      <c r="P3764" s="8">
        <f>IFERROR(ROUND(E3764/L3764,2),0)</f>
        <v>1000</v>
      </c>
      <c r="Q3764" s="10" t="s">
        <v>8316</v>
      </c>
      <c r="R3764" t="s">
        <v>8349</v>
      </c>
      <c r="S3764">
        <f>YEAR(T3764)</f>
        <v>2014</v>
      </c>
      <c r="T3764" s="14">
        <f>(((J3764/60)/60)/24)+DATE(1970,1,1)</f>
        <v>41929.174456018518</v>
      </c>
      <c r="U3764" s="15">
        <f>(((I3764/60)/60)/24)+DATE(1970,1,1)</f>
        <v>41944.165972222225</v>
      </c>
    </row>
    <row r="3765" spans="1:21" ht="29" x14ac:dyDescent="0.35">
      <c r="A3765">
        <v>1359</v>
      </c>
      <c r="B3765" s="3" t="s">
        <v>1360</v>
      </c>
      <c r="C3765" s="3" t="s">
        <v>5469</v>
      </c>
      <c r="D3765" s="6">
        <v>660</v>
      </c>
      <c r="E3765" s="8">
        <v>3773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>ROUND((E3765/D3765)*100,0)</f>
        <v>572</v>
      </c>
      <c r="P3765" s="8">
        <f>IFERROR(ROUND(E3765/L3765,2),0)</f>
        <v>198.58</v>
      </c>
      <c r="Q3765" s="10" t="s">
        <v>8318</v>
      </c>
      <c r="R3765" t="s">
        <v>8319</v>
      </c>
      <c r="S3765">
        <f>YEAR(T3765)</f>
        <v>2011</v>
      </c>
      <c r="T3765" s="14">
        <f>(((J3765/60)/60)/24)+DATE(1970,1,1)</f>
        <v>40668.814699074072</v>
      </c>
      <c r="U3765" s="15">
        <f>(((I3765/60)/60)/24)+DATE(1970,1,1)</f>
        <v>40730.814699074072</v>
      </c>
    </row>
    <row r="3766" spans="1:21" ht="29" x14ac:dyDescent="0.35">
      <c r="A3766">
        <v>201</v>
      </c>
      <c r="B3766" s="3" t="s">
        <v>203</v>
      </c>
      <c r="C3766" s="3" t="s">
        <v>4311</v>
      </c>
      <c r="D3766" s="6">
        <v>650</v>
      </c>
      <c r="E3766" s="8">
        <v>40280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>ROUND((E3766/D3766)*100,0)</f>
        <v>6197</v>
      </c>
      <c r="P3766" s="8">
        <f>IFERROR(ROUND(E3766/L3766,2),0)</f>
        <v>5754.29</v>
      </c>
      <c r="Q3766" s="10" t="s">
        <v>8308</v>
      </c>
      <c r="R3766" t="s">
        <v>8323</v>
      </c>
      <c r="S3766">
        <f>YEAR(T3766)</f>
        <v>2015</v>
      </c>
      <c r="T3766" s="14">
        <f>(((J3766/60)/60)/24)+DATE(1970,1,1)</f>
        <v>42023.818622685183</v>
      </c>
      <c r="U3766" s="15">
        <f>(((I3766/60)/60)/24)+DATE(1970,1,1)</f>
        <v>42043.818622685183</v>
      </c>
    </row>
    <row r="3767" spans="1:21" ht="29" x14ac:dyDescent="0.35">
      <c r="A3767">
        <v>1042</v>
      </c>
      <c r="B3767" s="3" t="s">
        <v>1043</v>
      </c>
      <c r="C3767" s="3" t="s">
        <v>5152</v>
      </c>
      <c r="D3767" s="6">
        <v>650</v>
      </c>
      <c r="E3767" s="8">
        <v>5680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>ROUND((E3767/D3767)*100,0)</f>
        <v>874</v>
      </c>
      <c r="P3767" s="8">
        <f>IFERROR(ROUND(E3767/L3767,2),0)</f>
        <v>5680</v>
      </c>
      <c r="Q3767" s="10" t="s">
        <v>8329</v>
      </c>
      <c r="R3767" t="s">
        <v>8330</v>
      </c>
      <c r="S3767">
        <f>YEAR(T3767)</f>
        <v>2014</v>
      </c>
      <c r="T3767" s="14">
        <f>(((J3767/60)/60)/24)+DATE(1970,1,1)</f>
        <v>41851.696157407408</v>
      </c>
      <c r="U3767" s="15">
        <f>(((I3767/60)/60)/24)+DATE(1970,1,1)</f>
        <v>41894.416666666664</v>
      </c>
    </row>
    <row r="3768" spans="1:21" ht="29" x14ac:dyDescent="0.35">
      <c r="A3768">
        <v>1264</v>
      </c>
      <c r="B3768" s="3" t="s">
        <v>1265</v>
      </c>
      <c r="C3768" s="3" t="s">
        <v>5374</v>
      </c>
      <c r="D3768" s="6">
        <v>650</v>
      </c>
      <c r="E3768" s="8">
        <v>4303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>ROUND((E3768/D3768)*100,0)</f>
        <v>662</v>
      </c>
      <c r="P3768" s="8">
        <f>IFERROR(ROUND(E3768/L3768,2),0)</f>
        <v>126.56</v>
      </c>
      <c r="Q3768" s="10" t="s">
        <v>8313</v>
      </c>
      <c r="R3768" t="s">
        <v>8315</v>
      </c>
      <c r="S3768">
        <f>YEAR(T3768)</f>
        <v>2013</v>
      </c>
      <c r="T3768" s="14">
        <f>(((J3768/60)/60)/24)+DATE(1970,1,1)</f>
        <v>41547.662997685184</v>
      </c>
      <c r="U3768" s="15">
        <f>(((I3768/60)/60)/24)+DATE(1970,1,1)</f>
        <v>41576.662997685184</v>
      </c>
    </row>
    <row r="3769" spans="1:21" ht="29" x14ac:dyDescent="0.35">
      <c r="A3769">
        <v>1940</v>
      </c>
      <c r="B3769" s="3" t="s">
        <v>1941</v>
      </c>
      <c r="C3769" s="3" t="s">
        <v>6050</v>
      </c>
      <c r="D3769" s="6">
        <v>650</v>
      </c>
      <c r="E3769" s="8">
        <v>1877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>ROUND((E3769/D3769)*100,0)</f>
        <v>289</v>
      </c>
      <c r="P3769" s="8">
        <f>IFERROR(ROUND(E3769/L3769,2),0)</f>
        <v>60.55</v>
      </c>
      <c r="Q3769" s="10" t="s">
        <v>8313</v>
      </c>
      <c r="R3769" t="s">
        <v>8343</v>
      </c>
      <c r="S3769">
        <f>YEAR(T3769)</f>
        <v>2011</v>
      </c>
      <c r="T3769" s="14">
        <f>(((J3769/60)/60)/24)+DATE(1970,1,1)</f>
        <v>40670.507326388892</v>
      </c>
      <c r="U3769" s="15">
        <f>(((I3769/60)/60)/24)+DATE(1970,1,1)</f>
        <v>40709.165972222225</v>
      </c>
    </row>
    <row r="3770" spans="1:21" ht="29" x14ac:dyDescent="0.35">
      <c r="A3770">
        <v>2275</v>
      </c>
      <c r="B3770" s="3" t="s">
        <v>2276</v>
      </c>
      <c r="C3770" s="3" t="s">
        <v>6385</v>
      </c>
      <c r="D3770" s="6">
        <v>650</v>
      </c>
      <c r="E3770" s="8">
        <v>1102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>ROUND((E3770/D3770)*100,0)</f>
        <v>170</v>
      </c>
      <c r="P3770" s="8">
        <f>IFERROR(ROUND(E3770/L3770,2),0)</f>
        <v>13.95</v>
      </c>
      <c r="Q3770" s="10" t="s">
        <v>8311</v>
      </c>
      <c r="R3770" t="s">
        <v>8312</v>
      </c>
      <c r="S3770">
        <f>YEAR(T3770)</f>
        <v>2014</v>
      </c>
      <c r="T3770" s="14">
        <f>(((J3770/60)/60)/24)+DATE(1970,1,1)</f>
        <v>41965.616655092599</v>
      </c>
      <c r="U3770" s="15">
        <f>(((I3770/60)/60)/24)+DATE(1970,1,1)</f>
        <v>41995.616655092599</v>
      </c>
    </row>
    <row r="3771" spans="1:21" ht="29" x14ac:dyDescent="0.35">
      <c r="A3771">
        <v>2824</v>
      </c>
      <c r="B3771" s="3" t="s">
        <v>2824</v>
      </c>
      <c r="C3771" s="3" t="s">
        <v>6934</v>
      </c>
      <c r="D3771" s="6">
        <v>650</v>
      </c>
      <c r="E3771" s="8">
        <v>317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>ROUND((E3771/D3771)*100,0)</f>
        <v>49</v>
      </c>
      <c r="P3771" s="8">
        <f>IFERROR(ROUND(E3771/L3771,2),0)</f>
        <v>21.13</v>
      </c>
      <c r="Q3771" s="10" t="s">
        <v>8339</v>
      </c>
      <c r="R3771" t="s">
        <v>8340</v>
      </c>
      <c r="S3771">
        <f>YEAR(T3771)</f>
        <v>2015</v>
      </c>
      <c r="T3771" s="14">
        <f>(((J3771/60)/60)/24)+DATE(1970,1,1)</f>
        <v>42136.270787037036</v>
      </c>
      <c r="U3771" s="15">
        <f>(((I3771/60)/60)/24)+DATE(1970,1,1)</f>
        <v>42168.071527777778</v>
      </c>
    </row>
    <row r="3772" spans="1:21" ht="29" x14ac:dyDescent="0.35">
      <c r="A3772">
        <v>3451</v>
      </c>
      <c r="B3772" s="3" t="s">
        <v>3450</v>
      </c>
      <c r="C3772" s="3" t="s">
        <v>7561</v>
      </c>
      <c r="D3772" s="6">
        <v>650</v>
      </c>
      <c r="E3772" s="8">
        <v>20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>ROUND((E3772/D3772)*100,0)</f>
        <v>3</v>
      </c>
      <c r="P3772" s="8">
        <f>IFERROR(ROUND(E3772/L3772,2),0)</f>
        <v>1.25</v>
      </c>
      <c r="Q3772" s="10" t="s">
        <v>8339</v>
      </c>
      <c r="R3772" t="s">
        <v>8340</v>
      </c>
      <c r="S3772">
        <f>YEAR(T3772)</f>
        <v>2015</v>
      </c>
      <c r="T3772" s="14">
        <f>(((J3772/60)/60)/24)+DATE(1970,1,1)</f>
        <v>42088.723692129628</v>
      </c>
      <c r="U3772" s="15">
        <f>(((I3772/60)/60)/24)+DATE(1970,1,1)</f>
        <v>42115.723692129628</v>
      </c>
    </row>
    <row r="3773" spans="1:21" ht="29" x14ac:dyDescent="0.35">
      <c r="A3773">
        <v>3665</v>
      </c>
      <c r="B3773" s="3" t="s">
        <v>3662</v>
      </c>
      <c r="C3773" s="3" t="s">
        <v>7775</v>
      </c>
      <c r="D3773" s="6">
        <v>620</v>
      </c>
      <c r="E3773" s="8">
        <v>1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>ROUND((E3773/D3773)*100,0)</f>
        <v>0</v>
      </c>
      <c r="P3773" s="8">
        <f>IFERROR(ROUND(E3773/L3773,2),0)</f>
        <v>7.0000000000000007E-2</v>
      </c>
      <c r="Q3773" s="10" t="s">
        <v>8339</v>
      </c>
      <c r="R3773" t="s">
        <v>8340</v>
      </c>
      <c r="S3773">
        <f>YEAR(T3773)</f>
        <v>2015</v>
      </c>
      <c r="T3773" s="14">
        <f>(((J3773/60)/60)/24)+DATE(1970,1,1)</f>
        <v>42294.808124999996</v>
      </c>
      <c r="U3773" s="15">
        <f>(((I3773/60)/60)/24)+DATE(1970,1,1)</f>
        <v>42305.829166666663</v>
      </c>
    </row>
    <row r="3774" spans="1:21" ht="29" x14ac:dyDescent="0.3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>ROUND((E3774/D3774)*100,0)</f>
        <v>0</v>
      </c>
      <c r="P3774" s="8">
        <f>IFERROR(ROUND(E3774/L3774,2),0)</f>
        <v>0</v>
      </c>
      <c r="Q3774" s="10" t="s">
        <v>8339</v>
      </c>
      <c r="R3774" t="s">
        <v>8351</v>
      </c>
      <c r="S3774">
        <f>YEAR(T3774)</f>
        <v>2015</v>
      </c>
      <c r="T3774" s="14">
        <f>(((J3774/60)/60)/24)+DATE(1970,1,1)</f>
        <v>42007.016458333332</v>
      </c>
      <c r="U3774" s="15">
        <f>(((I3774/60)/60)/24)+DATE(1970,1,1)</f>
        <v>42028.041666666672</v>
      </c>
    </row>
    <row r="3775" spans="1:21" ht="29" x14ac:dyDescent="0.35">
      <c r="A3775">
        <v>25</v>
      </c>
      <c r="B3775" s="3" t="s">
        <v>27</v>
      </c>
      <c r="C3775" s="3" t="s">
        <v>4136</v>
      </c>
      <c r="D3775" s="6">
        <v>600</v>
      </c>
      <c r="E3775" s="8">
        <v>210171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>ROUND((E3775/D3775)*100,0)</f>
        <v>35029</v>
      </c>
      <c r="P3775" s="8">
        <f>IFERROR(ROUND(E3775/L3775,2),0)</f>
        <v>15012.21</v>
      </c>
      <c r="Q3775" s="10" t="s">
        <v>8308</v>
      </c>
      <c r="R3775" t="s">
        <v>8309</v>
      </c>
      <c r="S3775">
        <f>YEAR(T3775)</f>
        <v>2015</v>
      </c>
      <c r="T3775" s="14">
        <f>(((J3775/60)/60)/24)+DATE(1970,1,1)</f>
        <v>42318.025011574078</v>
      </c>
      <c r="U3775" s="15">
        <f>(((I3775/60)/60)/24)+DATE(1970,1,1)</f>
        <v>42378.025011574078</v>
      </c>
    </row>
    <row r="3776" spans="1:21" ht="29" x14ac:dyDescent="0.35">
      <c r="A3776">
        <v>50</v>
      </c>
      <c r="B3776" s="3" t="s">
        <v>52</v>
      </c>
      <c r="C3776" s="3" t="s">
        <v>4161</v>
      </c>
      <c r="D3776" s="6">
        <v>600</v>
      </c>
      <c r="E3776" s="8">
        <v>152165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>ROUND((E3776/D3776)*100,0)</f>
        <v>25361</v>
      </c>
      <c r="P3776" s="8">
        <f>IFERROR(ROUND(E3776/L3776,2),0)</f>
        <v>6916.59</v>
      </c>
      <c r="Q3776" s="10" t="s">
        <v>8308</v>
      </c>
      <c r="R3776" t="s">
        <v>8309</v>
      </c>
      <c r="S3776">
        <f>YEAR(T3776)</f>
        <v>2014</v>
      </c>
      <c r="T3776" s="14">
        <f>(((J3776/60)/60)/24)+DATE(1970,1,1)</f>
        <v>41995.752986111111</v>
      </c>
      <c r="U3776" s="15">
        <f>(((I3776/60)/60)/24)+DATE(1970,1,1)</f>
        <v>42034.708333333328</v>
      </c>
    </row>
    <row r="3777" spans="1:21" ht="29" x14ac:dyDescent="0.35">
      <c r="A3777">
        <v>68</v>
      </c>
      <c r="B3777" s="3" t="s">
        <v>70</v>
      </c>
      <c r="C3777" s="3" t="s">
        <v>4179</v>
      </c>
      <c r="D3777" s="6">
        <v>600</v>
      </c>
      <c r="E3777" s="8">
        <v>113015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>ROUND((E3777/D3777)*100,0)</f>
        <v>18836</v>
      </c>
      <c r="P3777" s="8">
        <f>IFERROR(ROUND(E3777/L3777,2),0)</f>
        <v>3139.31</v>
      </c>
      <c r="Q3777" s="10" t="s">
        <v>8308</v>
      </c>
      <c r="R3777" t="s">
        <v>8310</v>
      </c>
      <c r="S3777">
        <f>YEAR(T3777)</f>
        <v>2014</v>
      </c>
      <c r="T3777" s="14">
        <f>(((J3777/60)/60)/24)+DATE(1970,1,1)</f>
        <v>41663.569340277776</v>
      </c>
      <c r="U3777" s="15">
        <f>(((I3777/60)/60)/24)+DATE(1970,1,1)</f>
        <v>41693.569340277776</v>
      </c>
    </row>
    <row r="3778" spans="1:21" ht="29" x14ac:dyDescent="0.35">
      <c r="A3778">
        <v>130</v>
      </c>
      <c r="B3778" s="3" t="s">
        <v>132</v>
      </c>
      <c r="C3778" s="3" t="s">
        <v>4241</v>
      </c>
      <c r="D3778" s="6">
        <v>600</v>
      </c>
      <c r="E3778" s="8">
        <v>60095.35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>ROUND((E3778/D3778)*100,0)</f>
        <v>10016</v>
      </c>
      <c r="P3778" s="8">
        <f>IFERROR(ROUND(E3778/L3778,2),0)</f>
        <v>0</v>
      </c>
      <c r="Q3778" s="10" t="s">
        <v>8308</v>
      </c>
      <c r="R3778" t="s">
        <v>8327</v>
      </c>
      <c r="S3778">
        <f>YEAR(T3778)</f>
        <v>2014</v>
      </c>
      <c r="T3778" s="14">
        <f>(((J3778/60)/60)/24)+DATE(1970,1,1)</f>
        <v>41778.915416666663</v>
      </c>
      <c r="U3778" s="15">
        <f>(((I3778/60)/60)/24)+DATE(1970,1,1)</f>
        <v>41806.844444444447</v>
      </c>
    </row>
    <row r="3779" spans="1:21" ht="29" x14ac:dyDescent="0.35">
      <c r="A3779">
        <v>382</v>
      </c>
      <c r="B3779" s="3" t="s">
        <v>383</v>
      </c>
      <c r="C3779" s="3" t="s">
        <v>4492</v>
      </c>
      <c r="D3779" s="6">
        <v>600</v>
      </c>
      <c r="E3779" s="8">
        <v>21637.22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>ROUND((E3779/D3779)*100,0)</f>
        <v>3606</v>
      </c>
      <c r="P3779" s="8">
        <f>IFERROR(ROUND(E3779/L3779,2),0)</f>
        <v>983.51</v>
      </c>
      <c r="Q3779" s="10" t="s">
        <v>8308</v>
      </c>
      <c r="R3779" t="s">
        <v>8332</v>
      </c>
      <c r="S3779">
        <f>YEAR(T3779)</f>
        <v>2012</v>
      </c>
      <c r="T3779" s="14">
        <f>(((J3779/60)/60)/24)+DATE(1970,1,1)</f>
        <v>41144.709490740745</v>
      </c>
      <c r="U3779" s="15">
        <f>(((I3779/60)/60)/24)+DATE(1970,1,1)</f>
        <v>41158.709490740745</v>
      </c>
    </row>
    <row r="3780" spans="1:21" ht="29" x14ac:dyDescent="0.35">
      <c r="A3780">
        <v>386</v>
      </c>
      <c r="B3780" s="3" t="s">
        <v>387</v>
      </c>
      <c r="C3780" s="3" t="s">
        <v>4496</v>
      </c>
      <c r="D3780" s="6">
        <v>600</v>
      </c>
      <c r="E3780" s="8">
        <v>21410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>ROUND((E3780/D3780)*100,0)</f>
        <v>3568</v>
      </c>
      <c r="P3780" s="8">
        <f>IFERROR(ROUND(E3780/L3780,2),0)</f>
        <v>1646.92</v>
      </c>
      <c r="Q3780" s="10" t="s">
        <v>8308</v>
      </c>
      <c r="R3780" t="s">
        <v>8332</v>
      </c>
      <c r="S3780">
        <f>YEAR(T3780)</f>
        <v>2015</v>
      </c>
      <c r="T3780" s="14">
        <f>(((J3780/60)/60)/24)+DATE(1970,1,1)</f>
        <v>42211.951284722221</v>
      </c>
      <c r="U3780" s="15">
        <f>(((I3780/60)/60)/24)+DATE(1970,1,1)</f>
        <v>42226.951284722221</v>
      </c>
    </row>
    <row r="3781" spans="1:21" ht="29" x14ac:dyDescent="0.35">
      <c r="A3781">
        <v>812</v>
      </c>
      <c r="B3781" s="3" t="s">
        <v>813</v>
      </c>
      <c r="C3781" s="3" t="s">
        <v>4922</v>
      </c>
      <c r="D3781" s="6">
        <v>600</v>
      </c>
      <c r="E3781" s="8">
        <v>8230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>ROUND((E3781/D3781)*100,0)</f>
        <v>1372</v>
      </c>
      <c r="P3781" s="8">
        <f>IFERROR(ROUND(E3781/L3781,2),0)</f>
        <v>249.39</v>
      </c>
      <c r="Q3781" s="10" t="s">
        <v>8313</v>
      </c>
      <c r="R3781" t="s">
        <v>8315</v>
      </c>
      <c r="S3781">
        <f>YEAR(T3781)</f>
        <v>2013</v>
      </c>
      <c r="T3781" s="14">
        <f>(((J3781/60)/60)/24)+DATE(1970,1,1)</f>
        <v>41282.017962962964</v>
      </c>
      <c r="U3781" s="15">
        <f>(((I3781/60)/60)/24)+DATE(1970,1,1)</f>
        <v>41334.581944444442</v>
      </c>
    </row>
    <row r="3782" spans="1:21" ht="29" x14ac:dyDescent="0.35">
      <c r="A3782">
        <v>1078</v>
      </c>
      <c r="B3782" s="3" t="s">
        <v>1079</v>
      </c>
      <c r="C3782" s="3" t="s">
        <v>5188</v>
      </c>
      <c r="D3782" s="6">
        <v>600</v>
      </c>
      <c r="E3782" s="8">
        <v>5478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>ROUND((E3782/D3782)*100,0)</f>
        <v>913</v>
      </c>
      <c r="P3782" s="8">
        <f>IFERROR(ROUND(E3782/L3782,2),0)</f>
        <v>1095.5999999999999</v>
      </c>
      <c r="Q3782" s="10" t="s">
        <v>8311</v>
      </c>
      <c r="R3782" t="s">
        <v>8333</v>
      </c>
      <c r="S3782">
        <f>YEAR(T3782)</f>
        <v>2011</v>
      </c>
      <c r="T3782" s="14">
        <f>(((J3782/60)/60)/24)+DATE(1970,1,1)</f>
        <v>40701.195844907408</v>
      </c>
      <c r="U3782" s="15">
        <f>(((I3782/60)/60)/24)+DATE(1970,1,1)</f>
        <v>40746.195844907408</v>
      </c>
    </row>
    <row r="3783" spans="1:21" ht="29" x14ac:dyDescent="0.35">
      <c r="A3783">
        <v>1463</v>
      </c>
      <c r="B3783" s="3" t="s">
        <v>1464</v>
      </c>
      <c r="C3783" s="3" t="s">
        <v>5573</v>
      </c>
      <c r="D3783" s="6">
        <v>600</v>
      </c>
      <c r="E3783" s="8">
        <v>3275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>ROUND((E3783/D3783)*100,0)</f>
        <v>546</v>
      </c>
      <c r="P3783" s="8">
        <f>IFERROR(ROUND(E3783/L3783,2),0)</f>
        <v>131</v>
      </c>
      <c r="Q3783" s="10" t="s">
        <v>8318</v>
      </c>
      <c r="R3783" t="s">
        <v>8346</v>
      </c>
      <c r="S3783">
        <f>YEAR(T3783)</f>
        <v>2013</v>
      </c>
      <c r="T3783" s="14">
        <f>(((J3783/60)/60)/24)+DATE(1970,1,1)</f>
        <v>41326.911319444444</v>
      </c>
      <c r="U3783" s="15">
        <f>(((I3783/60)/60)/24)+DATE(1970,1,1)</f>
        <v>41371.869652777779</v>
      </c>
    </row>
    <row r="3784" spans="1:21" ht="29" x14ac:dyDescent="0.35">
      <c r="A3784">
        <v>1837</v>
      </c>
      <c r="B3784" s="3" t="s">
        <v>1838</v>
      </c>
      <c r="C3784" s="3" t="s">
        <v>5947</v>
      </c>
      <c r="D3784" s="6">
        <v>600</v>
      </c>
      <c r="E3784" s="8">
        <v>2087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>ROUND((E3784/D3784)*100,0)</f>
        <v>348</v>
      </c>
      <c r="P3784" s="8">
        <f>IFERROR(ROUND(E3784/L3784,2),0)</f>
        <v>69.569999999999993</v>
      </c>
      <c r="Q3784" s="10" t="s">
        <v>8313</v>
      </c>
      <c r="R3784" t="s">
        <v>8315</v>
      </c>
      <c r="S3784">
        <f>YEAR(T3784)</f>
        <v>2012</v>
      </c>
      <c r="T3784" s="14">
        <f>(((J3784/60)/60)/24)+DATE(1970,1,1)</f>
        <v>40926.047858796301</v>
      </c>
      <c r="U3784" s="15">
        <f>(((I3784/60)/60)/24)+DATE(1970,1,1)</f>
        <v>40986.006192129629</v>
      </c>
    </row>
    <row r="3785" spans="1:21" x14ac:dyDescent="0.35">
      <c r="A3785">
        <v>1927</v>
      </c>
      <c r="B3785" s="3" t="s">
        <v>1928</v>
      </c>
      <c r="C3785" s="3" t="s">
        <v>6037</v>
      </c>
      <c r="D3785" s="6">
        <v>600</v>
      </c>
      <c r="E3785" s="8">
        <v>1940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>ROUND((E3785/D3785)*100,0)</f>
        <v>323</v>
      </c>
      <c r="P3785" s="8">
        <f>IFERROR(ROUND(E3785/L3785,2),0)</f>
        <v>176.36</v>
      </c>
      <c r="Q3785" s="10" t="s">
        <v>8313</v>
      </c>
      <c r="R3785" t="s">
        <v>8343</v>
      </c>
      <c r="S3785">
        <f>YEAR(T3785)</f>
        <v>2012</v>
      </c>
      <c r="T3785" s="14">
        <f>(((J3785/60)/60)/24)+DATE(1970,1,1)</f>
        <v>40960.861562500002</v>
      </c>
      <c r="U3785" s="15">
        <f>(((I3785/60)/60)/24)+DATE(1970,1,1)</f>
        <v>40976.207638888889</v>
      </c>
    </row>
    <row r="3786" spans="1:21" ht="29" x14ac:dyDescent="0.35">
      <c r="A3786">
        <v>1937</v>
      </c>
      <c r="B3786" s="3" t="s">
        <v>1938</v>
      </c>
      <c r="C3786" s="3" t="s">
        <v>6047</v>
      </c>
      <c r="D3786" s="6">
        <v>600</v>
      </c>
      <c r="E3786" s="8">
        <v>1884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>ROUND((E3786/D3786)*100,0)</f>
        <v>314</v>
      </c>
      <c r="P3786" s="8">
        <f>IFERROR(ROUND(E3786/L3786,2),0)</f>
        <v>64.97</v>
      </c>
      <c r="Q3786" s="10" t="s">
        <v>8313</v>
      </c>
      <c r="R3786" t="s">
        <v>8343</v>
      </c>
      <c r="S3786">
        <f>YEAR(T3786)</f>
        <v>2012</v>
      </c>
      <c r="T3786" s="14">
        <f>(((J3786/60)/60)/24)+DATE(1970,1,1)</f>
        <v>41059.118993055556</v>
      </c>
      <c r="U3786" s="15">
        <f>(((I3786/60)/60)/24)+DATE(1970,1,1)</f>
        <v>41075.165972222225</v>
      </c>
    </row>
    <row r="3787" spans="1:21" ht="29" x14ac:dyDescent="0.35">
      <c r="A3787">
        <v>2074</v>
      </c>
      <c r="B3787" s="3" t="s">
        <v>2075</v>
      </c>
      <c r="C3787" s="3" t="s">
        <v>6184</v>
      </c>
      <c r="D3787" s="6">
        <v>600</v>
      </c>
      <c r="E3787" s="8">
        <v>1532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>ROUND((E3787/D3787)*100,0)</f>
        <v>255</v>
      </c>
      <c r="P3787" s="8">
        <f>IFERROR(ROUND(E3787/L3787,2),0)</f>
        <v>510.67</v>
      </c>
      <c r="Q3787" s="10" t="s">
        <v>8316</v>
      </c>
      <c r="R3787" t="s">
        <v>8317</v>
      </c>
      <c r="S3787">
        <f>YEAR(T3787)</f>
        <v>2016</v>
      </c>
      <c r="T3787" s="14">
        <f>(((J3787/60)/60)/24)+DATE(1970,1,1)</f>
        <v>42466.826180555552</v>
      </c>
      <c r="U3787" s="15">
        <f>(((I3787/60)/60)/24)+DATE(1970,1,1)</f>
        <v>42496.826180555552</v>
      </c>
    </row>
    <row r="3788" spans="1:21" ht="29" x14ac:dyDescent="0.35">
      <c r="A3788">
        <v>2096</v>
      </c>
      <c r="B3788" s="3" t="s">
        <v>2097</v>
      </c>
      <c r="C3788" s="3" t="s">
        <v>6206</v>
      </c>
      <c r="D3788" s="6">
        <v>600</v>
      </c>
      <c r="E3788" s="8">
        <v>1500.2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>ROUND((E3788/D3788)*100,0)</f>
        <v>250</v>
      </c>
      <c r="P3788" s="8">
        <f>IFERROR(ROUND(E3788/L3788,2),0)</f>
        <v>107.16</v>
      </c>
      <c r="Q3788" s="10" t="s">
        <v>8313</v>
      </c>
      <c r="R3788" t="s">
        <v>8343</v>
      </c>
      <c r="S3788">
        <f>YEAR(T3788)</f>
        <v>2012</v>
      </c>
      <c r="T3788" s="14">
        <f>(((J3788/60)/60)/24)+DATE(1970,1,1)</f>
        <v>41192.758506944447</v>
      </c>
      <c r="U3788" s="15">
        <f>(((I3788/60)/60)/24)+DATE(1970,1,1)</f>
        <v>41208.165972222225</v>
      </c>
    </row>
    <row r="3789" spans="1:21" ht="29" x14ac:dyDescent="0.35">
      <c r="A3789">
        <v>2100</v>
      </c>
      <c r="B3789" s="3" t="s">
        <v>2101</v>
      </c>
      <c r="C3789" s="3" t="s">
        <v>6210</v>
      </c>
      <c r="D3789" s="6">
        <v>600</v>
      </c>
      <c r="E3789" s="8">
        <v>1500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>ROUND((E3789/D3789)*100,0)</f>
        <v>250</v>
      </c>
      <c r="P3789" s="8">
        <f>IFERROR(ROUND(E3789/L3789,2),0)</f>
        <v>55.56</v>
      </c>
      <c r="Q3789" s="10" t="s">
        <v>8313</v>
      </c>
      <c r="R3789" t="s">
        <v>8343</v>
      </c>
      <c r="S3789">
        <f>YEAR(T3789)</f>
        <v>2012</v>
      </c>
      <c r="T3789" s="14">
        <f>(((J3789/60)/60)/24)+DATE(1970,1,1)</f>
        <v>41074.834965277776</v>
      </c>
      <c r="U3789" s="15">
        <f>(((I3789/60)/60)/24)+DATE(1970,1,1)</f>
        <v>41090.165972222225</v>
      </c>
    </row>
    <row r="3790" spans="1:21" ht="29" x14ac:dyDescent="0.35">
      <c r="A3790">
        <v>2214</v>
      </c>
      <c r="B3790" s="3" t="s">
        <v>2215</v>
      </c>
      <c r="C3790" s="3" t="s">
        <v>6324</v>
      </c>
      <c r="D3790" s="6">
        <v>600</v>
      </c>
      <c r="E3790" s="8">
        <v>1220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>ROUND((E3790/D3790)*100,0)</f>
        <v>203</v>
      </c>
      <c r="P3790" s="8">
        <f>IFERROR(ROUND(E3790/L3790,2),0)</f>
        <v>50.83</v>
      </c>
      <c r="Q3790" s="10" t="s">
        <v>8313</v>
      </c>
      <c r="R3790" t="s">
        <v>8320</v>
      </c>
      <c r="S3790">
        <f>YEAR(T3790)</f>
        <v>2014</v>
      </c>
      <c r="T3790" s="14">
        <f>(((J3790/60)/60)/24)+DATE(1970,1,1)</f>
        <v>41646.792222222226</v>
      </c>
      <c r="U3790" s="15">
        <f>(((I3790/60)/60)/24)+DATE(1970,1,1)</f>
        <v>41676.792222222226</v>
      </c>
    </row>
    <row r="3791" spans="1:21" ht="29" x14ac:dyDescent="0.35">
      <c r="A3791">
        <v>2333</v>
      </c>
      <c r="B3791" s="3" t="s">
        <v>2334</v>
      </c>
      <c r="C3791" s="3" t="s">
        <v>6443</v>
      </c>
      <c r="D3791" s="6">
        <v>600</v>
      </c>
      <c r="E3791" s="8">
        <v>1025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>ROUND((E3791/D3791)*100,0)</f>
        <v>171</v>
      </c>
      <c r="P3791" s="8">
        <f>IFERROR(ROUND(E3791/L3791,2),0)</f>
        <v>10.9</v>
      </c>
      <c r="Q3791" s="10" t="s">
        <v>8321</v>
      </c>
      <c r="R3791" t="s">
        <v>8348</v>
      </c>
      <c r="S3791">
        <f>YEAR(T3791)</f>
        <v>2014</v>
      </c>
      <c r="T3791" s="14">
        <f>(((J3791/60)/60)/24)+DATE(1970,1,1)</f>
        <v>41767.650347222225</v>
      </c>
      <c r="U3791" s="15">
        <f>(((I3791/60)/60)/24)+DATE(1970,1,1)</f>
        <v>41788.743055555555</v>
      </c>
    </row>
    <row r="3792" spans="1:21" ht="29" x14ac:dyDescent="0.35">
      <c r="A3792">
        <v>2452</v>
      </c>
      <c r="B3792" s="3" t="s">
        <v>2453</v>
      </c>
      <c r="C3792" s="3" t="s">
        <v>6562</v>
      </c>
      <c r="D3792" s="6">
        <v>600</v>
      </c>
      <c r="E3792" s="8">
        <v>811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>ROUND((E3792/D3792)*100,0)</f>
        <v>135</v>
      </c>
      <c r="P3792" s="8">
        <f>IFERROR(ROUND(E3792/L3792,2),0)</f>
        <v>54.07</v>
      </c>
      <c r="Q3792" s="10" t="s">
        <v>8321</v>
      </c>
      <c r="R3792" t="s">
        <v>8348</v>
      </c>
      <c r="S3792">
        <f>YEAR(T3792)</f>
        <v>2015</v>
      </c>
      <c r="T3792" s="14">
        <f>(((J3792/60)/60)/24)+DATE(1970,1,1)</f>
        <v>42338.84375</v>
      </c>
      <c r="U3792" s="15">
        <f>(((I3792/60)/60)/24)+DATE(1970,1,1)</f>
        <v>42367.958333333328</v>
      </c>
    </row>
    <row r="3793" spans="1:21" x14ac:dyDescent="0.3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>ROUND((E3793/D3793)*100,0)</f>
        <v>125</v>
      </c>
      <c r="P3793" s="8">
        <f>IFERROR(ROUND(E3793/L3793,2),0)</f>
        <v>27.78</v>
      </c>
      <c r="Q3793" s="10" t="s">
        <v>8313</v>
      </c>
      <c r="R3793" t="s">
        <v>8343</v>
      </c>
      <c r="S3793">
        <f>YEAR(T3793)</f>
        <v>2012</v>
      </c>
      <c r="T3793" s="14">
        <f>(((J3793/60)/60)/24)+DATE(1970,1,1)</f>
        <v>41024.985972222225</v>
      </c>
      <c r="U3793" s="15">
        <f>(((I3793/60)/60)/24)+DATE(1970,1,1)</f>
        <v>41076.415972222225</v>
      </c>
    </row>
    <row r="3794" spans="1:21" ht="29" x14ac:dyDescent="0.35">
      <c r="A3794">
        <v>2500</v>
      </c>
      <c r="B3794" s="3" t="s">
        <v>2500</v>
      </c>
      <c r="C3794" s="3" t="s">
        <v>6610</v>
      </c>
      <c r="D3794" s="6">
        <v>600</v>
      </c>
      <c r="E3794" s="8">
        <v>730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>ROUND((E3794/D3794)*100,0)</f>
        <v>122</v>
      </c>
      <c r="P3794" s="8">
        <f>IFERROR(ROUND(E3794/L3794,2),0)</f>
        <v>25.17</v>
      </c>
      <c r="Q3794" s="10" t="s">
        <v>8313</v>
      </c>
      <c r="R3794" t="s">
        <v>8343</v>
      </c>
      <c r="S3794">
        <f>YEAR(T3794)</f>
        <v>2012</v>
      </c>
      <c r="T3794" s="14">
        <f>(((J3794/60)/60)/24)+DATE(1970,1,1)</f>
        <v>41053.772858796299</v>
      </c>
      <c r="U3794" s="15">
        <f>(((I3794/60)/60)/24)+DATE(1970,1,1)</f>
        <v>41083.772858796299</v>
      </c>
    </row>
    <row r="3795" spans="1:21" ht="29" x14ac:dyDescent="0.35">
      <c r="A3795">
        <v>2817</v>
      </c>
      <c r="B3795" s="3" t="s">
        <v>2817</v>
      </c>
      <c r="C3795" s="3" t="s">
        <v>6927</v>
      </c>
      <c r="D3795" s="6">
        <v>600</v>
      </c>
      <c r="E3795" s="8">
        <v>325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>ROUND((E3795/D3795)*100,0)</f>
        <v>54</v>
      </c>
      <c r="P3795" s="8">
        <f>IFERROR(ROUND(E3795/L3795,2),0)</f>
        <v>9.85</v>
      </c>
      <c r="Q3795" s="10" t="s">
        <v>8339</v>
      </c>
      <c r="R3795" t="s">
        <v>8340</v>
      </c>
      <c r="S3795">
        <f>YEAR(T3795)</f>
        <v>2015</v>
      </c>
      <c r="T3795" s="14">
        <f>(((J3795/60)/60)/24)+DATE(1970,1,1)</f>
        <v>42023.634976851856</v>
      </c>
      <c r="U3795" s="15">
        <f>(((I3795/60)/60)/24)+DATE(1970,1,1)</f>
        <v>42063.634976851856</v>
      </c>
    </row>
    <row r="3796" spans="1:21" ht="29" x14ac:dyDescent="0.35">
      <c r="A3796">
        <v>2855</v>
      </c>
      <c r="B3796" s="3" t="s">
        <v>2855</v>
      </c>
      <c r="C3796" s="3" t="s">
        <v>6965</v>
      </c>
      <c r="D3796" s="6">
        <v>600</v>
      </c>
      <c r="E3796" s="8">
        <v>289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>ROUND((E3796/D3796)*100,0)</f>
        <v>48</v>
      </c>
      <c r="P3796" s="8">
        <f>IFERROR(ROUND(E3796/L3796,2),0)</f>
        <v>57.8</v>
      </c>
      <c r="Q3796" s="10" t="s">
        <v>8339</v>
      </c>
      <c r="R3796" t="s">
        <v>8340</v>
      </c>
      <c r="S3796">
        <f>YEAR(T3796)</f>
        <v>2016</v>
      </c>
      <c r="T3796" s="14">
        <f>(((J3796/60)/60)/24)+DATE(1970,1,1)</f>
        <v>42370.007766203707</v>
      </c>
      <c r="U3796" s="15">
        <f>(((I3796/60)/60)/24)+DATE(1970,1,1)</f>
        <v>42398.981944444444</v>
      </c>
    </row>
    <row r="3797" spans="1:21" ht="29" x14ac:dyDescent="0.35">
      <c r="A3797">
        <v>2919</v>
      </c>
      <c r="B3797" s="3" t="s">
        <v>2919</v>
      </c>
      <c r="C3797" s="3" t="s">
        <v>7029</v>
      </c>
      <c r="D3797" s="6">
        <v>600</v>
      </c>
      <c r="E3797" s="8">
        <v>241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>ROUND((E3797/D3797)*100,0)</f>
        <v>40</v>
      </c>
      <c r="P3797" s="8">
        <f>IFERROR(ROUND(E3797/L3797,2),0)</f>
        <v>40.17</v>
      </c>
      <c r="Q3797" s="10" t="s">
        <v>8339</v>
      </c>
      <c r="R3797" t="s">
        <v>8340</v>
      </c>
      <c r="S3797">
        <f>YEAR(T3797)</f>
        <v>2014</v>
      </c>
      <c r="T3797" s="14">
        <f>(((J3797/60)/60)/24)+DATE(1970,1,1)</f>
        <v>41826.61954861111</v>
      </c>
      <c r="U3797" s="15">
        <f>(((I3797/60)/60)/24)+DATE(1970,1,1)</f>
        <v>41856.61954861111</v>
      </c>
    </row>
    <row r="3798" spans="1:21" x14ac:dyDescent="0.35">
      <c r="A3798">
        <v>3007</v>
      </c>
      <c r="B3798" s="3" t="s">
        <v>3007</v>
      </c>
      <c r="C3798" s="3" t="s">
        <v>7117</v>
      </c>
      <c r="D3798" s="6">
        <v>600</v>
      </c>
      <c r="E3798" s="8">
        <v>170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>ROUND((E3798/D3798)*100,0)</f>
        <v>28</v>
      </c>
      <c r="P3798" s="8">
        <f>IFERROR(ROUND(E3798/L3798,2),0)</f>
        <v>8.5</v>
      </c>
      <c r="Q3798" s="10" t="s">
        <v>8339</v>
      </c>
      <c r="R3798" t="s">
        <v>8357</v>
      </c>
      <c r="S3798">
        <f>YEAR(T3798)</f>
        <v>2015</v>
      </c>
      <c r="T3798" s="14">
        <f>(((J3798/60)/60)/24)+DATE(1970,1,1)</f>
        <v>42098.216238425928</v>
      </c>
      <c r="U3798" s="15">
        <f>(((I3798/60)/60)/24)+DATE(1970,1,1)</f>
        <v>42119.216238425928</v>
      </c>
    </row>
    <row r="3799" spans="1:21" ht="29" x14ac:dyDescent="0.35">
      <c r="A3799">
        <v>3050</v>
      </c>
      <c r="B3799" s="3" t="s">
        <v>3050</v>
      </c>
      <c r="C3799" s="3" t="s">
        <v>7160</v>
      </c>
      <c r="D3799" s="6">
        <v>600</v>
      </c>
      <c r="E3799" s="8">
        <v>132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>ROUND((E3799/D3799)*100,0)</f>
        <v>22</v>
      </c>
      <c r="P3799" s="8">
        <f>IFERROR(ROUND(E3799/L3799,2),0)</f>
        <v>14.67</v>
      </c>
      <c r="Q3799" s="10" t="s">
        <v>8339</v>
      </c>
      <c r="R3799" t="s">
        <v>8357</v>
      </c>
      <c r="S3799">
        <f>YEAR(T3799)</f>
        <v>2016</v>
      </c>
      <c r="T3799" s="14">
        <f>(((J3799/60)/60)/24)+DATE(1970,1,1)</f>
        <v>42465.16851851852</v>
      </c>
      <c r="U3799" s="15">
        <f>(((I3799/60)/60)/24)+DATE(1970,1,1)</f>
        <v>42495.16851851852</v>
      </c>
    </row>
    <row r="3800" spans="1:21" ht="29" x14ac:dyDescent="0.35">
      <c r="A3800">
        <v>3294</v>
      </c>
      <c r="B3800" s="3" t="s">
        <v>3294</v>
      </c>
      <c r="C3800" s="3" t="s">
        <v>7404</v>
      </c>
      <c r="D3800" s="6">
        <v>600</v>
      </c>
      <c r="E3800" s="8">
        <v>50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>ROUND((E3800/D3800)*100,0)</f>
        <v>8</v>
      </c>
      <c r="P3800" s="8">
        <f>IFERROR(ROUND(E3800/L3800,2),0)</f>
        <v>2.08</v>
      </c>
      <c r="Q3800" s="10" t="s">
        <v>8339</v>
      </c>
      <c r="R3800" t="s">
        <v>8340</v>
      </c>
      <c r="S3800">
        <f>YEAR(T3800)</f>
        <v>2015</v>
      </c>
      <c r="T3800" s="14">
        <f>(((J3800/60)/60)/24)+DATE(1970,1,1)</f>
        <v>42141.541134259256</v>
      </c>
      <c r="U3800" s="15">
        <f>(((I3800/60)/60)/24)+DATE(1970,1,1)</f>
        <v>42171.541134259256</v>
      </c>
    </row>
    <row r="3801" spans="1:21" ht="29" x14ac:dyDescent="0.35">
      <c r="A3801">
        <v>3539</v>
      </c>
      <c r="B3801" s="3" t="s">
        <v>3538</v>
      </c>
      <c r="C3801" s="3" t="s">
        <v>7649</v>
      </c>
      <c r="D3801" s="6">
        <v>600</v>
      </c>
      <c r="E3801" s="8">
        <v>10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>ROUND((E3801/D3801)*100,0)</f>
        <v>2</v>
      </c>
      <c r="P3801" s="8">
        <f>IFERROR(ROUND(E3801/L3801,2),0)</f>
        <v>0.77</v>
      </c>
      <c r="Q3801" s="10" t="s">
        <v>8339</v>
      </c>
      <c r="R3801" t="s">
        <v>8340</v>
      </c>
      <c r="S3801">
        <f>YEAR(T3801)</f>
        <v>2016</v>
      </c>
      <c r="T3801" s="14">
        <f>(((J3801/60)/60)/24)+DATE(1970,1,1)</f>
        <v>42600.756041666667</v>
      </c>
      <c r="U3801" s="15">
        <f>(((I3801/60)/60)/24)+DATE(1970,1,1)</f>
        <v>42621.756041666667</v>
      </c>
    </row>
    <row r="3802" spans="1:21" ht="29" x14ac:dyDescent="0.35">
      <c r="A3802">
        <v>3577</v>
      </c>
      <c r="B3802" s="3" t="s">
        <v>3576</v>
      </c>
      <c r="C3802" s="3" t="s">
        <v>7687</v>
      </c>
      <c r="D3802" s="6">
        <v>600</v>
      </c>
      <c r="E3802" s="8">
        <v>5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>ROUND((E3802/D3802)*100,0)</f>
        <v>1</v>
      </c>
      <c r="P3802" s="8">
        <f>IFERROR(ROUND(E3802/L3802,2),0)</f>
        <v>0.19</v>
      </c>
      <c r="Q3802" s="10" t="s">
        <v>8339</v>
      </c>
      <c r="R3802" t="s">
        <v>8340</v>
      </c>
      <c r="S3802">
        <f>YEAR(T3802)</f>
        <v>2015</v>
      </c>
      <c r="T3802" s="14">
        <f>(((J3802/60)/60)/24)+DATE(1970,1,1)</f>
        <v>42093.786840277782</v>
      </c>
      <c r="U3802" s="15">
        <f>(((I3802/60)/60)/24)+DATE(1970,1,1)</f>
        <v>42120.26944444445</v>
      </c>
    </row>
    <row r="3803" spans="1:21" ht="29" x14ac:dyDescent="0.35">
      <c r="A3803">
        <v>3795</v>
      </c>
      <c r="B3803" s="3" t="s">
        <v>3792</v>
      </c>
      <c r="C3803" s="3" t="s">
        <v>7905</v>
      </c>
      <c r="D3803" s="6">
        <v>600</v>
      </c>
      <c r="E3803" s="8">
        <v>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>ROUND((E3803/D3803)*100,0)</f>
        <v>0</v>
      </c>
      <c r="P3803" s="8">
        <f>IFERROR(ROUND(E3803/L3803,2),0)</f>
        <v>0</v>
      </c>
      <c r="Q3803" s="10" t="s">
        <v>8339</v>
      </c>
      <c r="R3803" t="s">
        <v>8351</v>
      </c>
      <c r="S3803">
        <f>YEAR(T3803)</f>
        <v>2015</v>
      </c>
      <c r="T3803" s="14">
        <f>(((J3803/60)/60)/24)+DATE(1970,1,1)</f>
        <v>42201.436226851853</v>
      </c>
      <c r="U3803" s="15">
        <f>(((I3803/60)/60)/24)+DATE(1970,1,1)</f>
        <v>42244.9375</v>
      </c>
    </row>
    <row r="3804" spans="1:21" ht="29" x14ac:dyDescent="0.35">
      <c r="A3804">
        <v>3826</v>
      </c>
      <c r="B3804" s="3" t="s">
        <v>3823</v>
      </c>
      <c r="C3804" s="3" t="s">
        <v>7935</v>
      </c>
      <c r="D3804" s="6">
        <v>600</v>
      </c>
      <c r="E3804" s="8">
        <v>0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>ROUND((E3804/D3804)*100,0)</f>
        <v>0</v>
      </c>
      <c r="P3804" s="8">
        <f>IFERROR(ROUND(E3804/L3804,2),0)</f>
        <v>0</v>
      </c>
      <c r="Q3804" s="10" t="s">
        <v>8339</v>
      </c>
      <c r="R3804" t="s">
        <v>8340</v>
      </c>
      <c r="S3804">
        <f>YEAR(T3804)</f>
        <v>2015</v>
      </c>
      <c r="T3804" s="14">
        <f>(((J3804/60)/60)/24)+DATE(1970,1,1)</f>
        <v>42101.423541666663</v>
      </c>
      <c r="U3804" s="15">
        <f>(((I3804/60)/60)/24)+DATE(1970,1,1)</f>
        <v>42131.423541666663</v>
      </c>
    </row>
    <row r="3805" spans="1:21" ht="29" x14ac:dyDescent="0.35">
      <c r="A3805">
        <v>4020</v>
      </c>
      <c r="B3805" s="3" t="s">
        <v>4016</v>
      </c>
      <c r="C3805" s="3" t="s">
        <v>8125</v>
      </c>
      <c r="D3805" s="6">
        <v>600</v>
      </c>
      <c r="E3805" s="8">
        <v>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>ROUND((E3805/D3805)*100,0)</f>
        <v>0</v>
      </c>
      <c r="P3805" s="8">
        <f>IFERROR(ROUND(E3805/L3805,2),0)</f>
        <v>0</v>
      </c>
      <c r="Q3805" s="10" t="s">
        <v>8339</v>
      </c>
      <c r="R3805" t="s">
        <v>8340</v>
      </c>
      <c r="S3805">
        <f>YEAR(T3805)</f>
        <v>2015</v>
      </c>
      <c r="T3805" s="14">
        <f>(((J3805/60)/60)/24)+DATE(1970,1,1)</f>
        <v>42057.190960648149</v>
      </c>
      <c r="U3805" s="15">
        <f>(((I3805/60)/60)/24)+DATE(1970,1,1)</f>
        <v>42087.149293981478</v>
      </c>
    </row>
    <row r="3806" spans="1:21" ht="29" x14ac:dyDescent="0.35">
      <c r="A3806">
        <v>4044</v>
      </c>
      <c r="B3806" s="3" t="s">
        <v>4040</v>
      </c>
      <c r="C3806" s="3" t="s">
        <v>8148</v>
      </c>
      <c r="D3806" s="6">
        <v>600</v>
      </c>
      <c r="E3806" s="8">
        <v>0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>ROUND((E3806/D3806)*100,0)</f>
        <v>0</v>
      </c>
      <c r="P3806" s="8">
        <f>IFERROR(ROUND(E3806/L3806,2),0)</f>
        <v>0</v>
      </c>
      <c r="Q3806" s="10" t="s">
        <v>8339</v>
      </c>
      <c r="R3806" t="s">
        <v>8340</v>
      </c>
      <c r="S3806">
        <f>YEAR(T3806)</f>
        <v>2015</v>
      </c>
      <c r="T3806" s="14">
        <f>(((J3806/60)/60)/24)+DATE(1970,1,1)</f>
        <v>42074.219699074078</v>
      </c>
      <c r="U3806" s="15">
        <f>(((I3806/60)/60)/24)+DATE(1970,1,1)</f>
        <v>42104.208333333328</v>
      </c>
    </row>
    <row r="3807" spans="1:21" ht="29" x14ac:dyDescent="0.3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>ROUND((E3807/D3807)*100,0)</f>
        <v>0</v>
      </c>
      <c r="P3807" s="8">
        <f>IFERROR(ROUND(E3807/L3807,2),0)</f>
        <v>0</v>
      </c>
      <c r="Q3807" s="10" t="s">
        <v>8339</v>
      </c>
      <c r="R3807" t="s">
        <v>8340</v>
      </c>
      <c r="S3807">
        <f>YEAR(T3807)</f>
        <v>2016</v>
      </c>
      <c r="T3807" s="14">
        <f>(((J3807/60)/60)/24)+DATE(1970,1,1)</f>
        <v>42730.903726851851</v>
      </c>
      <c r="U3807" s="15">
        <f>(((I3807/60)/60)/24)+DATE(1970,1,1)</f>
        <v>42760.903726851851</v>
      </c>
    </row>
    <row r="3808" spans="1:21" ht="29" x14ac:dyDescent="0.3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>ROUND((E3808/D3808)*100,0)</f>
        <v>0</v>
      </c>
      <c r="P3808" s="8">
        <f>IFERROR(ROUND(E3808/L3808,2),0)</f>
        <v>0</v>
      </c>
      <c r="Q3808" s="10" t="s">
        <v>8339</v>
      </c>
      <c r="R3808" t="s">
        <v>8340</v>
      </c>
      <c r="S3808">
        <f>YEAR(T3808)</f>
        <v>2015</v>
      </c>
      <c r="T3808" s="14">
        <f>(((J3808/60)/60)/24)+DATE(1970,1,1)</f>
        <v>42096.544548611113</v>
      </c>
      <c r="U3808" s="15">
        <f>(((I3808/60)/60)/24)+DATE(1970,1,1)</f>
        <v>42126.544548611113</v>
      </c>
    </row>
    <row r="3809" spans="1:21" ht="29" x14ac:dyDescent="0.35">
      <c r="A3809">
        <v>461</v>
      </c>
      <c r="B3809" s="3" t="s">
        <v>462</v>
      </c>
      <c r="C3809" s="3" t="s">
        <v>4571</v>
      </c>
      <c r="D3809" s="6">
        <v>550</v>
      </c>
      <c r="E3809" s="8">
        <v>17176.13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>ROUND((E3809/D3809)*100,0)</f>
        <v>3123</v>
      </c>
      <c r="P3809" s="8">
        <f>IFERROR(ROUND(E3809/L3809,2),0)</f>
        <v>0</v>
      </c>
      <c r="Q3809" s="10" t="s">
        <v>8308</v>
      </c>
      <c r="R3809" t="s">
        <v>8335</v>
      </c>
      <c r="S3809">
        <f>YEAR(T3809)</f>
        <v>2013</v>
      </c>
      <c r="T3809" s="14">
        <f>(((J3809/60)/60)/24)+DATE(1970,1,1)</f>
        <v>41407.84684027778</v>
      </c>
      <c r="U3809" s="15">
        <f>(((I3809/60)/60)/24)+DATE(1970,1,1)</f>
        <v>41427.84684027778</v>
      </c>
    </row>
    <row r="3810" spans="1:21" ht="29" x14ac:dyDescent="0.35">
      <c r="A3810">
        <v>743</v>
      </c>
      <c r="B3810" s="3" t="s">
        <v>744</v>
      </c>
      <c r="C3810" s="3" t="s">
        <v>4853</v>
      </c>
      <c r="D3810" s="6">
        <v>550</v>
      </c>
      <c r="E3810" s="8">
        <v>9460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>ROUND((E3810/D3810)*100,0)</f>
        <v>1720</v>
      </c>
      <c r="P3810" s="8">
        <f>IFERROR(ROUND(E3810/L3810,2),0)</f>
        <v>630.66999999999996</v>
      </c>
      <c r="Q3810" s="10" t="s">
        <v>8318</v>
      </c>
      <c r="R3810" t="s">
        <v>8319</v>
      </c>
      <c r="S3810">
        <f>YEAR(T3810)</f>
        <v>2012</v>
      </c>
      <c r="T3810" s="14">
        <f>(((J3810/60)/60)/24)+DATE(1970,1,1)</f>
        <v>40990.709317129629</v>
      </c>
      <c r="U3810" s="15">
        <f>(((I3810/60)/60)/24)+DATE(1970,1,1)</f>
        <v>41015.875</v>
      </c>
    </row>
    <row r="3811" spans="1:21" ht="29" x14ac:dyDescent="0.35">
      <c r="A3811">
        <v>910</v>
      </c>
      <c r="B3811" s="3" t="s">
        <v>911</v>
      </c>
      <c r="C3811" s="3" t="s">
        <v>5020</v>
      </c>
      <c r="D3811" s="6">
        <v>550</v>
      </c>
      <c r="E3811" s="8">
        <v>7140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>ROUND((E3811/D3811)*100,0)</f>
        <v>1298</v>
      </c>
      <c r="P3811" s="8">
        <f>IFERROR(ROUND(E3811/L3811,2),0)</f>
        <v>1428</v>
      </c>
      <c r="Q3811" s="10" t="s">
        <v>8313</v>
      </c>
      <c r="R3811" t="s">
        <v>8344</v>
      </c>
      <c r="S3811">
        <f>YEAR(T3811)</f>
        <v>2017</v>
      </c>
      <c r="T3811" s="14">
        <f>(((J3811/60)/60)/24)+DATE(1970,1,1)</f>
        <v>42737.545358796298</v>
      </c>
      <c r="U3811" s="15">
        <f>(((I3811/60)/60)/24)+DATE(1970,1,1)</f>
        <v>42797.545358796298</v>
      </c>
    </row>
    <row r="3812" spans="1:21" x14ac:dyDescent="0.35">
      <c r="A3812">
        <v>1084</v>
      </c>
      <c r="B3812" s="3" t="s">
        <v>1085</v>
      </c>
      <c r="C3812" s="3" t="s">
        <v>5194</v>
      </c>
      <c r="D3812" s="6">
        <v>550</v>
      </c>
      <c r="E3812" s="8">
        <v>5443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>ROUND((E3812/D3812)*100,0)</f>
        <v>990</v>
      </c>
      <c r="P3812" s="8">
        <f>IFERROR(ROUND(E3812/L3812,2),0)</f>
        <v>0</v>
      </c>
      <c r="Q3812" s="10" t="s">
        <v>8311</v>
      </c>
      <c r="R3812" t="s">
        <v>8333</v>
      </c>
      <c r="S3812">
        <f>YEAR(T3812)</f>
        <v>2014</v>
      </c>
      <c r="T3812" s="14">
        <f>(((J3812/60)/60)/24)+DATE(1970,1,1)</f>
        <v>41829.912083333329</v>
      </c>
      <c r="U3812" s="15">
        <f>(((I3812/60)/60)/24)+DATE(1970,1,1)</f>
        <v>41859.912083333329</v>
      </c>
    </row>
    <row r="3813" spans="1:21" ht="29" x14ac:dyDescent="0.35">
      <c r="A3813">
        <v>2215</v>
      </c>
      <c r="B3813" s="3" t="s">
        <v>2216</v>
      </c>
      <c r="C3813" s="3" t="s">
        <v>6325</v>
      </c>
      <c r="D3813" s="6">
        <v>550</v>
      </c>
      <c r="E3813" s="8">
        <v>1218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>ROUND((E3813/D3813)*100,0)</f>
        <v>221</v>
      </c>
      <c r="P3813" s="8">
        <f>IFERROR(ROUND(E3813/L3813,2),0)</f>
        <v>36.909999999999997</v>
      </c>
      <c r="Q3813" s="10" t="s">
        <v>8313</v>
      </c>
      <c r="R3813" t="s">
        <v>8320</v>
      </c>
      <c r="S3813">
        <f>YEAR(T3813)</f>
        <v>2012</v>
      </c>
      <c r="T3813" s="14">
        <f>(((J3813/60)/60)/24)+DATE(1970,1,1)</f>
        <v>40958.717268518521</v>
      </c>
      <c r="U3813" s="15">
        <f>(((I3813/60)/60)/24)+DATE(1970,1,1)</f>
        <v>40981.290972222225</v>
      </c>
    </row>
    <row r="3814" spans="1:21" ht="29" x14ac:dyDescent="0.35">
      <c r="A3814">
        <v>2844</v>
      </c>
      <c r="B3814" s="3" t="s">
        <v>2844</v>
      </c>
      <c r="C3814" s="3" t="s">
        <v>6954</v>
      </c>
      <c r="D3814" s="6">
        <v>550</v>
      </c>
      <c r="E3814" s="8">
        <v>300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>ROUND((E3814/D3814)*100,0)</f>
        <v>55</v>
      </c>
      <c r="P3814" s="8">
        <f>IFERROR(ROUND(E3814/L3814,2),0)</f>
        <v>300</v>
      </c>
      <c r="Q3814" s="10" t="s">
        <v>8339</v>
      </c>
      <c r="R3814" t="s">
        <v>8340</v>
      </c>
      <c r="S3814">
        <f>YEAR(T3814)</f>
        <v>2016</v>
      </c>
      <c r="T3814" s="14">
        <f>(((J3814/60)/60)/24)+DATE(1970,1,1)</f>
        <v>42709.546064814815</v>
      </c>
      <c r="U3814" s="15">
        <f>(((I3814/60)/60)/24)+DATE(1970,1,1)</f>
        <v>42739.546064814815</v>
      </c>
    </row>
    <row r="3815" spans="1:21" ht="29" x14ac:dyDescent="0.35">
      <c r="A3815">
        <v>3378</v>
      </c>
      <c r="B3815" s="3" t="s">
        <v>3377</v>
      </c>
      <c r="C3815" s="3" t="s">
        <v>7488</v>
      </c>
      <c r="D3815" s="6">
        <v>550</v>
      </c>
      <c r="E3815" s="8">
        <v>30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>ROUND((E3815/D3815)*100,0)</f>
        <v>5</v>
      </c>
      <c r="P3815" s="8">
        <f>IFERROR(ROUND(E3815/L3815,2),0)</f>
        <v>1.43</v>
      </c>
      <c r="Q3815" s="10" t="s">
        <v>8339</v>
      </c>
      <c r="R3815" t="s">
        <v>8340</v>
      </c>
      <c r="S3815">
        <f>YEAR(T3815)</f>
        <v>2014</v>
      </c>
      <c r="T3815" s="14">
        <f>(((J3815/60)/60)/24)+DATE(1970,1,1)</f>
        <v>41858.355393518519</v>
      </c>
      <c r="U3815" s="15">
        <f>(((I3815/60)/60)/24)+DATE(1970,1,1)</f>
        <v>41882.547222222223</v>
      </c>
    </row>
    <row r="3816" spans="1:21" ht="29" x14ac:dyDescent="0.35">
      <c r="A3816">
        <v>3394</v>
      </c>
      <c r="B3816" s="3" t="s">
        <v>3393</v>
      </c>
      <c r="C3816" s="3" t="s">
        <v>7504</v>
      </c>
      <c r="D3816" s="6">
        <v>550</v>
      </c>
      <c r="E3816" s="8">
        <v>26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>ROUND((E3816/D3816)*100,0)</f>
        <v>5</v>
      </c>
      <c r="P3816" s="8">
        <f>IFERROR(ROUND(E3816/L3816,2),0)</f>
        <v>0.96</v>
      </c>
      <c r="Q3816" s="10" t="s">
        <v>8339</v>
      </c>
      <c r="R3816" t="s">
        <v>8340</v>
      </c>
      <c r="S3816">
        <f>YEAR(T3816)</f>
        <v>2014</v>
      </c>
      <c r="T3816" s="14">
        <f>(((J3816/60)/60)/24)+DATE(1970,1,1)</f>
        <v>41817.59542824074</v>
      </c>
      <c r="U3816" s="15">
        <f>(((I3816/60)/60)/24)+DATE(1970,1,1)</f>
        <v>41847.59542824074</v>
      </c>
    </row>
    <row r="3817" spans="1:21" x14ac:dyDescent="0.35">
      <c r="A3817">
        <v>3607</v>
      </c>
      <c r="B3817" s="3" t="s">
        <v>3606</v>
      </c>
      <c r="C3817" s="3" t="s">
        <v>7717</v>
      </c>
      <c r="D3817" s="6">
        <v>550</v>
      </c>
      <c r="E3817" s="8">
        <v>3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>ROUND((E3817/D3817)*100,0)</f>
        <v>1</v>
      </c>
      <c r="P3817" s="8">
        <f>IFERROR(ROUND(E3817/L3817,2),0)</f>
        <v>0.15</v>
      </c>
      <c r="Q3817" s="10" t="s">
        <v>8339</v>
      </c>
      <c r="R3817" t="s">
        <v>8340</v>
      </c>
      <c r="S3817">
        <f>YEAR(T3817)</f>
        <v>2015</v>
      </c>
      <c r="T3817" s="14">
        <f>(((J3817/60)/60)/24)+DATE(1970,1,1)</f>
        <v>42338.963912037041</v>
      </c>
      <c r="U3817" s="15">
        <f>(((I3817/60)/60)/24)+DATE(1970,1,1)</f>
        <v>42353</v>
      </c>
    </row>
    <row r="3818" spans="1:21" ht="29" x14ac:dyDescent="0.35">
      <c r="A3818">
        <v>3755</v>
      </c>
      <c r="B3818" s="3" t="s">
        <v>3752</v>
      </c>
      <c r="C3818" s="3" t="s">
        <v>7865</v>
      </c>
      <c r="D3818" s="6">
        <v>550</v>
      </c>
      <c r="E3818" s="8">
        <v>0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>ROUND((E3818/D3818)*100,0)</f>
        <v>0</v>
      </c>
      <c r="P3818" s="8">
        <f>IFERROR(ROUND(E3818/L3818,2),0)</f>
        <v>0</v>
      </c>
      <c r="Q3818" s="10" t="s">
        <v>8339</v>
      </c>
      <c r="R3818" t="s">
        <v>8351</v>
      </c>
      <c r="S3818">
        <f>YEAR(T3818)</f>
        <v>2016</v>
      </c>
      <c r="T3818" s="14">
        <f>(((J3818/60)/60)/24)+DATE(1970,1,1)</f>
        <v>42445.866979166662</v>
      </c>
      <c r="U3818" s="15">
        <f>(((I3818/60)/60)/24)+DATE(1970,1,1)</f>
        <v>42475.866979166662</v>
      </c>
    </row>
    <row r="3819" spans="1:21" ht="29" x14ac:dyDescent="0.35">
      <c r="A3819">
        <v>2773</v>
      </c>
      <c r="B3819" s="3" t="s">
        <v>2773</v>
      </c>
      <c r="C3819" s="3" t="s">
        <v>6883</v>
      </c>
      <c r="D3819" s="6">
        <v>530</v>
      </c>
      <c r="E3819" s="8">
        <v>381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>ROUND((E3819/D3819)*100,0)</f>
        <v>72</v>
      </c>
      <c r="P3819" s="8">
        <f>IFERROR(ROUND(E3819/L3819,2),0)</f>
        <v>381</v>
      </c>
      <c r="Q3819" s="10" t="s">
        <v>8318</v>
      </c>
      <c r="R3819" t="s">
        <v>8354</v>
      </c>
      <c r="S3819">
        <f>YEAR(T3819)</f>
        <v>2016</v>
      </c>
      <c r="T3819" s="14">
        <f>(((J3819/60)/60)/24)+DATE(1970,1,1)</f>
        <v>42474.86482638889</v>
      </c>
      <c r="U3819" s="15">
        <f>(((I3819/60)/60)/24)+DATE(1970,1,1)</f>
        <v>42484.86482638889</v>
      </c>
    </row>
    <row r="3820" spans="1:21" ht="29" x14ac:dyDescent="0.3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>ROUND((E3820/D3820)*100,0)</f>
        <v>0</v>
      </c>
      <c r="P3820" s="8">
        <f>IFERROR(ROUND(E3820/L3820,2),0)</f>
        <v>0</v>
      </c>
      <c r="Q3820" s="10" t="s">
        <v>8339</v>
      </c>
      <c r="R3820" t="s">
        <v>8340</v>
      </c>
      <c r="S3820">
        <f>YEAR(T3820)</f>
        <v>2016</v>
      </c>
      <c r="T3820" s="14">
        <f>(((J3820/60)/60)/24)+DATE(1970,1,1)</f>
        <v>42421.141469907408</v>
      </c>
      <c r="U3820" s="15">
        <f>(((I3820/60)/60)/24)+DATE(1970,1,1)</f>
        <v>42481.099803240737</v>
      </c>
    </row>
    <row r="3821" spans="1:21" x14ac:dyDescent="0.35">
      <c r="A3821">
        <v>1588</v>
      </c>
      <c r="B3821" s="3" t="s">
        <v>1589</v>
      </c>
      <c r="C3821" s="3" t="s">
        <v>5698</v>
      </c>
      <c r="D3821" s="6">
        <v>516</v>
      </c>
      <c r="E3821" s="8">
        <v>2870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>ROUND((E3821/D3821)*100,0)</f>
        <v>556</v>
      </c>
      <c r="P3821" s="8">
        <f>IFERROR(ROUND(E3821/L3821,2),0)</f>
        <v>0</v>
      </c>
      <c r="Q3821" s="10" t="s">
        <v>8325</v>
      </c>
      <c r="R3821" t="s">
        <v>8328</v>
      </c>
      <c r="S3821">
        <f>YEAR(T3821)</f>
        <v>2015</v>
      </c>
      <c r="T3821" s="14">
        <f>(((J3821/60)/60)/24)+DATE(1970,1,1)</f>
        <v>42005.24998842593</v>
      </c>
      <c r="U3821" s="15">
        <f>(((I3821/60)/60)/24)+DATE(1970,1,1)</f>
        <v>42035.841666666667</v>
      </c>
    </row>
    <row r="3822" spans="1:21" ht="29" x14ac:dyDescent="0.35">
      <c r="A3822">
        <v>615</v>
      </c>
      <c r="B3822" s="3" t="s">
        <v>616</v>
      </c>
      <c r="C3822" s="3" t="s">
        <v>4725</v>
      </c>
      <c r="D3822" s="6">
        <v>515</v>
      </c>
      <c r="E3822" s="8">
        <v>11751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>ROUND((E3822/D3822)*100,0)</f>
        <v>2282</v>
      </c>
      <c r="P3822" s="8">
        <f>IFERROR(ROUND(E3822/L3822,2),0)</f>
        <v>0</v>
      </c>
      <c r="Q3822" s="10" t="s">
        <v>8316</v>
      </c>
      <c r="R3822" t="s">
        <v>8334</v>
      </c>
      <c r="S3822">
        <f>YEAR(T3822)</f>
        <v>2015</v>
      </c>
      <c r="T3822" s="14">
        <f>(((J3822/60)/60)/24)+DATE(1970,1,1)</f>
        <v>42242.122210648144</v>
      </c>
      <c r="U3822" s="15">
        <f>(((I3822/60)/60)/24)+DATE(1970,1,1)</f>
        <v>42272.122210648144</v>
      </c>
    </row>
    <row r="3823" spans="1:21" x14ac:dyDescent="0.35">
      <c r="A3823">
        <v>465</v>
      </c>
      <c r="B3823" s="3" t="s">
        <v>466</v>
      </c>
      <c r="C3823" s="3" t="s">
        <v>4575</v>
      </c>
      <c r="D3823" s="6">
        <v>512</v>
      </c>
      <c r="E3823" s="8">
        <v>17028.88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>ROUND((E3823/D3823)*100,0)</f>
        <v>3326</v>
      </c>
      <c r="P3823" s="8">
        <f>IFERROR(ROUND(E3823/L3823,2),0)</f>
        <v>2128.61</v>
      </c>
      <c r="Q3823" s="10" t="s">
        <v>8308</v>
      </c>
      <c r="R3823" t="s">
        <v>8335</v>
      </c>
      <c r="S3823">
        <f>YEAR(T3823)</f>
        <v>2014</v>
      </c>
      <c r="T3823" s="14">
        <f>(((J3823/60)/60)/24)+DATE(1970,1,1)</f>
        <v>41801.120069444441</v>
      </c>
      <c r="U3823" s="15">
        <f>(((I3823/60)/60)/24)+DATE(1970,1,1)</f>
        <v>41817.120069444441</v>
      </c>
    </row>
    <row r="3824" spans="1:21" ht="29" x14ac:dyDescent="0.35">
      <c r="A3824">
        <v>2</v>
      </c>
      <c r="B3824" s="3" t="s">
        <v>4</v>
      </c>
      <c r="C3824" s="3" t="s">
        <v>4113</v>
      </c>
      <c r="D3824" s="6">
        <v>500</v>
      </c>
      <c r="E3824" s="8">
        <v>1052110.8700000001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>ROUND((E3824/D3824)*100,0)</f>
        <v>210422</v>
      </c>
      <c r="P3824" s="8">
        <f>IFERROR(ROUND(E3824/L3824,2),0)</f>
        <v>30060.31</v>
      </c>
      <c r="Q3824" s="10" t="s">
        <v>8308</v>
      </c>
      <c r="R3824" t="s">
        <v>8309</v>
      </c>
      <c r="S3824">
        <f>YEAR(T3824)</f>
        <v>2016</v>
      </c>
      <c r="T3824" s="14">
        <f>(((J3824/60)/60)/24)+DATE(1970,1,1)</f>
        <v>42405.702349537038</v>
      </c>
      <c r="U3824" s="15">
        <f>(((I3824/60)/60)/24)+DATE(1970,1,1)</f>
        <v>42415.702349537038</v>
      </c>
    </row>
    <row r="3825" spans="1:21" ht="29" x14ac:dyDescent="0.35">
      <c r="A3825">
        <v>9</v>
      </c>
      <c r="B3825" s="3" t="s">
        <v>11</v>
      </c>
      <c r="C3825" s="3" t="s">
        <v>4120</v>
      </c>
      <c r="D3825" s="6">
        <v>500</v>
      </c>
      <c r="E3825" s="8">
        <v>500784.27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>ROUND((E3825/D3825)*100,0)</f>
        <v>100157</v>
      </c>
      <c r="P3825" s="8">
        <f>IFERROR(ROUND(E3825/L3825,2),0)</f>
        <v>25039.21</v>
      </c>
      <c r="Q3825" s="10" t="s">
        <v>8308</v>
      </c>
      <c r="R3825" t="s">
        <v>8309</v>
      </c>
      <c r="S3825">
        <f>YEAR(T3825)</f>
        <v>2016</v>
      </c>
      <c r="T3825" s="14">
        <f>(((J3825/60)/60)/24)+DATE(1970,1,1)</f>
        <v>42447.103518518517</v>
      </c>
      <c r="U3825" s="15">
        <f>(((I3825/60)/60)/24)+DATE(1970,1,1)</f>
        <v>42477.103518518517</v>
      </c>
    </row>
    <row r="3826" spans="1:21" ht="29" x14ac:dyDescent="0.35">
      <c r="A3826">
        <v>70</v>
      </c>
      <c r="B3826" s="3" t="s">
        <v>72</v>
      </c>
      <c r="C3826" s="3" t="s">
        <v>4181</v>
      </c>
      <c r="D3826" s="6">
        <v>500</v>
      </c>
      <c r="E3826" s="8">
        <v>110538.12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>ROUND((E3826/D3826)*100,0)</f>
        <v>22108</v>
      </c>
      <c r="P3826" s="8">
        <f>IFERROR(ROUND(E3826/L3826,2),0)</f>
        <v>6502.24</v>
      </c>
      <c r="Q3826" s="10" t="s">
        <v>8308</v>
      </c>
      <c r="R3826" t="s">
        <v>8310</v>
      </c>
      <c r="S3826">
        <f>YEAR(T3826)</f>
        <v>2011</v>
      </c>
      <c r="T3826" s="14">
        <f>(((J3826/60)/60)/24)+DATE(1970,1,1)</f>
        <v>40730.896354166667</v>
      </c>
      <c r="U3826" s="15">
        <f>(((I3826/60)/60)/24)+DATE(1970,1,1)</f>
        <v>40790.896354166667</v>
      </c>
    </row>
    <row r="3827" spans="1:21" ht="29" x14ac:dyDescent="0.35">
      <c r="A3827">
        <v>74</v>
      </c>
      <c r="B3827" s="3" t="s">
        <v>76</v>
      </c>
      <c r="C3827" s="3" t="s">
        <v>4185</v>
      </c>
      <c r="D3827" s="6">
        <v>500</v>
      </c>
      <c r="E3827" s="8">
        <v>107148.74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>ROUND((E3827/D3827)*100,0)</f>
        <v>21430</v>
      </c>
      <c r="P3827" s="8">
        <f>IFERROR(ROUND(E3827/L3827,2),0)</f>
        <v>3694.78</v>
      </c>
      <c r="Q3827" s="10" t="s">
        <v>8308</v>
      </c>
      <c r="R3827" t="s">
        <v>8310</v>
      </c>
      <c r="S3827">
        <f>YEAR(T3827)</f>
        <v>2015</v>
      </c>
      <c r="T3827" s="14">
        <f>(((J3827/60)/60)/24)+DATE(1970,1,1)</f>
        <v>42360.487210648149</v>
      </c>
      <c r="U3827" s="15">
        <f>(((I3827/60)/60)/24)+DATE(1970,1,1)</f>
        <v>42390.487210648149</v>
      </c>
    </row>
    <row r="3828" spans="1:21" ht="29" x14ac:dyDescent="0.35">
      <c r="A3828">
        <v>84</v>
      </c>
      <c r="B3828" s="3" t="s">
        <v>86</v>
      </c>
      <c r="C3828" s="3" t="s">
        <v>4195</v>
      </c>
      <c r="D3828" s="6">
        <v>500</v>
      </c>
      <c r="E3828" s="8">
        <v>100036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>ROUND((E3828/D3828)*100,0)</f>
        <v>20007</v>
      </c>
      <c r="P3828" s="8">
        <f>IFERROR(ROUND(E3828/L3828,2),0)</f>
        <v>14290.86</v>
      </c>
      <c r="Q3828" s="10" t="s">
        <v>8308</v>
      </c>
      <c r="R3828" t="s">
        <v>8310</v>
      </c>
      <c r="S3828">
        <f>YEAR(T3828)</f>
        <v>2011</v>
      </c>
      <c r="T3828" s="14">
        <f>(((J3828/60)/60)/24)+DATE(1970,1,1)</f>
        <v>40648.757939814815</v>
      </c>
      <c r="U3828" s="15">
        <f>(((I3828/60)/60)/24)+DATE(1970,1,1)</f>
        <v>40678.757939814815</v>
      </c>
    </row>
    <row r="3829" spans="1:21" ht="29" x14ac:dyDescent="0.35">
      <c r="A3829">
        <v>90</v>
      </c>
      <c r="B3829" s="3" t="s">
        <v>92</v>
      </c>
      <c r="C3829" s="3" t="s">
        <v>4201</v>
      </c>
      <c r="D3829" s="6">
        <v>500</v>
      </c>
      <c r="E3829" s="8">
        <v>92848.5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>ROUND((E3829/D3829)*100,0)</f>
        <v>18570</v>
      </c>
      <c r="P3829" s="8">
        <f>IFERROR(ROUND(E3829/L3829,2),0)</f>
        <v>5803.03</v>
      </c>
      <c r="Q3829" s="10" t="s">
        <v>8308</v>
      </c>
      <c r="R3829" t="s">
        <v>8310</v>
      </c>
      <c r="S3829">
        <f>YEAR(T3829)</f>
        <v>2011</v>
      </c>
      <c r="T3829" s="14">
        <f>(((J3829/60)/60)/24)+DATE(1970,1,1)</f>
        <v>40706.297442129631</v>
      </c>
      <c r="U3829" s="15">
        <f>(((I3829/60)/60)/24)+DATE(1970,1,1)</f>
        <v>40736.297442129631</v>
      </c>
    </row>
    <row r="3830" spans="1:21" x14ac:dyDescent="0.35">
      <c r="A3830">
        <v>104</v>
      </c>
      <c r="B3830" s="3" t="s">
        <v>106</v>
      </c>
      <c r="C3830" s="3" t="s">
        <v>4215</v>
      </c>
      <c r="D3830" s="6">
        <v>500</v>
      </c>
      <c r="E3830" s="8">
        <v>76949.820000000007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>ROUND((E3830/D3830)*100,0)</f>
        <v>15390</v>
      </c>
      <c r="P3830" s="8">
        <f>IFERROR(ROUND(E3830/L3830,2),0)</f>
        <v>7694.98</v>
      </c>
      <c r="Q3830" s="10" t="s">
        <v>8308</v>
      </c>
      <c r="R3830" t="s">
        <v>8310</v>
      </c>
      <c r="S3830">
        <f>YEAR(T3830)</f>
        <v>2011</v>
      </c>
      <c r="T3830" s="14">
        <f>(((J3830/60)/60)/24)+DATE(1970,1,1)</f>
        <v>40612.695208333331</v>
      </c>
      <c r="U3830" s="15">
        <f>(((I3830/60)/60)/24)+DATE(1970,1,1)</f>
        <v>40636.041666666664</v>
      </c>
    </row>
    <row r="3831" spans="1:21" ht="29" x14ac:dyDescent="0.35">
      <c r="A3831">
        <v>125</v>
      </c>
      <c r="B3831" s="3" t="s">
        <v>127</v>
      </c>
      <c r="C3831" s="3" t="s">
        <v>4236</v>
      </c>
      <c r="D3831" s="6">
        <v>500</v>
      </c>
      <c r="E3831" s="8">
        <v>63527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>ROUND((E3831/D3831)*100,0)</f>
        <v>12705</v>
      </c>
      <c r="P3831" s="8">
        <f>IFERROR(ROUND(E3831/L3831,2),0)</f>
        <v>10587.83</v>
      </c>
      <c r="Q3831" s="10" t="s">
        <v>8308</v>
      </c>
      <c r="R3831" t="s">
        <v>8327</v>
      </c>
      <c r="S3831">
        <f>YEAR(T3831)</f>
        <v>2016</v>
      </c>
      <c r="T3831" s="14">
        <f>(((J3831/60)/60)/24)+DATE(1970,1,1)</f>
        <v>42709.993981481486</v>
      </c>
      <c r="U3831" s="15">
        <f>(((I3831/60)/60)/24)+DATE(1970,1,1)</f>
        <v>42769.993981481486</v>
      </c>
    </row>
    <row r="3832" spans="1:21" ht="29" x14ac:dyDescent="0.35">
      <c r="A3832">
        <v>139</v>
      </c>
      <c r="B3832" s="3" t="s">
        <v>141</v>
      </c>
      <c r="C3832" s="3" t="s">
        <v>4249</v>
      </c>
      <c r="D3832" s="6">
        <v>500</v>
      </c>
      <c r="E3832" s="8">
        <v>56146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>ROUND((E3832/D3832)*100,0)</f>
        <v>11229</v>
      </c>
      <c r="P3832" s="8">
        <f>IFERROR(ROUND(E3832/L3832,2),0)</f>
        <v>56146</v>
      </c>
      <c r="Q3832" s="10" t="s">
        <v>8308</v>
      </c>
      <c r="R3832" t="s">
        <v>8327</v>
      </c>
      <c r="S3832">
        <f>YEAR(T3832)</f>
        <v>2015</v>
      </c>
      <c r="T3832" s="14">
        <f>(((J3832/60)/60)/24)+DATE(1970,1,1)</f>
        <v>42187.920972222222</v>
      </c>
      <c r="U3832" s="15">
        <f>(((I3832/60)/60)/24)+DATE(1970,1,1)</f>
        <v>42197.920972222222</v>
      </c>
    </row>
    <row r="3833" spans="1:21" ht="29" x14ac:dyDescent="0.35">
      <c r="A3833">
        <v>375</v>
      </c>
      <c r="B3833" s="3" t="s">
        <v>376</v>
      </c>
      <c r="C3833" s="3" t="s">
        <v>4485</v>
      </c>
      <c r="D3833" s="6">
        <v>500</v>
      </c>
      <c r="E3833" s="8">
        <v>21904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>ROUND((E3833/D3833)*100,0)</f>
        <v>4381</v>
      </c>
      <c r="P3833" s="8">
        <f>IFERROR(ROUND(E3833/L3833,2),0)</f>
        <v>1564.57</v>
      </c>
      <c r="Q3833" s="10" t="s">
        <v>8308</v>
      </c>
      <c r="R3833" t="s">
        <v>8332</v>
      </c>
      <c r="S3833">
        <f>YEAR(T3833)</f>
        <v>2014</v>
      </c>
      <c r="T3833" s="14">
        <f>(((J3833/60)/60)/24)+DATE(1970,1,1)</f>
        <v>41657.985081018516</v>
      </c>
      <c r="U3833" s="15">
        <f>(((I3833/60)/60)/24)+DATE(1970,1,1)</f>
        <v>41699.720833333333</v>
      </c>
    </row>
    <row r="3834" spans="1:21" ht="29" x14ac:dyDescent="0.35">
      <c r="A3834">
        <v>409</v>
      </c>
      <c r="B3834" s="3" t="s">
        <v>410</v>
      </c>
      <c r="C3834" s="3" t="s">
        <v>4519</v>
      </c>
      <c r="D3834" s="6">
        <v>500</v>
      </c>
      <c r="E3834" s="8">
        <v>20190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>ROUND((E3834/D3834)*100,0)</f>
        <v>4038</v>
      </c>
      <c r="P3834" s="8">
        <f>IFERROR(ROUND(E3834/L3834,2),0)</f>
        <v>1346</v>
      </c>
      <c r="Q3834" s="10" t="s">
        <v>8308</v>
      </c>
      <c r="R3834" t="s">
        <v>8332</v>
      </c>
      <c r="S3834">
        <f>YEAR(T3834)</f>
        <v>2016</v>
      </c>
      <c r="T3834" s="14">
        <f>(((J3834/60)/60)/24)+DATE(1970,1,1)</f>
        <v>42543.862777777773</v>
      </c>
      <c r="U3834" s="15">
        <f>(((I3834/60)/60)/24)+DATE(1970,1,1)</f>
        <v>42573.862777777773</v>
      </c>
    </row>
    <row r="3835" spans="1:21" ht="29" x14ac:dyDescent="0.35">
      <c r="A3835">
        <v>539</v>
      </c>
      <c r="B3835" s="3" t="s">
        <v>540</v>
      </c>
      <c r="C3835" s="3" t="s">
        <v>4649</v>
      </c>
      <c r="D3835" s="6">
        <v>500</v>
      </c>
      <c r="E3835" s="8">
        <v>14055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>ROUND((E3835/D3835)*100,0)</f>
        <v>2811</v>
      </c>
      <c r="P3835" s="8">
        <f>IFERROR(ROUND(E3835/L3835,2),0)</f>
        <v>702.75</v>
      </c>
      <c r="Q3835" s="10" t="s">
        <v>8339</v>
      </c>
      <c r="R3835" t="s">
        <v>8340</v>
      </c>
      <c r="S3835">
        <f>YEAR(T3835)</f>
        <v>2016</v>
      </c>
      <c r="T3835" s="14">
        <f>(((J3835/60)/60)/24)+DATE(1970,1,1)</f>
        <v>42535.049849537041</v>
      </c>
      <c r="U3835" s="15">
        <f>(((I3835/60)/60)/24)+DATE(1970,1,1)</f>
        <v>42556.049849537041</v>
      </c>
    </row>
    <row r="3836" spans="1:21" ht="29" x14ac:dyDescent="0.35">
      <c r="A3836">
        <v>544</v>
      </c>
      <c r="B3836" s="3" t="s">
        <v>545</v>
      </c>
      <c r="C3836" s="3" t="s">
        <v>4654</v>
      </c>
      <c r="D3836" s="6">
        <v>500</v>
      </c>
      <c r="E3836" s="8">
        <v>13846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>ROUND((E3836/D3836)*100,0)</f>
        <v>2769</v>
      </c>
      <c r="P3836" s="8">
        <f>IFERROR(ROUND(E3836/L3836,2),0)</f>
        <v>6923</v>
      </c>
      <c r="Q3836" s="10" t="s">
        <v>8316</v>
      </c>
      <c r="R3836" t="s">
        <v>8334</v>
      </c>
      <c r="S3836">
        <f>YEAR(T3836)</f>
        <v>2016</v>
      </c>
      <c r="T3836" s="14">
        <f>(((J3836/60)/60)/24)+DATE(1970,1,1)</f>
        <v>42525.656944444447</v>
      </c>
      <c r="U3836" s="15">
        <f>(((I3836/60)/60)/24)+DATE(1970,1,1)</f>
        <v>42555.656944444447</v>
      </c>
    </row>
    <row r="3837" spans="1:21" ht="29" x14ac:dyDescent="0.35">
      <c r="A3837">
        <v>593</v>
      </c>
      <c r="B3837" s="3" t="s">
        <v>594</v>
      </c>
      <c r="C3837" s="3" t="s">
        <v>4703</v>
      </c>
      <c r="D3837" s="6">
        <v>500</v>
      </c>
      <c r="E3837" s="8">
        <v>12229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>ROUND((E3837/D3837)*100,0)</f>
        <v>2446</v>
      </c>
      <c r="P3837" s="8">
        <f>IFERROR(ROUND(E3837/L3837,2),0)</f>
        <v>1747</v>
      </c>
      <c r="Q3837" s="10" t="s">
        <v>8316</v>
      </c>
      <c r="R3837" t="s">
        <v>8334</v>
      </c>
      <c r="S3837">
        <f>YEAR(T3837)</f>
        <v>2015</v>
      </c>
      <c r="T3837" s="14">
        <f>(((J3837/60)/60)/24)+DATE(1970,1,1)</f>
        <v>42070.677604166667</v>
      </c>
      <c r="U3837" s="15">
        <f>(((I3837/60)/60)/24)+DATE(1970,1,1)</f>
        <v>42100.635937500003</v>
      </c>
    </row>
    <row r="3838" spans="1:21" ht="29" x14ac:dyDescent="0.35">
      <c r="A3838">
        <v>774</v>
      </c>
      <c r="B3838" s="3" t="s">
        <v>775</v>
      </c>
      <c r="C3838" s="3" t="s">
        <v>4884</v>
      </c>
      <c r="D3838" s="6">
        <v>500</v>
      </c>
      <c r="E3838" s="8">
        <v>8750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>ROUND((E3838/D3838)*100,0)</f>
        <v>1750</v>
      </c>
      <c r="P3838" s="8">
        <f>IFERROR(ROUND(E3838/L3838,2),0)</f>
        <v>972.22</v>
      </c>
      <c r="Q3838" s="10" t="s">
        <v>8318</v>
      </c>
      <c r="R3838" t="s">
        <v>8342</v>
      </c>
      <c r="S3838">
        <f>YEAR(T3838)</f>
        <v>2014</v>
      </c>
      <c r="T3838" s="14">
        <f>(((J3838/60)/60)/24)+DATE(1970,1,1)</f>
        <v>41663.780300925922</v>
      </c>
      <c r="U3838" s="15">
        <f>(((I3838/60)/60)/24)+DATE(1970,1,1)</f>
        <v>41693.780300925922</v>
      </c>
    </row>
    <row r="3839" spans="1:21" ht="29" x14ac:dyDescent="0.35">
      <c r="A3839">
        <v>778</v>
      </c>
      <c r="B3839" s="3" t="s">
        <v>779</v>
      </c>
      <c r="C3839" s="3" t="s">
        <v>4888</v>
      </c>
      <c r="D3839" s="6">
        <v>500</v>
      </c>
      <c r="E3839" s="8">
        <v>8730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>ROUND((E3839/D3839)*100,0)</f>
        <v>1746</v>
      </c>
      <c r="P3839" s="8">
        <f>IFERROR(ROUND(E3839/L3839,2),0)</f>
        <v>8730</v>
      </c>
      <c r="Q3839" s="10" t="s">
        <v>8318</v>
      </c>
      <c r="R3839" t="s">
        <v>8342</v>
      </c>
      <c r="S3839">
        <f>YEAR(T3839)</f>
        <v>2014</v>
      </c>
      <c r="T3839" s="14">
        <f>(((J3839/60)/60)/24)+DATE(1970,1,1)</f>
        <v>41729.702314814815</v>
      </c>
      <c r="U3839" s="15">
        <f>(((I3839/60)/60)/24)+DATE(1970,1,1)</f>
        <v>41759.702314814815</v>
      </c>
    </row>
    <row r="3840" spans="1:21" ht="29" x14ac:dyDescent="0.35">
      <c r="A3840">
        <v>785</v>
      </c>
      <c r="B3840" s="3" t="s">
        <v>786</v>
      </c>
      <c r="C3840" s="3" t="s">
        <v>4895</v>
      </c>
      <c r="D3840" s="6">
        <v>500</v>
      </c>
      <c r="E3840" s="8">
        <v>8636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>ROUND((E3840/D3840)*100,0)</f>
        <v>1727</v>
      </c>
      <c r="P3840" s="8">
        <f>IFERROR(ROUND(E3840/L3840,2),0)</f>
        <v>297.79000000000002</v>
      </c>
      <c r="Q3840" s="10" t="s">
        <v>8313</v>
      </c>
      <c r="R3840" t="s">
        <v>8315</v>
      </c>
      <c r="S3840">
        <f>YEAR(T3840)</f>
        <v>2013</v>
      </c>
      <c r="T3840" s="14">
        <f>(((J3840/60)/60)/24)+DATE(1970,1,1)</f>
        <v>41303.593923611108</v>
      </c>
      <c r="U3840" s="15">
        <f>(((I3840/60)/60)/24)+DATE(1970,1,1)</f>
        <v>41333.593923611108</v>
      </c>
    </row>
    <row r="3841" spans="1:21" ht="29" x14ac:dyDescent="0.35">
      <c r="A3841">
        <v>829</v>
      </c>
      <c r="B3841" s="3" t="s">
        <v>830</v>
      </c>
      <c r="C3841" s="3" t="s">
        <v>4939</v>
      </c>
      <c r="D3841" s="6">
        <v>500</v>
      </c>
      <c r="E3841" s="8">
        <v>8105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>ROUND((E3841/D3841)*100,0)</f>
        <v>1621</v>
      </c>
      <c r="P3841" s="8">
        <f>IFERROR(ROUND(E3841/L3841,2),0)</f>
        <v>506.56</v>
      </c>
      <c r="Q3841" s="10" t="s">
        <v>8313</v>
      </c>
      <c r="R3841" t="s">
        <v>8315</v>
      </c>
      <c r="S3841">
        <f>YEAR(T3841)</f>
        <v>2016</v>
      </c>
      <c r="T3841" s="14">
        <f>(((J3841/60)/60)/24)+DATE(1970,1,1)</f>
        <v>42504.801388888889</v>
      </c>
      <c r="U3841" s="15">
        <f>(((I3841/60)/60)/24)+DATE(1970,1,1)</f>
        <v>42564.801388888889</v>
      </c>
    </row>
    <row r="3842" spans="1:21" ht="29" x14ac:dyDescent="0.35">
      <c r="A3842">
        <v>886</v>
      </c>
      <c r="B3842" s="3" t="s">
        <v>887</v>
      </c>
      <c r="C3842" s="3" t="s">
        <v>4996</v>
      </c>
      <c r="D3842" s="6">
        <v>500</v>
      </c>
      <c r="E3842" s="8">
        <v>7520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>ROUND((E3842/D3842)*100,0)</f>
        <v>1504</v>
      </c>
      <c r="P3842" s="8">
        <f>IFERROR(ROUND(E3842/L3842,2),0)</f>
        <v>1074.29</v>
      </c>
      <c r="Q3842" s="10" t="s">
        <v>8313</v>
      </c>
      <c r="R3842" t="s">
        <v>8343</v>
      </c>
      <c r="S3842">
        <f>YEAR(T3842)</f>
        <v>2016</v>
      </c>
      <c r="T3842" s="14">
        <f>(((J3842/60)/60)/24)+DATE(1970,1,1)</f>
        <v>42603.870520833334</v>
      </c>
      <c r="U3842" s="15">
        <f>(((I3842/60)/60)/24)+DATE(1970,1,1)</f>
        <v>42628.870520833334</v>
      </c>
    </row>
    <row r="3843" spans="1:21" ht="29" x14ac:dyDescent="0.35">
      <c r="A3843">
        <v>929</v>
      </c>
      <c r="B3843" s="3" t="s">
        <v>930</v>
      </c>
      <c r="C3843" s="3" t="s">
        <v>5039</v>
      </c>
      <c r="D3843" s="6">
        <v>500</v>
      </c>
      <c r="E3843" s="8">
        <v>6740.37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>ROUND((E3843/D3843)*100,0)</f>
        <v>1348</v>
      </c>
      <c r="P3843" s="8">
        <f>IFERROR(ROUND(E3843/L3843,2),0)</f>
        <v>0</v>
      </c>
      <c r="Q3843" s="10" t="s">
        <v>8313</v>
      </c>
      <c r="R3843" t="s">
        <v>8344</v>
      </c>
      <c r="S3843">
        <f>YEAR(T3843)</f>
        <v>2012</v>
      </c>
      <c r="T3843" s="14">
        <f>(((J3843/60)/60)/24)+DATE(1970,1,1)</f>
        <v>40978.238067129627</v>
      </c>
      <c r="U3843" s="15">
        <f>(((I3843/60)/60)/24)+DATE(1970,1,1)</f>
        <v>41008.196400462963</v>
      </c>
    </row>
    <row r="3844" spans="1:21" ht="29" x14ac:dyDescent="0.35">
      <c r="A3844">
        <v>1039</v>
      </c>
      <c r="B3844" s="3" t="s">
        <v>1040</v>
      </c>
      <c r="C3844" s="3" t="s">
        <v>5149</v>
      </c>
      <c r="D3844" s="6">
        <v>500</v>
      </c>
      <c r="E3844" s="8">
        <v>5713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>ROUND((E3844/D3844)*100,0)</f>
        <v>1143</v>
      </c>
      <c r="P3844" s="8">
        <f>IFERROR(ROUND(E3844/L3844,2),0)</f>
        <v>190.43</v>
      </c>
      <c r="Q3844" s="10" t="s">
        <v>8313</v>
      </c>
      <c r="R3844" t="s">
        <v>8320</v>
      </c>
      <c r="S3844">
        <f>YEAR(T3844)</f>
        <v>2016</v>
      </c>
      <c r="T3844" s="14">
        <f>(((J3844/60)/60)/24)+DATE(1970,1,1)</f>
        <v>42692.109328703707</v>
      </c>
      <c r="U3844" s="15">
        <f>(((I3844/60)/60)/24)+DATE(1970,1,1)</f>
        <v>42717.332638888889</v>
      </c>
    </row>
    <row r="3845" spans="1:21" ht="29" x14ac:dyDescent="0.35">
      <c r="A3845">
        <v>1051</v>
      </c>
      <c r="B3845" s="3" t="s">
        <v>1052</v>
      </c>
      <c r="C3845" s="3" t="s">
        <v>5161</v>
      </c>
      <c r="D3845" s="6">
        <v>500</v>
      </c>
      <c r="E3845" s="8">
        <v>5635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>ROUND((E3845/D3845)*100,0)</f>
        <v>1127</v>
      </c>
      <c r="P3845" s="8">
        <f>IFERROR(ROUND(E3845/L3845,2),0)</f>
        <v>0</v>
      </c>
      <c r="Q3845" s="10" t="s">
        <v>8329</v>
      </c>
      <c r="R3845" t="s">
        <v>8330</v>
      </c>
      <c r="S3845">
        <f>YEAR(T3845)</f>
        <v>2014</v>
      </c>
      <c r="T3845" s="14">
        <f>(((J3845/60)/60)/24)+DATE(1970,1,1)</f>
        <v>41850.014178240745</v>
      </c>
      <c r="U3845" s="15">
        <f>(((I3845/60)/60)/24)+DATE(1970,1,1)</f>
        <v>41878.014178240745</v>
      </c>
    </row>
    <row r="3846" spans="1:21" ht="29" x14ac:dyDescent="0.35">
      <c r="A3846">
        <v>1067</v>
      </c>
      <c r="B3846" s="3" t="s">
        <v>1068</v>
      </c>
      <c r="C3846" s="3" t="s">
        <v>5177</v>
      </c>
      <c r="D3846" s="6">
        <v>500</v>
      </c>
      <c r="E3846" s="8">
        <v>5535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>ROUND((E3846/D3846)*100,0)</f>
        <v>1107</v>
      </c>
      <c r="P3846" s="8">
        <f>IFERROR(ROUND(E3846/L3846,2),0)</f>
        <v>553.5</v>
      </c>
      <c r="Q3846" s="10" t="s">
        <v>8311</v>
      </c>
      <c r="R3846" t="s">
        <v>8333</v>
      </c>
      <c r="S3846">
        <f>YEAR(T3846)</f>
        <v>2013</v>
      </c>
      <c r="T3846" s="14">
        <f>(((J3846/60)/60)/24)+DATE(1970,1,1)</f>
        <v>41599.855682870373</v>
      </c>
      <c r="U3846" s="15">
        <f>(((I3846/60)/60)/24)+DATE(1970,1,1)</f>
        <v>41629.855682870373</v>
      </c>
    </row>
    <row r="3847" spans="1:21" x14ac:dyDescent="0.35">
      <c r="A3847">
        <v>1141</v>
      </c>
      <c r="B3847" s="3" t="s">
        <v>1142</v>
      </c>
      <c r="C3847" s="3" t="s">
        <v>5251</v>
      </c>
      <c r="D3847" s="6">
        <v>500</v>
      </c>
      <c r="E3847" s="8">
        <v>5176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>ROUND((E3847/D3847)*100,0)</f>
        <v>1035</v>
      </c>
      <c r="P3847" s="8">
        <f>IFERROR(ROUND(E3847/L3847,2),0)</f>
        <v>0</v>
      </c>
      <c r="Q3847" s="10" t="s">
        <v>8311</v>
      </c>
      <c r="R3847" t="s">
        <v>8336</v>
      </c>
      <c r="S3847">
        <f>YEAR(T3847)</f>
        <v>2015</v>
      </c>
      <c r="T3847" s="14">
        <f>(((J3847/60)/60)/24)+DATE(1970,1,1)</f>
        <v>42164.699652777781</v>
      </c>
      <c r="U3847" s="15">
        <f>(((I3847/60)/60)/24)+DATE(1970,1,1)</f>
        <v>42194.699652777781</v>
      </c>
    </row>
    <row r="3848" spans="1:21" ht="29" x14ac:dyDescent="0.35">
      <c r="A3848">
        <v>1190</v>
      </c>
      <c r="B3848" s="3" t="s">
        <v>1191</v>
      </c>
      <c r="C3848" s="3" t="s">
        <v>5300</v>
      </c>
      <c r="D3848" s="6">
        <v>500</v>
      </c>
      <c r="E3848" s="8">
        <v>4920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>ROUND((E3848/D3848)*100,0)</f>
        <v>984</v>
      </c>
      <c r="P3848" s="8">
        <f>IFERROR(ROUND(E3848/L3848,2),0)</f>
        <v>378.46</v>
      </c>
      <c r="Q3848" s="10" t="s">
        <v>8325</v>
      </c>
      <c r="R3848" t="s">
        <v>8331</v>
      </c>
      <c r="S3848">
        <f>YEAR(T3848)</f>
        <v>2014</v>
      </c>
      <c r="T3848" s="14">
        <f>(((J3848/60)/60)/24)+DATE(1970,1,1)</f>
        <v>41852.665798611109</v>
      </c>
      <c r="U3848" s="15">
        <f>(((I3848/60)/60)/24)+DATE(1970,1,1)</f>
        <v>41882.665798611109</v>
      </c>
    </row>
    <row r="3849" spans="1:21" ht="29" x14ac:dyDescent="0.35">
      <c r="A3849">
        <v>1294</v>
      </c>
      <c r="B3849" s="3" t="s">
        <v>1295</v>
      </c>
      <c r="C3849" s="3" t="s">
        <v>5404</v>
      </c>
      <c r="D3849" s="6">
        <v>500</v>
      </c>
      <c r="E3849" s="8">
        <v>4124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>ROUND((E3849/D3849)*100,0)</f>
        <v>825</v>
      </c>
      <c r="P3849" s="8">
        <f>IFERROR(ROUND(E3849/L3849,2),0)</f>
        <v>187.45</v>
      </c>
      <c r="Q3849" s="10" t="s">
        <v>8339</v>
      </c>
      <c r="R3849" t="s">
        <v>8340</v>
      </c>
      <c r="S3849">
        <f>YEAR(T3849)</f>
        <v>2015</v>
      </c>
      <c r="T3849" s="14">
        <f>(((J3849/60)/60)/24)+DATE(1970,1,1)</f>
        <v>42278.453668981485</v>
      </c>
      <c r="U3849" s="15">
        <f>(((I3849/60)/60)/24)+DATE(1970,1,1)</f>
        <v>42296.458333333328</v>
      </c>
    </row>
    <row r="3850" spans="1:21" x14ac:dyDescent="0.35">
      <c r="A3850">
        <v>1372</v>
      </c>
      <c r="B3850" s="3" t="s">
        <v>1373</v>
      </c>
      <c r="C3850" s="3" t="s">
        <v>5482</v>
      </c>
      <c r="D3850" s="6">
        <v>500</v>
      </c>
      <c r="E3850" s="8">
        <v>3684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>ROUND((E3850/D3850)*100,0)</f>
        <v>737</v>
      </c>
      <c r="P3850" s="8">
        <f>IFERROR(ROUND(E3850/L3850,2),0)</f>
        <v>230.25</v>
      </c>
      <c r="Q3850" s="10" t="s">
        <v>8313</v>
      </c>
      <c r="R3850" t="s">
        <v>8315</v>
      </c>
      <c r="S3850">
        <f>YEAR(T3850)</f>
        <v>2012</v>
      </c>
      <c r="T3850" s="14">
        <f>(((J3850/60)/60)/24)+DATE(1970,1,1)</f>
        <v>41072.739953703705</v>
      </c>
      <c r="U3850" s="15">
        <f>(((I3850/60)/60)/24)+DATE(1970,1,1)</f>
        <v>41102.739953703705</v>
      </c>
    </row>
    <row r="3851" spans="1:21" x14ac:dyDescent="0.35">
      <c r="A3851">
        <v>1389</v>
      </c>
      <c r="B3851" s="3" t="s">
        <v>1390</v>
      </c>
      <c r="C3851" s="3" t="s">
        <v>5499</v>
      </c>
      <c r="D3851" s="6">
        <v>500</v>
      </c>
      <c r="E3851" s="8">
        <v>3550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>ROUND((E3851/D3851)*100,0)</f>
        <v>710</v>
      </c>
      <c r="P3851" s="8">
        <f>IFERROR(ROUND(E3851/L3851,2),0)</f>
        <v>104.41</v>
      </c>
      <c r="Q3851" s="10" t="s">
        <v>8313</v>
      </c>
      <c r="R3851" t="s">
        <v>8315</v>
      </c>
      <c r="S3851">
        <f>YEAR(T3851)</f>
        <v>2016</v>
      </c>
      <c r="T3851" s="14">
        <f>(((J3851/60)/60)/24)+DATE(1970,1,1)</f>
        <v>42565.480983796297</v>
      </c>
      <c r="U3851" s="15">
        <f>(((I3851/60)/60)/24)+DATE(1970,1,1)</f>
        <v>42595.480983796297</v>
      </c>
    </row>
    <row r="3852" spans="1:21" ht="29" x14ac:dyDescent="0.35">
      <c r="A3852">
        <v>1391</v>
      </c>
      <c r="B3852" s="3" t="s">
        <v>1392</v>
      </c>
      <c r="C3852" s="3" t="s">
        <v>5501</v>
      </c>
      <c r="D3852" s="6">
        <v>500</v>
      </c>
      <c r="E3852" s="8">
        <v>3540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>ROUND((E3852/D3852)*100,0)</f>
        <v>708</v>
      </c>
      <c r="P3852" s="8">
        <f>IFERROR(ROUND(E3852/L3852,2),0)</f>
        <v>272.31</v>
      </c>
      <c r="Q3852" s="10" t="s">
        <v>8313</v>
      </c>
      <c r="R3852" t="s">
        <v>8315</v>
      </c>
      <c r="S3852">
        <f>YEAR(T3852)</f>
        <v>2015</v>
      </c>
      <c r="T3852" s="14">
        <f>(((J3852/60)/60)/24)+DATE(1970,1,1)</f>
        <v>42193.650671296295</v>
      </c>
      <c r="U3852" s="15">
        <f>(((I3852/60)/60)/24)+DATE(1970,1,1)</f>
        <v>42238.207638888889</v>
      </c>
    </row>
    <row r="3853" spans="1:21" ht="29" x14ac:dyDescent="0.35">
      <c r="A3853">
        <v>1414</v>
      </c>
      <c r="B3853" s="3" t="s">
        <v>1415</v>
      </c>
      <c r="C3853" s="3" t="s">
        <v>5524</v>
      </c>
      <c r="D3853" s="6">
        <v>500</v>
      </c>
      <c r="E3853" s="8">
        <v>3453.69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>ROUND((E3853/D3853)*100,0)</f>
        <v>691</v>
      </c>
      <c r="P3853" s="8">
        <f>IFERROR(ROUND(E3853/L3853,2),0)</f>
        <v>3453.69</v>
      </c>
      <c r="Q3853" s="10" t="s">
        <v>8318</v>
      </c>
      <c r="R3853" t="s">
        <v>8338</v>
      </c>
      <c r="S3853">
        <f>YEAR(T3853)</f>
        <v>2016</v>
      </c>
      <c r="T3853" s="14">
        <f>(((J3853/60)/60)/24)+DATE(1970,1,1)</f>
        <v>42708.25309027778</v>
      </c>
      <c r="U3853" s="15">
        <f>(((I3853/60)/60)/24)+DATE(1970,1,1)</f>
        <v>42738.25309027778</v>
      </c>
    </row>
    <row r="3854" spans="1:21" ht="29" x14ac:dyDescent="0.35">
      <c r="A3854">
        <v>1542</v>
      </c>
      <c r="B3854" s="3" t="s">
        <v>1543</v>
      </c>
      <c r="C3854" s="3" t="s">
        <v>5652</v>
      </c>
      <c r="D3854" s="6">
        <v>500</v>
      </c>
      <c r="E3854" s="8">
        <v>3025.66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>ROUND((E3854/D3854)*100,0)</f>
        <v>605</v>
      </c>
      <c r="P3854" s="8">
        <f>IFERROR(ROUND(E3854/L3854,2),0)</f>
        <v>3025.66</v>
      </c>
      <c r="Q3854" s="10" t="s">
        <v>8325</v>
      </c>
      <c r="R3854" t="s">
        <v>8326</v>
      </c>
      <c r="S3854">
        <f>YEAR(T3854)</f>
        <v>2015</v>
      </c>
      <c r="T3854" s="14">
        <f>(((J3854/60)/60)/24)+DATE(1970,1,1)</f>
        <v>42170.996527777781</v>
      </c>
      <c r="U3854" s="15">
        <f>(((I3854/60)/60)/24)+DATE(1970,1,1)</f>
        <v>42185.996527777781</v>
      </c>
    </row>
    <row r="3855" spans="1:21" ht="29" x14ac:dyDescent="0.35">
      <c r="A3855">
        <v>1549</v>
      </c>
      <c r="B3855" s="3" t="s">
        <v>1550</v>
      </c>
      <c r="C3855" s="3" t="s">
        <v>5659</v>
      </c>
      <c r="D3855" s="6">
        <v>500</v>
      </c>
      <c r="E3855" s="8">
        <v>3014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>ROUND((E3855/D3855)*100,0)</f>
        <v>603</v>
      </c>
      <c r="P3855" s="8">
        <f>IFERROR(ROUND(E3855/L3855,2),0)</f>
        <v>502.33</v>
      </c>
      <c r="Q3855" s="10" t="s">
        <v>8325</v>
      </c>
      <c r="R3855" t="s">
        <v>8326</v>
      </c>
      <c r="S3855">
        <f>YEAR(T3855)</f>
        <v>2015</v>
      </c>
      <c r="T3855" s="14">
        <f>(((J3855/60)/60)/24)+DATE(1970,1,1)</f>
        <v>42281.136099537034</v>
      </c>
      <c r="U3855" s="15">
        <f>(((I3855/60)/60)/24)+DATE(1970,1,1)</f>
        <v>42311.177766203706</v>
      </c>
    </row>
    <row r="3856" spans="1:21" ht="29" x14ac:dyDescent="0.35">
      <c r="A3856">
        <v>1599</v>
      </c>
      <c r="B3856" s="3" t="s">
        <v>1600</v>
      </c>
      <c r="C3856" s="3" t="s">
        <v>5709</v>
      </c>
      <c r="D3856" s="6">
        <v>500</v>
      </c>
      <c r="E3856" s="8">
        <v>2831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>ROUND((E3856/D3856)*100,0)</f>
        <v>566</v>
      </c>
      <c r="P3856" s="8">
        <f>IFERROR(ROUND(E3856/L3856,2),0)</f>
        <v>0</v>
      </c>
      <c r="Q3856" s="10" t="s">
        <v>8325</v>
      </c>
      <c r="R3856" t="s">
        <v>8328</v>
      </c>
      <c r="S3856">
        <f>YEAR(T3856)</f>
        <v>2016</v>
      </c>
      <c r="T3856" s="14">
        <f>(((J3856/60)/60)/24)+DATE(1970,1,1)</f>
        <v>42438.53907407407</v>
      </c>
      <c r="U3856" s="15">
        <f>(((I3856/60)/60)/24)+DATE(1970,1,1)</f>
        <v>42468.497407407413</v>
      </c>
    </row>
    <row r="3857" spans="1:21" ht="29" x14ac:dyDescent="0.35">
      <c r="A3857">
        <v>1612</v>
      </c>
      <c r="B3857" s="3" t="s">
        <v>1613</v>
      </c>
      <c r="C3857" s="3" t="s">
        <v>5722</v>
      </c>
      <c r="D3857" s="6">
        <v>500</v>
      </c>
      <c r="E3857" s="8">
        <v>2746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>ROUND((E3857/D3857)*100,0)</f>
        <v>549</v>
      </c>
      <c r="P3857" s="8">
        <f>IFERROR(ROUND(E3857/L3857,2),0)</f>
        <v>249.64</v>
      </c>
      <c r="Q3857" s="10" t="s">
        <v>8313</v>
      </c>
      <c r="R3857" t="s">
        <v>8315</v>
      </c>
      <c r="S3857">
        <f>YEAR(T3857)</f>
        <v>2012</v>
      </c>
      <c r="T3857" s="14">
        <f>(((J3857/60)/60)/24)+DATE(1970,1,1)</f>
        <v>41246.874814814815</v>
      </c>
      <c r="U3857" s="15">
        <f>(((I3857/60)/60)/24)+DATE(1970,1,1)</f>
        <v>41276.874814814815</v>
      </c>
    </row>
    <row r="3858" spans="1:21" ht="29" x14ac:dyDescent="0.35">
      <c r="A3858">
        <v>1637</v>
      </c>
      <c r="B3858" s="3" t="s">
        <v>1638</v>
      </c>
      <c r="C3858" s="3" t="s">
        <v>5747</v>
      </c>
      <c r="D3858" s="6">
        <v>500</v>
      </c>
      <c r="E3858" s="8">
        <v>2650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>ROUND((E3858/D3858)*100,0)</f>
        <v>530</v>
      </c>
      <c r="P3858" s="8">
        <f>IFERROR(ROUND(E3858/L3858,2),0)</f>
        <v>176.67</v>
      </c>
      <c r="Q3858" s="10" t="s">
        <v>8313</v>
      </c>
      <c r="R3858" t="s">
        <v>8315</v>
      </c>
      <c r="S3858">
        <f>YEAR(T3858)</f>
        <v>2009</v>
      </c>
      <c r="T3858" s="14">
        <f>(((J3858/60)/60)/24)+DATE(1970,1,1)</f>
        <v>40122.751620370371</v>
      </c>
      <c r="U3858" s="15">
        <f>(((I3858/60)/60)/24)+DATE(1970,1,1)</f>
        <v>40178.98541666667</v>
      </c>
    </row>
    <row r="3859" spans="1:21" ht="29" x14ac:dyDescent="0.35">
      <c r="A3859">
        <v>1659</v>
      </c>
      <c r="B3859" s="3" t="s">
        <v>1660</v>
      </c>
      <c r="C3859" s="3" t="s">
        <v>5769</v>
      </c>
      <c r="D3859" s="6">
        <v>500</v>
      </c>
      <c r="E3859" s="8">
        <v>2594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>ROUND((E3859/D3859)*100,0)</f>
        <v>519</v>
      </c>
      <c r="P3859" s="8">
        <f>IFERROR(ROUND(E3859/L3859,2),0)</f>
        <v>57.64</v>
      </c>
      <c r="Q3859" s="10" t="s">
        <v>8313</v>
      </c>
      <c r="R3859" t="s">
        <v>8337</v>
      </c>
      <c r="S3859">
        <f>YEAR(T3859)</f>
        <v>2013</v>
      </c>
      <c r="T3859" s="14">
        <f>(((J3859/60)/60)/24)+DATE(1970,1,1)</f>
        <v>41596.913437499999</v>
      </c>
      <c r="U3859" s="15">
        <f>(((I3859/60)/60)/24)+DATE(1970,1,1)</f>
        <v>41625.5</v>
      </c>
    </row>
    <row r="3860" spans="1:21" ht="43.5" x14ac:dyDescent="0.35">
      <c r="A3860">
        <v>1835</v>
      </c>
      <c r="B3860" s="3" t="s">
        <v>1836</v>
      </c>
      <c r="C3860" s="3" t="s">
        <v>5945</v>
      </c>
      <c r="D3860" s="6">
        <v>500</v>
      </c>
      <c r="E3860" s="8">
        <v>2095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>ROUND((E3860/D3860)*100,0)</f>
        <v>419</v>
      </c>
      <c r="P3860" s="8">
        <f>IFERROR(ROUND(E3860/L3860,2),0)</f>
        <v>190.45</v>
      </c>
      <c r="Q3860" s="10" t="s">
        <v>8313</v>
      </c>
      <c r="R3860" t="s">
        <v>8315</v>
      </c>
      <c r="S3860">
        <f>YEAR(T3860)</f>
        <v>2016</v>
      </c>
      <c r="T3860" s="14">
        <f>(((J3860/60)/60)/24)+DATE(1970,1,1)</f>
        <v>42430.702210648145</v>
      </c>
      <c r="U3860" s="15">
        <f>(((I3860/60)/60)/24)+DATE(1970,1,1)</f>
        <v>42460.660543981481</v>
      </c>
    </row>
    <row r="3861" spans="1:21" ht="29" x14ac:dyDescent="0.35">
      <c r="A3861">
        <v>1892</v>
      </c>
      <c r="B3861" s="3" t="s">
        <v>1893</v>
      </c>
      <c r="C3861" s="3" t="s">
        <v>6002</v>
      </c>
      <c r="D3861" s="6">
        <v>500</v>
      </c>
      <c r="E3861" s="8">
        <v>2013.47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>ROUND((E3861/D3861)*100,0)</f>
        <v>403</v>
      </c>
      <c r="P3861" s="8">
        <f>IFERROR(ROUND(E3861/L3861,2),0)</f>
        <v>77.44</v>
      </c>
      <c r="Q3861" s="10" t="s">
        <v>8313</v>
      </c>
      <c r="R3861" t="s">
        <v>8343</v>
      </c>
      <c r="S3861">
        <f>YEAR(T3861)</f>
        <v>2011</v>
      </c>
      <c r="T3861" s="14">
        <f>(((J3861/60)/60)/24)+DATE(1970,1,1)</f>
        <v>40671.637511574074</v>
      </c>
      <c r="U3861" s="15">
        <f>(((I3861/60)/60)/24)+DATE(1970,1,1)</f>
        <v>40701.637511574074</v>
      </c>
    </row>
    <row r="3862" spans="1:21" ht="29" x14ac:dyDescent="0.35">
      <c r="A3862">
        <v>1915</v>
      </c>
      <c r="B3862" s="3" t="s">
        <v>1916</v>
      </c>
      <c r="C3862" s="3" t="s">
        <v>6025</v>
      </c>
      <c r="D3862" s="6">
        <v>500</v>
      </c>
      <c r="E3862" s="8">
        <v>2000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>ROUND((E3862/D3862)*100,0)</f>
        <v>400</v>
      </c>
      <c r="P3862" s="8">
        <f>IFERROR(ROUND(E3862/L3862,2),0)</f>
        <v>500</v>
      </c>
      <c r="Q3862" s="10" t="s">
        <v>8316</v>
      </c>
      <c r="R3862" t="s">
        <v>8349</v>
      </c>
      <c r="S3862">
        <f>YEAR(T3862)</f>
        <v>2014</v>
      </c>
      <c r="T3862" s="14">
        <f>(((J3862/60)/60)/24)+DATE(1970,1,1)</f>
        <v>41864.04886574074</v>
      </c>
      <c r="U3862" s="15">
        <f>(((I3862/60)/60)/24)+DATE(1970,1,1)</f>
        <v>41884.04886574074</v>
      </c>
    </row>
    <row r="3863" spans="1:21" ht="29" x14ac:dyDescent="0.35">
      <c r="A3863">
        <v>1919</v>
      </c>
      <c r="B3863" s="3" t="s">
        <v>1920</v>
      </c>
      <c r="C3863" s="3" t="s">
        <v>6029</v>
      </c>
      <c r="D3863" s="6">
        <v>500</v>
      </c>
      <c r="E3863" s="8">
        <v>1993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>ROUND((E3863/D3863)*100,0)</f>
        <v>399</v>
      </c>
      <c r="P3863" s="8">
        <f>IFERROR(ROUND(E3863/L3863,2),0)</f>
        <v>249.13</v>
      </c>
      <c r="Q3863" s="10" t="s">
        <v>8316</v>
      </c>
      <c r="R3863" t="s">
        <v>8349</v>
      </c>
      <c r="S3863">
        <f>YEAR(T3863)</f>
        <v>2015</v>
      </c>
      <c r="T3863" s="14">
        <f>(((J3863/60)/60)/24)+DATE(1970,1,1)</f>
        <v>42113.875567129624</v>
      </c>
      <c r="U3863" s="15">
        <f>(((I3863/60)/60)/24)+DATE(1970,1,1)</f>
        <v>42143.875567129624</v>
      </c>
    </row>
    <row r="3864" spans="1:21" ht="29" x14ac:dyDescent="0.35">
      <c r="A3864">
        <v>2003</v>
      </c>
      <c r="B3864" s="3" t="s">
        <v>2004</v>
      </c>
      <c r="C3864" s="3" t="s">
        <v>6113</v>
      </c>
      <c r="D3864" s="6">
        <v>500</v>
      </c>
      <c r="E3864" s="8">
        <v>1691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>ROUND((E3864/D3864)*100,0)</f>
        <v>338</v>
      </c>
      <c r="P3864" s="8">
        <f>IFERROR(ROUND(E3864/L3864,2),0)</f>
        <v>99.47</v>
      </c>
      <c r="Q3864" s="10" t="s">
        <v>8316</v>
      </c>
      <c r="R3864" t="s">
        <v>8317</v>
      </c>
      <c r="S3864">
        <f>YEAR(T3864)</f>
        <v>2010</v>
      </c>
      <c r="T3864" s="14">
        <f>(((J3864/60)/60)/24)+DATE(1970,1,1)</f>
        <v>40347.125601851854</v>
      </c>
      <c r="U3864" s="15">
        <f>(((I3864/60)/60)/24)+DATE(1970,1,1)</f>
        <v>40361.958333333336</v>
      </c>
    </row>
    <row r="3865" spans="1:21" ht="29" x14ac:dyDescent="0.35">
      <c r="A3865">
        <v>2123</v>
      </c>
      <c r="B3865" s="3" t="s">
        <v>2124</v>
      </c>
      <c r="C3865" s="3" t="s">
        <v>6233</v>
      </c>
      <c r="D3865" s="6">
        <v>500</v>
      </c>
      <c r="E3865" s="8">
        <v>1430.06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>ROUND((E3865/D3865)*100,0)</f>
        <v>286</v>
      </c>
      <c r="P3865" s="8">
        <f>IFERROR(ROUND(E3865/L3865,2),0)</f>
        <v>286.01</v>
      </c>
      <c r="Q3865" s="10" t="s">
        <v>8311</v>
      </c>
      <c r="R3865" t="s">
        <v>8333</v>
      </c>
      <c r="S3865">
        <f>YEAR(T3865)</f>
        <v>2010</v>
      </c>
      <c r="T3865" s="14">
        <f>(((J3865/60)/60)/24)+DATE(1970,1,1)</f>
        <v>40198.424849537041</v>
      </c>
      <c r="U3865" s="15">
        <f>(((I3865/60)/60)/24)+DATE(1970,1,1)</f>
        <v>40252.290972222225</v>
      </c>
    </row>
    <row r="3866" spans="1:21" ht="29" x14ac:dyDescent="0.35">
      <c r="A3866">
        <v>2131</v>
      </c>
      <c r="B3866" s="3" t="s">
        <v>2132</v>
      </c>
      <c r="C3866" s="3" t="s">
        <v>6241</v>
      </c>
      <c r="D3866" s="6">
        <v>500</v>
      </c>
      <c r="E3866" s="8">
        <v>1400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>ROUND((E3866/D3866)*100,0)</f>
        <v>280</v>
      </c>
      <c r="P3866" s="8">
        <f>IFERROR(ROUND(E3866/L3866,2),0)</f>
        <v>466.67</v>
      </c>
      <c r="Q3866" s="10" t="s">
        <v>8311</v>
      </c>
      <c r="R3866" t="s">
        <v>8333</v>
      </c>
      <c r="S3866">
        <f>YEAR(T3866)</f>
        <v>2015</v>
      </c>
      <c r="T3866" s="14">
        <f>(((J3866/60)/60)/24)+DATE(1970,1,1)</f>
        <v>42167.207071759258</v>
      </c>
      <c r="U3866" s="15">
        <f>(((I3866/60)/60)/24)+DATE(1970,1,1)</f>
        <v>42197.207071759258</v>
      </c>
    </row>
    <row r="3867" spans="1:21" ht="29" x14ac:dyDescent="0.35">
      <c r="A3867">
        <v>2209</v>
      </c>
      <c r="B3867" s="3" t="s">
        <v>2210</v>
      </c>
      <c r="C3867" s="3" t="s">
        <v>6319</v>
      </c>
      <c r="D3867" s="6">
        <v>500</v>
      </c>
      <c r="E3867" s="8">
        <v>1235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>ROUND((E3867/D3867)*100,0)</f>
        <v>247</v>
      </c>
      <c r="P3867" s="8">
        <f>IFERROR(ROUND(E3867/L3867,2),0)</f>
        <v>82.33</v>
      </c>
      <c r="Q3867" s="10" t="s">
        <v>8313</v>
      </c>
      <c r="R3867" t="s">
        <v>8320</v>
      </c>
      <c r="S3867">
        <f>YEAR(T3867)</f>
        <v>2014</v>
      </c>
      <c r="T3867" s="14">
        <f>(((J3867/60)/60)/24)+DATE(1970,1,1)</f>
        <v>41732.479675925926</v>
      </c>
      <c r="U3867" s="15">
        <f>(((I3867/60)/60)/24)+DATE(1970,1,1)</f>
        <v>41743.958333333336</v>
      </c>
    </row>
    <row r="3868" spans="1:21" ht="29" x14ac:dyDescent="0.35">
      <c r="A3868">
        <v>2222</v>
      </c>
      <c r="B3868" s="3" t="s">
        <v>2223</v>
      </c>
      <c r="C3868" s="3" t="s">
        <v>6332</v>
      </c>
      <c r="D3868" s="6">
        <v>500</v>
      </c>
      <c r="E3868" s="8">
        <v>1201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>ROUND((E3868/D3868)*100,0)</f>
        <v>240</v>
      </c>
      <c r="P3868" s="8">
        <f>IFERROR(ROUND(E3868/L3868,2),0)</f>
        <v>40.03</v>
      </c>
      <c r="Q3868" s="10" t="s">
        <v>8311</v>
      </c>
      <c r="R3868" t="s">
        <v>8312</v>
      </c>
      <c r="S3868">
        <f>YEAR(T3868)</f>
        <v>2011</v>
      </c>
      <c r="T3868" s="14">
        <f>(((J3868/60)/60)/24)+DATE(1970,1,1)</f>
        <v>40906.787581018521</v>
      </c>
      <c r="U3868" s="15">
        <f>(((I3868/60)/60)/24)+DATE(1970,1,1)</f>
        <v>40936.787581018521</v>
      </c>
    </row>
    <row r="3869" spans="1:21" ht="29" x14ac:dyDescent="0.35">
      <c r="A3869">
        <v>2254</v>
      </c>
      <c r="B3869" s="3" t="s">
        <v>2255</v>
      </c>
      <c r="C3869" s="3" t="s">
        <v>6364</v>
      </c>
      <c r="D3869" s="6">
        <v>500</v>
      </c>
      <c r="E3869" s="8">
        <v>1142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>ROUND((E3869/D3869)*100,0)</f>
        <v>228</v>
      </c>
      <c r="P3869" s="8">
        <f>IFERROR(ROUND(E3869/L3869,2),0)</f>
        <v>5.8</v>
      </c>
      <c r="Q3869" s="10" t="s">
        <v>8311</v>
      </c>
      <c r="R3869" t="s">
        <v>8312</v>
      </c>
      <c r="S3869">
        <f>YEAR(T3869)</f>
        <v>2017</v>
      </c>
      <c r="T3869" s="14">
        <f>(((J3869/60)/60)/24)+DATE(1970,1,1)</f>
        <v>42752.647777777776</v>
      </c>
      <c r="U3869" s="15">
        <f>(((I3869/60)/60)/24)+DATE(1970,1,1)</f>
        <v>42759.647777777776</v>
      </c>
    </row>
    <row r="3870" spans="1:21" x14ac:dyDescent="0.35">
      <c r="A3870">
        <v>2422</v>
      </c>
      <c r="B3870" s="3" t="s">
        <v>2423</v>
      </c>
      <c r="C3870" s="3" t="s">
        <v>6532</v>
      </c>
      <c r="D3870" s="6">
        <v>500</v>
      </c>
      <c r="E3870" s="8">
        <v>872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>ROUND((E3870/D3870)*100,0)</f>
        <v>174</v>
      </c>
      <c r="P3870" s="8">
        <f>IFERROR(ROUND(E3870/L3870,2),0)</f>
        <v>872</v>
      </c>
      <c r="Q3870" s="10" t="s">
        <v>8321</v>
      </c>
      <c r="R3870" t="s">
        <v>8322</v>
      </c>
      <c r="S3870">
        <f>YEAR(T3870)</f>
        <v>2015</v>
      </c>
      <c r="T3870" s="14">
        <f>(((J3870/60)/60)/24)+DATE(1970,1,1)</f>
        <v>42044.724953703699</v>
      </c>
      <c r="U3870" s="15">
        <f>(((I3870/60)/60)/24)+DATE(1970,1,1)</f>
        <v>42074.683287037042</v>
      </c>
    </row>
    <row r="3871" spans="1:21" ht="29" x14ac:dyDescent="0.35">
      <c r="A3871">
        <v>2471</v>
      </c>
      <c r="B3871" s="3" t="s">
        <v>2472</v>
      </c>
      <c r="C3871" s="3" t="s">
        <v>6581</v>
      </c>
      <c r="D3871" s="6">
        <v>500</v>
      </c>
      <c r="E3871" s="8">
        <v>795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>ROUND((E3871/D3871)*100,0)</f>
        <v>159</v>
      </c>
      <c r="P3871" s="8">
        <f>IFERROR(ROUND(E3871/L3871,2),0)</f>
        <v>46.76</v>
      </c>
      <c r="Q3871" s="10" t="s">
        <v>8313</v>
      </c>
      <c r="R3871" t="s">
        <v>8343</v>
      </c>
      <c r="S3871">
        <f>YEAR(T3871)</f>
        <v>2011</v>
      </c>
      <c r="T3871" s="14">
        <f>(((J3871/60)/60)/24)+DATE(1970,1,1)</f>
        <v>40893.992962962962</v>
      </c>
      <c r="U3871" s="15">
        <f>(((I3871/60)/60)/24)+DATE(1970,1,1)</f>
        <v>40933.992962962962</v>
      </c>
    </row>
    <row r="3872" spans="1:21" ht="29" x14ac:dyDescent="0.35">
      <c r="A3872">
        <v>2490</v>
      </c>
      <c r="B3872" s="3" t="s">
        <v>2490</v>
      </c>
      <c r="C3872" s="3" t="s">
        <v>6600</v>
      </c>
      <c r="D3872" s="6">
        <v>500</v>
      </c>
      <c r="E3872" s="8">
        <v>752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>ROUND((E3872/D3872)*100,0)</f>
        <v>150</v>
      </c>
      <c r="P3872" s="8">
        <f>IFERROR(ROUND(E3872/L3872,2),0)</f>
        <v>47</v>
      </c>
      <c r="Q3872" s="10" t="s">
        <v>8313</v>
      </c>
      <c r="R3872" t="s">
        <v>8343</v>
      </c>
      <c r="S3872">
        <f>YEAR(T3872)</f>
        <v>2012</v>
      </c>
      <c r="T3872" s="14">
        <f>(((J3872/60)/60)/24)+DATE(1970,1,1)</f>
        <v>41023.227731481478</v>
      </c>
      <c r="U3872" s="15">
        <f>(((I3872/60)/60)/24)+DATE(1970,1,1)</f>
        <v>41083.227731481478</v>
      </c>
    </row>
    <row r="3873" spans="1:21" ht="29" x14ac:dyDescent="0.35">
      <c r="A3873">
        <v>2491</v>
      </c>
      <c r="B3873" s="3" t="s">
        <v>2491</v>
      </c>
      <c r="C3873" s="3" t="s">
        <v>6601</v>
      </c>
      <c r="D3873" s="6">
        <v>500</v>
      </c>
      <c r="E3873" s="8">
        <v>750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>ROUND((E3873/D3873)*100,0)</f>
        <v>150</v>
      </c>
      <c r="P3873" s="8">
        <f>IFERROR(ROUND(E3873/L3873,2),0)</f>
        <v>75</v>
      </c>
      <c r="Q3873" s="10" t="s">
        <v>8313</v>
      </c>
      <c r="R3873" t="s">
        <v>8343</v>
      </c>
      <c r="S3873">
        <f>YEAR(T3873)</f>
        <v>2010</v>
      </c>
      <c r="T3873" s="14">
        <f>(((J3873/60)/60)/24)+DATE(1970,1,1)</f>
        <v>40542.839282407411</v>
      </c>
      <c r="U3873" s="15">
        <f>(((I3873/60)/60)/24)+DATE(1970,1,1)</f>
        <v>40559.07708333333</v>
      </c>
    </row>
    <row r="3874" spans="1:21" ht="29" x14ac:dyDescent="0.35">
      <c r="A3874">
        <v>2601</v>
      </c>
      <c r="B3874" s="3" t="s">
        <v>2601</v>
      </c>
      <c r="C3874" s="3" t="s">
        <v>6711</v>
      </c>
      <c r="D3874" s="6">
        <v>500</v>
      </c>
      <c r="E3874" s="8">
        <v>595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>ROUND((E3874/D3874)*100,0)</f>
        <v>119</v>
      </c>
      <c r="P3874" s="8">
        <f>IFERROR(ROUND(E3874/L3874,2),0)</f>
        <v>3.94</v>
      </c>
      <c r="Q3874" s="10" t="s">
        <v>8316</v>
      </c>
      <c r="R3874" t="s">
        <v>8350</v>
      </c>
      <c r="S3874">
        <f>YEAR(T3874)</f>
        <v>2012</v>
      </c>
      <c r="T3874" s="14">
        <f>(((J3874/60)/60)/24)+DATE(1970,1,1)</f>
        <v>41150.902187499996</v>
      </c>
      <c r="U3874" s="15">
        <f>(((I3874/60)/60)/24)+DATE(1970,1,1)</f>
        <v>41165.165972222225</v>
      </c>
    </row>
    <row r="3875" spans="1:21" ht="29" x14ac:dyDescent="0.35">
      <c r="A3875">
        <v>2617</v>
      </c>
      <c r="B3875" s="3" t="s">
        <v>2617</v>
      </c>
      <c r="C3875" s="3" t="s">
        <v>6727</v>
      </c>
      <c r="D3875" s="6">
        <v>500</v>
      </c>
      <c r="E3875" s="8">
        <v>570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>ROUND((E3875/D3875)*100,0)</f>
        <v>114</v>
      </c>
      <c r="P3875" s="8">
        <f>IFERROR(ROUND(E3875/L3875,2),0)</f>
        <v>3.58</v>
      </c>
      <c r="Q3875" s="10" t="s">
        <v>8316</v>
      </c>
      <c r="R3875" t="s">
        <v>8350</v>
      </c>
      <c r="S3875">
        <f>YEAR(T3875)</f>
        <v>2014</v>
      </c>
      <c r="T3875" s="14">
        <f>(((J3875/60)/60)/24)+DATE(1970,1,1)</f>
        <v>41902.874432870369</v>
      </c>
      <c r="U3875" s="15">
        <f>(((I3875/60)/60)/24)+DATE(1970,1,1)</f>
        <v>41932.874432870369</v>
      </c>
    </row>
    <row r="3876" spans="1:21" ht="29" x14ac:dyDescent="0.35">
      <c r="A3876">
        <v>2637</v>
      </c>
      <c r="B3876" s="3" t="s">
        <v>2637</v>
      </c>
      <c r="C3876" s="3" t="s">
        <v>6747</v>
      </c>
      <c r="D3876" s="6">
        <v>500</v>
      </c>
      <c r="E3876" s="8">
        <v>550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>ROUND((E3876/D3876)*100,0)</f>
        <v>110</v>
      </c>
      <c r="P3876" s="8">
        <f>IFERROR(ROUND(E3876/L3876,2),0)</f>
        <v>21.15</v>
      </c>
      <c r="Q3876" s="10" t="s">
        <v>8316</v>
      </c>
      <c r="R3876" t="s">
        <v>8350</v>
      </c>
      <c r="S3876">
        <f>YEAR(T3876)</f>
        <v>2016</v>
      </c>
      <c r="T3876" s="14">
        <f>(((J3876/60)/60)/24)+DATE(1970,1,1)</f>
        <v>42639.549479166672</v>
      </c>
      <c r="U3876" s="15">
        <f>(((I3876/60)/60)/24)+DATE(1970,1,1)</f>
        <v>42655.549479166672</v>
      </c>
    </row>
    <row r="3877" spans="1:21" ht="29" x14ac:dyDescent="0.35">
      <c r="A3877">
        <v>2747</v>
      </c>
      <c r="B3877" s="3" t="s">
        <v>2747</v>
      </c>
      <c r="C3877" s="3" t="s">
        <v>6857</v>
      </c>
      <c r="D3877" s="6">
        <v>500</v>
      </c>
      <c r="E3877" s="8">
        <v>413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>ROUND((E3877/D3877)*100,0)</f>
        <v>83</v>
      </c>
      <c r="P3877" s="8">
        <f>IFERROR(ROUND(E3877/L3877,2),0)</f>
        <v>103.25</v>
      </c>
      <c r="Q3877" s="10" t="s">
        <v>8318</v>
      </c>
      <c r="R3877" t="s">
        <v>8354</v>
      </c>
      <c r="S3877">
        <f>YEAR(T3877)</f>
        <v>2012</v>
      </c>
      <c r="T3877" s="14">
        <f>(((J3877/60)/60)/24)+DATE(1970,1,1)</f>
        <v>41044.64811342593</v>
      </c>
      <c r="U3877" s="15">
        <f>(((I3877/60)/60)/24)+DATE(1970,1,1)</f>
        <v>41076.131944444445</v>
      </c>
    </row>
    <row r="3878" spans="1:21" ht="29" x14ac:dyDescent="0.35">
      <c r="A3878">
        <v>2755</v>
      </c>
      <c r="B3878" s="3" t="s">
        <v>2755</v>
      </c>
      <c r="C3878" s="3" t="s">
        <v>6865</v>
      </c>
      <c r="D3878" s="6">
        <v>500</v>
      </c>
      <c r="E3878" s="8">
        <v>403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>ROUND((E3878/D3878)*100,0)</f>
        <v>81</v>
      </c>
      <c r="P3878" s="8">
        <f>IFERROR(ROUND(E3878/L3878,2),0)</f>
        <v>26.87</v>
      </c>
      <c r="Q3878" s="10" t="s">
        <v>8318</v>
      </c>
      <c r="R3878" t="s">
        <v>8354</v>
      </c>
      <c r="S3878">
        <f>YEAR(T3878)</f>
        <v>2015</v>
      </c>
      <c r="T3878" s="14">
        <f>(((J3878/60)/60)/24)+DATE(1970,1,1)</f>
        <v>42072.790821759263</v>
      </c>
      <c r="U3878" s="15">
        <f>(((I3878/60)/60)/24)+DATE(1970,1,1)</f>
        <v>42102.790821759263</v>
      </c>
    </row>
    <row r="3879" spans="1:21" ht="29" x14ac:dyDescent="0.35">
      <c r="A3879">
        <v>2801</v>
      </c>
      <c r="B3879" s="3" t="s">
        <v>2801</v>
      </c>
      <c r="C3879" s="3" t="s">
        <v>6911</v>
      </c>
      <c r="D3879" s="6">
        <v>500</v>
      </c>
      <c r="E3879" s="8">
        <v>350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>ROUND((E3879/D3879)*100,0)</f>
        <v>70</v>
      </c>
      <c r="P3879" s="8">
        <f>IFERROR(ROUND(E3879/L3879,2),0)</f>
        <v>26.92</v>
      </c>
      <c r="Q3879" s="10" t="s">
        <v>8339</v>
      </c>
      <c r="R3879" t="s">
        <v>8340</v>
      </c>
      <c r="S3879">
        <f>YEAR(T3879)</f>
        <v>2014</v>
      </c>
      <c r="T3879" s="14">
        <f>(((J3879/60)/60)/24)+DATE(1970,1,1)</f>
        <v>41900.243159722224</v>
      </c>
      <c r="U3879" s="15">
        <f>(((I3879/60)/60)/24)+DATE(1970,1,1)</f>
        <v>41922.458333333336</v>
      </c>
    </row>
    <row r="3880" spans="1:21" ht="29" x14ac:dyDescent="0.35">
      <c r="A3880">
        <v>2849</v>
      </c>
      <c r="B3880" s="3" t="s">
        <v>2849</v>
      </c>
      <c r="C3880" s="3" t="s">
        <v>6959</v>
      </c>
      <c r="D3880" s="6">
        <v>500</v>
      </c>
      <c r="E3880" s="8">
        <v>300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>ROUND((E3880/D3880)*100,0)</f>
        <v>60</v>
      </c>
      <c r="P3880" s="8">
        <f>IFERROR(ROUND(E3880/L3880,2),0)</f>
        <v>300</v>
      </c>
      <c r="Q3880" s="10" t="s">
        <v>8339</v>
      </c>
      <c r="R3880" t="s">
        <v>8340</v>
      </c>
      <c r="S3880">
        <f>YEAR(T3880)</f>
        <v>2016</v>
      </c>
      <c r="T3880" s="14">
        <f>(((J3880/60)/60)/24)+DATE(1970,1,1)</f>
        <v>42453.428240740745</v>
      </c>
      <c r="U3880" s="15">
        <f>(((I3880/60)/60)/24)+DATE(1970,1,1)</f>
        <v>42483.428240740745</v>
      </c>
    </row>
    <row r="3881" spans="1:21" ht="29" x14ac:dyDescent="0.35">
      <c r="A3881">
        <v>2895</v>
      </c>
      <c r="B3881" s="3" t="s">
        <v>2895</v>
      </c>
      <c r="C3881" s="3" t="s">
        <v>7005</v>
      </c>
      <c r="D3881" s="6">
        <v>500</v>
      </c>
      <c r="E3881" s="8">
        <v>258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>ROUND((E3881/D3881)*100,0)</f>
        <v>52</v>
      </c>
      <c r="P3881" s="8">
        <f>IFERROR(ROUND(E3881/L3881,2),0)</f>
        <v>64.5</v>
      </c>
      <c r="Q3881" s="10" t="s">
        <v>8339</v>
      </c>
      <c r="R3881" t="s">
        <v>8340</v>
      </c>
      <c r="S3881">
        <f>YEAR(T3881)</f>
        <v>2014</v>
      </c>
      <c r="T3881" s="14">
        <f>(((J3881/60)/60)/24)+DATE(1970,1,1)</f>
        <v>41811.555462962962</v>
      </c>
      <c r="U3881" s="15">
        <f>(((I3881/60)/60)/24)+DATE(1970,1,1)</f>
        <v>41812.875</v>
      </c>
    </row>
    <row r="3882" spans="1:21" ht="29" x14ac:dyDescent="0.35">
      <c r="A3882">
        <v>2922</v>
      </c>
      <c r="B3882" s="3" t="s">
        <v>2922</v>
      </c>
      <c r="C3882" s="3" t="s">
        <v>7032</v>
      </c>
      <c r="D3882" s="6">
        <v>500</v>
      </c>
      <c r="E3882" s="8">
        <v>237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>ROUND((E3882/D3882)*100,0)</f>
        <v>47</v>
      </c>
      <c r="P3882" s="8">
        <f>IFERROR(ROUND(E3882/L3882,2),0)</f>
        <v>39.5</v>
      </c>
      <c r="Q3882" s="10" t="s">
        <v>8339</v>
      </c>
      <c r="R3882" t="s">
        <v>8351</v>
      </c>
      <c r="S3882">
        <f>YEAR(T3882)</f>
        <v>2015</v>
      </c>
      <c r="T3882" s="14">
        <f>(((J3882/60)/60)/24)+DATE(1970,1,1)</f>
        <v>42097.874155092592</v>
      </c>
      <c r="U3882" s="15">
        <f>(((I3882/60)/60)/24)+DATE(1970,1,1)</f>
        <v>42142.874155092592</v>
      </c>
    </row>
    <row r="3883" spans="1:21" ht="29" x14ac:dyDescent="0.35">
      <c r="A3883">
        <v>3000</v>
      </c>
      <c r="B3883" s="3" t="s">
        <v>3000</v>
      </c>
      <c r="C3883" s="3" t="s">
        <v>7110</v>
      </c>
      <c r="D3883" s="6">
        <v>500</v>
      </c>
      <c r="E3883" s="8">
        <v>177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>ROUND((E3883/D3883)*100,0)</f>
        <v>35</v>
      </c>
      <c r="P3883" s="8">
        <f>IFERROR(ROUND(E3883/L3883,2),0)</f>
        <v>22.13</v>
      </c>
      <c r="Q3883" s="10" t="s">
        <v>8339</v>
      </c>
      <c r="R3883" t="s">
        <v>8357</v>
      </c>
      <c r="S3883">
        <f>YEAR(T3883)</f>
        <v>2017</v>
      </c>
      <c r="T3883" s="14">
        <f>(((J3883/60)/60)/24)+DATE(1970,1,1)</f>
        <v>42752.827199074076</v>
      </c>
      <c r="U3883" s="15">
        <f>(((I3883/60)/60)/24)+DATE(1970,1,1)</f>
        <v>42766.75</v>
      </c>
    </row>
    <row r="3884" spans="1:21" ht="29" x14ac:dyDescent="0.35">
      <c r="A3884">
        <v>3037</v>
      </c>
      <c r="B3884" s="3" t="s">
        <v>3037</v>
      </c>
      <c r="C3884" s="3" t="s">
        <v>7147</v>
      </c>
      <c r="D3884" s="6">
        <v>500</v>
      </c>
      <c r="E3884" s="8">
        <v>141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>ROUND((E3884/D3884)*100,0)</f>
        <v>28</v>
      </c>
      <c r="P3884" s="8">
        <f>IFERROR(ROUND(E3884/L3884,2),0)</f>
        <v>4.41</v>
      </c>
      <c r="Q3884" s="10" t="s">
        <v>8339</v>
      </c>
      <c r="R3884" t="s">
        <v>8357</v>
      </c>
      <c r="S3884">
        <f>YEAR(T3884)</f>
        <v>2010</v>
      </c>
      <c r="T3884" s="14">
        <f>(((J3884/60)/60)/24)+DATE(1970,1,1)</f>
        <v>40378.893206018518</v>
      </c>
      <c r="U3884" s="15">
        <f>(((I3884/60)/60)/24)+DATE(1970,1,1)</f>
        <v>40453.207638888889</v>
      </c>
    </row>
    <row r="3885" spans="1:21" ht="29" x14ac:dyDescent="0.35">
      <c r="A3885">
        <v>3047</v>
      </c>
      <c r="B3885" s="3" t="s">
        <v>3047</v>
      </c>
      <c r="C3885" s="3" t="s">
        <v>7157</v>
      </c>
      <c r="D3885" s="6">
        <v>500</v>
      </c>
      <c r="E3885" s="8">
        <v>135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>ROUND((E3885/D3885)*100,0)</f>
        <v>27</v>
      </c>
      <c r="P3885" s="8">
        <f>IFERROR(ROUND(E3885/L3885,2),0)</f>
        <v>6.75</v>
      </c>
      <c r="Q3885" s="10" t="s">
        <v>8339</v>
      </c>
      <c r="R3885" t="s">
        <v>8357</v>
      </c>
      <c r="S3885">
        <f>YEAR(T3885)</f>
        <v>2016</v>
      </c>
      <c r="T3885" s="14">
        <f>(((J3885/60)/60)/24)+DATE(1970,1,1)</f>
        <v>42443.989050925928</v>
      </c>
      <c r="U3885" s="15">
        <f>(((I3885/60)/60)/24)+DATE(1970,1,1)</f>
        <v>42487.552777777775</v>
      </c>
    </row>
    <row r="3886" spans="1:21" ht="29" x14ac:dyDescent="0.35">
      <c r="A3886">
        <v>3133</v>
      </c>
      <c r="B3886" s="3" t="s">
        <v>3133</v>
      </c>
      <c r="C3886" s="3" t="s">
        <v>7243</v>
      </c>
      <c r="D3886" s="6">
        <v>500</v>
      </c>
      <c r="E3886" s="8">
        <v>100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>ROUND((E3886/D3886)*100,0)</f>
        <v>20</v>
      </c>
      <c r="P3886" s="8">
        <f>IFERROR(ROUND(E3886/L3886,2),0)</f>
        <v>6.25</v>
      </c>
      <c r="Q3886" s="10" t="s">
        <v>8339</v>
      </c>
      <c r="R3886" t="s">
        <v>8340</v>
      </c>
      <c r="S3886">
        <f>YEAR(T3886)</f>
        <v>2017</v>
      </c>
      <c r="T3886" s="14">
        <f>(((J3886/60)/60)/24)+DATE(1970,1,1)</f>
        <v>42788.565208333333</v>
      </c>
      <c r="U3886" s="15">
        <f>(((I3886/60)/60)/24)+DATE(1970,1,1)</f>
        <v>42818.523541666669</v>
      </c>
    </row>
    <row r="3887" spans="1:21" ht="29" x14ac:dyDescent="0.35">
      <c r="A3887">
        <v>3136</v>
      </c>
      <c r="B3887" s="3" t="s">
        <v>3136</v>
      </c>
      <c r="C3887" s="3" t="s">
        <v>7246</v>
      </c>
      <c r="D3887" s="6">
        <v>500</v>
      </c>
      <c r="E3887" s="8">
        <v>100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>ROUND((E3887/D3887)*100,0)</f>
        <v>20</v>
      </c>
      <c r="P3887" s="8">
        <f>IFERROR(ROUND(E3887/L3887,2),0)</f>
        <v>4.55</v>
      </c>
      <c r="Q3887" s="10" t="s">
        <v>8339</v>
      </c>
      <c r="R3887" t="s">
        <v>8340</v>
      </c>
      <c r="S3887">
        <f>YEAR(T3887)</f>
        <v>2017</v>
      </c>
      <c r="T3887" s="14">
        <f>(((J3887/60)/60)/24)+DATE(1970,1,1)</f>
        <v>42789.462430555555</v>
      </c>
      <c r="U3887" s="15">
        <f>(((I3887/60)/60)/24)+DATE(1970,1,1)</f>
        <v>42825.957638888889</v>
      </c>
    </row>
    <row r="3888" spans="1:21" ht="29" x14ac:dyDescent="0.35">
      <c r="A3888">
        <v>3141</v>
      </c>
      <c r="B3888" s="3" t="s">
        <v>3141</v>
      </c>
      <c r="C3888" s="3" t="s">
        <v>7251</v>
      </c>
      <c r="D3888" s="6">
        <v>500</v>
      </c>
      <c r="E3888" s="8">
        <v>100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>ROUND((E3888/D3888)*100,0)</f>
        <v>20</v>
      </c>
      <c r="P3888" s="8">
        <f>IFERROR(ROUND(E3888/L3888,2),0)</f>
        <v>12.5</v>
      </c>
      <c r="Q3888" s="10" t="s">
        <v>8339</v>
      </c>
      <c r="R3888" t="s">
        <v>8340</v>
      </c>
      <c r="S3888">
        <f>YEAR(T3888)</f>
        <v>2017</v>
      </c>
      <c r="T3888" s="14">
        <f>(((J3888/60)/60)/24)+DATE(1970,1,1)</f>
        <v>42800.753333333334</v>
      </c>
      <c r="U3888" s="15">
        <f>(((I3888/60)/60)/24)+DATE(1970,1,1)</f>
        <v>42841.833333333328</v>
      </c>
    </row>
    <row r="3889" spans="1:21" ht="29" x14ac:dyDescent="0.35">
      <c r="A3889">
        <v>3181</v>
      </c>
      <c r="B3889" s="3" t="s">
        <v>3181</v>
      </c>
      <c r="C3889" s="3" t="s">
        <v>7291</v>
      </c>
      <c r="D3889" s="6">
        <v>500</v>
      </c>
      <c r="E3889" s="8">
        <v>81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>ROUND((E3889/D3889)*100,0)</f>
        <v>16</v>
      </c>
      <c r="P3889" s="8">
        <f>IFERROR(ROUND(E3889/L3889,2),0)</f>
        <v>5.4</v>
      </c>
      <c r="Q3889" s="10" t="s">
        <v>8339</v>
      </c>
      <c r="R3889" t="s">
        <v>8340</v>
      </c>
      <c r="S3889">
        <f>YEAR(T3889)</f>
        <v>2014</v>
      </c>
      <c r="T3889" s="14">
        <f>(((J3889/60)/60)/24)+DATE(1970,1,1)</f>
        <v>41779.310034722221</v>
      </c>
      <c r="U3889" s="15">
        <f>(((I3889/60)/60)/24)+DATE(1970,1,1)</f>
        <v>41805.666666666664</v>
      </c>
    </row>
    <row r="3890" spans="1:21" ht="29" x14ac:dyDescent="0.35">
      <c r="A3890">
        <v>3204</v>
      </c>
      <c r="B3890" s="3" t="s">
        <v>3204</v>
      </c>
      <c r="C3890" s="3" t="s">
        <v>7314</v>
      </c>
      <c r="D3890" s="6">
        <v>500</v>
      </c>
      <c r="E3890" s="8">
        <v>73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>ROUND((E3890/D3890)*100,0)</f>
        <v>15</v>
      </c>
      <c r="P3890" s="8">
        <f>IFERROR(ROUND(E3890/L3890,2),0)</f>
        <v>0</v>
      </c>
      <c r="Q3890" s="10" t="s">
        <v>8339</v>
      </c>
      <c r="R3890" t="s">
        <v>8351</v>
      </c>
      <c r="S3890">
        <f>YEAR(T3890)</f>
        <v>2015</v>
      </c>
      <c r="T3890" s="14">
        <f>(((J3890/60)/60)/24)+DATE(1970,1,1)</f>
        <v>42172.686099537037</v>
      </c>
      <c r="U3890" s="15">
        <f>(((I3890/60)/60)/24)+DATE(1970,1,1)</f>
        <v>42202.676388888889</v>
      </c>
    </row>
    <row r="3891" spans="1:21" ht="29" x14ac:dyDescent="0.35">
      <c r="A3891">
        <v>3289</v>
      </c>
      <c r="B3891" s="3" t="s">
        <v>3289</v>
      </c>
      <c r="C3891" s="3" t="s">
        <v>7399</v>
      </c>
      <c r="D3891" s="6">
        <v>500</v>
      </c>
      <c r="E3891" s="8">
        <v>50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>ROUND((E3891/D3891)*100,0)</f>
        <v>10</v>
      </c>
      <c r="P3891" s="8">
        <f>IFERROR(ROUND(E3891/L3891,2),0)</f>
        <v>2</v>
      </c>
      <c r="Q3891" s="10" t="s">
        <v>8339</v>
      </c>
      <c r="R3891" t="s">
        <v>8340</v>
      </c>
      <c r="S3891">
        <f>YEAR(T3891)</f>
        <v>2017</v>
      </c>
      <c r="T3891" s="14">
        <f>(((J3891/60)/60)/24)+DATE(1970,1,1)</f>
        <v>42758.368078703701</v>
      </c>
      <c r="U3891" s="15">
        <f>(((I3891/60)/60)/24)+DATE(1970,1,1)</f>
        <v>42786.368078703701</v>
      </c>
    </row>
    <row r="3892" spans="1:21" ht="29" x14ac:dyDescent="0.35">
      <c r="A3892">
        <v>3291</v>
      </c>
      <c r="B3892" s="3" t="s">
        <v>3291</v>
      </c>
      <c r="C3892" s="3" t="s">
        <v>7401</v>
      </c>
      <c r="D3892" s="6">
        <v>500</v>
      </c>
      <c r="E3892" s="8">
        <v>50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>ROUND((E3892/D3892)*100,0)</f>
        <v>10</v>
      </c>
      <c r="P3892" s="8">
        <f>IFERROR(ROUND(E3892/L3892,2),0)</f>
        <v>3.57</v>
      </c>
      <c r="Q3892" s="10" t="s">
        <v>8339</v>
      </c>
      <c r="R3892" t="s">
        <v>8340</v>
      </c>
      <c r="S3892">
        <f>YEAR(T3892)</f>
        <v>2015</v>
      </c>
      <c r="T3892" s="14">
        <f>(((J3892/60)/60)/24)+DATE(1970,1,1)</f>
        <v>42232.702546296292</v>
      </c>
      <c r="U3892" s="15">
        <f>(((I3892/60)/60)/24)+DATE(1970,1,1)</f>
        <v>42264.165972222225</v>
      </c>
    </row>
    <row r="3893" spans="1:21" ht="29" x14ac:dyDescent="0.35">
      <c r="A3893">
        <v>3319</v>
      </c>
      <c r="B3893" s="3" t="s">
        <v>3319</v>
      </c>
      <c r="C3893" s="3" t="s">
        <v>7429</v>
      </c>
      <c r="D3893" s="6">
        <v>500</v>
      </c>
      <c r="E3893" s="8">
        <v>45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>ROUND((E3893/D3893)*100,0)</f>
        <v>9</v>
      </c>
      <c r="P3893" s="8">
        <f>IFERROR(ROUND(E3893/L3893,2),0)</f>
        <v>2.81</v>
      </c>
      <c r="Q3893" s="10" t="s">
        <v>8339</v>
      </c>
      <c r="R3893" t="s">
        <v>8340</v>
      </c>
      <c r="S3893">
        <f>YEAR(T3893)</f>
        <v>2014</v>
      </c>
      <c r="T3893" s="14">
        <f>(((J3893/60)/60)/24)+DATE(1970,1,1)</f>
        <v>41990.585486111115</v>
      </c>
      <c r="U3893" s="15">
        <f>(((I3893/60)/60)/24)+DATE(1970,1,1)</f>
        <v>42035.585486111115</v>
      </c>
    </row>
    <row r="3894" spans="1:21" ht="29" x14ac:dyDescent="0.35">
      <c r="A3894">
        <v>3321</v>
      </c>
      <c r="B3894" s="3" t="s">
        <v>3321</v>
      </c>
      <c r="C3894" s="3" t="s">
        <v>7431</v>
      </c>
      <c r="D3894" s="6">
        <v>500</v>
      </c>
      <c r="E3894" s="8">
        <v>45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>ROUND((E3894/D3894)*100,0)</f>
        <v>9</v>
      </c>
      <c r="P3894" s="8">
        <f>IFERROR(ROUND(E3894/L3894,2),0)</f>
        <v>3</v>
      </c>
      <c r="Q3894" s="10" t="s">
        <v>8339</v>
      </c>
      <c r="R3894" t="s">
        <v>8340</v>
      </c>
      <c r="S3894">
        <f>YEAR(T3894)</f>
        <v>2014</v>
      </c>
      <c r="T3894" s="14">
        <f>(((J3894/60)/60)/24)+DATE(1970,1,1)</f>
        <v>41914.100289351853</v>
      </c>
      <c r="U3894" s="15">
        <f>(((I3894/60)/60)/24)+DATE(1970,1,1)</f>
        <v>41928.165972222225</v>
      </c>
    </row>
    <row r="3895" spans="1:21" ht="29" x14ac:dyDescent="0.35">
      <c r="A3895">
        <v>3345</v>
      </c>
      <c r="B3895" s="3" t="s">
        <v>3345</v>
      </c>
      <c r="C3895" s="3" t="s">
        <v>7455</v>
      </c>
      <c r="D3895" s="6">
        <v>500</v>
      </c>
      <c r="E3895" s="8">
        <v>39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>ROUND((E3895/D3895)*100,0)</f>
        <v>8</v>
      </c>
      <c r="P3895" s="8">
        <f>IFERROR(ROUND(E3895/L3895,2),0)</f>
        <v>3</v>
      </c>
      <c r="Q3895" s="10" t="s">
        <v>8339</v>
      </c>
      <c r="R3895" t="s">
        <v>8340</v>
      </c>
      <c r="S3895">
        <f>YEAR(T3895)</f>
        <v>2015</v>
      </c>
      <c r="T3895" s="14">
        <f>(((J3895/60)/60)/24)+DATE(1970,1,1)</f>
        <v>42053.106111111112</v>
      </c>
      <c r="U3895" s="15">
        <f>(((I3895/60)/60)/24)+DATE(1970,1,1)</f>
        <v>42112.025694444441</v>
      </c>
    </row>
    <row r="3896" spans="1:21" ht="29" x14ac:dyDescent="0.35">
      <c r="A3896">
        <v>3353</v>
      </c>
      <c r="B3896" s="3" t="s">
        <v>3352</v>
      </c>
      <c r="C3896" s="3" t="s">
        <v>7463</v>
      </c>
      <c r="D3896" s="6">
        <v>500</v>
      </c>
      <c r="E3896" s="8">
        <v>35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>ROUND((E3896/D3896)*100,0)</f>
        <v>7</v>
      </c>
      <c r="P3896" s="8">
        <f>IFERROR(ROUND(E3896/L3896,2),0)</f>
        <v>0.8</v>
      </c>
      <c r="Q3896" s="10" t="s">
        <v>8339</v>
      </c>
      <c r="R3896" t="s">
        <v>8340</v>
      </c>
      <c r="S3896">
        <f>YEAR(T3896)</f>
        <v>2016</v>
      </c>
      <c r="T3896" s="14">
        <f>(((J3896/60)/60)/24)+DATE(1970,1,1)</f>
        <v>42479.432291666672</v>
      </c>
      <c r="U3896" s="15">
        <f>(((I3896/60)/60)/24)+DATE(1970,1,1)</f>
        <v>42492.958333333328</v>
      </c>
    </row>
    <row r="3897" spans="1:21" ht="29" x14ac:dyDescent="0.35">
      <c r="A3897">
        <v>3362</v>
      </c>
      <c r="B3897" s="3" t="s">
        <v>3361</v>
      </c>
      <c r="C3897" s="3" t="s">
        <v>7472</v>
      </c>
      <c r="D3897" s="6">
        <v>500</v>
      </c>
      <c r="E3897" s="8">
        <v>35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>ROUND((E3897/D3897)*100,0)</f>
        <v>7</v>
      </c>
      <c r="P3897" s="8">
        <f>IFERROR(ROUND(E3897/L3897,2),0)</f>
        <v>1.75</v>
      </c>
      <c r="Q3897" s="10" t="s">
        <v>8339</v>
      </c>
      <c r="R3897" t="s">
        <v>8340</v>
      </c>
      <c r="S3897">
        <f>YEAR(T3897)</f>
        <v>2015</v>
      </c>
      <c r="T3897" s="14">
        <f>(((J3897/60)/60)/24)+DATE(1970,1,1)</f>
        <v>42056.091631944444</v>
      </c>
      <c r="U3897" s="15">
        <f>(((I3897/60)/60)/24)+DATE(1970,1,1)</f>
        <v>42070.204861111109</v>
      </c>
    </row>
    <row r="3898" spans="1:21" ht="29" x14ac:dyDescent="0.35">
      <c r="A3898">
        <v>3366</v>
      </c>
      <c r="B3898" s="3" t="s">
        <v>3365</v>
      </c>
      <c r="C3898" s="3" t="s">
        <v>7476</v>
      </c>
      <c r="D3898" s="6">
        <v>500</v>
      </c>
      <c r="E3898" s="8">
        <v>34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>ROUND((E3898/D3898)*100,0)</f>
        <v>7</v>
      </c>
      <c r="P3898" s="8">
        <f>IFERROR(ROUND(E3898/L3898,2),0)</f>
        <v>1.89</v>
      </c>
      <c r="Q3898" s="10" t="s">
        <v>8339</v>
      </c>
      <c r="R3898" t="s">
        <v>8340</v>
      </c>
      <c r="S3898">
        <f>YEAR(T3898)</f>
        <v>2015</v>
      </c>
      <c r="T3898" s="14">
        <f>(((J3898/60)/60)/24)+DATE(1970,1,1)</f>
        <v>42107.067557870367</v>
      </c>
      <c r="U3898" s="15">
        <f>(((I3898/60)/60)/24)+DATE(1970,1,1)</f>
        <v>42137.067557870367</v>
      </c>
    </row>
    <row r="3899" spans="1:21" ht="29" x14ac:dyDescent="0.35">
      <c r="A3899">
        <v>3391</v>
      </c>
      <c r="B3899" s="3" t="s">
        <v>3390</v>
      </c>
      <c r="C3899" s="3" t="s">
        <v>7501</v>
      </c>
      <c r="D3899" s="6">
        <v>500</v>
      </c>
      <c r="E3899" s="8">
        <v>28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>ROUND((E3899/D3899)*100,0)</f>
        <v>6</v>
      </c>
      <c r="P3899" s="8">
        <f>IFERROR(ROUND(E3899/L3899,2),0)</f>
        <v>1.56</v>
      </c>
      <c r="Q3899" s="10" t="s">
        <v>8339</v>
      </c>
      <c r="R3899" t="s">
        <v>8340</v>
      </c>
      <c r="S3899">
        <f>YEAR(T3899)</f>
        <v>2014</v>
      </c>
      <c r="T3899" s="14">
        <f>(((J3899/60)/60)/24)+DATE(1970,1,1)</f>
        <v>41830.545694444445</v>
      </c>
      <c r="U3899" s="15">
        <f>(((I3899/60)/60)/24)+DATE(1970,1,1)</f>
        <v>41859.936111111114</v>
      </c>
    </row>
    <row r="3900" spans="1:21" ht="29" x14ac:dyDescent="0.35">
      <c r="A3900">
        <v>3392</v>
      </c>
      <c r="B3900" s="3" t="s">
        <v>3391</v>
      </c>
      <c r="C3900" s="3" t="s">
        <v>7502</v>
      </c>
      <c r="D3900" s="6">
        <v>500</v>
      </c>
      <c r="E3900" s="8">
        <v>27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>ROUND((E3900/D3900)*100,0)</f>
        <v>5</v>
      </c>
      <c r="P3900" s="8">
        <f>IFERROR(ROUND(E3900/L3900,2),0)</f>
        <v>2.25</v>
      </c>
      <c r="Q3900" s="10" t="s">
        <v>8339</v>
      </c>
      <c r="R3900" t="s">
        <v>8340</v>
      </c>
      <c r="S3900">
        <f>YEAR(T3900)</f>
        <v>2016</v>
      </c>
      <c r="T3900" s="14">
        <f>(((J3900/60)/60)/24)+DATE(1970,1,1)</f>
        <v>42446.845543981486</v>
      </c>
      <c r="U3900" s="15">
        <f>(((I3900/60)/60)/24)+DATE(1970,1,1)</f>
        <v>42496.845543981486</v>
      </c>
    </row>
    <row r="3901" spans="1:21" x14ac:dyDescent="0.35">
      <c r="A3901">
        <v>3395</v>
      </c>
      <c r="B3901" s="3" t="s">
        <v>3394</v>
      </c>
      <c r="C3901" s="3" t="s">
        <v>7505</v>
      </c>
      <c r="D3901" s="6">
        <v>500</v>
      </c>
      <c r="E3901" s="8">
        <v>26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>ROUND((E3901/D3901)*100,0)</f>
        <v>5</v>
      </c>
      <c r="P3901" s="8">
        <f>IFERROR(ROUND(E3901/L3901,2),0)</f>
        <v>0.68</v>
      </c>
      <c r="Q3901" s="10" t="s">
        <v>8339</v>
      </c>
      <c r="R3901" t="s">
        <v>8340</v>
      </c>
      <c r="S3901">
        <f>YEAR(T3901)</f>
        <v>2015</v>
      </c>
      <c r="T3901" s="14">
        <f>(((J3901/60)/60)/24)+DATE(1970,1,1)</f>
        <v>42140.712314814817</v>
      </c>
      <c r="U3901" s="15">
        <f>(((I3901/60)/60)/24)+DATE(1970,1,1)</f>
        <v>42154.756944444445</v>
      </c>
    </row>
    <row r="3902" spans="1:21" ht="29" x14ac:dyDescent="0.35">
      <c r="A3902">
        <v>3404</v>
      </c>
      <c r="B3902" s="3" t="s">
        <v>3403</v>
      </c>
      <c r="C3902" s="3" t="s">
        <v>7514</v>
      </c>
      <c r="D3902" s="6">
        <v>500</v>
      </c>
      <c r="E3902" s="8">
        <v>26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>ROUND((E3902/D3902)*100,0)</f>
        <v>5</v>
      </c>
      <c r="P3902" s="8">
        <f>IFERROR(ROUND(E3902/L3902,2),0)</f>
        <v>8.67</v>
      </c>
      <c r="Q3902" s="10" t="s">
        <v>8339</v>
      </c>
      <c r="R3902" t="s">
        <v>8340</v>
      </c>
      <c r="S3902">
        <f>YEAR(T3902)</f>
        <v>2015</v>
      </c>
      <c r="T3902" s="14">
        <f>(((J3902/60)/60)/24)+DATE(1970,1,1)</f>
        <v>42152.503495370373</v>
      </c>
      <c r="U3902" s="15">
        <f>(((I3902/60)/60)/24)+DATE(1970,1,1)</f>
        <v>42172.503495370373</v>
      </c>
    </row>
    <row r="3903" spans="1:21" ht="29" x14ac:dyDescent="0.35">
      <c r="A3903">
        <v>3408</v>
      </c>
      <c r="B3903" s="3" t="s">
        <v>3407</v>
      </c>
      <c r="C3903" s="3" t="s">
        <v>7518</v>
      </c>
      <c r="D3903" s="6">
        <v>500</v>
      </c>
      <c r="E3903" s="8">
        <v>25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>ROUND((E3903/D3903)*100,0)</f>
        <v>5</v>
      </c>
      <c r="P3903" s="8">
        <f>IFERROR(ROUND(E3903/L3903,2),0)</f>
        <v>1.39</v>
      </c>
      <c r="Q3903" s="10" t="s">
        <v>8339</v>
      </c>
      <c r="R3903" t="s">
        <v>8340</v>
      </c>
      <c r="S3903">
        <f>YEAR(T3903)</f>
        <v>2014</v>
      </c>
      <c r="T3903" s="14">
        <f>(((J3903/60)/60)/24)+DATE(1970,1,1)</f>
        <v>41808.991944444446</v>
      </c>
      <c r="U3903" s="15">
        <f>(((I3903/60)/60)/24)+DATE(1970,1,1)</f>
        <v>41838.991944444446</v>
      </c>
    </row>
    <row r="3904" spans="1:21" ht="29" x14ac:dyDescent="0.35">
      <c r="A3904">
        <v>3409</v>
      </c>
      <c r="B3904" s="3" t="s">
        <v>3408</v>
      </c>
      <c r="C3904" s="3" t="s">
        <v>7519</v>
      </c>
      <c r="D3904" s="6">
        <v>500</v>
      </c>
      <c r="E3904" s="8">
        <v>25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>ROUND((E3904/D3904)*100,0)</f>
        <v>5</v>
      </c>
      <c r="P3904" s="8">
        <f>IFERROR(ROUND(E3904/L3904,2),0)</f>
        <v>1.19</v>
      </c>
      <c r="Q3904" s="10" t="s">
        <v>8339</v>
      </c>
      <c r="R3904" t="s">
        <v>8340</v>
      </c>
      <c r="S3904">
        <f>YEAR(T3904)</f>
        <v>2016</v>
      </c>
      <c r="T3904" s="14">
        <f>(((J3904/60)/60)/24)+DATE(1970,1,1)</f>
        <v>42544.814328703709</v>
      </c>
      <c r="U3904" s="15">
        <f>(((I3904/60)/60)/24)+DATE(1970,1,1)</f>
        <v>42582.873611111107</v>
      </c>
    </row>
    <row r="3905" spans="1:21" ht="29" x14ac:dyDescent="0.35">
      <c r="A3905">
        <v>3413</v>
      </c>
      <c r="B3905" s="3" t="s">
        <v>3412</v>
      </c>
      <c r="C3905" s="3" t="s">
        <v>7523</v>
      </c>
      <c r="D3905" s="6">
        <v>500</v>
      </c>
      <c r="E3905" s="8">
        <v>25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>ROUND((E3905/D3905)*100,0)</f>
        <v>5</v>
      </c>
      <c r="P3905" s="8">
        <f>IFERROR(ROUND(E3905/L3905,2),0)</f>
        <v>1.79</v>
      </c>
      <c r="Q3905" s="10" t="s">
        <v>8339</v>
      </c>
      <c r="R3905" t="s">
        <v>8340</v>
      </c>
      <c r="S3905">
        <f>YEAR(T3905)</f>
        <v>2015</v>
      </c>
      <c r="T3905" s="14">
        <f>(((J3905/60)/60)/24)+DATE(1970,1,1)</f>
        <v>42053.733078703706</v>
      </c>
      <c r="U3905" s="15">
        <f>(((I3905/60)/60)/24)+DATE(1970,1,1)</f>
        <v>42063.207638888889</v>
      </c>
    </row>
    <row r="3906" spans="1:21" ht="29" x14ac:dyDescent="0.35">
      <c r="A3906">
        <v>3450</v>
      </c>
      <c r="B3906" s="3" t="s">
        <v>3449</v>
      </c>
      <c r="C3906" s="3" t="s">
        <v>7560</v>
      </c>
      <c r="D3906" s="6">
        <v>500</v>
      </c>
      <c r="E3906" s="8">
        <v>21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>ROUND((E3906/D3906)*100,0)</f>
        <v>4</v>
      </c>
      <c r="P3906" s="8">
        <f>IFERROR(ROUND(E3906/L3906,2),0)</f>
        <v>0.54</v>
      </c>
      <c r="Q3906" s="10" t="s">
        <v>8339</v>
      </c>
      <c r="R3906" t="s">
        <v>8340</v>
      </c>
      <c r="S3906">
        <f>YEAR(T3906)</f>
        <v>2015</v>
      </c>
      <c r="T3906" s="14">
        <f>(((J3906/60)/60)/24)+DATE(1970,1,1)</f>
        <v>42036.704525462963</v>
      </c>
      <c r="U3906" s="15">
        <f>(((I3906/60)/60)/24)+DATE(1970,1,1)</f>
        <v>42096.662858796291</v>
      </c>
    </row>
    <row r="3907" spans="1:21" ht="29" x14ac:dyDescent="0.35">
      <c r="A3907">
        <v>3459</v>
      </c>
      <c r="B3907" s="3" t="s">
        <v>3458</v>
      </c>
      <c r="C3907" s="3" t="s">
        <v>7569</v>
      </c>
      <c r="D3907" s="6">
        <v>500</v>
      </c>
      <c r="E3907" s="8">
        <v>20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>ROUND((E3907/D3907)*100,0)</f>
        <v>4</v>
      </c>
      <c r="P3907" s="8">
        <f>IFERROR(ROUND(E3907/L3907,2),0)</f>
        <v>0.56000000000000005</v>
      </c>
      <c r="Q3907" s="10" t="s">
        <v>8339</v>
      </c>
      <c r="R3907" t="s">
        <v>8340</v>
      </c>
      <c r="S3907">
        <f>YEAR(T3907)</f>
        <v>2016</v>
      </c>
      <c r="T3907" s="14">
        <f>(((J3907/60)/60)/24)+DATE(1970,1,1)</f>
        <v>42480.479861111111</v>
      </c>
      <c r="U3907" s="15">
        <f>(((I3907/60)/60)/24)+DATE(1970,1,1)</f>
        <v>42510.479861111111</v>
      </c>
    </row>
    <row r="3908" spans="1:21" ht="29" x14ac:dyDescent="0.35">
      <c r="A3908">
        <v>3460</v>
      </c>
      <c r="B3908" s="3" t="s">
        <v>3459</v>
      </c>
      <c r="C3908" s="3" t="s">
        <v>7570</v>
      </c>
      <c r="D3908" s="6">
        <v>500</v>
      </c>
      <c r="E3908" s="8">
        <v>20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>ROUND((E3908/D3908)*100,0)</f>
        <v>4</v>
      </c>
      <c r="P3908" s="8">
        <f>IFERROR(ROUND(E3908/L3908,2),0)</f>
        <v>1.05</v>
      </c>
      <c r="Q3908" s="10" t="s">
        <v>8339</v>
      </c>
      <c r="R3908" t="s">
        <v>8340</v>
      </c>
      <c r="S3908">
        <f>YEAR(T3908)</f>
        <v>2014</v>
      </c>
      <c r="T3908" s="14">
        <f>(((J3908/60)/60)/24)+DATE(1970,1,1)</f>
        <v>41852.527222222219</v>
      </c>
      <c r="U3908" s="15">
        <f>(((I3908/60)/60)/24)+DATE(1970,1,1)</f>
        <v>41866.527222222219</v>
      </c>
    </row>
    <row r="3909" spans="1:21" ht="29" x14ac:dyDescent="0.35">
      <c r="A3909">
        <v>3461</v>
      </c>
      <c r="B3909" s="3" t="s">
        <v>3460</v>
      </c>
      <c r="C3909" s="3" t="s">
        <v>7571</v>
      </c>
      <c r="D3909" s="6">
        <v>500</v>
      </c>
      <c r="E3909" s="8">
        <v>20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>ROUND((E3909/D3909)*100,0)</f>
        <v>4</v>
      </c>
      <c r="P3909" s="8">
        <f>IFERROR(ROUND(E3909/L3909,2),0)</f>
        <v>1.67</v>
      </c>
      <c r="Q3909" s="10" t="s">
        <v>8339</v>
      </c>
      <c r="R3909" t="s">
        <v>8340</v>
      </c>
      <c r="S3909">
        <f>YEAR(T3909)</f>
        <v>2016</v>
      </c>
      <c r="T3909" s="14">
        <f>(((J3909/60)/60)/24)+DATE(1970,1,1)</f>
        <v>42643.632858796293</v>
      </c>
      <c r="U3909" s="15">
        <f>(((I3909/60)/60)/24)+DATE(1970,1,1)</f>
        <v>42672.125</v>
      </c>
    </row>
    <row r="3910" spans="1:21" ht="29" x14ac:dyDescent="0.35">
      <c r="A3910">
        <v>3471</v>
      </c>
      <c r="B3910" s="3" t="s">
        <v>3470</v>
      </c>
      <c r="C3910" s="3" t="s">
        <v>7581</v>
      </c>
      <c r="D3910" s="6">
        <v>500</v>
      </c>
      <c r="E3910" s="8">
        <v>15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>ROUND((E3910/D3910)*100,0)</f>
        <v>3</v>
      </c>
      <c r="P3910" s="8">
        <f>IFERROR(ROUND(E3910/L3910,2),0)</f>
        <v>0.5</v>
      </c>
      <c r="Q3910" s="10" t="s">
        <v>8339</v>
      </c>
      <c r="R3910" t="s">
        <v>8340</v>
      </c>
      <c r="S3910">
        <f>YEAR(T3910)</f>
        <v>2014</v>
      </c>
      <c r="T3910" s="14">
        <f>(((J3910/60)/60)/24)+DATE(1970,1,1)</f>
        <v>41841.820486111108</v>
      </c>
      <c r="U3910" s="15">
        <f>(((I3910/60)/60)/24)+DATE(1970,1,1)</f>
        <v>41882.833333333336</v>
      </c>
    </row>
    <row r="3911" spans="1:21" ht="29" x14ac:dyDescent="0.35">
      <c r="A3911">
        <v>3491</v>
      </c>
      <c r="B3911" s="3" t="s">
        <v>3490</v>
      </c>
      <c r="C3911" s="3" t="s">
        <v>7601</v>
      </c>
      <c r="D3911" s="6">
        <v>500</v>
      </c>
      <c r="E3911" s="8">
        <v>12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>ROUND((E3911/D3911)*100,0)</f>
        <v>2</v>
      </c>
      <c r="P3911" s="8">
        <f>IFERROR(ROUND(E3911/L3911,2),0)</f>
        <v>1.2</v>
      </c>
      <c r="Q3911" s="10" t="s">
        <v>8339</v>
      </c>
      <c r="R3911" t="s">
        <v>8340</v>
      </c>
      <c r="S3911">
        <f>YEAR(T3911)</f>
        <v>2015</v>
      </c>
      <c r="T3911" s="14">
        <f>(((J3911/60)/60)/24)+DATE(1970,1,1)</f>
        <v>42121.249814814815</v>
      </c>
      <c r="U3911" s="15">
        <f>(((I3911/60)/60)/24)+DATE(1970,1,1)</f>
        <v>42142.249814814815</v>
      </c>
    </row>
    <row r="3912" spans="1:21" ht="29" x14ac:dyDescent="0.35">
      <c r="A3912">
        <v>3514</v>
      </c>
      <c r="B3912" s="3" t="s">
        <v>3513</v>
      </c>
      <c r="C3912" s="3" t="s">
        <v>7624</v>
      </c>
      <c r="D3912" s="6">
        <v>500</v>
      </c>
      <c r="E3912" s="8">
        <v>10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>ROUND((E3912/D3912)*100,0)</f>
        <v>2</v>
      </c>
      <c r="P3912" s="8">
        <f>IFERROR(ROUND(E3912/L3912,2),0)</f>
        <v>1</v>
      </c>
      <c r="Q3912" s="10" t="s">
        <v>8339</v>
      </c>
      <c r="R3912" t="s">
        <v>8340</v>
      </c>
      <c r="S3912">
        <f>YEAR(T3912)</f>
        <v>2015</v>
      </c>
      <c r="T3912" s="14">
        <f>(((J3912/60)/60)/24)+DATE(1970,1,1)</f>
        <v>42020.846666666665</v>
      </c>
      <c r="U3912" s="15">
        <f>(((I3912/60)/60)/24)+DATE(1970,1,1)</f>
        <v>42037.207638888889</v>
      </c>
    </row>
    <row r="3913" spans="1:21" ht="29" x14ac:dyDescent="0.35">
      <c r="A3913">
        <v>3525</v>
      </c>
      <c r="B3913" s="3" t="s">
        <v>3524</v>
      </c>
      <c r="C3913" s="3" t="s">
        <v>7635</v>
      </c>
      <c r="D3913" s="6">
        <v>500</v>
      </c>
      <c r="E3913" s="8">
        <v>10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>ROUND((E3913/D3913)*100,0)</f>
        <v>2</v>
      </c>
      <c r="P3913" s="8">
        <f>IFERROR(ROUND(E3913/L3913,2),0)</f>
        <v>1.43</v>
      </c>
      <c r="Q3913" s="10" t="s">
        <v>8339</v>
      </c>
      <c r="R3913" t="s">
        <v>8340</v>
      </c>
      <c r="S3913">
        <f>YEAR(T3913)</f>
        <v>2015</v>
      </c>
      <c r="T3913" s="14">
        <f>(((J3913/60)/60)/24)+DATE(1970,1,1)</f>
        <v>42214.6956712963</v>
      </c>
      <c r="U3913" s="15">
        <f>(((I3913/60)/60)/24)+DATE(1970,1,1)</f>
        <v>42225.666666666672</v>
      </c>
    </row>
    <row r="3914" spans="1:21" ht="29" x14ac:dyDescent="0.35">
      <c r="A3914">
        <v>3529</v>
      </c>
      <c r="B3914" s="3" t="s">
        <v>3528</v>
      </c>
      <c r="C3914" s="3" t="s">
        <v>7639</v>
      </c>
      <c r="D3914" s="6">
        <v>500</v>
      </c>
      <c r="E3914" s="8">
        <v>10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>ROUND((E3914/D3914)*100,0)</f>
        <v>2</v>
      </c>
      <c r="P3914" s="8">
        <f>IFERROR(ROUND(E3914/L3914,2),0)</f>
        <v>0.56000000000000005</v>
      </c>
      <c r="Q3914" s="10" t="s">
        <v>8339</v>
      </c>
      <c r="R3914" t="s">
        <v>8340</v>
      </c>
      <c r="S3914">
        <f>YEAR(T3914)</f>
        <v>2015</v>
      </c>
      <c r="T3914" s="14">
        <f>(((J3914/60)/60)/24)+DATE(1970,1,1)</f>
        <v>42177.761782407411</v>
      </c>
      <c r="U3914" s="15">
        <f>(((I3914/60)/60)/24)+DATE(1970,1,1)</f>
        <v>42198.041666666672</v>
      </c>
    </row>
    <row r="3915" spans="1:21" ht="29" x14ac:dyDescent="0.35">
      <c r="A3915">
        <v>3533</v>
      </c>
      <c r="B3915" s="3" t="s">
        <v>3532</v>
      </c>
      <c r="C3915" s="3" t="s">
        <v>7643</v>
      </c>
      <c r="D3915" s="6">
        <v>500</v>
      </c>
      <c r="E3915" s="8">
        <v>10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>ROUND((E3915/D3915)*100,0)</f>
        <v>2</v>
      </c>
      <c r="P3915" s="8">
        <f>IFERROR(ROUND(E3915/L3915,2),0)</f>
        <v>1.25</v>
      </c>
      <c r="Q3915" s="10" t="s">
        <v>8339</v>
      </c>
      <c r="R3915" t="s">
        <v>8340</v>
      </c>
      <c r="S3915">
        <f>YEAR(T3915)</f>
        <v>2015</v>
      </c>
      <c r="T3915" s="14">
        <f>(((J3915/60)/60)/24)+DATE(1970,1,1)</f>
        <v>42289.761192129634</v>
      </c>
      <c r="U3915" s="15">
        <f>(((I3915/60)/60)/24)+DATE(1970,1,1)</f>
        <v>42319.802858796291</v>
      </c>
    </row>
    <row r="3916" spans="1:21" ht="29" x14ac:dyDescent="0.35">
      <c r="A3916">
        <v>3563</v>
      </c>
      <c r="B3916" s="3" t="s">
        <v>3562</v>
      </c>
      <c r="C3916" s="3" t="s">
        <v>7673</v>
      </c>
      <c r="D3916" s="6">
        <v>500</v>
      </c>
      <c r="E3916" s="8">
        <v>6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>ROUND((E3916/D3916)*100,0)</f>
        <v>1</v>
      </c>
      <c r="P3916" s="8">
        <f>IFERROR(ROUND(E3916/L3916,2),0)</f>
        <v>0.24</v>
      </c>
      <c r="Q3916" s="10" t="s">
        <v>8339</v>
      </c>
      <c r="R3916" t="s">
        <v>8340</v>
      </c>
      <c r="S3916">
        <f>YEAR(T3916)</f>
        <v>2016</v>
      </c>
      <c r="T3916" s="14">
        <f>(((J3916/60)/60)/24)+DATE(1970,1,1)</f>
        <v>42555.671944444446</v>
      </c>
      <c r="U3916" s="15">
        <f>(((I3916/60)/60)/24)+DATE(1970,1,1)</f>
        <v>42583.791666666672</v>
      </c>
    </row>
    <row r="3917" spans="1:21" x14ac:dyDescent="0.35">
      <c r="A3917">
        <v>3572</v>
      </c>
      <c r="B3917" s="3" t="s">
        <v>3571</v>
      </c>
      <c r="C3917" s="3" t="s">
        <v>7682</v>
      </c>
      <c r="D3917" s="6">
        <v>500</v>
      </c>
      <c r="E3917" s="8">
        <v>5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>ROUND((E3917/D3917)*100,0)</f>
        <v>1</v>
      </c>
      <c r="P3917" s="8">
        <f>IFERROR(ROUND(E3917/L3917,2),0)</f>
        <v>0.56000000000000005</v>
      </c>
      <c r="Q3917" s="10" t="s">
        <v>8339</v>
      </c>
      <c r="R3917" t="s">
        <v>8340</v>
      </c>
      <c r="S3917">
        <f>YEAR(T3917)</f>
        <v>2015</v>
      </c>
      <c r="T3917" s="14">
        <f>(((J3917/60)/60)/24)+DATE(1970,1,1)</f>
        <v>42146.570393518516</v>
      </c>
      <c r="U3917" s="15">
        <f>(((I3917/60)/60)/24)+DATE(1970,1,1)</f>
        <v>42176.570393518516</v>
      </c>
    </row>
    <row r="3918" spans="1:21" ht="29" x14ac:dyDescent="0.35">
      <c r="A3918">
        <v>3579</v>
      </c>
      <c r="B3918" s="3" t="s">
        <v>3578</v>
      </c>
      <c r="C3918" s="3" t="s">
        <v>7689</v>
      </c>
      <c r="D3918" s="6">
        <v>500</v>
      </c>
      <c r="E3918" s="8">
        <v>5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>ROUND((E3918/D3918)*100,0)</f>
        <v>1</v>
      </c>
      <c r="P3918" s="8">
        <f>IFERROR(ROUND(E3918/L3918,2),0)</f>
        <v>0.36</v>
      </c>
      <c r="Q3918" s="10" t="s">
        <v>8339</v>
      </c>
      <c r="R3918" t="s">
        <v>8340</v>
      </c>
      <c r="S3918">
        <f>YEAR(T3918)</f>
        <v>2016</v>
      </c>
      <c r="T3918" s="14">
        <f>(((J3918/60)/60)/24)+DATE(1970,1,1)</f>
        <v>42430.762222222227</v>
      </c>
      <c r="U3918" s="15">
        <f>(((I3918/60)/60)/24)+DATE(1970,1,1)</f>
        <v>42460.720555555556</v>
      </c>
    </row>
    <row r="3919" spans="1:21" ht="29" x14ac:dyDescent="0.35">
      <c r="A3919">
        <v>3587</v>
      </c>
      <c r="B3919" s="3" t="s">
        <v>3586</v>
      </c>
      <c r="C3919" s="3" t="s">
        <v>7697</v>
      </c>
      <c r="D3919" s="6">
        <v>500</v>
      </c>
      <c r="E3919" s="8">
        <v>5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>ROUND((E3919/D3919)*100,0)</f>
        <v>1</v>
      </c>
      <c r="P3919" s="8">
        <f>IFERROR(ROUND(E3919/L3919,2),0)</f>
        <v>0.18</v>
      </c>
      <c r="Q3919" s="10" t="s">
        <v>8339</v>
      </c>
      <c r="R3919" t="s">
        <v>8340</v>
      </c>
      <c r="S3919">
        <f>YEAR(T3919)</f>
        <v>2016</v>
      </c>
      <c r="T3919" s="14">
        <f>(((J3919/60)/60)/24)+DATE(1970,1,1)</f>
        <v>42503.539976851855</v>
      </c>
      <c r="U3919" s="15">
        <f>(((I3919/60)/60)/24)+DATE(1970,1,1)</f>
        <v>42548.791666666672</v>
      </c>
    </row>
    <row r="3920" spans="1:21" ht="29" x14ac:dyDescent="0.35">
      <c r="A3920">
        <v>3599</v>
      </c>
      <c r="B3920" s="3" t="s">
        <v>3598</v>
      </c>
      <c r="C3920" s="3" t="s">
        <v>7709</v>
      </c>
      <c r="D3920" s="6">
        <v>500</v>
      </c>
      <c r="E3920" s="8">
        <v>4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>ROUND((E3920/D3920)*100,0)</f>
        <v>1</v>
      </c>
      <c r="P3920" s="8">
        <f>IFERROR(ROUND(E3920/L3920,2),0)</f>
        <v>0.24</v>
      </c>
      <c r="Q3920" s="10" t="s">
        <v>8339</v>
      </c>
      <c r="R3920" t="s">
        <v>8340</v>
      </c>
      <c r="S3920">
        <f>YEAR(T3920)</f>
        <v>2015</v>
      </c>
      <c r="T3920" s="14">
        <f>(((J3920/60)/60)/24)+DATE(1970,1,1)</f>
        <v>42220.79487268519</v>
      </c>
      <c r="U3920" s="15">
        <f>(((I3920/60)/60)/24)+DATE(1970,1,1)</f>
        <v>42246</v>
      </c>
    </row>
    <row r="3921" spans="1:21" ht="29" x14ac:dyDescent="0.35">
      <c r="A3921">
        <v>3632</v>
      </c>
      <c r="B3921" s="3" t="s">
        <v>3630</v>
      </c>
      <c r="C3921" s="3" t="s">
        <v>7742</v>
      </c>
      <c r="D3921" s="6">
        <v>500</v>
      </c>
      <c r="E3921" s="8">
        <v>1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>ROUND((E3921/D3921)*100,0)</f>
        <v>0</v>
      </c>
      <c r="P3921" s="8">
        <f>IFERROR(ROUND(E3921/L3921,2),0)</f>
        <v>1</v>
      </c>
      <c r="Q3921" s="10" t="s">
        <v>8339</v>
      </c>
      <c r="R3921" t="s">
        <v>8351</v>
      </c>
      <c r="S3921">
        <f>YEAR(T3921)</f>
        <v>2014</v>
      </c>
      <c r="T3921" s="14">
        <f>(((J3921/60)/60)/24)+DATE(1970,1,1)</f>
        <v>41946.936909722222</v>
      </c>
      <c r="U3921" s="15">
        <f>(((I3921/60)/60)/24)+DATE(1970,1,1)</f>
        <v>41966.936909722222</v>
      </c>
    </row>
    <row r="3922" spans="1:21" ht="29" x14ac:dyDescent="0.35">
      <c r="A3922">
        <v>3647</v>
      </c>
      <c r="B3922" s="3" t="s">
        <v>3645</v>
      </c>
      <c r="C3922" s="3" t="s">
        <v>7757</v>
      </c>
      <c r="D3922" s="6">
        <v>500</v>
      </c>
      <c r="E3922" s="8">
        <v>1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>ROUND((E3922/D3922)*100,0)</f>
        <v>0</v>
      </c>
      <c r="P3922" s="8">
        <f>IFERROR(ROUND(E3922/L3922,2),0)</f>
        <v>0.5</v>
      </c>
      <c r="Q3922" s="10" t="s">
        <v>8339</v>
      </c>
      <c r="R3922" t="s">
        <v>8351</v>
      </c>
      <c r="S3922">
        <f>YEAR(T3922)</f>
        <v>2016</v>
      </c>
      <c r="T3922" s="14">
        <f>(((J3922/60)/60)/24)+DATE(1970,1,1)</f>
        <v>42598.749155092592</v>
      </c>
      <c r="U3922" s="15">
        <f>(((I3922/60)/60)/24)+DATE(1970,1,1)</f>
        <v>42643.749155092592</v>
      </c>
    </row>
    <row r="3923" spans="1:21" ht="29" x14ac:dyDescent="0.35">
      <c r="A3923">
        <v>3650</v>
      </c>
      <c r="B3923" s="3" t="s">
        <v>3648</v>
      </c>
      <c r="C3923" s="3" t="s">
        <v>7760</v>
      </c>
      <c r="D3923" s="6">
        <v>500</v>
      </c>
      <c r="E3923" s="8">
        <v>1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>ROUND((E3923/D3923)*100,0)</f>
        <v>0</v>
      </c>
      <c r="P3923" s="8">
        <f>IFERROR(ROUND(E3923/L3923,2),0)</f>
        <v>0.06</v>
      </c>
      <c r="Q3923" s="10" t="s">
        <v>8339</v>
      </c>
      <c r="R3923" t="s">
        <v>8340</v>
      </c>
      <c r="S3923">
        <f>YEAR(T3923)</f>
        <v>2016</v>
      </c>
      <c r="T3923" s="14">
        <f>(((J3923/60)/60)/24)+DATE(1970,1,1)</f>
        <v>42381.478981481487</v>
      </c>
      <c r="U3923" s="15">
        <f>(((I3923/60)/60)/24)+DATE(1970,1,1)</f>
        <v>42402.478981481487</v>
      </c>
    </row>
    <row r="3924" spans="1:21" ht="29" x14ac:dyDescent="0.35">
      <c r="A3924">
        <v>3651</v>
      </c>
      <c r="B3924" s="3" t="s">
        <v>3649</v>
      </c>
      <c r="C3924" s="3" t="s">
        <v>7761</v>
      </c>
      <c r="D3924" s="6">
        <v>500</v>
      </c>
      <c r="E3924" s="8">
        <v>1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>ROUND((E3924/D3924)*100,0)</f>
        <v>0</v>
      </c>
      <c r="P3924" s="8">
        <f>IFERROR(ROUND(E3924/L3924,2),0)</f>
        <v>0.11</v>
      </c>
      <c r="Q3924" s="10" t="s">
        <v>8339</v>
      </c>
      <c r="R3924" t="s">
        <v>8340</v>
      </c>
      <c r="S3924">
        <f>YEAR(T3924)</f>
        <v>2014</v>
      </c>
      <c r="T3924" s="14">
        <f>(((J3924/60)/60)/24)+DATE(1970,1,1)</f>
        <v>41828.646319444444</v>
      </c>
      <c r="U3924" s="15">
        <f>(((I3924/60)/60)/24)+DATE(1970,1,1)</f>
        <v>41861.665972222225</v>
      </c>
    </row>
    <row r="3925" spans="1:21" x14ac:dyDescent="0.35">
      <c r="A3925">
        <v>3700</v>
      </c>
      <c r="B3925" s="3" t="s">
        <v>3697</v>
      </c>
      <c r="C3925" s="3" t="s">
        <v>7810</v>
      </c>
      <c r="D3925" s="6">
        <v>500</v>
      </c>
      <c r="E3925" s="8">
        <v>1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>ROUND((E3925/D3925)*100,0)</f>
        <v>0</v>
      </c>
      <c r="P3925" s="8">
        <f>IFERROR(ROUND(E3925/L3925,2),0)</f>
        <v>0.06</v>
      </c>
      <c r="Q3925" s="10" t="s">
        <v>8339</v>
      </c>
      <c r="R3925" t="s">
        <v>8340</v>
      </c>
      <c r="S3925">
        <f>YEAR(T3925)</f>
        <v>2014</v>
      </c>
      <c r="T3925" s="14">
        <f>(((J3925/60)/60)/24)+DATE(1970,1,1)</f>
        <v>41882.585648148146</v>
      </c>
      <c r="U3925" s="15">
        <f>(((I3925/60)/60)/24)+DATE(1970,1,1)</f>
        <v>41912.666666666664</v>
      </c>
    </row>
    <row r="3926" spans="1:21" x14ac:dyDescent="0.35">
      <c r="A3926">
        <v>3711</v>
      </c>
      <c r="B3926" s="3" t="s">
        <v>3708</v>
      </c>
      <c r="C3926" s="3" t="s">
        <v>7821</v>
      </c>
      <c r="D3926" s="6">
        <v>500</v>
      </c>
      <c r="E3926" s="8">
        <v>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>ROUND((E3926/D3926)*100,0)</f>
        <v>0</v>
      </c>
      <c r="P3926" s="8">
        <f>IFERROR(ROUND(E3926/L3926,2),0)</f>
        <v>0</v>
      </c>
      <c r="Q3926" s="10" t="s">
        <v>8339</v>
      </c>
      <c r="R3926" t="s">
        <v>8340</v>
      </c>
      <c r="S3926">
        <f>YEAR(T3926)</f>
        <v>2014</v>
      </c>
      <c r="T3926" s="14">
        <f>(((J3926/60)/60)/24)+DATE(1970,1,1)</f>
        <v>41779.724224537036</v>
      </c>
      <c r="U3926" s="15">
        <f>(((I3926/60)/60)/24)+DATE(1970,1,1)</f>
        <v>41805.666666666664</v>
      </c>
    </row>
    <row r="3927" spans="1:21" ht="29" x14ac:dyDescent="0.35">
      <c r="A3927">
        <v>3718</v>
      </c>
      <c r="B3927" s="3" t="s">
        <v>3715</v>
      </c>
      <c r="C3927" s="3" t="s">
        <v>7828</v>
      </c>
      <c r="D3927" s="6">
        <v>500</v>
      </c>
      <c r="E3927" s="8">
        <v>0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>ROUND((E3927/D3927)*100,0)</f>
        <v>0</v>
      </c>
      <c r="P3927" s="8">
        <f>IFERROR(ROUND(E3927/L3927,2),0)</f>
        <v>0</v>
      </c>
      <c r="Q3927" s="10" t="s">
        <v>8339</v>
      </c>
      <c r="R3927" t="s">
        <v>8340</v>
      </c>
      <c r="S3927">
        <f>YEAR(T3927)</f>
        <v>2015</v>
      </c>
      <c r="T3927" s="14">
        <f>(((J3927/60)/60)/24)+DATE(1970,1,1)</f>
        <v>42032.716145833328</v>
      </c>
      <c r="U3927" s="15">
        <f>(((I3927/60)/60)/24)+DATE(1970,1,1)</f>
        <v>42062.716145833328</v>
      </c>
    </row>
    <row r="3928" spans="1:21" ht="29" x14ac:dyDescent="0.35">
      <c r="A3928">
        <v>3749</v>
      </c>
      <c r="B3928" s="3" t="s">
        <v>3746</v>
      </c>
      <c r="C3928" s="3" t="s">
        <v>7859</v>
      </c>
      <c r="D3928" s="6">
        <v>500</v>
      </c>
      <c r="E3928" s="8">
        <v>0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>ROUND((E3928/D3928)*100,0)</f>
        <v>0</v>
      </c>
      <c r="P3928" s="8">
        <f>IFERROR(ROUND(E3928/L3928,2),0)</f>
        <v>0</v>
      </c>
      <c r="Q3928" s="10" t="s">
        <v>8339</v>
      </c>
      <c r="R3928" t="s">
        <v>8351</v>
      </c>
      <c r="S3928">
        <f>YEAR(T3928)</f>
        <v>2016</v>
      </c>
      <c r="T3928" s="14">
        <f>(((J3928/60)/60)/24)+DATE(1970,1,1)</f>
        <v>42458.127175925925</v>
      </c>
      <c r="U3928" s="15">
        <f>(((I3928/60)/60)/24)+DATE(1970,1,1)</f>
        <v>42489.165972222225</v>
      </c>
    </row>
    <row r="3929" spans="1:21" ht="29" x14ac:dyDescent="0.35">
      <c r="A3929">
        <v>3752</v>
      </c>
      <c r="B3929" s="3" t="s">
        <v>3749</v>
      </c>
      <c r="C3929" s="3" t="s">
        <v>7862</v>
      </c>
      <c r="D3929" s="6">
        <v>500</v>
      </c>
      <c r="E3929" s="8">
        <v>0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>ROUND((E3929/D3929)*100,0)</f>
        <v>0</v>
      </c>
      <c r="P3929" s="8">
        <f>IFERROR(ROUND(E3929/L3929,2),0)</f>
        <v>0</v>
      </c>
      <c r="Q3929" s="10" t="s">
        <v>8339</v>
      </c>
      <c r="R3929" t="s">
        <v>8351</v>
      </c>
      <c r="S3929">
        <f>YEAR(T3929)</f>
        <v>2016</v>
      </c>
      <c r="T3929" s="14">
        <f>(((J3929/60)/60)/24)+DATE(1970,1,1)</f>
        <v>42619.802488425921</v>
      </c>
      <c r="U3929" s="15">
        <f>(((I3929/60)/60)/24)+DATE(1970,1,1)</f>
        <v>42659.875</v>
      </c>
    </row>
    <row r="3930" spans="1:21" ht="29" x14ac:dyDescent="0.35">
      <c r="A3930">
        <v>3761</v>
      </c>
      <c r="B3930" s="3" t="s">
        <v>3758</v>
      </c>
      <c r="C3930" s="3" t="s">
        <v>7871</v>
      </c>
      <c r="D3930" s="6">
        <v>500</v>
      </c>
      <c r="E3930" s="8">
        <v>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>ROUND((E3930/D3930)*100,0)</f>
        <v>0</v>
      </c>
      <c r="P3930" s="8">
        <f>IFERROR(ROUND(E3930/L3930,2),0)</f>
        <v>0</v>
      </c>
      <c r="Q3930" s="10" t="s">
        <v>8339</v>
      </c>
      <c r="R3930" t="s">
        <v>8351</v>
      </c>
      <c r="S3930">
        <f>YEAR(T3930)</f>
        <v>2015</v>
      </c>
      <c r="T3930" s="14">
        <f>(((J3930/60)/60)/24)+DATE(1970,1,1)</f>
        <v>42173.466863425929</v>
      </c>
      <c r="U3930" s="15">
        <f>(((I3930/60)/60)/24)+DATE(1970,1,1)</f>
        <v>42226.958333333328</v>
      </c>
    </row>
    <row r="3931" spans="1:21" ht="29" x14ac:dyDescent="0.35">
      <c r="A3931">
        <v>3829</v>
      </c>
      <c r="B3931" s="3" t="s">
        <v>3826</v>
      </c>
      <c r="C3931" s="3" t="s">
        <v>7938</v>
      </c>
      <c r="D3931" s="6">
        <v>500</v>
      </c>
      <c r="E3931" s="8">
        <v>0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>ROUND((E3931/D3931)*100,0)</f>
        <v>0</v>
      </c>
      <c r="P3931" s="8">
        <f>IFERROR(ROUND(E3931/L3931,2),0)</f>
        <v>0</v>
      </c>
      <c r="Q3931" s="10" t="s">
        <v>8339</v>
      </c>
      <c r="R3931" t="s">
        <v>8340</v>
      </c>
      <c r="S3931">
        <f>YEAR(T3931)</f>
        <v>2016</v>
      </c>
      <c r="T3931" s="14">
        <f>(((J3931/60)/60)/24)+DATE(1970,1,1)</f>
        <v>42593.865405092598</v>
      </c>
      <c r="U3931" s="15">
        <f>(((I3931/60)/60)/24)+DATE(1970,1,1)</f>
        <v>42613.865405092598</v>
      </c>
    </row>
    <row r="3932" spans="1:21" ht="29" x14ac:dyDescent="0.35">
      <c r="A3932">
        <v>3831</v>
      </c>
      <c r="B3932" s="3" t="s">
        <v>3828</v>
      </c>
      <c r="C3932" s="3" t="s">
        <v>7940</v>
      </c>
      <c r="D3932" s="6">
        <v>500</v>
      </c>
      <c r="E3932" s="8">
        <v>0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>ROUND((E3932/D3932)*100,0)</f>
        <v>0</v>
      </c>
      <c r="P3932" s="8">
        <f>IFERROR(ROUND(E3932/L3932,2),0)</f>
        <v>0</v>
      </c>
      <c r="Q3932" s="10" t="s">
        <v>8339</v>
      </c>
      <c r="R3932" t="s">
        <v>8340</v>
      </c>
      <c r="S3932">
        <f>YEAR(T3932)</f>
        <v>2014</v>
      </c>
      <c r="T3932" s="14">
        <f>(((J3932/60)/60)/24)+DATE(1970,1,1)</f>
        <v>41927.848900462966</v>
      </c>
      <c r="U3932" s="15">
        <f>(((I3932/60)/60)/24)+DATE(1970,1,1)</f>
        <v>41948.890567129631</v>
      </c>
    </row>
    <row r="3933" spans="1:21" ht="29" x14ac:dyDescent="0.35">
      <c r="A3933">
        <v>3858</v>
      </c>
      <c r="B3933" s="3" t="s">
        <v>3855</v>
      </c>
      <c r="C3933" s="3" t="s">
        <v>7967</v>
      </c>
      <c r="D3933" s="6">
        <v>500</v>
      </c>
      <c r="E3933" s="8">
        <v>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>ROUND((E3933/D3933)*100,0)</f>
        <v>0</v>
      </c>
      <c r="P3933" s="8">
        <f>IFERROR(ROUND(E3933/L3933,2),0)</f>
        <v>0</v>
      </c>
      <c r="Q3933" s="10" t="s">
        <v>8339</v>
      </c>
      <c r="R3933" t="s">
        <v>8340</v>
      </c>
      <c r="S3933">
        <f>YEAR(T3933)</f>
        <v>2015</v>
      </c>
      <c r="T3933" s="14">
        <f>(((J3933/60)/60)/24)+DATE(1970,1,1)</f>
        <v>42128.431064814817</v>
      </c>
      <c r="U3933" s="15">
        <f>(((I3933/60)/60)/24)+DATE(1970,1,1)</f>
        <v>42146.875</v>
      </c>
    </row>
    <row r="3934" spans="1:21" x14ac:dyDescent="0.35">
      <c r="A3934">
        <v>3881</v>
      </c>
      <c r="B3934" s="3" t="s">
        <v>3878</v>
      </c>
      <c r="C3934" s="3" t="s">
        <v>7990</v>
      </c>
      <c r="D3934" s="6">
        <v>500</v>
      </c>
      <c r="E3934" s="8">
        <v>0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>ROUND((E3934/D3934)*100,0)</f>
        <v>0</v>
      </c>
      <c r="P3934" s="8">
        <f>IFERROR(ROUND(E3934/L3934,2),0)</f>
        <v>0</v>
      </c>
      <c r="Q3934" s="10" t="s">
        <v>8339</v>
      </c>
      <c r="R3934" t="s">
        <v>8351</v>
      </c>
      <c r="S3934">
        <f>YEAR(T3934)</f>
        <v>2017</v>
      </c>
      <c r="T3934" s="14">
        <f>(((J3934/60)/60)/24)+DATE(1970,1,1)</f>
        <v>42756.018506944441</v>
      </c>
      <c r="U3934" s="15">
        <f>(((I3934/60)/60)/24)+DATE(1970,1,1)</f>
        <v>42786.018506944441</v>
      </c>
    </row>
    <row r="3935" spans="1:21" ht="29" x14ac:dyDescent="0.35">
      <c r="A3935">
        <v>3991</v>
      </c>
      <c r="B3935" s="3" t="s">
        <v>3987</v>
      </c>
      <c r="C3935" s="3" t="s">
        <v>8097</v>
      </c>
      <c r="D3935" s="6">
        <v>500</v>
      </c>
      <c r="E3935" s="8">
        <v>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>ROUND((E3935/D3935)*100,0)</f>
        <v>0</v>
      </c>
      <c r="P3935" s="8">
        <f>IFERROR(ROUND(E3935/L3935,2),0)</f>
        <v>0</v>
      </c>
      <c r="Q3935" s="10" t="s">
        <v>8339</v>
      </c>
      <c r="R3935" t="s">
        <v>8340</v>
      </c>
      <c r="S3935">
        <f>YEAR(T3935)</f>
        <v>2015</v>
      </c>
      <c r="T3935" s="14">
        <f>(((J3935/60)/60)/24)+DATE(1970,1,1)</f>
        <v>42125.644467592589</v>
      </c>
      <c r="U3935" s="15">
        <f>(((I3935/60)/60)/24)+DATE(1970,1,1)</f>
        <v>42155.644467592589</v>
      </c>
    </row>
    <row r="3936" spans="1:21" x14ac:dyDescent="0.35">
      <c r="A3936">
        <v>4004</v>
      </c>
      <c r="B3936" s="3" t="s">
        <v>4000</v>
      </c>
      <c r="C3936" s="3" t="s">
        <v>8109</v>
      </c>
      <c r="D3936" s="6">
        <v>500</v>
      </c>
      <c r="E3936" s="8">
        <v>0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>ROUND((E3936/D3936)*100,0)</f>
        <v>0</v>
      </c>
      <c r="P3936" s="8">
        <f>IFERROR(ROUND(E3936/L3936,2),0)</f>
        <v>0</v>
      </c>
      <c r="Q3936" s="10" t="s">
        <v>8339</v>
      </c>
      <c r="R3936" t="s">
        <v>8340</v>
      </c>
      <c r="S3936">
        <f>YEAR(T3936)</f>
        <v>2014</v>
      </c>
      <c r="T3936" s="14">
        <f>(((J3936/60)/60)/24)+DATE(1970,1,1)</f>
        <v>41890.16269675926</v>
      </c>
      <c r="U3936" s="15">
        <f>(((I3936/60)/60)/24)+DATE(1970,1,1)</f>
        <v>41920.16269675926</v>
      </c>
    </row>
    <row r="3937" spans="1:21" ht="29" x14ac:dyDescent="0.35">
      <c r="A3937">
        <v>4016</v>
      </c>
      <c r="B3937" s="3" t="s">
        <v>4012</v>
      </c>
      <c r="C3937" s="3" t="s">
        <v>8121</v>
      </c>
      <c r="D3937" s="6">
        <v>500</v>
      </c>
      <c r="E3937" s="8">
        <v>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>ROUND((E3937/D3937)*100,0)</f>
        <v>0</v>
      </c>
      <c r="P3937" s="8">
        <f>IFERROR(ROUND(E3937/L3937,2),0)</f>
        <v>0</v>
      </c>
      <c r="Q3937" s="10" t="s">
        <v>8339</v>
      </c>
      <c r="R3937" t="s">
        <v>8340</v>
      </c>
      <c r="S3937">
        <f>YEAR(T3937)</f>
        <v>2014</v>
      </c>
      <c r="T3937" s="14">
        <f>(((J3937/60)/60)/24)+DATE(1970,1,1)</f>
        <v>41869.872685185182</v>
      </c>
      <c r="U3937" s="15">
        <f>(((I3937/60)/60)/24)+DATE(1970,1,1)</f>
        <v>41899.872685185182</v>
      </c>
    </row>
    <row r="3938" spans="1:21" ht="29" x14ac:dyDescent="0.35">
      <c r="A3938">
        <v>4039</v>
      </c>
      <c r="B3938" s="3" t="s">
        <v>4035</v>
      </c>
      <c r="C3938" s="3" t="s">
        <v>8143</v>
      </c>
      <c r="D3938" s="6">
        <v>500</v>
      </c>
      <c r="E3938" s="8">
        <v>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>ROUND((E3938/D3938)*100,0)</f>
        <v>0</v>
      </c>
      <c r="P3938" s="8">
        <f>IFERROR(ROUND(E3938/L3938,2),0)</f>
        <v>0</v>
      </c>
      <c r="Q3938" s="10" t="s">
        <v>8339</v>
      </c>
      <c r="R3938" t="s">
        <v>8340</v>
      </c>
      <c r="S3938">
        <f>YEAR(T3938)</f>
        <v>2015</v>
      </c>
      <c r="T3938" s="14">
        <f>(((J3938/60)/60)/24)+DATE(1970,1,1)</f>
        <v>42305.670914351853</v>
      </c>
      <c r="U3938" s="15">
        <f>(((I3938/60)/60)/24)+DATE(1970,1,1)</f>
        <v>42339.249305555553</v>
      </c>
    </row>
    <row r="3939" spans="1:21" ht="29" x14ac:dyDescent="0.3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>ROUND((E3939/D3939)*100,0)</f>
        <v>0</v>
      </c>
      <c r="P3939" s="8">
        <f>IFERROR(ROUND(E3939/L3939,2),0)</f>
        <v>0</v>
      </c>
      <c r="Q3939" s="10" t="s">
        <v>8339</v>
      </c>
      <c r="R3939" t="s">
        <v>8340</v>
      </c>
      <c r="S3939">
        <f>YEAR(T3939)</f>
        <v>2014</v>
      </c>
      <c r="T3939" s="14">
        <f>(((J3939/60)/60)/24)+DATE(1970,1,1)</f>
        <v>41761.810150462967</v>
      </c>
      <c r="U3939" s="15">
        <f>(((I3939/60)/60)/24)+DATE(1970,1,1)</f>
        <v>41768.286805555559</v>
      </c>
    </row>
    <row r="3940" spans="1:21" ht="29" x14ac:dyDescent="0.35">
      <c r="A3940">
        <v>4053</v>
      </c>
      <c r="B3940" s="3" t="s">
        <v>4049</v>
      </c>
      <c r="C3940" s="3" t="s">
        <v>8157</v>
      </c>
      <c r="D3940" s="6">
        <v>500</v>
      </c>
      <c r="E3940" s="8">
        <v>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>ROUND((E3940/D3940)*100,0)</f>
        <v>0</v>
      </c>
      <c r="P3940" s="8">
        <f>IFERROR(ROUND(E3940/L3940,2),0)</f>
        <v>0</v>
      </c>
      <c r="Q3940" s="10" t="s">
        <v>8339</v>
      </c>
      <c r="R3940" t="s">
        <v>8340</v>
      </c>
      <c r="S3940">
        <f>YEAR(T3940)</f>
        <v>2014</v>
      </c>
      <c r="T3940" s="14">
        <f>(((J3940/60)/60)/24)+DATE(1970,1,1)</f>
        <v>41928.690138888887</v>
      </c>
      <c r="U3940" s="15">
        <f>(((I3940/60)/60)/24)+DATE(1970,1,1)</f>
        <v>41958.833333333328</v>
      </c>
    </row>
    <row r="3941" spans="1:21" ht="29" x14ac:dyDescent="0.35">
      <c r="A3941">
        <v>4102</v>
      </c>
      <c r="B3941" s="3" t="s">
        <v>4098</v>
      </c>
      <c r="C3941" s="3" t="s">
        <v>8205</v>
      </c>
      <c r="D3941" s="6">
        <v>500</v>
      </c>
      <c r="E3941" s="8">
        <v>0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>ROUND((E3941/D3941)*100,0)</f>
        <v>0</v>
      </c>
      <c r="P3941" s="8">
        <f>IFERROR(ROUND(E3941/L3941,2),0)</f>
        <v>0</v>
      </c>
      <c r="Q3941" s="10" t="s">
        <v>8339</v>
      </c>
      <c r="R3941" t="s">
        <v>8340</v>
      </c>
      <c r="S3941">
        <f>YEAR(T3941)</f>
        <v>2016</v>
      </c>
      <c r="T3941" s="14">
        <f>(((J3941/60)/60)/24)+DATE(1970,1,1)</f>
        <v>42475.848067129627</v>
      </c>
      <c r="U3941" s="15">
        <f>(((I3941/60)/60)/24)+DATE(1970,1,1)</f>
        <v>42505.848067129627</v>
      </c>
    </row>
    <row r="3942" spans="1:21" ht="29" x14ac:dyDescent="0.3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>ROUND((E3942/D3942)*100,0)</f>
        <v>0</v>
      </c>
      <c r="P3942" s="8">
        <f>IFERROR(ROUND(E3942/L3942,2),0)</f>
        <v>0</v>
      </c>
      <c r="Q3942" s="10" t="s">
        <v>8339</v>
      </c>
      <c r="R3942" t="s">
        <v>8340</v>
      </c>
      <c r="S3942">
        <f>YEAR(T3942)</f>
        <v>2015</v>
      </c>
      <c r="T3942" s="14">
        <f>(((J3942/60)/60)/24)+DATE(1970,1,1)</f>
        <v>42307.539398148147</v>
      </c>
      <c r="U3942" s="15">
        <f>(((I3942/60)/60)/24)+DATE(1970,1,1)</f>
        <v>42337.581064814818</v>
      </c>
    </row>
    <row r="3943" spans="1:21" ht="29" x14ac:dyDescent="0.35">
      <c r="A3943">
        <v>2067</v>
      </c>
      <c r="B3943" s="3" t="s">
        <v>2068</v>
      </c>
      <c r="C3943" s="3" t="s">
        <v>6177</v>
      </c>
      <c r="D3943" s="6">
        <v>495</v>
      </c>
      <c r="E3943" s="8">
        <v>1538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>ROUND((E3943/D3943)*100,0)</f>
        <v>311</v>
      </c>
      <c r="P3943" s="8">
        <f>IFERROR(ROUND(E3943/L3943,2),0)</f>
        <v>153.80000000000001</v>
      </c>
      <c r="Q3943" s="10" t="s">
        <v>8316</v>
      </c>
      <c r="R3943" t="s">
        <v>8317</v>
      </c>
      <c r="S3943">
        <f>YEAR(T3943)</f>
        <v>2015</v>
      </c>
      <c r="T3943" s="14">
        <f>(((J3943/60)/60)/24)+DATE(1970,1,1)</f>
        <v>42115.853888888887</v>
      </c>
      <c r="U3943" s="15">
        <f>(((I3943/60)/60)/24)+DATE(1970,1,1)</f>
        <v>42148.853888888887</v>
      </c>
    </row>
    <row r="3944" spans="1:21" ht="29" x14ac:dyDescent="0.35">
      <c r="A3944">
        <v>2256</v>
      </c>
      <c r="B3944" s="3" t="s">
        <v>2257</v>
      </c>
      <c r="C3944" s="3" t="s">
        <v>6366</v>
      </c>
      <c r="D3944" s="6">
        <v>480</v>
      </c>
      <c r="E3944" s="8">
        <v>1140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>ROUND((E3944/D3944)*100,0)</f>
        <v>238</v>
      </c>
      <c r="P3944" s="8">
        <f>IFERROR(ROUND(E3944/L3944,2),0)</f>
        <v>22.8</v>
      </c>
      <c r="Q3944" s="10" t="s">
        <v>8311</v>
      </c>
      <c r="R3944" t="s">
        <v>8312</v>
      </c>
      <c r="S3944">
        <f>YEAR(T3944)</f>
        <v>2016</v>
      </c>
      <c r="T3944" s="14">
        <f>(((J3944/60)/60)/24)+DATE(1970,1,1)</f>
        <v>42682.451921296291</v>
      </c>
      <c r="U3944" s="15">
        <f>(((I3944/60)/60)/24)+DATE(1970,1,1)</f>
        <v>42696.451921296291</v>
      </c>
    </row>
    <row r="3945" spans="1:21" ht="29" x14ac:dyDescent="0.35">
      <c r="A3945">
        <v>1896</v>
      </c>
      <c r="B3945" s="3" t="s">
        <v>1897</v>
      </c>
      <c r="C3945" s="3" t="s">
        <v>6006</v>
      </c>
      <c r="D3945" s="6">
        <v>451</v>
      </c>
      <c r="E3945" s="8">
        <v>2005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>ROUND((E3945/D3945)*100,0)</f>
        <v>445</v>
      </c>
      <c r="P3945" s="8">
        <f>IFERROR(ROUND(E3945/L3945,2),0)</f>
        <v>154.22999999999999</v>
      </c>
      <c r="Q3945" s="10" t="s">
        <v>8313</v>
      </c>
      <c r="R3945" t="s">
        <v>8343</v>
      </c>
      <c r="S3945">
        <f>YEAR(T3945)</f>
        <v>2012</v>
      </c>
      <c r="T3945" s="14">
        <f>(((J3945/60)/60)/24)+DATE(1970,1,1)</f>
        <v>40981.710243055553</v>
      </c>
      <c r="U3945" s="15">
        <f>(((I3945/60)/60)/24)+DATE(1970,1,1)</f>
        <v>41011.710243055553</v>
      </c>
    </row>
    <row r="3946" spans="1:21" x14ac:dyDescent="0.35">
      <c r="A3946">
        <v>115</v>
      </c>
      <c r="B3946" s="3" t="s">
        <v>117</v>
      </c>
      <c r="C3946" s="3" t="s">
        <v>4226</v>
      </c>
      <c r="D3946" s="6">
        <v>450</v>
      </c>
      <c r="E3946" s="8">
        <v>71771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>ROUND((E3946/D3946)*100,0)</f>
        <v>15949</v>
      </c>
      <c r="P3946" s="8">
        <f>IFERROR(ROUND(E3946/L3946,2),0)</f>
        <v>3262.32</v>
      </c>
      <c r="Q3946" s="10" t="s">
        <v>8308</v>
      </c>
      <c r="R3946" t="s">
        <v>8310</v>
      </c>
      <c r="S3946">
        <f>YEAR(T3946)</f>
        <v>2012</v>
      </c>
      <c r="T3946" s="14">
        <f>(((J3946/60)/60)/24)+DATE(1970,1,1)</f>
        <v>40918.738935185182</v>
      </c>
      <c r="U3946" s="15">
        <f>(((I3946/60)/60)/24)+DATE(1970,1,1)</f>
        <v>40943.738935185182</v>
      </c>
    </row>
    <row r="3947" spans="1:21" x14ac:dyDescent="0.35">
      <c r="A3947">
        <v>177</v>
      </c>
      <c r="B3947" s="3" t="s">
        <v>179</v>
      </c>
      <c r="C3947" s="3" t="s">
        <v>4287</v>
      </c>
      <c r="D3947" s="6">
        <v>450</v>
      </c>
      <c r="E3947" s="8">
        <v>45979.01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>ROUND((E3947/D3947)*100,0)</f>
        <v>10218</v>
      </c>
      <c r="P3947" s="8">
        <f>IFERROR(ROUND(E3947/L3947,2),0)</f>
        <v>6568.43</v>
      </c>
      <c r="Q3947" s="10" t="s">
        <v>8308</v>
      </c>
      <c r="R3947" t="s">
        <v>8323</v>
      </c>
      <c r="S3947">
        <f>YEAR(T3947)</f>
        <v>2015</v>
      </c>
      <c r="T3947" s="14">
        <f>(((J3947/60)/60)/24)+DATE(1970,1,1)</f>
        <v>42070.047754629632</v>
      </c>
      <c r="U3947" s="15">
        <f>(((I3947/60)/60)/24)+DATE(1970,1,1)</f>
        <v>42087.00608796296</v>
      </c>
    </row>
    <row r="3948" spans="1:21" ht="29" x14ac:dyDescent="0.35">
      <c r="A3948">
        <v>439</v>
      </c>
      <c r="B3948" s="3" t="s">
        <v>440</v>
      </c>
      <c r="C3948" s="3" t="s">
        <v>4549</v>
      </c>
      <c r="D3948" s="6">
        <v>450</v>
      </c>
      <c r="E3948" s="8">
        <v>18221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>ROUND((E3948/D3948)*100,0)</f>
        <v>4049</v>
      </c>
      <c r="P3948" s="8">
        <f>IFERROR(ROUND(E3948/L3948,2),0)</f>
        <v>0</v>
      </c>
      <c r="Q3948" s="10" t="s">
        <v>8308</v>
      </c>
      <c r="R3948" t="s">
        <v>8335</v>
      </c>
      <c r="S3948">
        <f>YEAR(T3948)</f>
        <v>2014</v>
      </c>
      <c r="T3948" s="14">
        <f>(((J3948/60)/60)/24)+DATE(1970,1,1)</f>
        <v>41919.761782407404</v>
      </c>
      <c r="U3948" s="15">
        <f>(((I3948/60)/60)/24)+DATE(1970,1,1)</f>
        <v>41929.761782407404</v>
      </c>
    </row>
    <row r="3949" spans="1:21" ht="29" x14ac:dyDescent="0.35">
      <c r="A3949">
        <v>1810</v>
      </c>
      <c r="B3949" s="3" t="s">
        <v>1811</v>
      </c>
      <c r="C3949" s="3" t="s">
        <v>5920</v>
      </c>
      <c r="D3949" s="6">
        <v>450</v>
      </c>
      <c r="E3949" s="8">
        <v>2141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>ROUND((E3949/D3949)*100,0)</f>
        <v>476</v>
      </c>
      <c r="P3949" s="8">
        <f>IFERROR(ROUND(E3949/L3949,2),0)</f>
        <v>1070.5</v>
      </c>
      <c r="Q3949" s="10" t="s">
        <v>8325</v>
      </c>
      <c r="R3949" t="s">
        <v>8331</v>
      </c>
      <c r="S3949">
        <f>YEAR(T3949)</f>
        <v>2014</v>
      </c>
      <c r="T3949" s="14">
        <f>(((J3949/60)/60)/24)+DATE(1970,1,1)</f>
        <v>41860.91002314815</v>
      </c>
      <c r="U3949" s="15">
        <f>(((I3949/60)/60)/24)+DATE(1970,1,1)</f>
        <v>41872.91002314815</v>
      </c>
    </row>
    <row r="3950" spans="1:21" ht="29" x14ac:dyDescent="0.35">
      <c r="A3950">
        <v>2836</v>
      </c>
      <c r="B3950" s="3" t="s">
        <v>2836</v>
      </c>
      <c r="C3950" s="3" t="s">
        <v>6946</v>
      </c>
      <c r="D3950" s="6">
        <v>450</v>
      </c>
      <c r="E3950" s="8">
        <v>301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>ROUND((E3950/D3950)*100,0)</f>
        <v>67</v>
      </c>
      <c r="P3950" s="8">
        <f>IFERROR(ROUND(E3950/L3950,2),0)</f>
        <v>27.36</v>
      </c>
      <c r="Q3950" s="10" t="s">
        <v>8339</v>
      </c>
      <c r="R3950" t="s">
        <v>8340</v>
      </c>
      <c r="S3950">
        <f>YEAR(T3950)</f>
        <v>2017</v>
      </c>
      <c r="T3950" s="14">
        <f>(((J3950/60)/60)/24)+DATE(1970,1,1)</f>
        <v>42746.261782407411</v>
      </c>
      <c r="U3950" s="15">
        <f>(((I3950/60)/60)/24)+DATE(1970,1,1)</f>
        <v>42784.207638888889</v>
      </c>
    </row>
    <row r="3951" spans="1:21" ht="29" x14ac:dyDescent="0.35">
      <c r="A3951">
        <v>2217</v>
      </c>
      <c r="B3951" s="3" t="s">
        <v>2218</v>
      </c>
      <c r="C3951" s="3" t="s">
        <v>6327</v>
      </c>
      <c r="D3951" s="6">
        <v>420</v>
      </c>
      <c r="E3951" s="8">
        <v>1217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>ROUND((E3951/D3951)*100,0)</f>
        <v>290</v>
      </c>
      <c r="P3951" s="8">
        <f>IFERROR(ROUND(E3951/L3951,2),0)</f>
        <v>135.22</v>
      </c>
      <c r="Q3951" s="10" t="s">
        <v>8313</v>
      </c>
      <c r="R3951" t="s">
        <v>8320</v>
      </c>
      <c r="S3951">
        <f>YEAR(T3951)</f>
        <v>2015</v>
      </c>
      <c r="T3951" s="14">
        <f>(((J3951/60)/60)/24)+DATE(1970,1,1)</f>
        <v>42299.776770833334</v>
      </c>
      <c r="U3951" s="15">
        <f>(((I3951/60)/60)/24)+DATE(1970,1,1)</f>
        <v>42310.333333333328</v>
      </c>
    </row>
    <row r="3952" spans="1:21" ht="29" x14ac:dyDescent="0.35">
      <c r="A3952">
        <v>2362</v>
      </c>
      <c r="B3952" s="3" t="s">
        <v>2363</v>
      </c>
      <c r="C3952" s="3" t="s">
        <v>6472</v>
      </c>
      <c r="D3952" s="6">
        <v>420</v>
      </c>
      <c r="E3952" s="8">
        <v>1000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>ROUND((E3952/D3952)*100,0)</f>
        <v>238</v>
      </c>
      <c r="P3952" s="8">
        <f>IFERROR(ROUND(E3952/L3952,2),0)</f>
        <v>500</v>
      </c>
      <c r="Q3952" s="10" t="s">
        <v>8316</v>
      </c>
      <c r="R3952" t="s">
        <v>8334</v>
      </c>
      <c r="S3952">
        <f>YEAR(T3952)</f>
        <v>2014</v>
      </c>
      <c r="T3952" s="14">
        <f>(((J3952/60)/60)/24)+DATE(1970,1,1)</f>
        <v>41954.688310185185</v>
      </c>
      <c r="U3952" s="15">
        <f>(((I3952/60)/60)/24)+DATE(1970,1,1)</f>
        <v>41984.688310185185</v>
      </c>
    </row>
    <row r="3953" spans="1:21" ht="29" x14ac:dyDescent="0.35">
      <c r="A3953">
        <v>77</v>
      </c>
      <c r="B3953" s="3" t="s">
        <v>79</v>
      </c>
      <c r="C3953" s="3" t="s">
        <v>4188</v>
      </c>
      <c r="D3953" s="6">
        <v>400</v>
      </c>
      <c r="E3953" s="8">
        <v>106084.5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>ROUND((E3953/D3953)*100,0)</f>
        <v>26521</v>
      </c>
      <c r="P3953" s="8">
        <f>IFERROR(ROUND(E3953/L3953,2),0)</f>
        <v>4080.17</v>
      </c>
      <c r="Q3953" s="10" t="s">
        <v>8308</v>
      </c>
      <c r="R3953" t="s">
        <v>8310</v>
      </c>
      <c r="S3953">
        <f>YEAR(T3953)</f>
        <v>2012</v>
      </c>
      <c r="T3953" s="14">
        <f>(((J3953/60)/60)/24)+DATE(1970,1,1)</f>
        <v>40997.144872685189</v>
      </c>
      <c r="U3953" s="15">
        <f>(((I3953/60)/60)/24)+DATE(1970,1,1)</f>
        <v>41050.124305555553</v>
      </c>
    </row>
    <row r="3954" spans="1:21" ht="29" x14ac:dyDescent="0.35">
      <c r="A3954">
        <v>97</v>
      </c>
      <c r="B3954" s="3" t="s">
        <v>99</v>
      </c>
      <c r="C3954" s="3" t="s">
        <v>4208</v>
      </c>
      <c r="D3954" s="6">
        <v>400</v>
      </c>
      <c r="E3954" s="8">
        <v>82532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>ROUND((E3954/D3954)*100,0)</f>
        <v>20633</v>
      </c>
      <c r="P3954" s="8">
        <f>IFERROR(ROUND(E3954/L3954,2),0)</f>
        <v>10316.5</v>
      </c>
      <c r="Q3954" s="10" t="s">
        <v>8308</v>
      </c>
      <c r="R3954" t="s">
        <v>8310</v>
      </c>
      <c r="S3954">
        <f>YEAR(T3954)</f>
        <v>2011</v>
      </c>
      <c r="T3954" s="14">
        <f>(((J3954/60)/60)/24)+DATE(1970,1,1)</f>
        <v>40706.135208333333</v>
      </c>
      <c r="U3954" s="15">
        <f>(((I3954/60)/60)/24)+DATE(1970,1,1)</f>
        <v>40736.135208333333</v>
      </c>
    </row>
    <row r="3955" spans="1:21" ht="29" x14ac:dyDescent="0.35">
      <c r="A3955">
        <v>441</v>
      </c>
      <c r="B3955" s="3" t="s">
        <v>442</v>
      </c>
      <c r="C3955" s="3" t="s">
        <v>4551</v>
      </c>
      <c r="D3955" s="6">
        <v>400</v>
      </c>
      <c r="E3955" s="8">
        <v>18100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>ROUND((E3955/D3955)*100,0)</f>
        <v>4525</v>
      </c>
      <c r="P3955" s="8">
        <f>IFERROR(ROUND(E3955/L3955,2),0)</f>
        <v>0</v>
      </c>
      <c r="Q3955" s="10" t="s">
        <v>8308</v>
      </c>
      <c r="R3955" t="s">
        <v>8335</v>
      </c>
      <c r="S3955">
        <f>YEAR(T3955)</f>
        <v>2013</v>
      </c>
      <c r="T3955" s="14">
        <f>(((J3955/60)/60)/24)+DATE(1970,1,1)</f>
        <v>41550.793935185182</v>
      </c>
      <c r="U3955" s="15">
        <f>(((I3955/60)/60)/24)+DATE(1970,1,1)</f>
        <v>41580.793935185182</v>
      </c>
    </row>
    <row r="3956" spans="1:21" ht="29" x14ac:dyDescent="0.35">
      <c r="A3956">
        <v>581</v>
      </c>
      <c r="B3956" s="3" t="s">
        <v>582</v>
      </c>
      <c r="C3956" s="3" t="s">
        <v>4691</v>
      </c>
      <c r="D3956" s="6">
        <v>400</v>
      </c>
      <c r="E3956" s="8">
        <v>12554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>ROUND((E3956/D3956)*100,0)</f>
        <v>3139</v>
      </c>
      <c r="P3956" s="8">
        <f>IFERROR(ROUND(E3956/L3956,2),0)</f>
        <v>0</v>
      </c>
      <c r="Q3956" s="10" t="s">
        <v>8316</v>
      </c>
      <c r="R3956" t="s">
        <v>8334</v>
      </c>
      <c r="S3956">
        <f>YEAR(T3956)</f>
        <v>2015</v>
      </c>
      <c r="T3956" s="14">
        <f>(((J3956/60)/60)/24)+DATE(1970,1,1)</f>
        <v>42188.012777777782</v>
      </c>
      <c r="U3956" s="15">
        <f>(((I3956/60)/60)/24)+DATE(1970,1,1)</f>
        <v>42218.012777777782</v>
      </c>
    </row>
    <row r="3957" spans="1:21" ht="29" x14ac:dyDescent="0.35">
      <c r="A3957">
        <v>618</v>
      </c>
      <c r="B3957" s="3" t="s">
        <v>619</v>
      </c>
      <c r="C3957" s="3" t="s">
        <v>4728</v>
      </c>
      <c r="D3957" s="6">
        <v>400</v>
      </c>
      <c r="E3957" s="8">
        <v>11744.9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>ROUND((E3957/D3957)*100,0)</f>
        <v>2936</v>
      </c>
      <c r="P3957" s="8">
        <f>IFERROR(ROUND(E3957/L3957,2),0)</f>
        <v>0</v>
      </c>
      <c r="Q3957" s="10" t="s">
        <v>8316</v>
      </c>
      <c r="R3957" t="s">
        <v>8334</v>
      </c>
      <c r="S3957">
        <f>YEAR(T3957)</f>
        <v>2015</v>
      </c>
      <c r="T3957" s="14">
        <f>(((J3957/60)/60)/24)+DATE(1970,1,1)</f>
        <v>42317.810219907406</v>
      </c>
      <c r="U3957" s="15">
        <f>(((I3957/60)/60)/24)+DATE(1970,1,1)</f>
        <v>42347.810219907406</v>
      </c>
    </row>
    <row r="3958" spans="1:21" x14ac:dyDescent="0.35">
      <c r="A3958">
        <v>819</v>
      </c>
      <c r="B3958" s="3" t="s">
        <v>820</v>
      </c>
      <c r="C3958" s="3" t="s">
        <v>4929</v>
      </c>
      <c r="D3958" s="6">
        <v>400</v>
      </c>
      <c r="E3958" s="8">
        <v>8190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>ROUND((E3958/D3958)*100,0)</f>
        <v>2048</v>
      </c>
      <c r="P3958" s="8">
        <f>IFERROR(ROUND(E3958/L3958,2),0)</f>
        <v>585</v>
      </c>
      <c r="Q3958" s="10" t="s">
        <v>8313</v>
      </c>
      <c r="R3958" t="s">
        <v>8315</v>
      </c>
      <c r="S3958">
        <f>YEAR(T3958)</f>
        <v>2013</v>
      </c>
      <c r="T3958" s="14">
        <f>(((J3958/60)/60)/24)+DATE(1970,1,1)</f>
        <v>41619.998310185183</v>
      </c>
      <c r="U3958" s="15">
        <f>(((I3958/60)/60)/24)+DATE(1970,1,1)</f>
        <v>41629.197222222225</v>
      </c>
    </row>
    <row r="3959" spans="1:21" ht="29" x14ac:dyDescent="0.35">
      <c r="A3959">
        <v>1106</v>
      </c>
      <c r="B3959" s="3" t="s">
        <v>1107</v>
      </c>
      <c r="C3959" s="3" t="s">
        <v>5216</v>
      </c>
      <c r="D3959" s="6">
        <v>400</v>
      </c>
      <c r="E3959" s="8">
        <v>5331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>ROUND((E3959/D3959)*100,0)</f>
        <v>1333</v>
      </c>
      <c r="P3959" s="8">
        <f>IFERROR(ROUND(E3959/L3959,2),0)</f>
        <v>761.57</v>
      </c>
      <c r="Q3959" s="10" t="s">
        <v>8311</v>
      </c>
      <c r="R3959" t="s">
        <v>8333</v>
      </c>
      <c r="S3959">
        <f>YEAR(T3959)</f>
        <v>2012</v>
      </c>
      <c r="T3959" s="14">
        <f>(((J3959/60)/60)/24)+DATE(1970,1,1)</f>
        <v>40973.740451388891</v>
      </c>
      <c r="U3959" s="15">
        <f>(((I3959/60)/60)/24)+DATE(1970,1,1)</f>
        <v>41003.698784722219</v>
      </c>
    </row>
    <row r="3960" spans="1:21" x14ac:dyDescent="0.35">
      <c r="A3960">
        <v>1386</v>
      </c>
      <c r="B3960" s="3" t="s">
        <v>1387</v>
      </c>
      <c r="C3960" s="3" t="s">
        <v>5496</v>
      </c>
      <c r="D3960" s="6">
        <v>400</v>
      </c>
      <c r="E3960" s="8">
        <v>3572.12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>ROUND((E3960/D3960)*100,0)</f>
        <v>893</v>
      </c>
      <c r="P3960" s="8">
        <f>IFERROR(ROUND(E3960/L3960,2),0)</f>
        <v>255.15</v>
      </c>
      <c r="Q3960" s="10" t="s">
        <v>8313</v>
      </c>
      <c r="R3960" t="s">
        <v>8315</v>
      </c>
      <c r="S3960">
        <f>YEAR(T3960)</f>
        <v>2015</v>
      </c>
      <c r="T3960" s="14">
        <f>(((J3960/60)/60)/24)+DATE(1970,1,1)</f>
        <v>42184.646863425922</v>
      </c>
      <c r="U3960" s="15">
        <f>(((I3960/60)/60)/24)+DATE(1970,1,1)</f>
        <v>42214.646863425922</v>
      </c>
    </row>
    <row r="3961" spans="1:21" ht="29" x14ac:dyDescent="0.35">
      <c r="A3961">
        <v>1640</v>
      </c>
      <c r="B3961" s="3" t="s">
        <v>1641</v>
      </c>
      <c r="C3961" s="3" t="s">
        <v>5750</v>
      </c>
      <c r="D3961" s="6">
        <v>400</v>
      </c>
      <c r="E3961" s="8">
        <v>2635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>ROUND((E3961/D3961)*100,0)</f>
        <v>659</v>
      </c>
      <c r="P3961" s="8">
        <f>IFERROR(ROUND(E3961/L3961,2),0)</f>
        <v>155</v>
      </c>
      <c r="Q3961" s="10" t="s">
        <v>8313</v>
      </c>
      <c r="R3961" t="s">
        <v>8315</v>
      </c>
      <c r="S3961">
        <f>YEAR(T3961)</f>
        <v>2010</v>
      </c>
      <c r="T3961" s="14">
        <f>(((J3961/60)/60)/24)+DATE(1970,1,1)</f>
        <v>40379.23096064815</v>
      </c>
      <c r="U3961" s="15">
        <f>(((I3961/60)/60)/24)+DATE(1970,1,1)</f>
        <v>40393.082638888889</v>
      </c>
    </row>
    <row r="3962" spans="1:21" ht="29" x14ac:dyDescent="0.35">
      <c r="A3962">
        <v>1833</v>
      </c>
      <c r="B3962" s="3" t="s">
        <v>1834</v>
      </c>
      <c r="C3962" s="3" t="s">
        <v>5943</v>
      </c>
      <c r="D3962" s="6">
        <v>400</v>
      </c>
      <c r="E3962" s="8">
        <v>2100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>ROUND((E3962/D3962)*100,0)</f>
        <v>525</v>
      </c>
      <c r="P3962" s="8">
        <f>IFERROR(ROUND(E3962/L3962,2),0)</f>
        <v>84</v>
      </c>
      <c r="Q3962" s="10" t="s">
        <v>8313</v>
      </c>
      <c r="R3962" t="s">
        <v>8315</v>
      </c>
      <c r="S3962">
        <f>YEAR(T3962)</f>
        <v>2013</v>
      </c>
      <c r="T3962" s="14">
        <f>(((J3962/60)/60)/24)+DATE(1970,1,1)</f>
        <v>41303.044016203705</v>
      </c>
      <c r="U3962" s="15">
        <f>(((I3962/60)/60)/24)+DATE(1970,1,1)</f>
        <v>41335.332638888889</v>
      </c>
    </row>
    <row r="3963" spans="1:21" x14ac:dyDescent="0.35">
      <c r="A3963">
        <v>2161</v>
      </c>
      <c r="B3963" s="3" t="s">
        <v>2162</v>
      </c>
      <c r="C3963" s="3" t="s">
        <v>6271</v>
      </c>
      <c r="D3963" s="6">
        <v>400</v>
      </c>
      <c r="E3963" s="8">
        <v>1335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>ROUND((E3963/D3963)*100,0)</f>
        <v>334</v>
      </c>
      <c r="P3963" s="8">
        <f>IFERROR(ROUND(E3963/L3963,2),0)</f>
        <v>102.69</v>
      </c>
      <c r="Q3963" s="10" t="s">
        <v>8313</v>
      </c>
      <c r="R3963" t="s">
        <v>8315</v>
      </c>
      <c r="S3963">
        <f>YEAR(T3963)</f>
        <v>2015</v>
      </c>
      <c r="T3963" s="14">
        <f>(((J3963/60)/60)/24)+DATE(1970,1,1)</f>
        <v>42240.852534722217</v>
      </c>
      <c r="U3963" s="15">
        <f>(((I3963/60)/60)/24)+DATE(1970,1,1)</f>
        <v>42270.852534722217</v>
      </c>
    </row>
    <row r="3964" spans="1:21" ht="29" x14ac:dyDescent="0.35">
      <c r="A3964">
        <v>2317</v>
      </c>
      <c r="B3964" s="3" t="s">
        <v>2318</v>
      </c>
      <c r="C3964" s="3" t="s">
        <v>6427</v>
      </c>
      <c r="D3964" s="6">
        <v>400</v>
      </c>
      <c r="E3964" s="8">
        <v>1041.29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>ROUND((E3964/D3964)*100,0)</f>
        <v>260</v>
      </c>
      <c r="P3964" s="8">
        <f>IFERROR(ROUND(E3964/L3964,2),0)</f>
        <v>47.33</v>
      </c>
      <c r="Q3964" s="10" t="s">
        <v>8313</v>
      </c>
      <c r="R3964" t="s">
        <v>8343</v>
      </c>
      <c r="S3964">
        <f>YEAR(T3964)</f>
        <v>2010</v>
      </c>
      <c r="T3964" s="14">
        <f>(((J3964/60)/60)/24)+DATE(1970,1,1)</f>
        <v>40192.542233796295</v>
      </c>
      <c r="U3964" s="15">
        <f>(((I3964/60)/60)/24)+DATE(1970,1,1)</f>
        <v>40224.208333333336</v>
      </c>
    </row>
    <row r="3965" spans="1:21" ht="29" x14ac:dyDescent="0.35">
      <c r="A3965">
        <v>2448</v>
      </c>
      <c r="B3965" s="3" t="s">
        <v>2449</v>
      </c>
      <c r="C3965" s="3" t="s">
        <v>6558</v>
      </c>
      <c r="D3965" s="6">
        <v>400</v>
      </c>
      <c r="E3965" s="8">
        <v>815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>ROUND((E3965/D3965)*100,0)</f>
        <v>204</v>
      </c>
      <c r="P3965" s="8">
        <f>IFERROR(ROUND(E3965/L3965,2),0)</f>
        <v>90.56</v>
      </c>
      <c r="Q3965" s="10" t="s">
        <v>8321</v>
      </c>
      <c r="R3965" t="s">
        <v>8348</v>
      </c>
      <c r="S3965">
        <f>YEAR(T3965)</f>
        <v>2016</v>
      </c>
      <c r="T3965" s="14">
        <f>(((J3965/60)/60)/24)+DATE(1970,1,1)</f>
        <v>42607.316122685181</v>
      </c>
      <c r="U3965" s="15">
        <f>(((I3965/60)/60)/24)+DATE(1970,1,1)</f>
        <v>42613.233333333337</v>
      </c>
    </row>
    <row r="3966" spans="1:21" ht="29" x14ac:dyDescent="0.35">
      <c r="A3966">
        <v>2805</v>
      </c>
      <c r="B3966" s="3" t="s">
        <v>2805</v>
      </c>
      <c r="C3966" s="3" t="s">
        <v>6915</v>
      </c>
      <c r="D3966" s="6">
        <v>400</v>
      </c>
      <c r="E3966" s="8">
        <v>345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>ROUND((E3966/D3966)*100,0)</f>
        <v>86</v>
      </c>
      <c r="P3966" s="8">
        <f>IFERROR(ROUND(E3966/L3966,2),0)</f>
        <v>19.170000000000002</v>
      </c>
      <c r="Q3966" s="10" t="s">
        <v>8339</v>
      </c>
      <c r="R3966" t="s">
        <v>8340</v>
      </c>
      <c r="S3966">
        <f>YEAR(T3966)</f>
        <v>2015</v>
      </c>
      <c r="T3966" s="14">
        <f>(((J3966/60)/60)/24)+DATE(1970,1,1)</f>
        <v>42213.505474537036</v>
      </c>
      <c r="U3966" s="15">
        <f>(((I3966/60)/60)/24)+DATE(1970,1,1)</f>
        <v>42238.505474537036</v>
      </c>
    </row>
    <row r="3967" spans="1:21" x14ac:dyDescent="0.35">
      <c r="A3967">
        <v>2885</v>
      </c>
      <c r="B3967" s="3" t="s">
        <v>2885</v>
      </c>
      <c r="C3967" s="3" t="s">
        <v>6995</v>
      </c>
      <c r="D3967" s="6">
        <v>400</v>
      </c>
      <c r="E3967" s="8">
        <v>262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>ROUND((E3967/D3967)*100,0)</f>
        <v>66</v>
      </c>
      <c r="P3967" s="8">
        <f>IFERROR(ROUND(E3967/L3967,2),0)</f>
        <v>52.4</v>
      </c>
      <c r="Q3967" s="10" t="s">
        <v>8339</v>
      </c>
      <c r="R3967" t="s">
        <v>8340</v>
      </c>
      <c r="S3967">
        <f>YEAR(T3967)</f>
        <v>2015</v>
      </c>
      <c r="T3967" s="14">
        <f>(((J3967/60)/60)/24)+DATE(1970,1,1)</f>
        <v>42047.07640046296</v>
      </c>
      <c r="U3967" s="15">
        <f>(((I3967/60)/60)/24)+DATE(1970,1,1)</f>
        <v>42077.034733796296</v>
      </c>
    </row>
    <row r="3968" spans="1:21" ht="29" x14ac:dyDescent="0.35">
      <c r="A3968">
        <v>3325</v>
      </c>
      <c r="B3968" s="3" t="s">
        <v>3325</v>
      </c>
      <c r="C3968" s="3" t="s">
        <v>7435</v>
      </c>
      <c r="D3968" s="6">
        <v>400</v>
      </c>
      <c r="E3968" s="8">
        <v>45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>ROUND((E3968/D3968)*100,0)</f>
        <v>11</v>
      </c>
      <c r="P3968" s="8">
        <f>IFERROR(ROUND(E3968/L3968,2),0)</f>
        <v>3</v>
      </c>
      <c r="Q3968" s="10" t="s">
        <v>8339</v>
      </c>
      <c r="R3968" t="s">
        <v>8340</v>
      </c>
      <c r="S3968">
        <f>YEAR(T3968)</f>
        <v>2015</v>
      </c>
      <c r="T3968" s="14">
        <f>(((J3968/60)/60)/24)+DATE(1970,1,1)</f>
        <v>42064.785613425927</v>
      </c>
      <c r="U3968" s="15">
        <f>(((I3968/60)/60)/24)+DATE(1970,1,1)</f>
        <v>42099.743946759263</v>
      </c>
    </row>
    <row r="3969" spans="1:21" ht="29" x14ac:dyDescent="0.35">
      <c r="A3969">
        <v>3494</v>
      </c>
      <c r="B3969" s="3" t="s">
        <v>3493</v>
      </c>
      <c r="C3969" s="3" t="s">
        <v>7604</v>
      </c>
      <c r="D3969" s="6">
        <v>400</v>
      </c>
      <c r="E3969" s="8">
        <v>11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>ROUND((E3969/D3969)*100,0)</f>
        <v>3</v>
      </c>
      <c r="P3969" s="8">
        <f>IFERROR(ROUND(E3969/L3969,2),0)</f>
        <v>0.85</v>
      </c>
      <c r="Q3969" s="10" t="s">
        <v>8339</v>
      </c>
      <c r="R3969" t="s">
        <v>8340</v>
      </c>
      <c r="S3969">
        <f>YEAR(T3969)</f>
        <v>2016</v>
      </c>
      <c r="T3969" s="14">
        <f>(((J3969/60)/60)/24)+DATE(1970,1,1)</f>
        <v>42689.214988425927</v>
      </c>
      <c r="U3969" s="15">
        <f>(((I3969/60)/60)/24)+DATE(1970,1,1)</f>
        <v>42700.25</v>
      </c>
    </row>
    <row r="3970" spans="1:21" ht="29" x14ac:dyDescent="0.35">
      <c r="A3970">
        <v>3987</v>
      </c>
      <c r="B3970" s="3" t="s">
        <v>3983</v>
      </c>
      <c r="C3970" s="3" t="s">
        <v>8093</v>
      </c>
      <c r="D3970" s="6">
        <v>400</v>
      </c>
      <c r="E3970" s="8">
        <v>0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>ROUND((E3970/D3970)*100,0)</f>
        <v>0</v>
      </c>
      <c r="P3970" s="8">
        <f>IFERROR(ROUND(E3970/L3970,2),0)</f>
        <v>0</v>
      </c>
      <c r="Q3970" s="10" t="s">
        <v>8339</v>
      </c>
      <c r="R3970" t="s">
        <v>8340</v>
      </c>
      <c r="S3970">
        <f>YEAR(T3970)</f>
        <v>2014</v>
      </c>
      <c r="T3970" s="14">
        <f>(((J3970/60)/60)/24)+DATE(1970,1,1)</f>
        <v>41765.92465277778</v>
      </c>
      <c r="U3970" s="15">
        <f>(((I3970/60)/60)/24)+DATE(1970,1,1)</f>
        <v>41775.92465277778</v>
      </c>
    </row>
    <row r="3971" spans="1:21" x14ac:dyDescent="0.35">
      <c r="A3971">
        <v>22</v>
      </c>
      <c r="B3971" s="3" t="s">
        <v>24</v>
      </c>
      <c r="C3971" s="3" t="s">
        <v>4133</v>
      </c>
      <c r="D3971" s="6">
        <v>350</v>
      </c>
      <c r="E3971" s="8">
        <v>243778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>ROUND((E3971/D3971)*100,0)</f>
        <v>69651</v>
      </c>
      <c r="P3971" s="8">
        <f>IFERROR(ROUND(E3971/L3971,2),0)</f>
        <v>30472.25</v>
      </c>
      <c r="Q3971" s="10" t="s">
        <v>8308</v>
      </c>
      <c r="R3971" t="s">
        <v>8309</v>
      </c>
      <c r="S3971">
        <f>YEAR(T3971)</f>
        <v>2014</v>
      </c>
      <c r="T3971" s="14">
        <f>(((J3971/60)/60)/24)+DATE(1970,1,1)</f>
        <v>41989.91134259259</v>
      </c>
      <c r="U3971" s="15">
        <f>(((I3971/60)/60)/24)+DATE(1970,1,1)</f>
        <v>42005.332638888889</v>
      </c>
    </row>
    <row r="3972" spans="1:21" ht="29" x14ac:dyDescent="0.35">
      <c r="A3972">
        <v>95</v>
      </c>
      <c r="B3972" s="3" t="s">
        <v>97</v>
      </c>
      <c r="C3972" s="3" t="s">
        <v>4206</v>
      </c>
      <c r="D3972" s="6">
        <v>350</v>
      </c>
      <c r="E3972" s="8">
        <v>85192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>ROUND((E3972/D3972)*100,0)</f>
        <v>24341</v>
      </c>
      <c r="P3972" s="8">
        <f>IFERROR(ROUND(E3972/L3972,2),0)</f>
        <v>4056.76</v>
      </c>
      <c r="Q3972" s="10" t="s">
        <v>8308</v>
      </c>
      <c r="R3972" t="s">
        <v>8310</v>
      </c>
      <c r="S3972">
        <f>YEAR(T3972)</f>
        <v>2012</v>
      </c>
      <c r="T3972" s="14">
        <f>(((J3972/60)/60)/24)+DATE(1970,1,1)</f>
        <v>40935.005104166667</v>
      </c>
      <c r="U3972" s="15">
        <f>(((I3972/60)/60)/24)+DATE(1970,1,1)</f>
        <v>40965.005104166667</v>
      </c>
    </row>
    <row r="3973" spans="1:21" ht="29" x14ac:dyDescent="0.35">
      <c r="A3973">
        <v>818</v>
      </c>
      <c r="B3973" s="3" t="s">
        <v>819</v>
      </c>
      <c r="C3973" s="3" t="s">
        <v>4928</v>
      </c>
      <c r="D3973" s="6">
        <v>350</v>
      </c>
      <c r="E3973" s="8">
        <v>8191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>ROUND((E3973/D3973)*100,0)</f>
        <v>2340</v>
      </c>
      <c r="P3973" s="8">
        <f>IFERROR(ROUND(E3973/L3973,2),0)</f>
        <v>431.11</v>
      </c>
      <c r="Q3973" s="10" t="s">
        <v>8313</v>
      </c>
      <c r="R3973" t="s">
        <v>8315</v>
      </c>
      <c r="S3973">
        <f>YEAR(T3973)</f>
        <v>2012</v>
      </c>
      <c r="T3973" s="14">
        <f>(((J3973/60)/60)/24)+DATE(1970,1,1)</f>
        <v>41120.882881944446</v>
      </c>
      <c r="U3973" s="15">
        <f>(((I3973/60)/60)/24)+DATE(1970,1,1)</f>
        <v>41128.709027777775</v>
      </c>
    </row>
    <row r="3974" spans="1:21" ht="29" x14ac:dyDescent="0.35">
      <c r="A3974">
        <v>1400</v>
      </c>
      <c r="B3974" s="3" t="s">
        <v>1401</v>
      </c>
      <c r="C3974" s="3" t="s">
        <v>5510</v>
      </c>
      <c r="D3974" s="6">
        <v>350</v>
      </c>
      <c r="E3974" s="8">
        <v>3506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>ROUND((E3974/D3974)*100,0)</f>
        <v>1002</v>
      </c>
      <c r="P3974" s="8">
        <f>IFERROR(ROUND(E3974/L3974,2),0)</f>
        <v>103.12</v>
      </c>
      <c r="Q3974" s="10" t="s">
        <v>8313</v>
      </c>
      <c r="R3974" t="s">
        <v>8315</v>
      </c>
      <c r="S3974">
        <f>YEAR(T3974)</f>
        <v>2016</v>
      </c>
      <c r="T3974" s="14">
        <f>(((J3974/60)/60)/24)+DATE(1970,1,1)</f>
        <v>42498.341122685189</v>
      </c>
      <c r="U3974" s="15">
        <f>(((I3974/60)/60)/24)+DATE(1970,1,1)</f>
        <v>42533.229166666672</v>
      </c>
    </row>
    <row r="3975" spans="1:21" ht="29" x14ac:dyDescent="0.35">
      <c r="A3975">
        <v>1685</v>
      </c>
      <c r="B3975" s="3" t="s">
        <v>1686</v>
      </c>
      <c r="C3975" s="3" t="s">
        <v>5795</v>
      </c>
      <c r="D3975" s="6">
        <v>350</v>
      </c>
      <c r="E3975" s="8">
        <v>2535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>ROUND((E3975/D3975)*100,0)</f>
        <v>724</v>
      </c>
      <c r="P3975" s="8">
        <f>IFERROR(ROUND(E3975/L3975,2),0)</f>
        <v>169</v>
      </c>
      <c r="Q3975" s="10" t="s">
        <v>8313</v>
      </c>
      <c r="R3975" t="s">
        <v>8345</v>
      </c>
      <c r="S3975">
        <f>YEAR(T3975)</f>
        <v>2017</v>
      </c>
      <c r="T3975" s="14">
        <f>(((J3975/60)/60)/24)+DATE(1970,1,1)</f>
        <v>42788.2502662037</v>
      </c>
      <c r="U3975" s="15">
        <f>(((I3975/60)/60)/24)+DATE(1970,1,1)</f>
        <v>42818.208599537036</v>
      </c>
    </row>
    <row r="3976" spans="1:21" ht="29" x14ac:dyDescent="0.35">
      <c r="A3976">
        <v>1832</v>
      </c>
      <c r="B3976" s="3" t="s">
        <v>1833</v>
      </c>
      <c r="C3976" s="3" t="s">
        <v>5942</v>
      </c>
      <c r="D3976" s="6">
        <v>350</v>
      </c>
      <c r="E3976" s="8">
        <v>2100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>ROUND((E3976/D3976)*100,0)</f>
        <v>600</v>
      </c>
      <c r="P3976" s="8">
        <f>IFERROR(ROUND(E3976/L3976,2),0)</f>
        <v>105</v>
      </c>
      <c r="Q3976" s="10" t="s">
        <v>8313</v>
      </c>
      <c r="R3976" t="s">
        <v>8315</v>
      </c>
      <c r="S3976">
        <f>YEAR(T3976)</f>
        <v>2011</v>
      </c>
      <c r="T3976" s="14">
        <f>(((J3976/60)/60)/24)+DATE(1970,1,1)</f>
        <v>40576.539664351854</v>
      </c>
      <c r="U3976" s="15">
        <f>(((I3976/60)/60)/24)+DATE(1970,1,1)</f>
        <v>40606.539664351854</v>
      </c>
    </row>
    <row r="3977" spans="1:21" ht="29" x14ac:dyDescent="0.35">
      <c r="A3977">
        <v>2170</v>
      </c>
      <c r="B3977" s="3" t="s">
        <v>2171</v>
      </c>
      <c r="C3977" s="3" t="s">
        <v>6280</v>
      </c>
      <c r="D3977" s="6">
        <v>350</v>
      </c>
      <c r="E3977" s="8">
        <v>1319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>ROUND((E3977/D3977)*100,0)</f>
        <v>377</v>
      </c>
      <c r="P3977" s="8">
        <f>IFERROR(ROUND(E3977/L3977,2),0)</f>
        <v>69.42</v>
      </c>
      <c r="Q3977" s="10" t="s">
        <v>8313</v>
      </c>
      <c r="R3977" t="s">
        <v>8315</v>
      </c>
      <c r="S3977">
        <f>YEAR(T3977)</f>
        <v>2015</v>
      </c>
      <c r="T3977" s="14">
        <f>(((J3977/60)/60)/24)+DATE(1970,1,1)</f>
        <v>42198.750254629631</v>
      </c>
      <c r="U3977" s="15">
        <f>(((I3977/60)/60)/24)+DATE(1970,1,1)</f>
        <v>42238.750254629631</v>
      </c>
    </row>
    <row r="3978" spans="1:21" x14ac:dyDescent="0.35">
      <c r="A3978">
        <v>3309</v>
      </c>
      <c r="B3978" s="3" t="s">
        <v>3309</v>
      </c>
      <c r="C3978" s="3" t="s">
        <v>7419</v>
      </c>
      <c r="D3978" s="6">
        <v>350</v>
      </c>
      <c r="E3978" s="8">
        <v>47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>ROUND((E3978/D3978)*100,0)</f>
        <v>13</v>
      </c>
      <c r="P3978" s="8">
        <f>IFERROR(ROUND(E3978/L3978,2),0)</f>
        <v>1.52</v>
      </c>
      <c r="Q3978" s="10" t="s">
        <v>8339</v>
      </c>
      <c r="R3978" t="s">
        <v>8340</v>
      </c>
      <c r="S3978">
        <f>YEAR(T3978)</f>
        <v>2016</v>
      </c>
      <c r="T3978" s="14">
        <f>(((J3978/60)/60)/24)+DATE(1970,1,1)</f>
        <v>42628.650208333333</v>
      </c>
      <c r="U3978" s="15">
        <f>(((I3978/60)/60)/24)+DATE(1970,1,1)</f>
        <v>42659.650208333333</v>
      </c>
    </row>
    <row r="3979" spans="1:21" ht="29" x14ac:dyDescent="0.35">
      <c r="A3979">
        <v>3405</v>
      </c>
      <c r="B3979" s="3" t="s">
        <v>3404</v>
      </c>
      <c r="C3979" s="3" t="s">
        <v>7515</v>
      </c>
      <c r="D3979" s="6">
        <v>350</v>
      </c>
      <c r="E3979" s="8">
        <v>26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>ROUND((E3979/D3979)*100,0)</f>
        <v>7</v>
      </c>
      <c r="P3979" s="8">
        <f>IFERROR(ROUND(E3979/L3979,2),0)</f>
        <v>1.53</v>
      </c>
      <c r="Q3979" s="10" t="s">
        <v>8339</v>
      </c>
      <c r="R3979" t="s">
        <v>8340</v>
      </c>
      <c r="S3979">
        <f>YEAR(T3979)</f>
        <v>2016</v>
      </c>
      <c r="T3979" s="14">
        <f>(((J3979/60)/60)/24)+DATE(1970,1,1)</f>
        <v>42410.017199074078</v>
      </c>
      <c r="U3979" s="15">
        <f>(((I3979/60)/60)/24)+DATE(1970,1,1)</f>
        <v>42430.999305555553</v>
      </c>
    </row>
    <row r="3980" spans="1:21" ht="29" x14ac:dyDescent="0.35">
      <c r="A3980">
        <v>3521</v>
      </c>
      <c r="B3980" s="3" t="s">
        <v>3520</v>
      </c>
      <c r="C3980" s="3" t="s">
        <v>7631</v>
      </c>
      <c r="D3980" s="6">
        <v>350</v>
      </c>
      <c r="E3980" s="8">
        <v>10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>ROUND((E3980/D3980)*100,0)</f>
        <v>3</v>
      </c>
      <c r="P3980" s="8">
        <f>IFERROR(ROUND(E3980/L3980,2),0)</f>
        <v>0.77</v>
      </c>
      <c r="Q3980" s="10" t="s">
        <v>8339</v>
      </c>
      <c r="R3980" t="s">
        <v>8340</v>
      </c>
      <c r="S3980">
        <f>YEAR(T3980)</f>
        <v>2014</v>
      </c>
      <c r="T3980" s="14">
        <f>(((J3980/60)/60)/24)+DATE(1970,1,1)</f>
        <v>41881.361342592594</v>
      </c>
      <c r="U3980" s="15">
        <f>(((I3980/60)/60)/24)+DATE(1970,1,1)</f>
        <v>41911.361342592594</v>
      </c>
    </row>
    <row r="3981" spans="1:21" ht="29" x14ac:dyDescent="0.35">
      <c r="A3981">
        <v>3558</v>
      </c>
      <c r="B3981" s="3" t="s">
        <v>3557</v>
      </c>
      <c r="C3981" s="3" t="s">
        <v>7668</v>
      </c>
      <c r="D3981" s="6">
        <v>350</v>
      </c>
      <c r="E3981" s="8">
        <v>7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>ROUND((E3981/D3981)*100,0)</f>
        <v>2</v>
      </c>
      <c r="P3981" s="8">
        <f>IFERROR(ROUND(E3981/L3981,2),0)</f>
        <v>0.32</v>
      </c>
      <c r="Q3981" s="10" t="s">
        <v>8339</v>
      </c>
      <c r="R3981" t="s">
        <v>8340</v>
      </c>
      <c r="S3981">
        <f>YEAR(T3981)</f>
        <v>2015</v>
      </c>
      <c r="T3981" s="14">
        <f>(((J3981/60)/60)/24)+DATE(1970,1,1)</f>
        <v>42139.816840277781</v>
      </c>
      <c r="U3981" s="15">
        <f>(((I3981/60)/60)/24)+DATE(1970,1,1)</f>
        <v>42181.875</v>
      </c>
    </row>
    <row r="3982" spans="1:21" ht="29" x14ac:dyDescent="0.35">
      <c r="A3982">
        <v>3686</v>
      </c>
      <c r="B3982" s="3" t="s">
        <v>3683</v>
      </c>
      <c r="C3982" s="3" t="s">
        <v>7796</v>
      </c>
      <c r="D3982" s="6">
        <v>350</v>
      </c>
      <c r="E3982" s="8">
        <v>1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>ROUND((E3982/D3982)*100,0)</f>
        <v>0</v>
      </c>
      <c r="P3982" s="8">
        <f>IFERROR(ROUND(E3982/L3982,2),0)</f>
        <v>0.17</v>
      </c>
      <c r="Q3982" s="10" t="s">
        <v>8339</v>
      </c>
      <c r="R3982" t="s">
        <v>8340</v>
      </c>
      <c r="S3982">
        <f>YEAR(T3982)</f>
        <v>2015</v>
      </c>
      <c r="T3982" s="14">
        <f>(((J3982/60)/60)/24)+DATE(1970,1,1)</f>
        <v>42230.662731481483</v>
      </c>
      <c r="U3982" s="15">
        <f>(((I3982/60)/60)/24)+DATE(1970,1,1)</f>
        <v>42245.165972222225</v>
      </c>
    </row>
    <row r="3983" spans="1:21" ht="29" x14ac:dyDescent="0.35">
      <c r="A3983">
        <v>3787</v>
      </c>
      <c r="B3983" s="3" t="s">
        <v>3784</v>
      </c>
      <c r="C3983" s="3" t="s">
        <v>7897</v>
      </c>
      <c r="D3983" s="6">
        <v>350</v>
      </c>
      <c r="E3983" s="8">
        <v>0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>ROUND((E3983/D3983)*100,0)</f>
        <v>0</v>
      </c>
      <c r="P3983" s="8">
        <f>IFERROR(ROUND(E3983/L3983,2),0)</f>
        <v>0</v>
      </c>
      <c r="Q3983" s="10" t="s">
        <v>8339</v>
      </c>
      <c r="R3983" t="s">
        <v>8351</v>
      </c>
      <c r="S3983">
        <f>YEAR(T3983)</f>
        <v>2015</v>
      </c>
      <c r="T3983" s="14">
        <f>(((J3983/60)/60)/24)+DATE(1970,1,1)</f>
        <v>42167.534791666665</v>
      </c>
      <c r="U3983" s="15">
        <f>(((I3983/60)/60)/24)+DATE(1970,1,1)</f>
        <v>42196.165972222225</v>
      </c>
    </row>
    <row r="3984" spans="1:21" ht="29" x14ac:dyDescent="0.35">
      <c r="A3984">
        <v>2638</v>
      </c>
      <c r="B3984" s="3" t="s">
        <v>2638</v>
      </c>
      <c r="C3984" s="3" t="s">
        <v>6748</v>
      </c>
      <c r="D3984" s="6">
        <v>347</v>
      </c>
      <c r="E3984" s="8">
        <v>546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>ROUND((E3984/D3984)*100,0)</f>
        <v>157</v>
      </c>
      <c r="P3984" s="8">
        <f>IFERROR(ROUND(E3984/L3984,2),0)</f>
        <v>39</v>
      </c>
      <c r="Q3984" s="10" t="s">
        <v>8316</v>
      </c>
      <c r="R3984" t="s">
        <v>8350</v>
      </c>
      <c r="S3984">
        <f>YEAR(T3984)</f>
        <v>2014</v>
      </c>
      <c r="T3984" s="14">
        <f>(((J3984/60)/60)/24)+DATE(1970,1,1)</f>
        <v>41989.913136574076</v>
      </c>
      <c r="U3984" s="15">
        <f>(((I3984/60)/60)/24)+DATE(1970,1,1)</f>
        <v>42019.913136574076</v>
      </c>
    </row>
    <row r="3985" spans="1:21" ht="29" x14ac:dyDescent="0.35">
      <c r="A3985">
        <v>3693</v>
      </c>
      <c r="B3985" s="3" t="s">
        <v>3690</v>
      </c>
      <c r="C3985" s="3" t="s">
        <v>7803</v>
      </c>
      <c r="D3985" s="6">
        <v>333</v>
      </c>
      <c r="E3985" s="8">
        <v>1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>ROUND((E3985/D3985)*100,0)</f>
        <v>0</v>
      </c>
      <c r="P3985" s="8">
        <f>IFERROR(ROUND(E3985/L3985,2),0)</f>
        <v>7.0000000000000007E-2</v>
      </c>
      <c r="Q3985" s="10" t="s">
        <v>8339</v>
      </c>
      <c r="R3985" t="s">
        <v>8340</v>
      </c>
      <c r="S3985">
        <f>YEAR(T3985)</f>
        <v>2015</v>
      </c>
      <c r="T3985" s="14">
        <f>(((J3985/60)/60)/24)+DATE(1970,1,1)</f>
        <v>42309.191307870366</v>
      </c>
      <c r="U3985" s="15">
        <f>(((I3985/60)/60)/24)+DATE(1970,1,1)</f>
        <v>42338.9375</v>
      </c>
    </row>
    <row r="3986" spans="1:21" ht="29" x14ac:dyDescent="0.35">
      <c r="A3986">
        <v>3562</v>
      </c>
      <c r="B3986" s="3" t="s">
        <v>3561</v>
      </c>
      <c r="C3986" s="3" t="s">
        <v>7672</v>
      </c>
      <c r="D3986" s="6">
        <v>315</v>
      </c>
      <c r="E3986" s="8">
        <v>6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>ROUND((E3986/D3986)*100,0)</f>
        <v>2</v>
      </c>
      <c r="P3986" s="8">
        <f>IFERROR(ROUND(E3986/L3986,2),0)</f>
        <v>0.19</v>
      </c>
      <c r="Q3986" s="10" t="s">
        <v>8339</v>
      </c>
      <c r="R3986" t="s">
        <v>8340</v>
      </c>
      <c r="S3986">
        <f>YEAR(T3986)</f>
        <v>2016</v>
      </c>
      <c r="T3986" s="14">
        <f>(((J3986/60)/60)/24)+DATE(1970,1,1)</f>
        <v>42433.761886574073</v>
      </c>
      <c r="U3986" s="15">
        <f>(((I3986/60)/60)/24)+DATE(1970,1,1)</f>
        <v>42442.916666666672</v>
      </c>
    </row>
    <row r="3987" spans="1:21" ht="29" x14ac:dyDescent="0.35">
      <c r="A3987">
        <v>76</v>
      </c>
      <c r="B3987" s="3" t="s">
        <v>78</v>
      </c>
      <c r="C3987" s="3" t="s">
        <v>4187</v>
      </c>
      <c r="D3987" s="6">
        <v>300</v>
      </c>
      <c r="E3987" s="8">
        <v>106222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>ROUND((E3987/D3987)*100,0)</f>
        <v>35407</v>
      </c>
      <c r="P3987" s="8">
        <f>IFERROR(ROUND(E3987/L3987,2),0)</f>
        <v>7081.47</v>
      </c>
      <c r="Q3987" s="10" t="s">
        <v>8308</v>
      </c>
      <c r="R3987" t="s">
        <v>8310</v>
      </c>
      <c r="S3987">
        <f>YEAR(T3987)</f>
        <v>2011</v>
      </c>
      <c r="T3987" s="14">
        <f>(((J3987/60)/60)/24)+DATE(1970,1,1)</f>
        <v>40844.691643518519</v>
      </c>
      <c r="U3987" s="15">
        <f>(((I3987/60)/60)/24)+DATE(1970,1,1)</f>
        <v>40904.733310185184</v>
      </c>
    </row>
    <row r="3988" spans="1:21" x14ac:dyDescent="0.35">
      <c r="A3988">
        <v>372</v>
      </c>
      <c r="B3988" s="3" t="s">
        <v>373</v>
      </c>
      <c r="C3988" s="3" t="s">
        <v>4482</v>
      </c>
      <c r="D3988" s="6">
        <v>300</v>
      </c>
      <c r="E3988" s="8">
        <v>21994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>ROUND((E3988/D3988)*100,0)</f>
        <v>7331</v>
      </c>
      <c r="P3988" s="8">
        <f>IFERROR(ROUND(E3988/L3988,2),0)</f>
        <v>2443.7800000000002</v>
      </c>
      <c r="Q3988" s="10" t="s">
        <v>8308</v>
      </c>
      <c r="R3988" t="s">
        <v>8332</v>
      </c>
      <c r="S3988">
        <f>YEAR(T3988)</f>
        <v>2016</v>
      </c>
      <c r="T3988" s="14">
        <f>(((J3988/60)/60)/24)+DATE(1970,1,1)</f>
        <v>42425.576898148152</v>
      </c>
      <c r="U3988" s="15">
        <f>(((I3988/60)/60)/24)+DATE(1970,1,1)</f>
        <v>42465.666666666672</v>
      </c>
    </row>
    <row r="3989" spans="1:21" ht="29" x14ac:dyDescent="0.35">
      <c r="A3989">
        <v>827</v>
      </c>
      <c r="B3989" s="3" t="s">
        <v>828</v>
      </c>
      <c r="C3989" s="3" t="s">
        <v>4937</v>
      </c>
      <c r="D3989" s="6">
        <v>300</v>
      </c>
      <c r="E3989" s="8">
        <v>8110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>ROUND((E3989/D3989)*100,0)</f>
        <v>2703</v>
      </c>
      <c r="P3989" s="8">
        <f>IFERROR(ROUND(E3989/L3989,2),0)</f>
        <v>737.27</v>
      </c>
      <c r="Q3989" s="10" t="s">
        <v>8313</v>
      </c>
      <c r="R3989" t="s">
        <v>8315</v>
      </c>
      <c r="S3989">
        <f>YEAR(T3989)</f>
        <v>2012</v>
      </c>
      <c r="T3989" s="14">
        <f>(((J3989/60)/60)/24)+DATE(1970,1,1)</f>
        <v>40927.473460648151</v>
      </c>
      <c r="U3989" s="15">
        <f>(((I3989/60)/60)/24)+DATE(1970,1,1)</f>
        <v>40953.825694444444</v>
      </c>
    </row>
    <row r="3990" spans="1:21" ht="29" x14ac:dyDescent="0.35">
      <c r="A3990">
        <v>848</v>
      </c>
      <c r="B3990" s="3" t="s">
        <v>849</v>
      </c>
      <c r="C3990" s="3" t="s">
        <v>4958</v>
      </c>
      <c r="D3990" s="6">
        <v>300</v>
      </c>
      <c r="E3990" s="8">
        <v>7981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>ROUND((E3990/D3990)*100,0)</f>
        <v>2660</v>
      </c>
      <c r="P3990" s="8">
        <f>IFERROR(ROUND(E3990/L3990,2),0)</f>
        <v>498.81</v>
      </c>
      <c r="Q3990" s="10" t="s">
        <v>8313</v>
      </c>
      <c r="R3990" t="s">
        <v>8314</v>
      </c>
      <c r="S3990">
        <f>YEAR(T3990)</f>
        <v>2015</v>
      </c>
      <c r="T3990" s="14">
        <f>(((J3990/60)/60)/24)+DATE(1970,1,1)</f>
        <v>42078.792048611111</v>
      </c>
      <c r="U3990" s="15">
        <f>(((I3990/60)/60)/24)+DATE(1970,1,1)</f>
        <v>42108.792048611111</v>
      </c>
    </row>
    <row r="3991" spans="1:21" ht="29" x14ac:dyDescent="0.35">
      <c r="A3991">
        <v>853</v>
      </c>
      <c r="B3991" s="3" t="s">
        <v>854</v>
      </c>
      <c r="C3991" s="3" t="s">
        <v>4963</v>
      </c>
      <c r="D3991" s="6">
        <v>300</v>
      </c>
      <c r="E3991" s="8">
        <v>7905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>ROUND((E3991/D3991)*100,0)</f>
        <v>2635</v>
      </c>
      <c r="P3991" s="8">
        <f>IFERROR(ROUND(E3991/L3991,2),0)</f>
        <v>790.5</v>
      </c>
      <c r="Q3991" s="10" t="s">
        <v>8313</v>
      </c>
      <c r="R3991" t="s">
        <v>8314</v>
      </c>
      <c r="S3991">
        <f>YEAR(T3991)</f>
        <v>2015</v>
      </c>
      <c r="T3991" s="14">
        <f>(((J3991/60)/60)/24)+DATE(1970,1,1)</f>
        <v>42021.832280092596</v>
      </c>
      <c r="U3991" s="15">
        <f>(((I3991/60)/60)/24)+DATE(1970,1,1)</f>
        <v>42051.832280092596</v>
      </c>
    </row>
    <row r="3992" spans="1:21" ht="29" x14ac:dyDescent="0.35">
      <c r="A3992">
        <v>1093</v>
      </c>
      <c r="B3992" s="3" t="s">
        <v>1094</v>
      </c>
      <c r="C3992" s="3" t="s">
        <v>5203</v>
      </c>
      <c r="D3992" s="6">
        <v>300</v>
      </c>
      <c r="E3992" s="8">
        <v>5398.99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>ROUND((E3992/D3992)*100,0)</f>
        <v>1800</v>
      </c>
      <c r="P3992" s="8">
        <f>IFERROR(ROUND(E3992/L3992,2),0)</f>
        <v>1349.75</v>
      </c>
      <c r="Q3992" s="10" t="s">
        <v>8311</v>
      </c>
      <c r="R3992" t="s">
        <v>8333</v>
      </c>
      <c r="S3992">
        <f>YEAR(T3992)</f>
        <v>2016</v>
      </c>
      <c r="T3992" s="14">
        <f>(((J3992/60)/60)/24)+DATE(1970,1,1)</f>
        <v>42396.973807870367</v>
      </c>
      <c r="U3992" s="15">
        <f>(((I3992/60)/60)/24)+DATE(1970,1,1)</f>
        <v>42411.973807870367</v>
      </c>
    </row>
    <row r="3993" spans="1:21" ht="29" x14ac:dyDescent="0.35">
      <c r="A3993">
        <v>1345</v>
      </c>
      <c r="B3993" s="3" t="s">
        <v>1346</v>
      </c>
      <c r="C3993" s="3" t="s">
        <v>5455</v>
      </c>
      <c r="D3993" s="6">
        <v>300</v>
      </c>
      <c r="E3993" s="8">
        <v>3902.5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>ROUND((E3993/D3993)*100,0)</f>
        <v>1301</v>
      </c>
      <c r="P3993" s="8">
        <f>IFERROR(ROUND(E3993/L3993,2),0)</f>
        <v>557.5</v>
      </c>
      <c r="Q3993" s="10" t="s">
        <v>8318</v>
      </c>
      <c r="R3993" t="s">
        <v>8319</v>
      </c>
      <c r="S3993">
        <f>YEAR(T3993)</f>
        <v>2014</v>
      </c>
      <c r="T3993" s="14">
        <f>(((J3993/60)/60)/24)+DATE(1970,1,1)</f>
        <v>41799.814340277779</v>
      </c>
      <c r="U3993" s="15">
        <f>(((I3993/60)/60)/24)+DATE(1970,1,1)</f>
        <v>41834.814340277779</v>
      </c>
    </row>
    <row r="3994" spans="1:21" ht="29" x14ac:dyDescent="0.35">
      <c r="A3994">
        <v>1822</v>
      </c>
      <c r="B3994" s="3" t="s">
        <v>1823</v>
      </c>
      <c r="C3994" s="3" t="s">
        <v>5932</v>
      </c>
      <c r="D3994" s="6">
        <v>300</v>
      </c>
      <c r="E3994" s="8">
        <v>2112.9899999999998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>ROUND((E3994/D3994)*100,0)</f>
        <v>704</v>
      </c>
      <c r="P3994" s="8">
        <f>IFERROR(ROUND(E3994/L3994,2),0)</f>
        <v>192.09</v>
      </c>
      <c r="Q3994" s="10" t="s">
        <v>8313</v>
      </c>
      <c r="R3994" t="s">
        <v>8315</v>
      </c>
      <c r="S3994">
        <f>YEAR(T3994)</f>
        <v>2013</v>
      </c>
      <c r="T3994" s="14">
        <f>(((J3994/60)/60)/24)+DATE(1970,1,1)</f>
        <v>41634.797013888885</v>
      </c>
      <c r="U3994" s="15">
        <f>(((I3994/60)/60)/24)+DATE(1970,1,1)</f>
        <v>41670.792361111111</v>
      </c>
    </row>
    <row r="3995" spans="1:21" x14ac:dyDescent="0.35">
      <c r="A3995">
        <v>1849</v>
      </c>
      <c r="B3995" s="3" t="s">
        <v>1850</v>
      </c>
      <c r="C3995" s="3" t="s">
        <v>5959</v>
      </c>
      <c r="D3995" s="6">
        <v>300</v>
      </c>
      <c r="E3995" s="8">
        <v>2065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>ROUND((E3995/D3995)*100,0)</f>
        <v>688</v>
      </c>
      <c r="P3995" s="8">
        <f>IFERROR(ROUND(E3995/L3995,2),0)</f>
        <v>258.13</v>
      </c>
      <c r="Q3995" s="10" t="s">
        <v>8313</v>
      </c>
      <c r="R3995" t="s">
        <v>8315</v>
      </c>
      <c r="S3995">
        <f>YEAR(T3995)</f>
        <v>2012</v>
      </c>
      <c r="T3995" s="14">
        <f>(((J3995/60)/60)/24)+DATE(1970,1,1)</f>
        <v>41169.845590277779</v>
      </c>
      <c r="U3995" s="15">
        <f>(((I3995/60)/60)/24)+DATE(1970,1,1)</f>
        <v>41199.845590277779</v>
      </c>
    </row>
    <row r="3996" spans="1:21" ht="29" x14ac:dyDescent="0.35">
      <c r="A3996">
        <v>2112</v>
      </c>
      <c r="B3996" s="3" t="s">
        <v>2113</v>
      </c>
      <c r="C3996" s="3" t="s">
        <v>6222</v>
      </c>
      <c r="D3996" s="6">
        <v>300</v>
      </c>
      <c r="E3996" s="8">
        <v>1465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>ROUND((E3996/D3996)*100,0)</f>
        <v>488</v>
      </c>
      <c r="P3996" s="8">
        <f>IFERROR(ROUND(E3996/L3996,2),0)</f>
        <v>133.18</v>
      </c>
      <c r="Q3996" s="10" t="s">
        <v>8313</v>
      </c>
      <c r="R3996" t="s">
        <v>8343</v>
      </c>
      <c r="S3996">
        <f>YEAR(T3996)</f>
        <v>2013</v>
      </c>
      <c r="T3996" s="14">
        <f>(((J3996/60)/60)/24)+DATE(1970,1,1)</f>
        <v>41365.928159722222</v>
      </c>
      <c r="U3996" s="15">
        <f>(((I3996/60)/60)/24)+DATE(1970,1,1)</f>
        <v>41379.928159722222</v>
      </c>
    </row>
    <row r="3997" spans="1:21" ht="29" x14ac:dyDescent="0.35">
      <c r="A3997">
        <v>2216</v>
      </c>
      <c r="B3997" s="3" t="s">
        <v>2217</v>
      </c>
      <c r="C3997" s="3" t="s">
        <v>6326</v>
      </c>
      <c r="D3997" s="6">
        <v>300</v>
      </c>
      <c r="E3997" s="8">
        <v>1218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>ROUND((E3997/D3997)*100,0)</f>
        <v>406</v>
      </c>
      <c r="P3997" s="8">
        <f>IFERROR(ROUND(E3997/L3997,2),0)</f>
        <v>87</v>
      </c>
      <c r="Q3997" s="10" t="s">
        <v>8313</v>
      </c>
      <c r="R3997" t="s">
        <v>8320</v>
      </c>
      <c r="S3997">
        <f>YEAR(T3997)</f>
        <v>2015</v>
      </c>
      <c r="T3997" s="14">
        <f>(((J3997/60)/60)/24)+DATE(1970,1,1)</f>
        <v>42194.751678240747</v>
      </c>
      <c r="U3997" s="15">
        <f>(((I3997/60)/60)/24)+DATE(1970,1,1)</f>
        <v>42208.751678240747</v>
      </c>
    </row>
    <row r="3998" spans="1:21" ht="29" x14ac:dyDescent="0.35">
      <c r="A3998">
        <v>2281</v>
      </c>
      <c r="B3998" s="3" t="s">
        <v>2282</v>
      </c>
      <c r="C3998" s="3" t="s">
        <v>6391</v>
      </c>
      <c r="D3998" s="6">
        <v>300</v>
      </c>
      <c r="E3998" s="8">
        <v>1097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>ROUND((E3998/D3998)*100,0)</f>
        <v>366</v>
      </c>
      <c r="P3998" s="8">
        <f>IFERROR(ROUND(E3998/L3998,2),0)</f>
        <v>99.73</v>
      </c>
      <c r="Q3998" s="10" t="s">
        <v>8313</v>
      </c>
      <c r="R3998" t="s">
        <v>8315</v>
      </c>
      <c r="S3998">
        <f>YEAR(T3998)</f>
        <v>2011</v>
      </c>
      <c r="T3998" s="14">
        <f>(((J3998/60)/60)/24)+DATE(1970,1,1)</f>
        <v>40687.285844907405</v>
      </c>
      <c r="U3998" s="15">
        <f>(((I3998/60)/60)/24)+DATE(1970,1,1)</f>
        <v>40749.284722222219</v>
      </c>
    </row>
    <row r="3999" spans="1:21" ht="29" x14ac:dyDescent="0.35">
      <c r="A3999">
        <v>2299</v>
      </c>
      <c r="B3999" s="3" t="s">
        <v>2300</v>
      </c>
      <c r="C3999" s="3" t="s">
        <v>6409</v>
      </c>
      <c r="D3999" s="6">
        <v>300</v>
      </c>
      <c r="E3999" s="8">
        <v>1065.23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>ROUND((E3999/D3999)*100,0)</f>
        <v>355</v>
      </c>
      <c r="P3999" s="8">
        <f>IFERROR(ROUND(E3999/L3999,2),0)</f>
        <v>76.09</v>
      </c>
      <c r="Q3999" s="10" t="s">
        <v>8313</v>
      </c>
      <c r="R3999" t="s">
        <v>8315</v>
      </c>
      <c r="S3999">
        <f>YEAR(T3999)</f>
        <v>2011</v>
      </c>
      <c r="T3999" s="14">
        <f>(((J3999/60)/60)/24)+DATE(1970,1,1)</f>
        <v>40565.032511574071</v>
      </c>
      <c r="U3999" s="15">
        <f>(((I3999/60)/60)/24)+DATE(1970,1,1)</f>
        <v>40580.032511574071</v>
      </c>
    </row>
    <row r="4000" spans="1:21" ht="29" x14ac:dyDescent="0.35">
      <c r="A4000">
        <v>2455</v>
      </c>
      <c r="B4000" s="3" t="s">
        <v>2456</v>
      </c>
      <c r="C4000" s="3" t="s">
        <v>6565</v>
      </c>
      <c r="D4000" s="6">
        <v>300</v>
      </c>
      <c r="E4000" s="8">
        <v>807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>ROUND((E4000/D4000)*100,0)</f>
        <v>269</v>
      </c>
      <c r="P4000" s="8">
        <f>IFERROR(ROUND(E4000/L4000,2),0)</f>
        <v>50.44</v>
      </c>
      <c r="Q4000" s="10" t="s">
        <v>8321</v>
      </c>
      <c r="R4000" t="s">
        <v>8348</v>
      </c>
      <c r="S4000">
        <f>YEAR(T4000)</f>
        <v>2016</v>
      </c>
      <c r="T4000" s="14">
        <f>(((J4000/60)/60)/24)+DATE(1970,1,1)</f>
        <v>42452.781828703708</v>
      </c>
      <c r="U4000" s="15">
        <f>(((I4000/60)/60)/24)+DATE(1970,1,1)</f>
        <v>42480.781828703708</v>
      </c>
    </row>
    <row r="4001" spans="1:21" x14ac:dyDescent="0.35">
      <c r="A4001">
        <v>2479</v>
      </c>
      <c r="B4001" s="3" t="s">
        <v>2479</v>
      </c>
      <c r="C4001" s="3" t="s">
        <v>6589</v>
      </c>
      <c r="D4001" s="6">
        <v>300</v>
      </c>
      <c r="E4001" s="8">
        <v>775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>ROUND((E4001/D4001)*100,0)</f>
        <v>258</v>
      </c>
      <c r="P4001" s="8">
        <f>IFERROR(ROUND(E4001/L4001,2),0)</f>
        <v>48.44</v>
      </c>
      <c r="Q4001" s="10" t="s">
        <v>8313</v>
      </c>
      <c r="R4001" t="s">
        <v>8343</v>
      </c>
      <c r="S4001">
        <f>YEAR(T4001)</f>
        <v>2012</v>
      </c>
      <c r="T4001" s="14">
        <f>(((J4001/60)/60)/24)+DATE(1970,1,1)</f>
        <v>41107.726782407408</v>
      </c>
      <c r="U4001" s="15">
        <f>(((I4001/60)/60)/24)+DATE(1970,1,1)</f>
        <v>41118.083333333336</v>
      </c>
    </row>
    <row r="4002" spans="1:21" ht="29" x14ac:dyDescent="0.35">
      <c r="A4002">
        <v>2486</v>
      </c>
      <c r="B4002" s="3" t="s">
        <v>2486</v>
      </c>
      <c r="C4002" s="3" t="s">
        <v>6596</v>
      </c>
      <c r="D4002" s="6">
        <v>300</v>
      </c>
      <c r="E4002" s="8">
        <v>760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>ROUND((E4002/D4002)*100,0)</f>
        <v>253</v>
      </c>
      <c r="P4002" s="8">
        <f>IFERROR(ROUND(E4002/L4002,2),0)</f>
        <v>25.33</v>
      </c>
      <c r="Q4002" s="10" t="s">
        <v>8313</v>
      </c>
      <c r="R4002" t="s">
        <v>8343</v>
      </c>
      <c r="S4002">
        <f>YEAR(T4002)</f>
        <v>2012</v>
      </c>
      <c r="T4002" s="14">
        <f>(((J4002/60)/60)/24)+DATE(1970,1,1)</f>
        <v>40991.708055555559</v>
      </c>
      <c r="U4002" s="15">
        <f>(((I4002/60)/60)/24)+DATE(1970,1,1)</f>
        <v>41021.708055555559</v>
      </c>
    </row>
    <row r="4003" spans="1:21" ht="29" x14ac:dyDescent="0.35">
      <c r="A4003">
        <v>2639</v>
      </c>
      <c r="B4003" s="3" t="s">
        <v>2639</v>
      </c>
      <c r="C4003" s="3" t="s">
        <v>6749</v>
      </c>
      <c r="D4003" s="6">
        <v>300</v>
      </c>
      <c r="E4003" s="8">
        <v>545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>ROUND((E4003/D4003)*100,0)</f>
        <v>182</v>
      </c>
      <c r="P4003" s="8">
        <f>IFERROR(ROUND(E4003/L4003,2),0)</f>
        <v>11.12</v>
      </c>
      <c r="Q4003" s="10" t="s">
        <v>8316</v>
      </c>
      <c r="R4003" t="s">
        <v>8350</v>
      </c>
      <c r="S4003">
        <f>YEAR(T4003)</f>
        <v>2015</v>
      </c>
      <c r="T4003" s="14">
        <f>(((J4003/60)/60)/24)+DATE(1970,1,1)</f>
        <v>42024.86513888889</v>
      </c>
      <c r="U4003" s="15">
        <f>(((I4003/60)/60)/24)+DATE(1970,1,1)</f>
        <v>42054.86513888889</v>
      </c>
    </row>
    <row r="4004" spans="1:21" ht="29" x14ac:dyDescent="0.35">
      <c r="A4004">
        <v>2740</v>
      </c>
      <c r="B4004" s="3" t="s">
        <v>2740</v>
      </c>
      <c r="C4004" s="3" t="s">
        <v>6850</v>
      </c>
      <c r="D4004" s="6">
        <v>300</v>
      </c>
      <c r="E4004" s="8">
        <v>425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>ROUND((E4004/D4004)*100,0)</f>
        <v>142</v>
      </c>
      <c r="P4004" s="8">
        <f>IFERROR(ROUND(E4004/L4004,2),0)</f>
        <v>25</v>
      </c>
      <c r="Q4004" s="10" t="s">
        <v>8316</v>
      </c>
      <c r="R4004" t="s">
        <v>8317</v>
      </c>
      <c r="S4004">
        <f>YEAR(T4004)</f>
        <v>2015</v>
      </c>
      <c r="T4004" s="14">
        <f>(((J4004/60)/60)/24)+DATE(1970,1,1)</f>
        <v>42045.031851851847</v>
      </c>
      <c r="U4004" s="15">
        <f>(((I4004/60)/60)/24)+DATE(1970,1,1)</f>
        <v>42074.99018518519</v>
      </c>
    </row>
    <row r="4005" spans="1:21" ht="29" x14ac:dyDescent="0.35">
      <c r="A4005">
        <v>2923</v>
      </c>
      <c r="B4005" s="3" t="s">
        <v>2923</v>
      </c>
      <c r="C4005" s="3" t="s">
        <v>7033</v>
      </c>
      <c r="D4005" s="6">
        <v>300</v>
      </c>
      <c r="E4005" s="8">
        <v>236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>ROUND((E4005/D4005)*100,0)</f>
        <v>79</v>
      </c>
      <c r="P4005" s="8">
        <f>IFERROR(ROUND(E4005/L4005,2),0)</f>
        <v>23.6</v>
      </c>
      <c r="Q4005" s="10" t="s">
        <v>8339</v>
      </c>
      <c r="R4005" t="s">
        <v>8351</v>
      </c>
      <c r="S4005">
        <f>YEAR(T4005)</f>
        <v>2015</v>
      </c>
      <c r="T4005" s="14">
        <f>(((J4005/60)/60)/24)+DATE(1970,1,1)</f>
        <v>42013.15253472222</v>
      </c>
      <c r="U4005" s="15">
        <f>(((I4005/60)/60)/24)+DATE(1970,1,1)</f>
        <v>42028.125</v>
      </c>
    </row>
    <row r="4006" spans="1:21" ht="29" x14ac:dyDescent="0.35">
      <c r="A4006">
        <v>2994</v>
      </c>
      <c r="B4006" s="3" t="s">
        <v>2994</v>
      </c>
      <c r="C4006" s="3" t="s">
        <v>7104</v>
      </c>
      <c r="D4006" s="6">
        <v>300</v>
      </c>
      <c r="E4006" s="8">
        <v>180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>ROUND((E4006/D4006)*100,0)</f>
        <v>60</v>
      </c>
      <c r="P4006" s="8">
        <f>IFERROR(ROUND(E4006/L4006,2),0)</f>
        <v>3.05</v>
      </c>
      <c r="Q4006" s="10" t="s">
        <v>8339</v>
      </c>
      <c r="R4006" t="s">
        <v>8357</v>
      </c>
      <c r="S4006">
        <f>YEAR(T4006)</f>
        <v>2014</v>
      </c>
      <c r="T4006" s="14">
        <f>(((J4006/60)/60)/24)+DATE(1970,1,1)</f>
        <v>41885.478842592594</v>
      </c>
      <c r="U4006" s="15">
        <f>(((I4006/60)/60)/24)+DATE(1970,1,1)</f>
        <v>41915.478842592594</v>
      </c>
    </row>
    <row r="4007" spans="1:21" ht="29" x14ac:dyDescent="0.35">
      <c r="A4007">
        <v>3011</v>
      </c>
      <c r="B4007" s="3" t="s">
        <v>3011</v>
      </c>
      <c r="C4007" s="3" t="s">
        <v>7121</v>
      </c>
      <c r="D4007" s="6">
        <v>300</v>
      </c>
      <c r="E4007" s="8">
        <v>162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>ROUND((E4007/D4007)*100,0)</f>
        <v>54</v>
      </c>
      <c r="P4007" s="8">
        <f>IFERROR(ROUND(E4007/L4007,2),0)</f>
        <v>6.48</v>
      </c>
      <c r="Q4007" s="10" t="s">
        <v>8339</v>
      </c>
      <c r="R4007" t="s">
        <v>8357</v>
      </c>
      <c r="S4007">
        <f>YEAR(T4007)</f>
        <v>2015</v>
      </c>
      <c r="T4007" s="14">
        <f>(((J4007/60)/60)/24)+DATE(1970,1,1)</f>
        <v>42334.468935185185</v>
      </c>
      <c r="U4007" s="15">
        <f>(((I4007/60)/60)/24)+DATE(1970,1,1)</f>
        <v>42361.957638888889</v>
      </c>
    </row>
    <row r="4008" spans="1:21" ht="29" x14ac:dyDescent="0.35">
      <c r="A4008">
        <v>3054</v>
      </c>
      <c r="B4008" s="3" t="s">
        <v>3054</v>
      </c>
      <c r="C4008" s="3" t="s">
        <v>7164</v>
      </c>
      <c r="D4008" s="6">
        <v>300</v>
      </c>
      <c r="E4008" s="8">
        <v>131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>ROUND((E4008/D4008)*100,0)</f>
        <v>44</v>
      </c>
      <c r="P4008" s="8">
        <f>IFERROR(ROUND(E4008/L4008,2),0)</f>
        <v>0</v>
      </c>
      <c r="Q4008" s="10" t="s">
        <v>8339</v>
      </c>
      <c r="R4008" t="s">
        <v>8357</v>
      </c>
      <c r="S4008">
        <f>YEAR(T4008)</f>
        <v>2015</v>
      </c>
      <c r="T4008" s="14">
        <f>(((J4008/60)/60)/24)+DATE(1970,1,1)</f>
        <v>42027.832800925928</v>
      </c>
      <c r="U4008" s="15">
        <f>(((I4008/60)/60)/24)+DATE(1970,1,1)</f>
        <v>42065.044444444444</v>
      </c>
    </row>
    <row r="4009" spans="1:21" ht="43.5" x14ac:dyDescent="0.35">
      <c r="A4009">
        <v>3255</v>
      </c>
      <c r="B4009" s="3" t="s">
        <v>3255</v>
      </c>
      <c r="C4009" s="3" t="s">
        <v>7365</v>
      </c>
      <c r="D4009" s="6">
        <v>300</v>
      </c>
      <c r="E4009" s="8">
        <v>55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>ROUND((E4009/D4009)*100,0)</f>
        <v>18</v>
      </c>
      <c r="P4009" s="8">
        <f>IFERROR(ROUND(E4009/L4009,2),0)</f>
        <v>3.06</v>
      </c>
      <c r="Q4009" s="10" t="s">
        <v>8339</v>
      </c>
      <c r="R4009" t="s">
        <v>8340</v>
      </c>
      <c r="S4009">
        <f>YEAR(T4009)</f>
        <v>2014</v>
      </c>
      <c r="T4009" s="14">
        <f>(((J4009/60)/60)/24)+DATE(1970,1,1)</f>
        <v>41889.768229166664</v>
      </c>
      <c r="U4009" s="15">
        <f>(((I4009/60)/60)/24)+DATE(1970,1,1)</f>
        <v>41919.768229166664</v>
      </c>
    </row>
    <row r="4010" spans="1:21" ht="29" x14ac:dyDescent="0.35">
      <c r="A4010">
        <v>3444</v>
      </c>
      <c r="B4010" s="3" t="s">
        <v>3443</v>
      </c>
      <c r="C4010" s="3" t="s">
        <v>7554</v>
      </c>
      <c r="D4010" s="6">
        <v>300</v>
      </c>
      <c r="E4010" s="8">
        <v>21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>ROUND((E4010/D4010)*100,0)</f>
        <v>7</v>
      </c>
      <c r="P4010" s="8">
        <f>IFERROR(ROUND(E4010/L4010,2),0)</f>
        <v>1.05</v>
      </c>
      <c r="Q4010" s="10" t="s">
        <v>8339</v>
      </c>
      <c r="R4010" t="s">
        <v>8340</v>
      </c>
      <c r="S4010">
        <f>YEAR(T4010)</f>
        <v>2016</v>
      </c>
      <c r="T4010" s="14">
        <f>(((J4010/60)/60)/24)+DATE(1970,1,1)</f>
        <v>42521.291504629626</v>
      </c>
      <c r="U4010" s="15">
        <f>(((I4010/60)/60)/24)+DATE(1970,1,1)</f>
        <v>42529.582638888889</v>
      </c>
    </row>
    <row r="4011" spans="1:21" ht="29" x14ac:dyDescent="0.35">
      <c r="A4011">
        <v>3453</v>
      </c>
      <c r="B4011" s="3" t="s">
        <v>3452</v>
      </c>
      <c r="C4011" s="3" t="s">
        <v>7563</v>
      </c>
      <c r="D4011" s="6">
        <v>300</v>
      </c>
      <c r="E4011" s="8">
        <v>20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>ROUND((E4011/D4011)*100,0)</f>
        <v>7</v>
      </c>
      <c r="P4011" s="8">
        <f>IFERROR(ROUND(E4011/L4011,2),0)</f>
        <v>1.43</v>
      </c>
      <c r="Q4011" s="10" t="s">
        <v>8339</v>
      </c>
      <c r="R4011" t="s">
        <v>8340</v>
      </c>
      <c r="S4011">
        <f>YEAR(T4011)</f>
        <v>2016</v>
      </c>
      <c r="T4011" s="14">
        <f>(((J4011/60)/60)/24)+DATE(1970,1,1)</f>
        <v>42535.97865740741</v>
      </c>
      <c r="U4011" s="15">
        <f>(((I4011/60)/60)/24)+DATE(1970,1,1)</f>
        <v>42595.97865740741</v>
      </c>
    </row>
    <row r="4012" spans="1:21" ht="29" x14ac:dyDescent="0.35">
      <c r="A4012">
        <v>3475</v>
      </c>
      <c r="B4012" s="3" t="s">
        <v>3474</v>
      </c>
      <c r="C4012" s="3" t="s">
        <v>7585</v>
      </c>
      <c r="D4012" s="6">
        <v>300</v>
      </c>
      <c r="E4012" s="8">
        <v>15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>ROUND((E4012/D4012)*100,0)</f>
        <v>5</v>
      </c>
      <c r="P4012" s="8">
        <f>IFERROR(ROUND(E4012/L4012,2),0)</f>
        <v>0.88</v>
      </c>
      <c r="Q4012" s="10" t="s">
        <v>8339</v>
      </c>
      <c r="R4012" t="s">
        <v>8340</v>
      </c>
      <c r="S4012">
        <f>YEAR(T4012)</f>
        <v>2014</v>
      </c>
      <c r="T4012" s="14">
        <f>(((J4012/60)/60)/24)+DATE(1970,1,1)</f>
        <v>41918.880833333329</v>
      </c>
      <c r="U4012" s="15">
        <f>(((I4012/60)/60)/24)+DATE(1970,1,1)</f>
        <v>41946</v>
      </c>
    </row>
    <row r="4013" spans="1:21" ht="29" x14ac:dyDescent="0.35">
      <c r="A4013">
        <v>3476</v>
      </c>
      <c r="B4013" s="3" t="s">
        <v>3475</v>
      </c>
      <c r="C4013" s="3" t="s">
        <v>7586</v>
      </c>
      <c r="D4013" s="6">
        <v>300</v>
      </c>
      <c r="E4013" s="8">
        <v>15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>ROUND((E4013/D4013)*100,0)</f>
        <v>5</v>
      </c>
      <c r="P4013" s="8">
        <f>IFERROR(ROUND(E4013/L4013,2),0)</f>
        <v>2.5</v>
      </c>
      <c r="Q4013" s="10" t="s">
        <v>8339</v>
      </c>
      <c r="R4013" t="s">
        <v>8340</v>
      </c>
      <c r="S4013">
        <f>YEAR(T4013)</f>
        <v>2014</v>
      </c>
      <c r="T4013" s="14">
        <f>(((J4013/60)/60)/24)+DATE(1970,1,1)</f>
        <v>41921.279976851853</v>
      </c>
      <c r="U4013" s="15">
        <f>(((I4013/60)/60)/24)+DATE(1970,1,1)</f>
        <v>41939.125</v>
      </c>
    </row>
    <row r="4014" spans="1:21" ht="29" x14ac:dyDescent="0.35">
      <c r="A4014">
        <v>3540</v>
      </c>
      <c r="B4014" s="3" t="s">
        <v>3539</v>
      </c>
      <c r="C4014" s="3" t="s">
        <v>7650</v>
      </c>
      <c r="D4014" s="6">
        <v>300</v>
      </c>
      <c r="E4014" s="8">
        <v>10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>ROUND((E4014/D4014)*100,0)</f>
        <v>3</v>
      </c>
      <c r="P4014" s="8">
        <f>IFERROR(ROUND(E4014/L4014,2),0)</f>
        <v>1.25</v>
      </c>
      <c r="Q4014" s="10" t="s">
        <v>8339</v>
      </c>
      <c r="R4014" t="s">
        <v>8340</v>
      </c>
      <c r="S4014">
        <f>YEAR(T4014)</f>
        <v>2016</v>
      </c>
      <c r="T4014" s="14">
        <f>(((J4014/60)/60)/24)+DATE(1970,1,1)</f>
        <v>42517.003368055557</v>
      </c>
      <c r="U4014" s="15">
        <f>(((I4014/60)/60)/24)+DATE(1970,1,1)</f>
        <v>42547.003368055557</v>
      </c>
    </row>
    <row r="4015" spans="1:21" ht="29" x14ac:dyDescent="0.35">
      <c r="A4015">
        <v>3652</v>
      </c>
      <c r="B4015" s="3" t="s">
        <v>2867</v>
      </c>
      <c r="C4015" s="3" t="s">
        <v>7762</v>
      </c>
      <c r="D4015" s="6">
        <v>300</v>
      </c>
      <c r="E4015" s="8">
        <v>1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>ROUND((E4015/D4015)*100,0)</f>
        <v>0</v>
      </c>
      <c r="P4015" s="8">
        <f>IFERROR(ROUND(E4015/L4015,2),0)</f>
        <v>0.06</v>
      </c>
      <c r="Q4015" s="10" t="s">
        <v>8339</v>
      </c>
      <c r="R4015" t="s">
        <v>8340</v>
      </c>
      <c r="S4015">
        <f>YEAR(T4015)</f>
        <v>2016</v>
      </c>
      <c r="T4015" s="14">
        <f>(((J4015/60)/60)/24)+DATE(1970,1,1)</f>
        <v>42596.644699074073</v>
      </c>
      <c r="U4015" s="15">
        <f>(((I4015/60)/60)/24)+DATE(1970,1,1)</f>
        <v>42607.165972222225</v>
      </c>
    </row>
    <row r="4016" spans="1:21" ht="29" x14ac:dyDescent="0.35">
      <c r="A4016">
        <v>3704</v>
      </c>
      <c r="B4016" s="3" t="s">
        <v>3701</v>
      </c>
      <c r="C4016" s="3" t="s">
        <v>7814</v>
      </c>
      <c r="D4016" s="6">
        <v>300</v>
      </c>
      <c r="E4016" s="8">
        <v>0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>ROUND((E4016/D4016)*100,0)</f>
        <v>0</v>
      </c>
      <c r="P4016" s="8">
        <f>IFERROR(ROUND(E4016/L4016,2),0)</f>
        <v>0</v>
      </c>
      <c r="Q4016" s="10" t="s">
        <v>8339</v>
      </c>
      <c r="R4016" t="s">
        <v>8340</v>
      </c>
      <c r="S4016">
        <f>YEAR(T4016)</f>
        <v>2016</v>
      </c>
      <c r="T4016" s="14">
        <f>(((J4016/60)/60)/24)+DATE(1970,1,1)</f>
        <v>42461.689745370371</v>
      </c>
      <c r="U4016" s="15">
        <f>(((I4016/60)/60)/24)+DATE(1970,1,1)</f>
        <v>42521.689745370371</v>
      </c>
    </row>
    <row r="4017" spans="1:21" ht="29" x14ac:dyDescent="0.35">
      <c r="A4017">
        <v>3725</v>
      </c>
      <c r="B4017" s="3" t="s">
        <v>3722</v>
      </c>
      <c r="C4017" s="3" t="s">
        <v>7835</v>
      </c>
      <c r="D4017" s="6">
        <v>300</v>
      </c>
      <c r="E4017" s="8">
        <v>0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>ROUND((E4017/D4017)*100,0)</f>
        <v>0</v>
      </c>
      <c r="P4017" s="8">
        <f>IFERROR(ROUND(E4017/L4017,2),0)</f>
        <v>0</v>
      </c>
      <c r="Q4017" s="10" t="s">
        <v>8339</v>
      </c>
      <c r="R4017" t="s">
        <v>8340</v>
      </c>
      <c r="S4017">
        <f>YEAR(T4017)</f>
        <v>2016</v>
      </c>
      <c r="T4017" s="14">
        <f>(((J4017/60)/60)/24)+DATE(1970,1,1)</f>
        <v>42401.945219907408</v>
      </c>
      <c r="U4017" s="15">
        <f>(((I4017/60)/60)/24)+DATE(1970,1,1)</f>
        <v>42418.895833333328</v>
      </c>
    </row>
    <row r="4018" spans="1:21" ht="29" x14ac:dyDescent="0.35">
      <c r="A4018">
        <v>3820</v>
      </c>
      <c r="B4018" s="3" t="s">
        <v>3817</v>
      </c>
      <c r="C4018" s="3" t="s">
        <v>7929</v>
      </c>
      <c r="D4018" s="6">
        <v>300</v>
      </c>
      <c r="E4018" s="8">
        <v>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>ROUND((E4018/D4018)*100,0)</f>
        <v>0</v>
      </c>
      <c r="P4018" s="8">
        <f>IFERROR(ROUND(E4018/L4018,2),0)</f>
        <v>0</v>
      </c>
      <c r="Q4018" s="10" t="s">
        <v>8339</v>
      </c>
      <c r="R4018" t="s">
        <v>8340</v>
      </c>
      <c r="S4018">
        <f>YEAR(T4018)</f>
        <v>2015</v>
      </c>
      <c r="T4018" s="14">
        <f>(((J4018/60)/60)/24)+DATE(1970,1,1)</f>
        <v>42160.651817129634</v>
      </c>
      <c r="U4018" s="15">
        <f>(((I4018/60)/60)/24)+DATE(1970,1,1)</f>
        <v>42190.651817129634</v>
      </c>
    </row>
    <row r="4019" spans="1:21" ht="29" x14ac:dyDescent="0.3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>ROUND((E4019/D4019)*100,0)</f>
        <v>0</v>
      </c>
      <c r="P4019" s="8">
        <f>IFERROR(ROUND(E4019/L4019,2),0)</f>
        <v>0</v>
      </c>
      <c r="Q4019" s="10" t="s">
        <v>8339</v>
      </c>
      <c r="R4019" t="s">
        <v>8340</v>
      </c>
      <c r="S4019">
        <f>YEAR(T4019)</f>
        <v>2014</v>
      </c>
      <c r="T4019" s="14">
        <f>(((J4019/60)/60)/24)+DATE(1970,1,1)</f>
        <v>41948.957465277781</v>
      </c>
      <c r="U4019" s="15">
        <f>(((I4019/60)/60)/24)+DATE(1970,1,1)</f>
        <v>41963.957465277781</v>
      </c>
    </row>
    <row r="4020" spans="1:21" ht="29" x14ac:dyDescent="0.35">
      <c r="A4020">
        <v>4110</v>
      </c>
      <c r="B4020" s="3" t="s">
        <v>4106</v>
      </c>
      <c r="C4020" s="3" t="s">
        <v>8213</v>
      </c>
      <c r="D4020" s="6">
        <v>300</v>
      </c>
      <c r="E4020" s="8">
        <v>0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>ROUND((E4020/D4020)*100,0)</f>
        <v>0</v>
      </c>
      <c r="P4020" s="8">
        <f>IFERROR(ROUND(E4020/L4020,2),0)</f>
        <v>0</v>
      </c>
      <c r="Q4020" s="10" t="s">
        <v>8339</v>
      </c>
      <c r="R4020" t="s">
        <v>8340</v>
      </c>
      <c r="S4020">
        <f>YEAR(T4020)</f>
        <v>2016</v>
      </c>
      <c r="T4020" s="14">
        <f>(((J4020/60)/60)/24)+DATE(1970,1,1)</f>
        <v>42512.626747685179</v>
      </c>
      <c r="U4020" s="15">
        <f>(((I4020/60)/60)/24)+DATE(1970,1,1)</f>
        <v>42572.626747685179</v>
      </c>
    </row>
    <row r="4021" spans="1:21" ht="29" x14ac:dyDescent="0.35">
      <c r="A4021">
        <v>1876</v>
      </c>
      <c r="B4021" s="3" t="s">
        <v>1877</v>
      </c>
      <c r="C4021" s="3" t="s">
        <v>5986</v>
      </c>
      <c r="D4021" s="6">
        <v>280</v>
      </c>
      <c r="E4021" s="8">
        <v>2027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>ROUND((E4021/D4021)*100,0)</f>
        <v>724</v>
      </c>
      <c r="P4021" s="8">
        <f>IFERROR(ROUND(E4021/L4021,2),0)</f>
        <v>0</v>
      </c>
      <c r="Q4021" s="10" t="s">
        <v>8311</v>
      </c>
      <c r="R4021" t="s">
        <v>8336</v>
      </c>
      <c r="S4021">
        <f>YEAR(T4021)</f>
        <v>2014</v>
      </c>
      <c r="T4021" s="14">
        <f>(((J4021/60)/60)/24)+DATE(1970,1,1)</f>
        <v>41776.284780092588</v>
      </c>
      <c r="U4021" s="15">
        <f>(((I4021/60)/60)/24)+DATE(1970,1,1)</f>
        <v>41806.284780092588</v>
      </c>
    </row>
    <row r="4022" spans="1:21" ht="29" x14ac:dyDescent="0.3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>ROUND((E4022/D4022)*100,0)</f>
        <v>0</v>
      </c>
      <c r="P4022" s="8">
        <f>IFERROR(ROUND(E4022/L4022,2),0)</f>
        <v>0</v>
      </c>
      <c r="Q4022" s="10" t="s">
        <v>8339</v>
      </c>
      <c r="R4022" t="s">
        <v>8340</v>
      </c>
      <c r="S4022">
        <f>YEAR(T4022)</f>
        <v>2014</v>
      </c>
      <c r="T4022" s="14">
        <f>(((J4022/60)/60)/24)+DATE(1970,1,1)</f>
        <v>41927.124884259261</v>
      </c>
      <c r="U4022" s="15">
        <f>(((I4022/60)/60)/24)+DATE(1970,1,1)</f>
        <v>41937.124884259261</v>
      </c>
    </row>
    <row r="4023" spans="1:21" ht="29" x14ac:dyDescent="0.35">
      <c r="A4023">
        <v>94</v>
      </c>
      <c r="B4023" s="3" t="s">
        <v>96</v>
      </c>
      <c r="C4023" s="3" t="s">
        <v>4205</v>
      </c>
      <c r="D4023" s="6">
        <v>250</v>
      </c>
      <c r="E4023" s="8">
        <v>86133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>ROUND((E4023/D4023)*100,0)</f>
        <v>34453</v>
      </c>
      <c r="P4023" s="8">
        <f>IFERROR(ROUND(E4023/L4023,2),0)</f>
        <v>7177.75</v>
      </c>
      <c r="Q4023" s="10" t="s">
        <v>8308</v>
      </c>
      <c r="R4023" t="s">
        <v>8310</v>
      </c>
      <c r="S4023">
        <f>YEAR(T4023)</f>
        <v>2014</v>
      </c>
      <c r="T4023" s="14">
        <f>(((J4023/60)/60)/24)+DATE(1970,1,1)</f>
        <v>41716.717847222222</v>
      </c>
      <c r="U4023" s="15">
        <f>(((I4023/60)/60)/24)+DATE(1970,1,1)</f>
        <v>41736.717847222222</v>
      </c>
    </row>
    <row r="4024" spans="1:21" ht="29" x14ac:dyDescent="0.35">
      <c r="A4024">
        <v>607</v>
      </c>
      <c r="B4024" s="3" t="s">
        <v>608</v>
      </c>
      <c r="C4024" s="3" t="s">
        <v>4717</v>
      </c>
      <c r="D4024" s="6">
        <v>250</v>
      </c>
      <c r="E4024" s="8">
        <v>12000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>ROUND((E4024/D4024)*100,0)</f>
        <v>4800</v>
      </c>
      <c r="P4024" s="8">
        <f>IFERROR(ROUND(E4024/L4024,2),0)</f>
        <v>0</v>
      </c>
      <c r="Q4024" s="10" t="s">
        <v>8316</v>
      </c>
      <c r="R4024" t="s">
        <v>8334</v>
      </c>
      <c r="S4024">
        <f>YEAR(T4024)</f>
        <v>2015</v>
      </c>
      <c r="T4024" s="14">
        <f>(((J4024/60)/60)/24)+DATE(1970,1,1)</f>
        <v>42300.825648148151</v>
      </c>
      <c r="U4024" s="15">
        <f>(((I4024/60)/60)/24)+DATE(1970,1,1)</f>
        <v>42330.867314814815</v>
      </c>
    </row>
    <row r="4025" spans="1:21" ht="29" x14ac:dyDescent="0.35">
      <c r="A4025">
        <v>757</v>
      </c>
      <c r="B4025" s="3" t="s">
        <v>758</v>
      </c>
      <c r="C4025" s="3" t="s">
        <v>4867</v>
      </c>
      <c r="D4025" s="6">
        <v>250</v>
      </c>
      <c r="E4025" s="8">
        <v>9137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>ROUND((E4025/D4025)*100,0)</f>
        <v>3655</v>
      </c>
      <c r="P4025" s="8">
        <f>IFERROR(ROUND(E4025/L4025,2),0)</f>
        <v>507.61</v>
      </c>
      <c r="Q4025" s="10" t="s">
        <v>8318</v>
      </c>
      <c r="R4025" t="s">
        <v>8319</v>
      </c>
      <c r="S4025">
        <f>YEAR(T4025)</f>
        <v>2012</v>
      </c>
      <c r="T4025" s="14">
        <f>(((J4025/60)/60)/24)+DATE(1970,1,1)</f>
        <v>41235.054560185185</v>
      </c>
      <c r="U4025" s="15">
        <f>(((I4025/60)/60)/24)+DATE(1970,1,1)</f>
        <v>41249.054560185185</v>
      </c>
    </row>
    <row r="4026" spans="1:21" ht="29" x14ac:dyDescent="0.35">
      <c r="A4026">
        <v>856</v>
      </c>
      <c r="B4026" s="3" t="s">
        <v>857</v>
      </c>
      <c r="C4026" s="3" t="s">
        <v>4966</v>
      </c>
      <c r="D4026" s="6">
        <v>250</v>
      </c>
      <c r="E4026" s="8">
        <v>7873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>ROUND((E4026/D4026)*100,0)</f>
        <v>3149</v>
      </c>
      <c r="P4026" s="8">
        <f>IFERROR(ROUND(E4026/L4026,2),0)</f>
        <v>281.18</v>
      </c>
      <c r="Q4026" s="10" t="s">
        <v>8313</v>
      </c>
      <c r="R4026" t="s">
        <v>8314</v>
      </c>
      <c r="S4026">
        <f>YEAR(T4026)</f>
        <v>2016</v>
      </c>
      <c r="T4026" s="14">
        <f>(((J4026/60)/60)/24)+DATE(1970,1,1)</f>
        <v>42609.311990740738</v>
      </c>
      <c r="U4026" s="15">
        <f>(((I4026/60)/60)/24)+DATE(1970,1,1)</f>
        <v>42668.791666666672</v>
      </c>
    </row>
    <row r="4027" spans="1:21" ht="43.5" x14ac:dyDescent="0.35">
      <c r="A4027">
        <v>1287</v>
      </c>
      <c r="B4027" s="3" t="s">
        <v>1288</v>
      </c>
      <c r="C4027" s="3" t="s">
        <v>5397</v>
      </c>
      <c r="D4027" s="6">
        <v>250</v>
      </c>
      <c r="E4027" s="8">
        <v>4151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>ROUND((E4027/D4027)*100,0)</f>
        <v>1660</v>
      </c>
      <c r="P4027" s="8">
        <f>IFERROR(ROUND(E4027/L4027,2),0)</f>
        <v>166.04</v>
      </c>
      <c r="Q4027" s="10" t="s">
        <v>8339</v>
      </c>
      <c r="R4027" t="s">
        <v>8340</v>
      </c>
      <c r="S4027">
        <f>YEAR(T4027)</f>
        <v>2015</v>
      </c>
      <c r="T4027" s="14">
        <f>(((J4027/60)/60)/24)+DATE(1970,1,1)</f>
        <v>42107.621018518519</v>
      </c>
      <c r="U4027" s="15">
        <f>(((I4027/60)/60)/24)+DATE(1970,1,1)</f>
        <v>42167.621018518519</v>
      </c>
    </row>
    <row r="4028" spans="1:21" ht="29" x14ac:dyDescent="0.35">
      <c r="A4028">
        <v>2154</v>
      </c>
      <c r="B4028" s="3" t="s">
        <v>2155</v>
      </c>
      <c r="C4028" s="3" t="s">
        <v>6264</v>
      </c>
      <c r="D4028" s="6">
        <v>250</v>
      </c>
      <c r="E4028" s="8">
        <v>1351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>ROUND((E4028/D4028)*100,0)</f>
        <v>540</v>
      </c>
      <c r="P4028" s="8">
        <f>IFERROR(ROUND(E4028/L4028,2),0)</f>
        <v>675.5</v>
      </c>
      <c r="Q4028" s="10" t="s">
        <v>8311</v>
      </c>
      <c r="R4028" t="s">
        <v>8333</v>
      </c>
      <c r="S4028">
        <f>YEAR(T4028)</f>
        <v>2014</v>
      </c>
      <c r="T4028" s="14">
        <f>(((J4028/60)/60)/24)+DATE(1970,1,1)</f>
        <v>41647.632256944446</v>
      </c>
      <c r="U4028" s="15">
        <f>(((I4028/60)/60)/24)+DATE(1970,1,1)</f>
        <v>41667.632256944446</v>
      </c>
    </row>
    <row r="4029" spans="1:21" ht="29" x14ac:dyDescent="0.35">
      <c r="A4029">
        <v>2323</v>
      </c>
      <c r="B4029" s="3" t="s">
        <v>2324</v>
      </c>
      <c r="C4029" s="3" t="s">
        <v>6433</v>
      </c>
      <c r="D4029" s="6">
        <v>250</v>
      </c>
      <c r="E4029" s="8">
        <v>1035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>ROUND((E4029/D4029)*100,0)</f>
        <v>414</v>
      </c>
      <c r="P4029" s="8">
        <f>IFERROR(ROUND(E4029/L4029,2),0)</f>
        <v>258.75</v>
      </c>
      <c r="Q4029" s="10" t="s">
        <v>8321</v>
      </c>
      <c r="R4029" t="s">
        <v>8348</v>
      </c>
      <c r="S4029">
        <f>YEAR(T4029)</f>
        <v>2017</v>
      </c>
      <c r="T4029" s="14">
        <f>(((J4029/60)/60)/24)+DATE(1970,1,1)</f>
        <v>42807.755173611105</v>
      </c>
      <c r="U4029" s="15">
        <f>(((I4029/60)/60)/24)+DATE(1970,1,1)</f>
        <v>42814.755173611105</v>
      </c>
    </row>
    <row r="4030" spans="1:21" ht="29" x14ac:dyDescent="0.35">
      <c r="A4030">
        <v>2543</v>
      </c>
      <c r="B4030" s="3" t="s">
        <v>2543</v>
      </c>
      <c r="C4030" s="3" t="s">
        <v>6653</v>
      </c>
      <c r="D4030" s="6">
        <v>250</v>
      </c>
      <c r="E4030" s="8">
        <v>650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>ROUND((E4030/D4030)*100,0)</f>
        <v>260</v>
      </c>
      <c r="P4030" s="8">
        <f>IFERROR(ROUND(E4030/L4030,2),0)</f>
        <v>50</v>
      </c>
      <c r="Q4030" s="10" t="s">
        <v>8313</v>
      </c>
      <c r="R4030" t="s">
        <v>8341</v>
      </c>
      <c r="S4030">
        <f>YEAR(T4030)</f>
        <v>2010</v>
      </c>
      <c r="T4030" s="14">
        <f>(((J4030/60)/60)/24)+DATE(1970,1,1)</f>
        <v>40514.107615740737</v>
      </c>
      <c r="U4030" s="15">
        <f>(((I4030/60)/60)/24)+DATE(1970,1,1)</f>
        <v>40545.125</v>
      </c>
    </row>
    <row r="4031" spans="1:21" ht="29" x14ac:dyDescent="0.35">
      <c r="A4031">
        <v>2815</v>
      </c>
      <c r="B4031" s="3" t="s">
        <v>2815</v>
      </c>
      <c r="C4031" s="3" t="s">
        <v>6925</v>
      </c>
      <c r="D4031" s="6">
        <v>250</v>
      </c>
      <c r="E4031" s="8">
        <v>327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>ROUND((E4031/D4031)*100,0)</f>
        <v>131</v>
      </c>
      <c r="P4031" s="8">
        <f>IFERROR(ROUND(E4031/L4031,2),0)</f>
        <v>23.36</v>
      </c>
      <c r="Q4031" s="10" t="s">
        <v>8339</v>
      </c>
      <c r="R4031" t="s">
        <v>8340</v>
      </c>
      <c r="S4031">
        <f>YEAR(T4031)</f>
        <v>2016</v>
      </c>
      <c r="T4031" s="14">
        <f>(((J4031/60)/60)/24)+DATE(1970,1,1)</f>
        <v>42559.776724537034</v>
      </c>
      <c r="U4031" s="15">
        <f>(((I4031/60)/60)/24)+DATE(1970,1,1)</f>
        <v>42589.776724537034</v>
      </c>
    </row>
    <row r="4032" spans="1:21" ht="29" x14ac:dyDescent="0.35">
      <c r="A4032">
        <v>2861</v>
      </c>
      <c r="B4032" s="3" t="s">
        <v>2861</v>
      </c>
      <c r="C4032" s="3" t="s">
        <v>6971</v>
      </c>
      <c r="D4032" s="6">
        <v>250</v>
      </c>
      <c r="E4032" s="8">
        <v>281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>ROUND((E4032/D4032)*100,0)</f>
        <v>112</v>
      </c>
      <c r="P4032" s="8">
        <f>IFERROR(ROUND(E4032/L4032,2),0)</f>
        <v>93.67</v>
      </c>
      <c r="Q4032" s="10" t="s">
        <v>8339</v>
      </c>
      <c r="R4032" t="s">
        <v>8340</v>
      </c>
      <c r="S4032">
        <f>YEAR(T4032)</f>
        <v>2015</v>
      </c>
      <c r="T4032" s="14">
        <f>(((J4032/60)/60)/24)+DATE(1970,1,1)</f>
        <v>42257.590833333335</v>
      </c>
      <c r="U4032" s="15">
        <f>(((I4032/60)/60)/24)+DATE(1970,1,1)</f>
        <v>42271.590833333335</v>
      </c>
    </row>
    <row r="4033" spans="1:21" ht="29" x14ac:dyDescent="0.35">
      <c r="A4033">
        <v>3336</v>
      </c>
      <c r="B4033" s="3" t="s">
        <v>3336</v>
      </c>
      <c r="C4033" s="3" t="s">
        <v>7446</v>
      </c>
      <c r="D4033" s="6">
        <v>250</v>
      </c>
      <c r="E4033" s="8">
        <v>40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>ROUND((E4033/D4033)*100,0)</f>
        <v>16</v>
      </c>
      <c r="P4033" s="8">
        <f>IFERROR(ROUND(E4033/L4033,2),0)</f>
        <v>4.4400000000000004</v>
      </c>
      <c r="Q4033" s="10" t="s">
        <v>8339</v>
      </c>
      <c r="R4033" t="s">
        <v>8340</v>
      </c>
      <c r="S4033">
        <f>YEAR(T4033)</f>
        <v>2016</v>
      </c>
      <c r="T4033" s="14">
        <f>(((J4033/60)/60)/24)+DATE(1970,1,1)</f>
        <v>42437.398680555561</v>
      </c>
      <c r="U4033" s="15">
        <f>(((I4033/60)/60)/24)+DATE(1970,1,1)</f>
        <v>42465.35701388889</v>
      </c>
    </row>
    <row r="4034" spans="1:21" x14ac:dyDescent="0.35">
      <c r="A4034">
        <v>3397</v>
      </c>
      <c r="B4034" s="3" t="s">
        <v>3396</v>
      </c>
      <c r="C4034" s="3" t="s">
        <v>7507</v>
      </c>
      <c r="D4034" s="6">
        <v>250</v>
      </c>
      <c r="E4034" s="8">
        <v>26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>ROUND((E4034/D4034)*100,0)</f>
        <v>10</v>
      </c>
      <c r="P4034" s="8">
        <f>IFERROR(ROUND(E4034/L4034,2),0)</f>
        <v>1.08</v>
      </c>
      <c r="Q4034" s="10" t="s">
        <v>8339</v>
      </c>
      <c r="R4034" t="s">
        <v>8340</v>
      </c>
      <c r="S4034">
        <f>YEAR(T4034)</f>
        <v>2016</v>
      </c>
      <c r="T4034" s="14">
        <f>(((J4034/60)/60)/24)+DATE(1970,1,1)</f>
        <v>42378.478344907402</v>
      </c>
      <c r="U4034" s="15">
        <f>(((I4034/60)/60)/24)+DATE(1970,1,1)</f>
        <v>42418.916666666672</v>
      </c>
    </row>
    <row r="4035" spans="1:21" ht="29" x14ac:dyDescent="0.35">
      <c r="A4035">
        <v>3423</v>
      </c>
      <c r="B4035" s="3" t="s">
        <v>3422</v>
      </c>
      <c r="C4035" s="3" t="s">
        <v>7533</v>
      </c>
      <c r="D4035" s="6">
        <v>250</v>
      </c>
      <c r="E4035" s="8">
        <v>25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>ROUND((E4035/D4035)*100,0)</f>
        <v>10</v>
      </c>
      <c r="P4035" s="8">
        <f>IFERROR(ROUND(E4035/L4035,2),0)</f>
        <v>2.5</v>
      </c>
      <c r="Q4035" s="10" t="s">
        <v>8339</v>
      </c>
      <c r="R4035" t="s">
        <v>8340</v>
      </c>
      <c r="S4035">
        <f>YEAR(T4035)</f>
        <v>2015</v>
      </c>
      <c r="T4035" s="14">
        <f>(((J4035/60)/60)/24)+DATE(1970,1,1)</f>
        <v>42088.911354166667</v>
      </c>
      <c r="U4035" s="15">
        <f>(((I4035/60)/60)/24)+DATE(1970,1,1)</f>
        <v>42118.911354166667</v>
      </c>
    </row>
    <row r="4036" spans="1:21" ht="29" x14ac:dyDescent="0.35">
      <c r="A4036">
        <v>3442</v>
      </c>
      <c r="B4036" s="3" t="s">
        <v>3441</v>
      </c>
      <c r="C4036" s="3" t="s">
        <v>7552</v>
      </c>
      <c r="D4036" s="6">
        <v>250</v>
      </c>
      <c r="E4036" s="8">
        <v>21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>ROUND((E4036/D4036)*100,0)</f>
        <v>8</v>
      </c>
      <c r="P4036" s="8">
        <f>IFERROR(ROUND(E4036/L4036,2),0)</f>
        <v>2.63</v>
      </c>
      <c r="Q4036" s="10" t="s">
        <v>8339</v>
      </c>
      <c r="R4036" t="s">
        <v>8340</v>
      </c>
      <c r="S4036">
        <f>YEAR(T4036)</f>
        <v>2015</v>
      </c>
      <c r="T4036" s="14">
        <f>(((J4036/60)/60)/24)+DATE(1970,1,1)</f>
        <v>42124.841111111105</v>
      </c>
      <c r="U4036" s="15">
        <f>(((I4036/60)/60)/24)+DATE(1970,1,1)</f>
        <v>42154.841111111105</v>
      </c>
    </row>
    <row r="4037" spans="1:21" ht="29" x14ac:dyDescent="0.35">
      <c r="A4037">
        <v>3462</v>
      </c>
      <c r="B4037" s="3" t="s">
        <v>3461</v>
      </c>
      <c r="C4037" s="3" t="s">
        <v>7572</v>
      </c>
      <c r="D4037" s="6">
        <v>250</v>
      </c>
      <c r="E4037" s="8">
        <v>20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>ROUND((E4037/D4037)*100,0)</f>
        <v>8</v>
      </c>
      <c r="P4037" s="8">
        <f>IFERROR(ROUND(E4037/L4037,2),0)</f>
        <v>1.18</v>
      </c>
      <c r="Q4037" s="10" t="s">
        <v>8339</v>
      </c>
      <c r="R4037" t="s">
        <v>8340</v>
      </c>
      <c r="S4037">
        <f>YEAR(T4037)</f>
        <v>2015</v>
      </c>
      <c r="T4037" s="14">
        <f>(((J4037/60)/60)/24)+DATE(1970,1,1)</f>
        <v>42179.898472222223</v>
      </c>
      <c r="U4037" s="15">
        <f>(((I4037/60)/60)/24)+DATE(1970,1,1)</f>
        <v>42195.75</v>
      </c>
    </row>
    <row r="4038" spans="1:21" ht="29" x14ac:dyDescent="0.35">
      <c r="A4038">
        <v>3470</v>
      </c>
      <c r="B4038" s="3" t="s">
        <v>3469</v>
      </c>
      <c r="C4038" s="3" t="s">
        <v>7580</v>
      </c>
      <c r="D4038" s="6">
        <v>250</v>
      </c>
      <c r="E4038" s="8">
        <v>16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>ROUND((E4038/D4038)*100,0)</f>
        <v>6</v>
      </c>
      <c r="P4038" s="8">
        <f>IFERROR(ROUND(E4038/L4038,2),0)</f>
        <v>1.78</v>
      </c>
      <c r="Q4038" s="10" t="s">
        <v>8339</v>
      </c>
      <c r="R4038" t="s">
        <v>8340</v>
      </c>
      <c r="S4038">
        <f>YEAR(T4038)</f>
        <v>2016</v>
      </c>
      <c r="T4038" s="14">
        <f>(((J4038/60)/60)/24)+DATE(1970,1,1)</f>
        <v>42529.022013888884</v>
      </c>
      <c r="U4038" s="15">
        <f>(((I4038/60)/60)/24)+DATE(1970,1,1)</f>
        <v>42566.901388888888</v>
      </c>
    </row>
    <row r="4039" spans="1:21" ht="29" x14ac:dyDescent="0.35">
      <c r="A4039">
        <v>3545</v>
      </c>
      <c r="B4039" s="3" t="s">
        <v>3544</v>
      </c>
      <c r="C4039" s="3" t="s">
        <v>7655</v>
      </c>
      <c r="D4039" s="6">
        <v>250</v>
      </c>
      <c r="E4039" s="8">
        <v>10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>ROUND((E4039/D4039)*100,0)</f>
        <v>4</v>
      </c>
      <c r="P4039" s="8">
        <f>IFERROR(ROUND(E4039/L4039,2),0)</f>
        <v>1.25</v>
      </c>
      <c r="Q4039" s="10" t="s">
        <v>8339</v>
      </c>
      <c r="R4039" t="s">
        <v>8340</v>
      </c>
      <c r="S4039">
        <f>YEAR(T4039)</f>
        <v>2015</v>
      </c>
      <c r="T4039" s="14">
        <f>(((J4039/60)/60)/24)+DATE(1970,1,1)</f>
        <v>42075.807395833333</v>
      </c>
      <c r="U4039" s="15">
        <f>(((I4039/60)/60)/24)+DATE(1970,1,1)</f>
        <v>42105.807395833333</v>
      </c>
    </row>
    <row r="4040" spans="1:21" ht="29" x14ac:dyDescent="0.35">
      <c r="A4040">
        <v>3605</v>
      </c>
      <c r="B4040" s="3" t="s">
        <v>3604</v>
      </c>
      <c r="C4040" s="3" t="s">
        <v>7715</v>
      </c>
      <c r="D4040" s="6">
        <v>250</v>
      </c>
      <c r="E4040" s="8">
        <v>3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>ROUND((E4040/D4040)*100,0)</f>
        <v>1</v>
      </c>
      <c r="P4040" s="8">
        <f>IFERROR(ROUND(E4040/L4040,2),0)</f>
        <v>0.2</v>
      </c>
      <c r="Q4040" s="10" t="s">
        <v>8339</v>
      </c>
      <c r="R4040" t="s">
        <v>8340</v>
      </c>
      <c r="S4040">
        <f>YEAR(T4040)</f>
        <v>2016</v>
      </c>
      <c r="T4040" s="14">
        <f>(((J4040/60)/60)/24)+DATE(1970,1,1)</f>
        <v>42383.793124999997</v>
      </c>
      <c r="U4040" s="15">
        <f>(((I4040/60)/60)/24)+DATE(1970,1,1)</f>
        <v>42413.793124999997</v>
      </c>
    </row>
    <row r="4041" spans="1:21" ht="29" x14ac:dyDescent="0.35">
      <c r="A4041">
        <v>3660</v>
      </c>
      <c r="B4041" s="3" t="s">
        <v>3657</v>
      </c>
      <c r="C4041" s="3" t="s">
        <v>7770</v>
      </c>
      <c r="D4041" s="6">
        <v>250</v>
      </c>
      <c r="E4041" s="8">
        <v>1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>ROUND((E4041/D4041)*100,0)</f>
        <v>0</v>
      </c>
      <c r="P4041" s="8">
        <f>IFERROR(ROUND(E4041/L4041,2),0)</f>
        <v>0.05</v>
      </c>
      <c r="Q4041" s="10" t="s">
        <v>8339</v>
      </c>
      <c r="R4041" t="s">
        <v>8340</v>
      </c>
      <c r="S4041">
        <f>YEAR(T4041)</f>
        <v>2014</v>
      </c>
      <c r="T4041" s="14">
        <f>(((J4041/60)/60)/24)+DATE(1970,1,1)</f>
        <v>41971.881076388891</v>
      </c>
      <c r="U4041" s="15">
        <f>(((I4041/60)/60)/24)+DATE(1970,1,1)</f>
        <v>41996.881076388891</v>
      </c>
    </row>
    <row r="4042" spans="1:21" ht="29" x14ac:dyDescent="0.35">
      <c r="A4042">
        <v>3811</v>
      </c>
      <c r="B4042" s="3" t="s">
        <v>3808</v>
      </c>
      <c r="C4042" s="3" t="s">
        <v>7921</v>
      </c>
      <c r="D4042" s="6">
        <v>250</v>
      </c>
      <c r="E4042" s="8">
        <v>0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>ROUND((E4042/D4042)*100,0)</f>
        <v>0</v>
      </c>
      <c r="P4042" s="8">
        <f>IFERROR(ROUND(E4042/L4042,2),0)</f>
        <v>0</v>
      </c>
      <c r="Q4042" s="10" t="s">
        <v>8339</v>
      </c>
      <c r="R4042" t="s">
        <v>8340</v>
      </c>
      <c r="S4042">
        <f>YEAR(T4042)</f>
        <v>2016</v>
      </c>
      <c r="T4042" s="14">
        <f>(((J4042/60)/60)/24)+DATE(1970,1,1)</f>
        <v>42487.62700231481</v>
      </c>
      <c r="U4042" s="15">
        <f>(((I4042/60)/60)/24)+DATE(1970,1,1)</f>
        <v>42521.458333333328</v>
      </c>
    </row>
    <row r="4043" spans="1:21" ht="29" x14ac:dyDescent="0.35">
      <c r="A4043">
        <v>3818</v>
      </c>
      <c r="B4043" s="3" t="s">
        <v>3815</v>
      </c>
      <c r="C4043" s="3" t="s">
        <v>7928</v>
      </c>
      <c r="D4043" s="6">
        <v>250</v>
      </c>
      <c r="E4043" s="8">
        <v>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>ROUND((E4043/D4043)*100,0)</f>
        <v>0</v>
      </c>
      <c r="P4043" s="8">
        <f>IFERROR(ROUND(E4043/L4043,2),0)</f>
        <v>0</v>
      </c>
      <c r="Q4043" s="10" t="s">
        <v>8339</v>
      </c>
      <c r="R4043" t="s">
        <v>8340</v>
      </c>
      <c r="S4043">
        <f>YEAR(T4043)</f>
        <v>2015</v>
      </c>
      <c r="T4043" s="14">
        <f>(((J4043/60)/60)/24)+DATE(1970,1,1)</f>
        <v>42045.84238425926</v>
      </c>
      <c r="U4043" s="15">
        <f>(((I4043/60)/60)/24)+DATE(1970,1,1)</f>
        <v>42075.800717592589</v>
      </c>
    </row>
    <row r="4044" spans="1:21" ht="29" x14ac:dyDescent="0.35">
      <c r="A4044">
        <v>3824</v>
      </c>
      <c r="B4044" s="3" t="s">
        <v>3821</v>
      </c>
      <c r="C4044" s="3" t="s">
        <v>7933</v>
      </c>
      <c r="D4044" s="6">
        <v>250</v>
      </c>
      <c r="E4044" s="8">
        <v>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>ROUND((E4044/D4044)*100,0)</f>
        <v>0</v>
      </c>
      <c r="P4044" s="8">
        <f>IFERROR(ROUND(E4044/L4044,2),0)</f>
        <v>0</v>
      </c>
      <c r="Q4044" s="10" t="s">
        <v>8339</v>
      </c>
      <c r="R4044" t="s">
        <v>8340</v>
      </c>
      <c r="S4044">
        <f>YEAR(T4044)</f>
        <v>2016</v>
      </c>
      <c r="T4044" s="14">
        <f>(((J4044/60)/60)/24)+DATE(1970,1,1)</f>
        <v>42571.626192129625</v>
      </c>
      <c r="U4044" s="15">
        <f>(((I4044/60)/60)/24)+DATE(1970,1,1)</f>
        <v>42583.570138888885</v>
      </c>
    </row>
    <row r="4045" spans="1:21" ht="29" x14ac:dyDescent="0.35">
      <c r="A4045">
        <v>4011</v>
      </c>
      <c r="B4045" s="3" t="s">
        <v>4007</v>
      </c>
      <c r="C4045" s="3" t="s">
        <v>8116</v>
      </c>
      <c r="D4045" s="6">
        <v>250</v>
      </c>
      <c r="E4045" s="8">
        <v>0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>ROUND((E4045/D4045)*100,0)</f>
        <v>0</v>
      </c>
      <c r="P4045" s="8">
        <f>IFERROR(ROUND(E4045/L4045,2),0)</f>
        <v>0</v>
      </c>
      <c r="Q4045" s="10" t="s">
        <v>8339</v>
      </c>
      <c r="R4045" t="s">
        <v>8340</v>
      </c>
      <c r="S4045">
        <f>YEAR(T4045)</f>
        <v>2014</v>
      </c>
      <c r="T4045" s="14">
        <f>(((J4045/60)/60)/24)+DATE(1970,1,1)</f>
        <v>42002.54488425926</v>
      </c>
      <c r="U4045" s="15">
        <f>(((I4045/60)/60)/24)+DATE(1970,1,1)</f>
        <v>42032.54488425926</v>
      </c>
    </row>
    <row r="4046" spans="1:21" ht="29" x14ac:dyDescent="0.3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>ROUND((E4046/D4046)*100,0)</f>
        <v>0</v>
      </c>
      <c r="P4046" s="8">
        <f>IFERROR(ROUND(E4046/L4046,2),0)</f>
        <v>0</v>
      </c>
      <c r="Q4046" s="10" t="s">
        <v>8339</v>
      </c>
      <c r="R4046" t="s">
        <v>8340</v>
      </c>
      <c r="S4046">
        <f>YEAR(T4046)</f>
        <v>2016</v>
      </c>
      <c r="T4046" s="14">
        <f>(((J4046/60)/60)/24)+DATE(1970,1,1)</f>
        <v>42732.787523148145</v>
      </c>
      <c r="U4046" s="15">
        <f>(((I4046/60)/60)/24)+DATE(1970,1,1)</f>
        <v>42762.787523148145</v>
      </c>
    </row>
    <row r="4047" spans="1:21" ht="29" x14ac:dyDescent="0.35">
      <c r="A4047">
        <v>3663</v>
      </c>
      <c r="B4047" s="3" t="s">
        <v>3660</v>
      </c>
      <c r="C4047" s="3" t="s">
        <v>7773</v>
      </c>
      <c r="D4047" s="6">
        <v>225</v>
      </c>
      <c r="E4047" s="8">
        <v>1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>ROUND((E4047/D4047)*100,0)</f>
        <v>0</v>
      </c>
      <c r="P4047" s="8">
        <f>IFERROR(ROUND(E4047/L4047,2),0)</f>
        <v>0.11</v>
      </c>
      <c r="Q4047" s="10" t="s">
        <v>8339</v>
      </c>
      <c r="R4047" t="s">
        <v>8340</v>
      </c>
      <c r="S4047">
        <f>YEAR(T4047)</f>
        <v>2016</v>
      </c>
      <c r="T4047" s="14">
        <f>(((J4047/60)/60)/24)+DATE(1970,1,1)</f>
        <v>42665.451736111107</v>
      </c>
      <c r="U4047" s="15">
        <f>(((I4047/60)/60)/24)+DATE(1970,1,1)</f>
        <v>42725.493402777778</v>
      </c>
    </row>
    <row r="4048" spans="1:21" ht="29" x14ac:dyDescent="0.35">
      <c r="A4048">
        <v>3670</v>
      </c>
      <c r="B4048" s="3" t="s">
        <v>3667</v>
      </c>
      <c r="C4048" s="3" t="s">
        <v>7780</v>
      </c>
      <c r="D4048" s="6">
        <v>220</v>
      </c>
      <c r="E4048" s="8">
        <v>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>ROUND((E4048/D4048)*100,0)</f>
        <v>0</v>
      </c>
      <c r="P4048" s="8">
        <f>IFERROR(ROUND(E4048/L4048,2),0)</f>
        <v>0.08</v>
      </c>
      <c r="Q4048" s="10" t="s">
        <v>8339</v>
      </c>
      <c r="R4048" t="s">
        <v>8340</v>
      </c>
      <c r="S4048">
        <f>YEAR(T4048)</f>
        <v>2015</v>
      </c>
      <c r="T4048" s="14">
        <f>(((J4048/60)/60)/24)+DATE(1970,1,1)</f>
        <v>42142.514016203699</v>
      </c>
      <c r="U4048" s="15">
        <f>(((I4048/60)/60)/24)+DATE(1970,1,1)</f>
        <v>42155.958333333328</v>
      </c>
    </row>
    <row r="4049" spans="1:21" ht="29" x14ac:dyDescent="0.35">
      <c r="A4049">
        <v>83</v>
      </c>
      <c r="B4049" s="3" t="s">
        <v>85</v>
      </c>
      <c r="C4049" s="3" t="s">
        <v>4194</v>
      </c>
      <c r="D4049" s="6">
        <v>200</v>
      </c>
      <c r="E4049" s="8">
        <v>100490.02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>ROUND((E4049/D4049)*100,0)</f>
        <v>50245</v>
      </c>
      <c r="P4049" s="8">
        <f>IFERROR(ROUND(E4049/L4049,2),0)</f>
        <v>7730</v>
      </c>
      <c r="Q4049" s="10" t="s">
        <v>8308</v>
      </c>
      <c r="R4049" t="s">
        <v>8310</v>
      </c>
      <c r="S4049">
        <f>YEAR(T4049)</f>
        <v>2015</v>
      </c>
      <c r="T4049" s="14">
        <f>(((J4049/60)/60)/24)+DATE(1970,1,1)</f>
        <v>42042.615613425922</v>
      </c>
      <c r="U4049" s="15">
        <f>(((I4049/60)/60)/24)+DATE(1970,1,1)</f>
        <v>42057.479166666672</v>
      </c>
    </row>
    <row r="4050" spans="1:21" ht="29" x14ac:dyDescent="0.35">
      <c r="A4050">
        <v>225</v>
      </c>
      <c r="B4050" s="3" t="s">
        <v>227</v>
      </c>
      <c r="C4050" s="3" t="s">
        <v>4335</v>
      </c>
      <c r="D4050" s="6">
        <v>200</v>
      </c>
      <c r="E4050" s="8">
        <v>35640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>ROUND((E4050/D4050)*100,0)</f>
        <v>17820</v>
      </c>
      <c r="P4050" s="8">
        <f>IFERROR(ROUND(E4050/L4050,2),0)</f>
        <v>0</v>
      </c>
      <c r="Q4050" s="10" t="s">
        <v>8308</v>
      </c>
      <c r="R4050" t="s">
        <v>8323</v>
      </c>
      <c r="S4050">
        <f>YEAR(T4050)</f>
        <v>2016</v>
      </c>
      <c r="T4050" s="14">
        <f>(((J4050/60)/60)/24)+DATE(1970,1,1)</f>
        <v>42438.961273148147</v>
      </c>
      <c r="U4050" s="15">
        <f>(((I4050/60)/60)/24)+DATE(1970,1,1)</f>
        <v>42468.919606481482</v>
      </c>
    </row>
    <row r="4051" spans="1:21" ht="29" x14ac:dyDescent="0.35">
      <c r="A4051">
        <v>1091</v>
      </c>
      <c r="B4051" s="3" t="s">
        <v>1092</v>
      </c>
      <c r="C4051" s="3" t="s">
        <v>5201</v>
      </c>
      <c r="D4051" s="6">
        <v>200</v>
      </c>
      <c r="E4051" s="8">
        <v>5410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>ROUND((E4051/D4051)*100,0)</f>
        <v>2705</v>
      </c>
      <c r="P4051" s="8">
        <f>IFERROR(ROUND(E4051/L4051,2),0)</f>
        <v>2705</v>
      </c>
      <c r="Q4051" s="10" t="s">
        <v>8311</v>
      </c>
      <c r="R4051" t="s">
        <v>8333</v>
      </c>
      <c r="S4051">
        <f>YEAR(T4051)</f>
        <v>2016</v>
      </c>
      <c r="T4051" s="14">
        <f>(((J4051/60)/60)/24)+DATE(1970,1,1)</f>
        <v>42440.820277777777</v>
      </c>
      <c r="U4051" s="15">
        <f>(((I4051/60)/60)/24)+DATE(1970,1,1)</f>
        <v>42470.778611111105</v>
      </c>
    </row>
    <row r="4052" spans="1:21" ht="29" x14ac:dyDescent="0.35">
      <c r="A4052">
        <v>1363</v>
      </c>
      <c r="B4052" s="3" t="s">
        <v>1364</v>
      </c>
      <c r="C4052" s="3" t="s">
        <v>5473</v>
      </c>
      <c r="D4052" s="6">
        <v>200</v>
      </c>
      <c r="E4052" s="8">
        <v>3746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>ROUND((E4052/D4052)*100,0)</f>
        <v>1873</v>
      </c>
      <c r="P4052" s="8">
        <f>IFERROR(ROUND(E4052/L4052,2),0)</f>
        <v>749.2</v>
      </c>
      <c r="Q4052" s="10" t="s">
        <v>8318</v>
      </c>
      <c r="R4052" t="s">
        <v>8319</v>
      </c>
      <c r="S4052">
        <f>YEAR(T4052)</f>
        <v>2016</v>
      </c>
      <c r="T4052" s="14">
        <f>(((J4052/60)/60)/24)+DATE(1970,1,1)</f>
        <v>42396.8440625</v>
      </c>
      <c r="U4052" s="15">
        <f>(((I4052/60)/60)/24)+DATE(1970,1,1)</f>
        <v>42415.332638888889</v>
      </c>
    </row>
    <row r="4053" spans="1:21" ht="29" x14ac:dyDescent="0.35">
      <c r="A4053">
        <v>2265</v>
      </c>
      <c r="B4053" s="3" t="s">
        <v>2266</v>
      </c>
      <c r="C4053" s="3" t="s">
        <v>6375</v>
      </c>
      <c r="D4053" s="6">
        <v>200</v>
      </c>
      <c r="E4053" s="8">
        <v>1123.47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>ROUND((E4053/D4053)*100,0)</f>
        <v>562</v>
      </c>
      <c r="P4053" s="8">
        <f>IFERROR(ROUND(E4053/L4053,2),0)</f>
        <v>66.09</v>
      </c>
      <c r="Q4053" s="10" t="s">
        <v>8311</v>
      </c>
      <c r="R4053" t="s">
        <v>8312</v>
      </c>
      <c r="S4053">
        <f>YEAR(T4053)</f>
        <v>2016</v>
      </c>
      <c r="T4053" s="14">
        <f>(((J4053/60)/60)/24)+DATE(1970,1,1)</f>
        <v>42689.853090277778</v>
      </c>
      <c r="U4053" s="15">
        <f>(((I4053/60)/60)/24)+DATE(1970,1,1)</f>
        <v>42696.853090277778</v>
      </c>
    </row>
    <row r="4054" spans="1:21" ht="29" x14ac:dyDescent="0.35">
      <c r="A4054">
        <v>2361</v>
      </c>
      <c r="B4054" s="3" t="s">
        <v>2362</v>
      </c>
      <c r="C4054" s="3" t="s">
        <v>6471</v>
      </c>
      <c r="D4054" s="6">
        <v>200</v>
      </c>
      <c r="E4054" s="8">
        <v>1000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>ROUND((E4054/D4054)*100,0)</f>
        <v>500</v>
      </c>
      <c r="P4054" s="8">
        <f>IFERROR(ROUND(E4054/L4054,2),0)</f>
        <v>0</v>
      </c>
      <c r="Q4054" s="10" t="s">
        <v>8316</v>
      </c>
      <c r="R4054" t="s">
        <v>8334</v>
      </c>
      <c r="S4054">
        <f>YEAR(T4054)</f>
        <v>2016</v>
      </c>
      <c r="T4054" s="14">
        <f>(((J4054/60)/60)/24)+DATE(1970,1,1)</f>
        <v>42466.858888888892</v>
      </c>
      <c r="U4054" s="15">
        <f>(((I4054/60)/60)/24)+DATE(1970,1,1)</f>
        <v>42490.916666666672</v>
      </c>
    </row>
    <row r="4055" spans="1:21" ht="29" x14ac:dyDescent="0.35">
      <c r="A4055">
        <v>2820</v>
      </c>
      <c r="B4055" s="3" t="s">
        <v>2820</v>
      </c>
      <c r="C4055" s="3" t="s">
        <v>6930</v>
      </c>
      <c r="D4055" s="6">
        <v>200</v>
      </c>
      <c r="E4055" s="8">
        <v>325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>ROUND((E4055/D4055)*100,0)</f>
        <v>163</v>
      </c>
      <c r="P4055" s="8">
        <f>IFERROR(ROUND(E4055/L4055,2),0)</f>
        <v>16.25</v>
      </c>
      <c r="Q4055" s="10" t="s">
        <v>8339</v>
      </c>
      <c r="R4055" t="s">
        <v>8340</v>
      </c>
      <c r="S4055">
        <f>YEAR(T4055)</f>
        <v>2016</v>
      </c>
      <c r="T4055" s="14">
        <f>(((J4055/60)/60)/24)+DATE(1970,1,1)</f>
        <v>42401.610983796301</v>
      </c>
      <c r="U4055" s="15">
        <f>(((I4055/60)/60)/24)+DATE(1970,1,1)</f>
        <v>42426</v>
      </c>
    </row>
    <row r="4056" spans="1:21" ht="29" x14ac:dyDescent="0.35">
      <c r="A4056">
        <v>2886</v>
      </c>
      <c r="B4056" s="3" t="s">
        <v>2886</v>
      </c>
      <c r="C4056" s="3" t="s">
        <v>6996</v>
      </c>
      <c r="D4056" s="6">
        <v>200</v>
      </c>
      <c r="E4056" s="8">
        <v>261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>ROUND((E4056/D4056)*100,0)</f>
        <v>131</v>
      </c>
      <c r="P4056" s="8">
        <f>IFERROR(ROUND(E4056/L4056,2),0)</f>
        <v>261</v>
      </c>
      <c r="Q4056" s="10" t="s">
        <v>8339</v>
      </c>
      <c r="R4056" t="s">
        <v>8340</v>
      </c>
      <c r="S4056">
        <f>YEAR(T4056)</f>
        <v>2015</v>
      </c>
      <c r="T4056" s="14">
        <f>(((J4056/60)/60)/24)+DATE(1970,1,1)</f>
        <v>42261.632916666669</v>
      </c>
      <c r="U4056" s="15">
        <f>(((I4056/60)/60)/24)+DATE(1970,1,1)</f>
        <v>42266.165972222225</v>
      </c>
    </row>
    <row r="4057" spans="1:21" ht="29" x14ac:dyDescent="0.35">
      <c r="A4057">
        <v>3138</v>
      </c>
      <c r="B4057" s="3" t="s">
        <v>3138</v>
      </c>
      <c r="C4057" s="3" t="s">
        <v>7248</v>
      </c>
      <c r="D4057" s="6">
        <v>200</v>
      </c>
      <c r="E4057" s="8">
        <v>100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>ROUND((E4057/D4057)*100,0)</f>
        <v>50</v>
      </c>
      <c r="P4057" s="8">
        <f>IFERROR(ROUND(E4057/L4057,2),0)</f>
        <v>0</v>
      </c>
      <c r="Q4057" s="10" t="s">
        <v>8339</v>
      </c>
      <c r="R4057" t="s">
        <v>8340</v>
      </c>
      <c r="S4057">
        <f>YEAR(T4057)</f>
        <v>2017</v>
      </c>
      <c r="T4057" s="14">
        <f>(((J4057/60)/60)/24)+DATE(1970,1,1)</f>
        <v>42809.645914351851</v>
      </c>
      <c r="U4057" s="15">
        <f>(((I4057/60)/60)/24)+DATE(1970,1,1)</f>
        <v>42828.645914351851</v>
      </c>
    </row>
    <row r="4058" spans="1:21" ht="29" x14ac:dyDescent="0.35">
      <c r="A4058">
        <v>3188</v>
      </c>
      <c r="B4058" s="3" t="s">
        <v>3188</v>
      </c>
      <c r="C4058" s="3" t="s">
        <v>7298</v>
      </c>
      <c r="D4058" s="6">
        <v>200</v>
      </c>
      <c r="E4058" s="8">
        <v>77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>ROUND((E4058/D4058)*100,0)</f>
        <v>39</v>
      </c>
      <c r="P4058" s="8">
        <f>IFERROR(ROUND(E4058/L4058,2),0)</f>
        <v>8.56</v>
      </c>
      <c r="Q4058" s="10" t="s">
        <v>8339</v>
      </c>
      <c r="R4058" t="s">
        <v>8351</v>
      </c>
      <c r="S4058">
        <f>YEAR(T4058)</f>
        <v>2015</v>
      </c>
      <c r="T4058" s="14">
        <f>(((J4058/60)/60)/24)+DATE(1970,1,1)</f>
        <v>42144.415532407409</v>
      </c>
      <c r="U4058" s="15">
        <f>(((I4058/60)/60)/24)+DATE(1970,1,1)</f>
        <v>42165.415532407409</v>
      </c>
    </row>
    <row r="4059" spans="1:21" ht="29" x14ac:dyDescent="0.35">
      <c r="A4059">
        <v>3371</v>
      </c>
      <c r="B4059" s="3" t="s">
        <v>3370</v>
      </c>
      <c r="C4059" s="3" t="s">
        <v>7481</v>
      </c>
      <c r="D4059" s="6">
        <v>200</v>
      </c>
      <c r="E4059" s="8">
        <v>31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>ROUND((E4059/D4059)*100,0)</f>
        <v>16</v>
      </c>
      <c r="P4059" s="8">
        <f>IFERROR(ROUND(E4059/L4059,2),0)</f>
        <v>3.44</v>
      </c>
      <c r="Q4059" s="10" t="s">
        <v>8339</v>
      </c>
      <c r="R4059" t="s">
        <v>8340</v>
      </c>
      <c r="S4059">
        <f>YEAR(T4059)</f>
        <v>2015</v>
      </c>
      <c r="T4059" s="14">
        <f>(((J4059/60)/60)/24)+DATE(1970,1,1)</f>
        <v>42312.874594907407</v>
      </c>
      <c r="U4059" s="15">
        <f>(((I4059/60)/60)/24)+DATE(1970,1,1)</f>
        <v>42340.874594907407</v>
      </c>
    </row>
    <row r="4060" spans="1:21" ht="29" x14ac:dyDescent="0.35">
      <c r="A4060">
        <v>3415</v>
      </c>
      <c r="B4060" s="3" t="s">
        <v>3414</v>
      </c>
      <c r="C4060" s="3" t="s">
        <v>7525</v>
      </c>
      <c r="D4060" s="6">
        <v>200</v>
      </c>
      <c r="E4060" s="8">
        <v>25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>ROUND((E4060/D4060)*100,0)</f>
        <v>13</v>
      </c>
      <c r="P4060" s="8">
        <f>IFERROR(ROUND(E4060/L4060,2),0)</f>
        <v>2.78</v>
      </c>
      <c r="Q4060" s="10" t="s">
        <v>8339</v>
      </c>
      <c r="R4060" t="s">
        <v>8340</v>
      </c>
      <c r="S4060">
        <f>YEAR(T4060)</f>
        <v>2016</v>
      </c>
      <c r="T4060" s="14">
        <f>(((J4060/60)/60)/24)+DATE(1970,1,1)</f>
        <v>42467.144166666665</v>
      </c>
      <c r="U4060" s="15">
        <f>(((I4060/60)/60)/24)+DATE(1970,1,1)</f>
        <v>42477.979166666672</v>
      </c>
    </row>
    <row r="4061" spans="1:21" ht="29" x14ac:dyDescent="0.35">
      <c r="A4061">
        <v>3588</v>
      </c>
      <c r="B4061" s="3" t="s">
        <v>3587</v>
      </c>
      <c r="C4061" s="3" t="s">
        <v>7698</v>
      </c>
      <c r="D4061" s="6">
        <v>200</v>
      </c>
      <c r="E4061" s="8">
        <v>5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>ROUND((E4061/D4061)*100,0)</f>
        <v>3</v>
      </c>
      <c r="P4061" s="8">
        <f>IFERROR(ROUND(E4061/L4061,2),0)</f>
        <v>0.45</v>
      </c>
      <c r="Q4061" s="10" t="s">
        <v>8339</v>
      </c>
      <c r="R4061" t="s">
        <v>8340</v>
      </c>
      <c r="S4061">
        <f>YEAR(T4061)</f>
        <v>2015</v>
      </c>
      <c r="T4061" s="14">
        <f>(((J4061/60)/60)/24)+DATE(1970,1,1)</f>
        <v>42101.828819444447</v>
      </c>
      <c r="U4061" s="15">
        <f>(((I4061/60)/60)/24)+DATE(1970,1,1)</f>
        <v>42123.958333333328</v>
      </c>
    </row>
    <row r="4062" spans="1:21" x14ac:dyDescent="0.35">
      <c r="A4062">
        <v>3719</v>
      </c>
      <c r="B4062" s="3" t="s">
        <v>3716</v>
      </c>
      <c r="C4062" s="3" t="s">
        <v>7829</v>
      </c>
      <c r="D4062" s="6">
        <v>200</v>
      </c>
      <c r="E4062" s="8">
        <v>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>ROUND((E4062/D4062)*100,0)</f>
        <v>0</v>
      </c>
      <c r="P4062" s="8">
        <f>IFERROR(ROUND(E4062/L4062,2),0)</f>
        <v>0</v>
      </c>
      <c r="Q4062" s="10" t="s">
        <v>8339</v>
      </c>
      <c r="R4062" t="s">
        <v>8340</v>
      </c>
      <c r="S4062">
        <f>YEAR(T4062)</f>
        <v>2015</v>
      </c>
      <c r="T4062" s="14">
        <f>(((J4062/60)/60)/24)+DATE(1970,1,1)</f>
        <v>42147.729930555557</v>
      </c>
      <c r="U4062" s="15">
        <f>(((I4062/60)/60)/24)+DATE(1970,1,1)</f>
        <v>42177.729930555557</v>
      </c>
    </row>
    <row r="4063" spans="1:21" ht="29" x14ac:dyDescent="0.35">
      <c r="A4063">
        <v>3835</v>
      </c>
      <c r="B4063" s="3" t="s">
        <v>3832</v>
      </c>
      <c r="C4063" s="3" t="s">
        <v>7944</v>
      </c>
      <c r="D4063" s="6">
        <v>200</v>
      </c>
      <c r="E4063" s="8">
        <v>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>ROUND((E4063/D4063)*100,0)</f>
        <v>0</v>
      </c>
      <c r="P4063" s="8">
        <f>IFERROR(ROUND(E4063/L4063,2),0)</f>
        <v>0</v>
      </c>
      <c r="Q4063" s="10" t="s">
        <v>8339</v>
      </c>
      <c r="R4063" t="s">
        <v>8340</v>
      </c>
      <c r="S4063">
        <f>YEAR(T4063)</f>
        <v>2016</v>
      </c>
      <c r="T4063" s="14">
        <f>(((J4063/60)/60)/24)+DATE(1970,1,1)</f>
        <v>42460.94222222222</v>
      </c>
      <c r="U4063" s="15">
        <f>(((I4063/60)/60)/24)+DATE(1970,1,1)</f>
        <v>42481.94222222222</v>
      </c>
    </row>
    <row r="4064" spans="1:21" ht="29" x14ac:dyDescent="0.35">
      <c r="A4064">
        <v>3995</v>
      </c>
      <c r="B4064" s="3" t="s">
        <v>3991</v>
      </c>
      <c r="C4064" s="3" t="s">
        <v>8101</v>
      </c>
      <c r="D4064" s="6">
        <v>200</v>
      </c>
      <c r="E4064" s="8">
        <v>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>ROUND((E4064/D4064)*100,0)</f>
        <v>0</v>
      </c>
      <c r="P4064" s="8">
        <f>IFERROR(ROUND(E4064/L4064,2),0)</f>
        <v>0</v>
      </c>
      <c r="Q4064" s="10" t="s">
        <v>8339</v>
      </c>
      <c r="R4064" t="s">
        <v>8340</v>
      </c>
      <c r="S4064">
        <f>YEAR(T4064)</f>
        <v>2015</v>
      </c>
      <c r="T4064" s="14">
        <f>(((J4064/60)/60)/24)+DATE(1970,1,1)</f>
        <v>42019.683761574073</v>
      </c>
      <c r="U4064" s="15">
        <f>(((I4064/60)/60)/24)+DATE(1970,1,1)</f>
        <v>42049.477083333331</v>
      </c>
    </row>
    <row r="4065" spans="1:21" x14ac:dyDescent="0.35">
      <c r="A4065">
        <v>1062</v>
      </c>
      <c r="B4065" s="3" t="s">
        <v>1063</v>
      </c>
      <c r="C4065" s="3" t="s">
        <v>5172</v>
      </c>
      <c r="D4065" s="6">
        <v>199</v>
      </c>
      <c r="E4065" s="8">
        <v>5570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>ROUND((E4065/D4065)*100,0)</f>
        <v>2799</v>
      </c>
      <c r="P4065" s="8">
        <f>IFERROR(ROUND(E4065/L4065,2),0)</f>
        <v>1392.5</v>
      </c>
      <c r="Q4065" s="10" t="s">
        <v>8329</v>
      </c>
      <c r="R4065" t="s">
        <v>8330</v>
      </c>
      <c r="S4065">
        <f>YEAR(T4065)</f>
        <v>2016</v>
      </c>
      <c r="T4065" s="14">
        <f>(((J4065/60)/60)/24)+DATE(1970,1,1)</f>
        <v>42556.807187500002</v>
      </c>
      <c r="U4065" s="15">
        <f>(((I4065/60)/60)/24)+DATE(1970,1,1)</f>
        <v>42563.807187500002</v>
      </c>
    </row>
    <row r="4066" spans="1:21" x14ac:dyDescent="0.35">
      <c r="A4066">
        <v>3122</v>
      </c>
      <c r="B4066" s="3" t="s">
        <v>3122</v>
      </c>
      <c r="C4066" s="3" t="s">
        <v>7232</v>
      </c>
      <c r="D4066" s="6">
        <v>199</v>
      </c>
      <c r="E4066" s="8">
        <v>101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>ROUND((E4066/D4066)*100,0)</f>
        <v>51</v>
      </c>
      <c r="P4066" s="8">
        <f>IFERROR(ROUND(E4066/L4066,2),0)</f>
        <v>50.5</v>
      </c>
      <c r="Q4066" s="10" t="s">
        <v>8339</v>
      </c>
      <c r="R4066" t="s">
        <v>8357</v>
      </c>
      <c r="S4066">
        <f>YEAR(T4066)</f>
        <v>2016</v>
      </c>
      <c r="T4066" s="14">
        <f>(((J4066/60)/60)/24)+DATE(1970,1,1)</f>
        <v>42678.932083333333</v>
      </c>
      <c r="U4066" s="15">
        <f>(((I4066/60)/60)/24)+DATE(1970,1,1)</f>
        <v>42683.973750000005</v>
      </c>
    </row>
    <row r="4067" spans="1:21" ht="29" x14ac:dyDescent="0.35">
      <c r="A4067">
        <v>2169</v>
      </c>
      <c r="B4067" s="3" t="s">
        <v>2170</v>
      </c>
      <c r="C4067" s="3" t="s">
        <v>6279</v>
      </c>
      <c r="D4067" s="6">
        <v>153</v>
      </c>
      <c r="E4067" s="8">
        <v>1322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>ROUND((E4067/D4067)*100,0)</f>
        <v>864</v>
      </c>
      <c r="P4067" s="8">
        <f>IFERROR(ROUND(E4067/L4067,2),0)</f>
        <v>188.86</v>
      </c>
      <c r="Q4067" s="10" t="s">
        <v>8313</v>
      </c>
      <c r="R4067" t="s">
        <v>8315</v>
      </c>
      <c r="S4067">
        <f>YEAR(T4067)</f>
        <v>2017</v>
      </c>
      <c r="T4067" s="14">
        <f>(((J4067/60)/60)/24)+DATE(1970,1,1)</f>
        <v>42793.700821759259</v>
      </c>
      <c r="U4067" s="15">
        <f>(((I4067/60)/60)/24)+DATE(1970,1,1)</f>
        <v>42796.700821759259</v>
      </c>
    </row>
    <row r="4068" spans="1:21" ht="29" x14ac:dyDescent="0.35">
      <c r="A4068">
        <v>2167</v>
      </c>
      <c r="B4068" s="3" t="s">
        <v>2168</v>
      </c>
      <c r="C4068" s="3" t="s">
        <v>6277</v>
      </c>
      <c r="D4068" s="6">
        <v>150</v>
      </c>
      <c r="E4068" s="8">
        <v>1328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>ROUND((E4068/D4068)*100,0)</f>
        <v>885</v>
      </c>
      <c r="P4068" s="8">
        <f>IFERROR(ROUND(E4068/L4068,2),0)</f>
        <v>166</v>
      </c>
      <c r="Q4068" s="10" t="s">
        <v>8313</v>
      </c>
      <c r="R4068" t="s">
        <v>8315</v>
      </c>
      <c r="S4068">
        <f>YEAR(T4068)</f>
        <v>2012</v>
      </c>
      <c r="T4068" s="14">
        <f>(((J4068/60)/60)/24)+DATE(1970,1,1)</f>
        <v>41153.066400462965</v>
      </c>
      <c r="U4068" s="15">
        <f>(((I4068/60)/60)/24)+DATE(1970,1,1)</f>
        <v>41167.066400462965</v>
      </c>
    </row>
    <row r="4069" spans="1:21" ht="29" x14ac:dyDescent="0.35">
      <c r="A4069">
        <v>2625</v>
      </c>
      <c r="B4069" s="3" t="s">
        <v>2625</v>
      </c>
      <c r="C4069" s="3" t="s">
        <v>6735</v>
      </c>
      <c r="D4069" s="6">
        <v>150</v>
      </c>
      <c r="E4069" s="8">
        <v>560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>ROUND((E4069/D4069)*100,0)</f>
        <v>373</v>
      </c>
      <c r="P4069" s="8">
        <f>IFERROR(ROUND(E4069/L4069,2),0)</f>
        <v>10.77</v>
      </c>
      <c r="Q4069" s="10" t="s">
        <v>8316</v>
      </c>
      <c r="R4069" t="s">
        <v>8350</v>
      </c>
      <c r="S4069">
        <f>YEAR(T4069)</f>
        <v>2016</v>
      </c>
      <c r="T4069" s="14">
        <f>(((J4069/60)/60)/24)+DATE(1970,1,1)</f>
        <v>42658.810277777782</v>
      </c>
      <c r="U4069" s="15">
        <f>(((I4069/60)/60)/24)+DATE(1970,1,1)</f>
        <v>42683.851944444439</v>
      </c>
    </row>
    <row r="4070" spans="1:21" ht="29" x14ac:dyDescent="0.35">
      <c r="A4070">
        <v>2627</v>
      </c>
      <c r="B4070" s="3" t="s">
        <v>2627</v>
      </c>
      <c r="C4070" s="3" t="s">
        <v>6737</v>
      </c>
      <c r="D4070" s="6">
        <v>150</v>
      </c>
      <c r="E4070" s="8">
        <v>559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>ROUND((E4070/D4070)*100,0)</f>
        <v>373</v>
      </c>
      <c r="P4070" s="8">
        <f>IFERROR(ROUND(E4070/L4070,2),0)</f>
        <v>12.42</v>
      </c>
      <c r="Q4070" s="10" t="s">
        <v>8316</v>
      </c>
      <c r="R4070" t="s">
        <v>8350</v>
      </c>
      <c r="S4070">
        <f>YEAR(T4070)</f>
        <v>2015</v>
      </c>
      <c r="T4070" s="14">
        <f>(((J4070/60)/60)/24)+DATE(1970,1,1)</f>
        <v>42304.829409722224</v>
      </c>
      <c r="U4070" s="15">
        <f>(((I4070/60)/60)/24)+DATE(1970,1,1)</f>
        <v>42334.871076388896</v>
      </c>
    </row>
    <row r="4071" spans="1:21" ht="29" x14ac:dyDescent="0.35">
      <c r="A4071">
        <v>3429</v>
      </c>
      <c r="B4071" s="3" t="s">
        <v>3428</v>
      </c>
      <c r="C4071" s="3" t="s">
        <v>7539</v>
      </c>
      <c r="D4071" s="6">
        <v>150</v>
      </c>
      <c r="E4071" s="8">
        <v>25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>ROUND((E4071/D4071)*100,0)</f>
        <v>17</v>
      </c>
      <c r="P4071" s="8">
        <f>IFERROR(ROUND(E4071/L4071,2),0)</f>
        <v>2.08</v>
      </c>
      <c r="Q4071" s="10" t="s">
        <v>8339</v>
      </c>
      <c r="R4071" t="s">
        <v>8340</v>
      </c>
      <c r="S4071">
        <f>YEAR(T4071)</f>
        <v>2016</v>
      </c>
      <c r="T4071" s="14">
        <f>(((J4071/60)/60)/24)+DATE(1970,1,1)</f>
        <v>42662.021539351852</v>
      </c>
      <c r="U4071" s="15">
        <f>(((I4071/60)/60)/24)+DATE(1970,1,1)</f>
        <v>42676.021539351852</v>
      </c>
    </row>
    <row r="4072" spans="1:21" ht="29" x14ac:dyDescent="0.35">
      <c r="A4072">
        <v>3536</v>
      </c>
      <c r="B4072" s="3" t="s">
        <v>3535</v>
      </c>
      <c r="C4072" s="3" t="s">
        <v>7646</v>
      </c>
      <c r="D4072" s="6">
        <v>150</v>
      </c>
      <c r="E4072" s="8">
        <v>10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>ROUND((E4072/D4072)*100,0)</f>
        <v>7</v>
      </c>
      <c r="P4072" s="8">
        <f>IFERROR(ROUND(E4072/L4072,2),0)</f>
        <v>0.59</v>
      </c>
      <c r="Q4072" s="10" t="s">
        <v>8339</v>
      </c>
      <c r="R4072" t="s">
        <v>8340</v>
      </c>
      <c r="S4072">
        <f>YEAR(T4072)</f>
        <v>2015</v>
      </c>
      <c r="T4072" s="14">
        <f>(((J4072/60)/60)/24)+DATE(1970,1,1)</f>
        <v>42328.727141203708</v>
      </c>
      <c r="U4072" s="15">
        <f>(((I4072/60)/60)/24)+DATE(1970,1,1)</f>
        <v>42358.499305555553</v>
      </c>
    </row>
    <row r="4073" spans="1:21" x14ac:dyDescent="0.35">
      <c r="A4073">
        <v>3735</v>
      </c>
      <c r="B4073" s="3" t="s">
        <v>3732</v>
      </c>
      <c r="C4073" s="3" t="s">
        <v>7845</v>
      </c>
      <c r="D4073" s="6">
        <v>150</v>
      </c>
      <c r="E4073" s="8">
        <v>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>ROUND((E4073/D4073)*100,0)</f>
        <v>0</v>
      </c>
      <c r="P4073" s="8">
        <f>IFERROR(ROUND(E4073/L4073,2),0)</f>
        <v>0</v>
      </c>
      <c r="Q4073" s="10" t="s">
        <v>8339</v>
      </c>
      <c r="R4073" t="s">
        <v>8340</v>
      </c>
      <c r="S4073">
        <f>YEAR(T4073)</f>
        <v>2015</v>
      </c>
      <c r="T4073" s="14">
        <f>(((J4073/60)/60)/24)+DATE(1970,1,1)</f>
        <v>42122.693159722221</v>
      </c>
      <c r="U4073" s="15">
        <f>(((I4073/60)/60)/24)+DATE(1970,1,1)</f>
        <v>42152.693159722221</v>
      </c>
    </row>
    <row r="4074" spans="1:21" ht="29" x14ac:dyDescent="0.35">
      <c r="A4074">
        <v>3925</v>
      </c>
      <c r="B4074" s="3" t="s">
        <v>3922</v>
      </c>
      <c r="C4074" s="3" t="s">
        <v>8033</v>
      </c>
      <c r="D4074" s="6">
        <v>150</v>
      </c>
      <c r="E4074" s="8">
        <v>0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>ROUND((E4074/D4074)*100,0)</f>
        <v>0</v>
      </c>
      <c r="P4074" s="8">
        <f>IFERROR(ROUND(E4074/L4074,2),0)</f>
        <v>0</v>
      </c>
      <c r="Q4074" s="10" t="s">
        <v>8339</v>
      </c>
      <c r="R4074" t="s">
        <v>8340</v>
      </c>
      <c r="S4074">
        <f>YEAR(T4074)</f>
        <v>2014</v>
      </c>
      <c r="T4074" s="14">
        <f>(((J4074/60)/60)/24)+DATE(1970,1,1)</f>
        <v>41820.870821759258</v>
      </c>
      <c r="U4074" s="15">
        <f>(((I4074/60)/60)/24)+DATE(1970,1,1)</f>
        <v>41850.870821759258</v>
      </c>
    </row>
    <row r="4075" spans="1:21" ht="29" x14ac:dyDescent="0.35">
      <c r="A4075">
        <v>4082</v>
      </c>
      <c r="B4075" s="3" t="s">
        <v>4078</v>
      </c>
      <c r="C4075" s="3" t="s">
        <v>8185</v>
      </c>
      <c r="D4075" s="6">
        <v>150</v>
      </c>
      <c r="E4075" s="8">
        <v>0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>ROUND((E4075/D4075)*100,0)</f>
        <v>0</v>
      </c>
      <c r="P4075" s="8">
        <f>IFERROR(ROUND(E4075/L4075,2),0)</f>
        <v>0</v>
      </c>
      <c r="Q4075" s="10" t="s">
        <v>8339</v>
      </c>
      <c r="R4075" t="s">
        <v>8340</v>
      </c>
      <c r="S4075">
        <f>YEAR(T4075)</f>
        <v>2015</v>
      </c>
      <c r="T4075" s="14">
        <f>(((J4075/60)/60)/24)+DATE(1970,1,1)</f>
        <v>42307.189270833333</v>
      </c>
      <c r="U4075" s="15">
        <f>(((I4075/60)/60)/24)+DATE(1970,1,1)</f>
        <v>42322.958333333328</v>
      </c>
    </row>
    <row r="4076" spans="1:21" ht="29" x14ac:dyDescent="0.35">
      <c r="A4076">
        <v>2364</v>
      </c>
      <c r="B4076" s="3" t="s">
        <v>2365</v>
      </c>
      <c r="C4076" s="3" t="s">
        <v>6474</v>
      </c>
      <c r="D4076" s="6">
        <v>128</v>
      </c>
      <c r="E4076" s="8">
        <v>1000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>ROUND((E4076/D4076)*100,0)</f>
        <v>781</v>
      </c>
      <c r="P4076" s="8">
        <f>IFERROR(ROUND(E4076/L4076,2),0)</f>
        <v>0</v>
      </c>
      <c r="Q4076" s="10" t="s">
        <v>8316</v>
      </c>
      <c r="R4076" t="s">
        <v>8334</v>
      </c>
      <c r="S4076">
        <f>YEAR(T4076)</f>
        <v>2015</v>
      </c>
      <c r="T4076" s="14">
        <f>(((J4076/60)/60)/24)+DATE(1970,1,1)</f>
        <v>42248.934675925921</v>
      </c>
      <c r="U4076" s="15">
        <f>(((I4076/60)/60)/24)+DATE(1970,1,1)</f>
        <v>42303.934675925921</v>
      </c>
    </row>
    <row r="4077" spans="1:21" ht="29" x14ac:dyDescent="0.35">
      <c r="A4077">
        <v>1923</v>
      </c>
      <c r="B4077" s="3" t="s">
        <v>1924</v>
      </c>
      <c r="C4077" s="3" t="s">
        <v>6033</v>
      </c>
      <c r="D4077" s="6">
        <v>125</v>
      </c>
      <c r="E4077" s="8">
        <v>1967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>ROUND((E4077/D4077)*100,0)</f>
        <v>1574</v>
      </c>
      <c r="P4077" s="8">
        <f>IFERROR(ROUND(E4077/L4077,2),0)</f>
        <v>151.31</v>
      </c>
      <c r="Q4077" s="10" t="s">
        <v>8313</v>
      </c>
      <c r="R4077" t="s">
        <v>8343</v>
      </c>
      <c r="S4077">
        <f>YEAR(T4077)</f>
        <v>2011</v>
      </c>
      <c r="T4077" s="14">
        <f>(((J4077/60)/60)/24)+DATE(1970,1,1)</f>
        <v>40772.848749999997</v>
      </c>
      <c r="U4077" s="15">
        <f>(((I4077/60)/60)/24)+DATE(1970,1,1)</f>
        <v>40813.207638888889</v>
      </c>
    </row>
    <row r="4078" spans="1:21" x14ac:dyDescent="0.35">
      <c r="A4078">
        <v>1420</v>
      </c>
      <c r="B4078" s="3" t="s">
        <v>1421</v>
      </c>
      <c r="C4078" s="3" t="s">
        <v>5530</v>
      </c>
      <c r="D4078" s="6">
        <v>110</v>
      </c>
      <c r="E4078" s="8">
        <v>3417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>ROUND((E4078/D4078)*100,0)</f>
        <v>3106</v>
      </c>
      <c r="P4078" s="8">
        <f>IFERROR(ROUND(E4078/L4078,2),0)</f>
        <v>1139</v>
      </c>
      <c r="Q4078" s="10" t="s">
        <v>8318</v>
      </c>
      <c r="R4078" t="s">
        <v>8338</v>
      </c>
      <c r="S4078">
        <f>YEAR(T4078)</f>
        <v>2016</v>
      </c>
      <c r="T4078" s="14">
        <f>(((J4078/60)/60)/24)+DATE(1970,1,1)</f>
        <v>42524.667662037042</v>
      </c>
      <c r="U4078" s="15">
        <f>(((I4078/60)/60)/24)+DATE(1970,1,1)</f>
        <v>42549.667662037042</v>
      </c>
    </row>
    <row r="4079" spans="1:21" ht="29" x14ac:dyDescent="0.35">
      <c r="A4079">
        <v>2201</v>
      </c>
      <c r="B4079" s="3" t="s">
        <v>2202</v>
      </c>
      <c r="C4079" s="3" t="s">
        <v>6311</v>
      </c>
      <c r="D4079" s="6">
        <v>110</v>
      </c>
      <c r="E4079" s="8">
        <v>1251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>ROUND((E4079/D4079)*100,0)</f>
        <v>1137</v>
      </c>
      <c r="P4079" s="8">
        <f>IFERROR(ROUND(E4079/L4079,2),0)</f>
        <v>44.68</v>
      </c>
      <c r="Q4079" s="10" t="s">
        <v>8313</v>
      </c>
      <c r="R4079" t="s">
        <v>8320</v>
      </c>
      <c r="S4079">
        <f>YEAR(T4079)</f>
        <v>2013</v>
      </c>
      <c r="T4079" s="14">
        <f>(((J4079/60)/60)/24)+DATE(1970,1,1)</f>
        <v>41276.846817129634</v>
      </c>
      <c r="U4079" s="15">
        <f>(((I4079/60)/60)/24)+DATE(1970,1,1)</f>
        <v>41290.846817129634</v>
      </c>
    </row>
    <row r="4080" spans="1:21" ht="29" x14ac:dyDescent="0.35">
      <c r="A4080">
        <v>3292</v>
      </c>
      <c r="B4080" s="3" t="s">
        <v>3292</v>
      </c>
      <c r="C4080" s="3" t="s">
        <v>7402</v>
      </c>
      <c r="D4080" s="6">
        <v>101</v>
      </c>
      <c r="E4080" s="8">
        <v>50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>ROUND((E4080/D4080)*100,0)</f>
        <v>50</v>
      </c>
      <c r="P4080" s="8">
        <f>IFERROR(ROUND(E4080/L4080,2),0)</f>
        <v>3.33</v>
      </c>
      <c r="Q4080" s="10" t="s">
        <v>8339</v>
      </c>
      <c r="R4080" t="s">
        <v>8340</v>
      </c>
      <c r="S4080">
        <f>YEAR(T4080)</f>
        <v>2015</v>
      </c>
      <c r="T4080" s="14">
        <f>(((J4080/60)/60)/24)+DATE(1970,1,1)</f>
        <v>42282.770231481481</v>
      </c>
      <c r="U4080" s="15">
        <f>(((I4080/60)/60)/24)+DATE(1970,1,1)</f>
        <v>42342.811898148153</v>
      </c>
    </row>
    <row r="4081" spans="1:21" ht="29" x14ac:dyDescent="0.35">
      <c r="A4081">
        <v>1071</v>
      </c>
      <c r="B4081" s="3" t="s">
        <v>1072</v>
      </c>
      <c r="C4081" s="3" t="s">
        <v>5181</v>
      </c>
      <c r="D4081" s="6">
        <v>100</v>
      </c>
      <c r="E4081" s="8">
        <v>5509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>ROUND((E4081/D4081)*100,0)</f>
        <v>5509</v>
      </c>
      <c r="P4081" s="8">
        <f>IFERROR(ROUND(E4081/L4081,2),0)</f>
        <v>0</v>
      </c>
      <c r="Q4081" s="10" t="s">
        <v>8311</v>
      </c>
      <c r="R4081" t="s">
        <v>8333</v>
      </c>
      <c r="S4081">
        <f>YEAR(T4081)</f>
        <v>2015</v>
      </c>
      <c r="T4081" s="14">
        <f>(((J4081/60)/60)/24)+DATE(1970,1,1)</f>
        <v>42295.753391203703</v>
      </c>
      <c r="U4081" s="15">
        <f>(((I4081/60)/60)/24)+DATE(1970,1,1)</f>
        <v>42325.795057870375</v>
      </c>
    </row>
    <row r="4082" spans="1:21" x14ac:dyDescent="0.35">
      <c r="A4082">
        <v>1192</v>
      </c>
      <c r="B4082" s="3" t="s">
        <v>1193</v>
      </c>
      <c r="C4082" s="3" t="s">
        <v>5302</v>
      </c>
      <c r="D4082" s="6">
        <v>100</v>
      </c>
      <c r="E4082" s="8">
        <v>4900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>ROUND((E4082/D4082)*100,0)</f>
        <v>4900</v>
      </c>
      <c r="P4082" s="8">
        <f>IFERROR(ROUND(E4082/L4082,2),0)</f>
        <v>326.67</v>
      </c>
      <c r="Q4082" s="10" t="s">
        <v>8325</v>
      </c>
      <c r="R4082" t="s">
        <v>8331</v>
      </c>
      <c r="S4082">
        <f>YEAR(T4082)</f>
        <v>2017</v>
      </c>
      <c r="T4082" s="14">
        <f>(((J4082/60)/60)/24)+DATE(1970,1,1)</f>
        <v>42747.506689814814</v>
      </c>
      <c r="U4082" s="15">
        <f>(((I4082/60)/60)/24)+DATE(1970,1,1)</f>
        <v>42777.506689814814</v>
      </c>
    </row>
    <row r="4083" spans="1:21" x14ac:dyDescent="0.35">
      <c r="A4083">
        <v>1761</v>
      </c>
      <c r="B4083" s="3" t="s">
        <v>1762</v>
      </c>
      <c r="C4083" s="3" t="s">
        <v>5871</v>
      </c>
      <c r="D4083" s="6">
        <v>100</v>
      </c>
      <c r="E4083" s="8">
        <v>2296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>ROUND((E4083/D4083)*100,0)</f>
        <v>2296</v>
      </c>
      <c r="P4083" s="8">
        <f>IFERROR(ROUND(E4083/L4083,2),0)</f>
        <v>765.33</v>
      </c>
      <c r="Q4083" s="10" t="s">
        <v>8325</v>
      </c>
      <c r="R4083" t="s">
        <v>8331</v>
      </c>
      <c r="S4083">
        <f>YEAR(T4083)</f>
        <v>2015</v>
      </c>
      <c r="T4083" s="14">
        <f>(((J4083/60)/60)/24)+DATE(1970,1,1)</f>
        <v>42209.567824074074</v>
      </c>
      <c r="U4083" s="15">
        <f>(((I4083/60)/60)/24)+DATE(1970,1,1)</f>
        <v>42259.567824074074</v>
      </c>
    </row>
    <row r="4084" spans="1:21" x14ac:dyDescent="0.35">
      <c r="A4084">
        <v>1762</v>
      </c>
      <c r="B4084" s="3" t="s">
        <v>1763</v>
      </c>
      <c r="C4084" s="3" t="s">
        <v>5872</v>
      </c>
      <c r="D4084" s="6">
        <v>100</v>
      </c>
      <c r="E4084" s="8">
        <v>2291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>ROUND((E4084/D4084)*100,0)</f>
        <v>2291</v>
      </c>
      <c r="P4084" s="8">
        <f>IFERROR(ROUND(E4084/L4084,2),0)</f>
        <v>91.64</v>
      </c>
      <c r="Q4084" s="10" t="s">
        <v>8325</v>
      </c>
      <c r="R4084" t="s">
        <v>8331</v>
      </c>
      <c r="S4084">
        <f>YEAR(T4084)</f>
        <v>2016</v>
      </c>
      <c r="T4084" s="14">
        <f>(((J4084/60)/60)/24)+DATE(1970,1,1)</f>
        <v>42410.982002314813</v>
      </c>
      <c r="U4084" s="15">
        <f>(((I4084/60)/60)/24)+DATE(1970,1,1)</f>
        <v>42440.982002314813</v>
      </c>
    </row>
    <row r="4085" spans="1:21" ht="29" x14ac:dyDescent="0.35">
      <c r="A4085">
        <v>2148</v>
      </c>
      <c r="B4085" s="3" t="s">
        <v>2149</v>
      </c>
      <c r="C4085" s="3" t="s">
        <v>6258</v>
      </c>
      <c r="D4085" s="6">
        <v>100</v>
      </c>
      <c r="E4085" s="8">
        <v>1365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>ROUND((E4085/D4085)*100,0)</f>
        <v>1365</v>
      </c>
      <c r="P4085" s="8">
        <f>IFERROR(ROUND(E4085/L4085,2),0)</f>
        <v>682.5</v>
      </c>
      <c r="Q4085" s="10" t="s">
        <v>8311</v>
      </c>
      <c r="R4085" t="s">
        <v>8333</v>
      </c>
      <c r="S4085">
        <f>YEAR(T4085)</f>
        <v>2015</v>
      </c>
      <c r="T4085" s="14">
        <f>(((J4085/60)/60)/24)+DATE(1970,1,1)</f>
        <v>42066.733587962968</v>
      </c>
      <c r="U4085" s="15">
        <f>(((I4085/60)/60)/24)+DATE(1970,1,1)</f>
        <v>42096.691921296297</v>
      </c>
    </row>
    <row r="4086" spans="1:21" ht="29" x14ac:dyDescent="0.35">
      <c r="A4086">
        <v>2234</v>
      </c>
      <c r="B4086" s="3" t="s">
        <v>2235</v>
      </c>
      <c r="C4086" s="3" t="s">
        <v>6344</v>
      </c>
      <c r="D4086" s="6">
        <v>100</v>
      </c>
      <c r="E4086" s="8">
        <v>1185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>ROUND((E4086/D4086)*100,0)</f>
        <v>1185</v>
      </c>
      <c r="P4086" s="8">
        <f>IFERROR(ROUND(E4086/L4086,2),0)</f>
        <v>42.32</v>
      </c>
      <c r="Q4086" s="10" t="s">
        <v>8311</v>
      </c>
      <c r="R4086" t="s">
        <v>8312</v>
      </c>
      <c r="S4086">
        <f>YEAR(T4086)</f>
        <v>2016</v>
      </c>
      <c r="T4086" s="14">
        <f>(((J4086/60)/60)/24)+DATE(1970,1,1)</f>
        <v>42710.824618055558</v>
      </c>
      <c r="U4086" s="15">
        <f>(((I4086/60)/60)/24)+DATE(1970,1,1)</f>
        <v>42740.824618055558</v>
      </c>
    </row>
    <row r="4087" spans="1:21" ht="29" x14ac:dyDescent="0.35">
      <c r="A4087">
        <v>2823</v>
      </c>
      <c r="B4087" s="3" t="s">
        <v>2823</v>
      </c>
      <c r="C4087" s="3" t="s">
        <v>6933</v>
      </c>
      <c r="D4087" s="6">
        <v>100</v>
      </c>
      <c r="E4087" s="8">
        <v>320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>ROUND((E4087/D4087)*100,0)</f>
        <v>320</v>
      </c>
      <c r="P4087" s="8">
        <f>IFERROR(ROUND(E4087/L4087,2),0)</f>
        <v>22.86</v>
      </c>
      <c r="Q4087" s="10" t="s">
        <v>8339</v>
      </c>
      <c r="R4087" t="s">
        <v>8340</v>
      </c>
      <c r="S4087">
        <f>YEAR(T4087)</f>
        <v>2015</v>
      </c>
      <c r="T4087" s="14">
        <f>(((J4087/60)/60)/24)+DATE(1970,1,1)</f>
        <v>42067.011643518519</v>
      </c>
      <c r="U4087" s="15">
        <f>(((I4087/60)/60)/24)+DATE(1970,1,1)</f>
        <v>42094.957638888889</v>
      </c>
    </row>
    <row r="4088" spans="1:21" ht="29" x14ac:dyDescent="0.35">
      <c r="A4088">
        <v>2921</v>
      </c>
      <c r="B4088" s="3" t="s">
        <v>2921</v>
      </c>
      <c r="C4088" s="3" t="s">
        <v>7031</v>
      </c>
      <c r="D4088" s="6">
        <v>100</v>
      </c>
      <c r="E4088" s="8">
        <v>240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>ROUND((E4088/D4088)*100,0)</f>
        <v>240</v>
      </c>
      <c r="P4088" s="8">
        <f>IFERROR(ROUND(E4088/L4088,2),0)</f>
        <v>80</v>
      </c>
      <c r="Q4088" s="10" t="s">
        <v>8339</v>
      </c>
      <c r="R4088" t="s">
        <v>8351</v>
      </c>
      <c r="S4088">
        <f>YEAR(T4088)</f>
        <v>2014</v>
      </c>
      <c r="T4088" s="14">
        <f>(((J4088/60)/60)/24)+DATE(1970,1,1)</f>
        <v>41877.886620370373</v>
      </c>
      <c r="U4088" s="15">
        <f>(((I4088/60)/60)/24)+DATE(1970,1,1)</f>
        <v>41907.886620370373</v>
      </c>
    </row>
    <row r="4089" spans="1:21" ht="29" x14ac:dyDescent="0.35">
      <c r="A4089">
        <v>3508</v>
      </c>
      <c r="B4089" s="3" t="s">
        <v>3507</v>
      </c>
      <c r="C4089" s="3" t="s">
        <v>7618</v>
      </c>
      <c r="D4089" s="6">
        <v>100</v>
      </c>
      <c r="E4089" s="8">
        <v>10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>ROUND((E4089/D4089)*100,0)</f>
        <v>10</v>
      </c>
      <c r="P4089" s="8">
        <f>IFERROR(ROUND(E4089/L4089,2),0)</f>
        <v>0.67</v>
      </c>
      <c r="Q4089" s="10" t="s">
        <v>8339</v>
      </c>
      <c r="R4089" t="s">
        <v>8340</v>
      </c>
      <c r="S4089">
        <f>YEAR(T4089)</f>
        <v>2016</v>
      </c>
      <c r="T4089" s="14">
        <f>(((J4089/60)/60)/24)+DATE(1970,1,1)</f>
        <v>42477.729780092588</v>
      </c>
      <c r="U4089" s="15">
        <f>(((I4089/60)/60)/24)+DATE(1970,1,1)</f>
        <v>42500.875</v>
      </c>
    </row>
    <row r="4090" spans="1:21" ht="29" x14ac:dyDescent="0.35">
      <c r="A4090">
        <v>3576</v>
      </c>
      <c r="B4090" s="3" t="s">
        <v>3575</v>
      </c>
      <c r="C4090" s="3" t="s">
        <v>7686</v>
      </c>
      <c r="D4090" s="6">
        <v>100</v>
      </c>
      <c r="E4090" s="8">
        <v>5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>ROUND((E4090/D4090)*100,0)</f>
        <v>5</v>
      </c>
      <c r="P4090" s="8">
        <f>IFERROR(ROUND(E4090/L4090,2),0)</f>
        <v>1</v>
      </c>
      <c r="Q4090" s="10" t="s">
        <v>8339</v>
      </c>
      <c r="R4090" t="s">
        <v>8340</v>
      </c>
      <c r="S4090">
        <f>YEAR(T4090)</f>
        <v>2016</v>
      </c>
      <c r="T4090" s="14">
        <f>(((J4090/60)/60)/24)+DATE(1970,1,1)</f>
        <v>42649.54923611111</v>
      </c>
      <c r="U4090" s="15">
        <f>(((I4090/60)/60)/24)+DATE(1970,1,1)</f>
        <v>42709.590902777782</v>
      </c>
    </row>
    <row r="4091" spans="1:21" ht="29" x14ac:dyDescent="0.35">
      <c r="A4091">
        <v>3745</v>
      </c>
      <c r="B4091" s="3" t="s">
        <v>3742</v>
      </c>
      <c r="C4091" s="3" t="s">
        <v>7855</v>
      </c>
      <c r="D4091" s="6">
        <v>100</v>
      </c>
      <c r="E4091" s="8">
        <v>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>ROUND((E4091/D4091)*100,0)</f>
        <v>0</v>
      </c>
      <c r="P4091" s="8">
        <f>IFERROR(ROUND(E4091/L4091,2),0)</f>
        <v>0</v>
      </c>
      <c r="Q4091" s="10" t="s">
        <v>8339</v>
      </c>
      <c r="R4091" t="s">
        <v>8340</v>
      </c>
      <c r="S4091">
        <f>YEAR(T4091)</f>
        <v>2014</v>
      </c>
      <c r="T4091" s="14">
        <f>(((J4091/60)/60)/24)+DATE(1970,1,1)</f>
        <v>41831.697939814818</v>
      </c>
      <c r="U4091" s="15">
        <f>(((I4091/60)/60)/24)+DATE(1970,1,1)</f>
        <v>41861.697939814818</v>
      </c>
    </row>
    <row r="4092" spans="1:21" ht="29" x14ac:dyDescent="0.35">
      <c r="A4092">
        <v>3830</v>
      </c>
      <c r="B4092" s="3" t="s">
        <v>3827</v>
      </c>
      <c r="C4092" s="3" t="s">
        <v>7939</v>
      </c>
      <c r="D4092" s="6">
        <v>100</v>
      </c>
      <c r="E4092" s="8">
        <v>0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>ROUND((E4092/D4092)*100,0)</f>
        <v>0</v>
      </c>
      <c r="P4092" s="8">
        <f>IFERROR(ROUND(E4092/L4092,2),0)</f>
        <v>0</v>
      </c>
      <c r="Q4092" s="10" t="s">
        <v>8339</v>
      </c>
      <c r="R4092" t="s">
        <v>8340</v>
      </c>
      <c r="S4092">
        <f>YEAR(T4092)</f>
        <v>2016</v>
      </c>
      <c r="T4092" s="14">
        <f>(((J4092/60)/60)/24)+DATE(1970,1,1)</f>
        <v>42503.740868055553</v>
      </c>
      <c r="U4092" s="15">
        <f>(((I4092/60)/60)/24)+DATE(1970,1,1)</f>
        <v>42517.740868055553</v>
      </c>
    </row>
    <row r="4093" spans="1:21" ht="29" x14ac:dyDescent="0.35">
      <c r="A4093">
        <v>1660</v>
      </c>
      <c r="B4093" s="3" t="s">
        <v>1661</v>
      </c>
      <c r="C4093" s="3" t="s">
        <v>5770</v>
      </c>
      <c r="D4093" s="6">
        <v>80</v>
      </c>
      <c r="E4093" s="8">
        <v>2585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>ROUND((E4093/D4093)*100,0)</f>
        <v>3231</v>
      </c>
      <c r="P4093" s="8">
        <f>IFERROR(ROUND(E4093/L4093,2),0)</f>
        <v>71.81</v>
      </c>
      <c r="Q4093" s="10" t="s">
        <v>8313</v>
      </c>
      <c r="R4093" t="s">
        <v>8337</v>
      </c>
      <c r="S4093">
        <f>YEAR(T4093)</f>
        <v>2016</v>
      </c>
      <c r="T4093" s="14">
        <f>(((J4093/60)/60)/24)+DATE(1970,1,1)</f>
        <v>42459.693865740745</v>
      </c>
      <c r="U4093" s="15">
        <f>(((I4093/60)/60)/24)+DATE(1970,1,1)</f>
        <v>42490.915972222225</v>
      </c>
    </row>
    <row r="4094" spans="1:21" ht="29" x14ac:dyDescent="0.35">
      <c r="A4094">
        <v>640</v>
      </c>
      <c r="B4094" s="3" t="s">
        <v>641</v>
      </c>
      <c r="C4094" s="3" t="s">
        <v>4750</v>
      </c>
      <c r="D4094" s="6">
        <v>70</v>
      </c>
      <c r="E4094" s="8">
        <v>11345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>ROUND((E4094/D4094)*100,0)</f>
        <v>16207</v>
      </c>
      <c r="P4094" s="8">
        <f>IFERROR(ROUND(E4094/L4094,2),0)</f>
        <v>5672.5</v>
      </c>
      <c r="Q4094" s="10" t="s">
        <v>8316</v>
      </c>
      <c r="R4094" t="s">
        <v>8324</v>
      </c>
      <c r="S4094">
        <f>YEAR(T4094)</f>
        <v>2016</v>
      </c>
      <c r="T4094" s="14">
        <f>(((J4094/60)/60)/24)+DATE(1970,1,1)</f>
        <v>42683.420312500006</v>
      </c>
      <c r="U4094" s="15">
        <f>(((I4094/60)/60)/24)+DATE(1970,1,1)</f>
        <v>42698.958333333328</v>
      </c>
    </row>
    <row r="4095" spans="1:21" ht="29" x14ac:dyDescent="0.35">
      <c r="A4095">
        <v>2976</v>
      </c>
      <c r="B4095" s="3" t="s">
        <v>2976</v>
      </c>
      <c r="C4095" s="3" t="s">
        <v>7086</v>
      </c>
      <c r="D4095" s="6">
        <v>70</v>
      </c>
      <c r="E4095" s="8">
        <v>200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>ROUND((E4095/D4095)*100,0)</f>
        <v>286</v>
      </c>
      <c r="P4095" s="8">
        <f>IFERROR(ROUND(E4095/L4095,2),0)</f>
        <v>14.29</v>
      </c>
      <c r="Q4095" s="10" t="s">
        <v>8339</v>
      </c>
      <c r="R4095" t="s">
        <v>8340</v>
      </c>
      <c r="S4095">
        <f>YEAR(T4095)</f>
        <v>2016</v>
      </c>
      <c r="T4095" s="14">
        <f>(((J4095/60)/60)/24)+DATE(1970,1,1)</f>
        <v>42425.730671296296</v>
      </c>
      <c r="U4095" s="15">
        <f>(((I4095/60)/60)/24)+DATE(1970,1,1)</f>
        <v>42442.5</v>
      </c>
    </row>
    <row r="4096" spans="1:21" ht="29" x14ac:dyDescent="0.35">
      <c r="A4096">
        <v>1877</v>
      </c>
      <c r="B4096" s="3" t="s">
        <v>1878</v>
      </c>
      <c r="C4096" s="3" t="s">
        <v>5987</v>
      </c>
      <c r="D4096" s="6">
        <v>60</v>
      </c>
      <c r="E4096" s="8">
        <v>2025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>ROUND((E4096/D4096)*100,0)</f>
        <v>3375</v>
      </c>
      <c r="P4096" s="8">
        <f>IFERROR(ROUND(E4096/L4096,2),0)</f>
        <v>0</v>
      </c>
      <c r="Q4096" s="10" t="s">
        <v>8311</v>
      </c>
      <c r="R4096" t="s">
        <v>8336</v>
      </c>
      <c r="S4096">
        <f>YEAR(T4096)</f>
        <v>2015</v>
      </c>
      <c r="T4096" s="14">
        <f>(((J4096/60)/60)/24)+DATE(1970,1,1)</f>
        <v>42035.029224537036</v>
      </c>
      <c r="U4096" s="15">
        <f>(((I4096/60)/60)/24)+DATE(1970,1,1)</f>
        <v>42064.029224537036</v>
      </c>
    </row>
    <row r="4097" spans="1:21" ht="87" x14ac:dyDescent="0.35">
      <c r="A4097">
        <v>78</v>
      </c>
      <c r="B4097" s="3" t="s">
        <v>80</v>
      </c>
      <c r="C4097" s="3" t="s">
        <v>4189</v>
      </c>
      <c r="D4097" s="6">
        <v>50</v>
      </c>
      <c r="E4097" s="8">
        <v>105881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>ROUND((E4097/D4097)*100,0)</f>
        <v>211762</v>
      </c>
      <c r="P4097" s="8">
        <f>IFERROR(ROUND(E4097/L4097,2),0)</f>
        <v>3025.17</v>
      </c>
      <c r="Q4097" s="10" t="s">
        <v>8308</v>
      </c>
      <c r="R4097" t="s">
        <v>8310</v>
      </c>
      <c r="S4097">
        <f>YEAR(T4097)</f>
        <v>2016</v>
      </c>
      <c r="T4097" s="14">
        <f>(((J4097/60)/60)/24)+DATE(1970,1,1)</f>
        <v>42604.730567129634</v>
      </c>
      <c r="U4097" s="15">
        <f>(((I4097/60)/60)/24)+DATE(1970,1,1)</f>
        <v>42614.730567129634</v>
      </c>
    </row>
    <row r="4098" spans="1:21" ht="29" x14ac:dyDescent="0.35">
      <c r="A4098">
        <v>1041</v>
      </c>
      <c r="B4098" s="3" t="s">
        <v>1042</v>
      </c>
      <c r="C4098" s="3" t="s">
        <v>5151</v>
      </c>
      <c r="D4098" s="6">
        <v>50</v>
      </c>
      <c r="E4098" s="8">
        <v>5696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>ROUND((E4098/D4098)*100,0)</f>
        <v>11392</v>
      </c>
      <c r="P4098" s="8">
        <f>IFERROR(ROUND(E4098/L4098,2),0)</f>
        <v>0</v>
      </c>
      <c r="Q4098" s="10" t="s">
        <v>8329</v>
      </c>
      <c r="R4098" t="s">
        <v>8330</v>
      </c>
      <c r="S4098">
        <f>YEAR(T4098)</f>
        <v>2014</v>
      </c>
      <c r="T4098" s="14">
        <f>(((J4098/60)/60)/24)+DATE(1970,1,1)</f>
        <v>41831.060092592597</v>
      </c>
      <c r="U4098" s="15">
        <f>(((I4098/60)/60)/24)+DATE(1970,1,1)</f>
        <v>41851.060092592597</v>
      </c>
    </row>
    <row r="4099" spans="1:21" ht="29" x14ac:dyDescent="0.35">
      <c r="A4099">
        <v>2794</v>
      </c>
      <c r="B4099" s="3" t="s">
        <v>2794</v>
      </c>
      <c r="C4099" s="3" t="s">
        <v>6904</v>
      </c>
      <c r="D4099" s="6">
        <v>50</v>
      </c>
      <c r="E4099" s="8">
        <v>358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>ROUND((E4099/D4099)*100,0)</f>
        <v>716</v>
      </c>
      <c r="P4099" s="8">
        <f>IFERROR(ROUND(E4099/L4099,2),0)</f>
        <v>119.33</v>
      </c>
      <c r="Q4099" s="10" t="s">
        <v>8339</v>
      </c>
      <c r="R4099" t="s">
        <v>8340</v>
      </c>
      <c r="S4099">
        <f>YEAR(T4099)</f>
        <v>2016</v>
      </c>
      <c r="T4099" s="14">
        <f>(((J4099/60)/60)/24)+DATE(1970,1,1)</f>
        <v>42416.691655092596</v>
      </c>
      <c r="U4099" s="15">
        <f>(((I4099/60)/60)/24)+DATE(1970,1,1)</f>
        <v>42432.791666666672</v>
      </c>
    </row>
    <row r="4100" spans="1:21" ht="29" x14ac:dyDescent="0.35">
      <c r="A4100">
        <v>3675</v>
      </c>
      <c r="B4100" s="3" t="s">
        <v>3672</v>
      </c>
      <c r="C4100" s="3" t="s">
        <v>7785</v>
      </c>
      <c r="D4100" s="6">
        <v>50</v>
      </c>
      <c r="E4100" s="8">
        <v>1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>ROUND((E4100/D4100)*100,0)</f>
        <v>2</v>
      </c>
      <c r="P4100" s="8">
        <f>IFERROR(ROUND(E4100/L4100,2),0)</f>
        <v>0.33</v>
      </c>
      <c r="Q4100" s="10" t="s">
        <v>8339</v>
      </c>
      <c r="R4100" t="s">
        <v>8340</v>
      </c>
      <c r="S4100">
        <f>YEAR(T4100)</f>
        <v>2016</v>
      </c>
      <c r="T4100" s="14">
        <f>(((J4100/60)/60)/24)+DATE(1970,1,1)</f>
        <v>42493.597013888888</v>
      </c>
      <c r="U4100" s="15">
        <f>(((I4100/60)/60)/24)+DATE(1970,1,1)</f>
        <v>42505.958333333328</v>
      </c>
    </row>
    <row r="4101" spans="1:21" ht="29" x14ac:dyDescent="0.35">
      <c r="A4101">
        <v>732</v>
      </c>
      <c r="B4101" s="3" t="s">
        <v>733</v>
      </c>
      <c r="C4101" s="3" t="s">
        <v>4842</v>
      </c>
      <c r="D4101" s="6">
        <v>40</v>
      </c>
      <c r="E4101" s="8">
        <v>9832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>ROUND((E4101/D4101)*100,0)</f>
        <v>24580</v>
      </c>
      <c r="P4101" s="8">
        <f>IFERROR(ROUND(E4101/L4101,2),0)</f>
        <v>756.31</v>
      </c>
      <c r="Q4101" s="10" t="s">
        <v>8318</v>
      </c>
      <c r="R4101" t="s">
        <v>8319</v>
      </c>
      <c r="S4101">
        <f>YEAR(T4101)</f>
        <v>2013</v>
      </c>
      <c r="T4101" s="14">
        <f>(((J4101/60)/60)/24)+DATE(1970,1,1)</f>
        <v>41486.424317129626</v>
      </c>
      <c r="U4101" s="15">
        <f>(((I4101/60)/60)/24)+DATE(1970,1,1)</f>
        <v>41546.424317129626</v>
      </c>
    </row>
    <row r="4102" spans="1:21" ht="29" x14ac:dyDescent="0.35">
      <c r="A4102">
        <v>1380</v>
      </c>
      <c r="B4102" s="3" t="s">
        <v>1381</v>
      </c>
      <c r="C4102" s="3" t="s">
        <v>5490</v>
      </c>
      <c r="D4102" s="6">
        <v>25</v>
      </c>
      <c r="E4102" s="8">
        <v>3636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>ROUND((E4102/D4102)*100,0)</f>
        <v>14544</v>
      </c>
      <c r="P4102" s="8">
        <f>IFERROR(ROUND(E4102/L4102,2),0)</f>
        <v>727.2</v>
      </c>
      <c r="Q4102" s="10" t="s">
        <v>8313</v>
      </c>
      <c r="R4102" t="s">
        <v>8315</v>
      </c>
      <c r="S4102">
        <f>YEAR(T4102)</f>
        <v>2015</v>
      </c>
      <c r="T4102" s="14">
        <f>(((J4102/60)/60)/24)+DATE(1970,1,1)</f>
        <v>42141.762800925921</v>
      </c>
      <c r="U4102" s="15">
        <f>(((I4102/60)/60)/24)+DATE(1970,1,1)</f>
        <v>42164.083333333328</v>
      </c>
    </row>
    <row r="4103" spans="1:21" x14ac:dyDescent="0.35">
      <c r="A4103">
        <v>1592</v>
      </c>
      <c r="B4103" s="3" t="s">
        <v>1593</v>
      </c>
      <c r="C4103" s="3" t="s">
        <v>5702</v>
      </c>
      <c r="D4103" s="6">
        <v>25</v>
      </c>
      <c r="E4103" s="8">
        <v>2856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>ROUND((E4103/D4103)*100,0)</f>
        <v>11424</v>
      </c>
      <c r="P4103" s="8">
        <f>IFERROR(ROUND(E4103/L4103,2),0)</f>
        <v>0</v>
      </c>
      <c r="Q4103" s="10" t="s">
        <v>8325</v>
      </c>
      <c r="R4103" t="s">
        <v>8328</v>
      </c>
      <c r="S4103">
        <f>YEAR(T4103)</f>
        <v>2015</v>
      </c>
      <c r="T4103" s="14">
        <f>(((J4103/60)/60)/24)+DATE(1970,1,1)</f>
        <v>42046.072743055556</v>
      </c>
      <c r="U4103" s="15">
        <f>(((I4103/60)/60)/24)+DATE(1970,1,1)</f>
        <v>42091.031076388885</v>
      </c>
    </row>
    <row r="4104" spans="1:21" ht="29" x14ac:dyDescent="0.35">
      <c r="A4104">
        <v>1755</v>
      </c>
      <c r="B4104" s="3" t="s">
        <v>1756</v>
      </c>
      <c r="C4104" s="3" t="s">
        <v>5865</v>
      </c>
      <c r="D4104" s="6">
        <v>25</v>
      </c>
      <c r="E4104" s="8">
        <v>2311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>ROUND((E4104/D4104)*100,0)</f>
        <v>9244</v>
      </c>
      <c r="P4104" s="8">
        <f>IFERROR(ROUND(E4104/L4104,2),0)</f>
        <v>577.75</v>
      </c>
      <c r="Q4104" s="10" t="s">
        <v>8325</v>
      </c>
      <c r="R4104" t="s">
        <v>8331</v>
      </c>
      <c r="S4104">
        <f>YEAR(T4104)</f>
        <v>2015</v>
      </c>
      <c r="T4104" s="14">
        <f>(((J4104/60)/60)/24)+DATE(1970,1,1)</f>
        <v>42252.788900462961</v>
      </c>
      <c r="U4104" s="15">
        <f>(((I4104/60)/60)/24)+DATE(1970,1,1)</f>
        <v>42282.788900462961</v>
      </c>
    </row>
    <row r="4105" spans="1:21" ht="29" x14ac:dyDescent="0.35">
      <c r="A4105">
        <v>2536</v>
      </c>
      <c r="B4105" s="3" t="s">
        <v>2536</v>
      </c>
      <c r="C4105" s="3" t="s">
        <v>6646</v>
      </c>
      <c r="D4105" s="6">
        <v>25</v>
      </c>
      <c r="E4105" s="8">
        <v>665.21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>ROUND((E4105/D4105)*100,0)</f>
        <v>2661</v>
      </c>
      <c r="P4105" s="8">
        <f>IFERROR(ROUND(E4105/L4105,2),0)</f>
        <v>166.3</v>
      </c>
      <c r="Q4105" s="10" t="s">
        <v>8313</v>
      </c>
      <c r="R4105" t="s">
        <v>8341</v>
      </c>
      <c r="S4105">
        <f>YEAR(T4105)</f>
        <v>2013</v>
      </c>
      <c r="T4105" s="14">
        <f>(((J4105/60)/60)/24)+DATE(1970,1,1)</f>
        <v>41464.106087962966</v>
      </c>
      <c r="U4105" s="15">
        <f>(((I4105/60)/60)/24)+DATE(1970,1,1)</f>
        <v>41485.106087962966</v>
      </c>
    </row>
    <row r="4106" spans="1:21" ht="29" x14ac:dyDescent="0.35">
      <c r="A4106">
        <v>1547</v>
      </c>
      <c r="B4106" s="3" t="s">
        <v>1548</v>
      </c>
      <c r="C4106" s="3" t="s">
        <v>5657</v>
      </c>
      <c r="D4106" s="6">
        <v>20</v>
      </c>
      <c r="E4106" s="8">
        <v>3015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>ROUND((E4106/D4106)*100,0)</f>
        <v>15075</v>
      </c>
      <c r="P4106" s="8">
        <f>IFERROR(ROUND(E4106/L4106,2),0)</f>
        <v>0</v>
      </c>
      <c r="Q4106" s="10" t="s">
        <v>8325</v>
      </c>
      <c r="R4106" t="s">
        <v>8326</v>
      </c>
      <c r="S4106">
        <f>YEAR(T4106)</f>
        <v>2017</v>
      </c>
      <c r="T4106" s="14">
        <f>(((J4106/60)/60)/24)+DATE(1970,1,1)</f>
        <v>42782.426875000005</v>
      </c>
      <c r="U4106" s="15">
        <f>(((I4106/60)/60)/24)+DATE(1970,1,1)</f>
        <v>42789.426875000005</v>
      </c>
    </row>
    <row r="4107" spans="1:21" ht="29" x14ac:dyDescent="0.35">
      <c r="A4107">
        <v>31</v>
      </c>
      <c r="B4107" s="3" t="s">
        <v>33</v>
      </c>
      <c r="C4107" s="3" t="s">
        <v>4142</v>
      </c>
      <c r="D4107" s="6">
        <v>13</v>
      </c>
      <c r="E4107" s="8">
        <v>193963.9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>ROUND((E4107/D4107)*100,0)</f>
        <v>1492030</v>
      </c>
      <c r="P4107" s="8">
        <f>IFERROR(ROUND(E4107/L4107,2),0)</f>
        <v>193963.9</v>
      </c>
      <c r="Q4107" s="10" t="s">
        <v>8308</v>
      </c>
      <c r="R4107" t="s">
        <v>8309</v>
      </c>
      <c r="S4107">
        <f>YEAR(T4107)</f>
        <v>2016</v>
      </c>
      <c r="T4107" s="14">
        <f>(((J4107/60)/60)/24)+DATE(1970,1,1)</f>
        <v>42376.79206018518</v>
      </c>
      <c r="U4107" s="15">
        <f>(((I4107/60)/60)/24)+DATE(1970,1,1)</f>
        <v>42394.79206018518</v>
      </c>
    </row>
    <row r="4108" spans="1:21" x14ac:dyDescent="0.35">
      <c r="A4108">
        <v>847</v>
      </c>
      <c r="B4108" s="3" t="s">
        <v>848</v>
      </c>
      <c r="C4108" s="3" t="s">
        <v>4957</v>
      </c>
      <c r="D4108" s="6">
        <v>10</v>
      </c>
      <c r="E4108" s="8">
        <v>8000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>ROUND((E4108/D4108)*100,0)</f>
        <v>80000</v>
      </c>
      <c r="P4108" s="8">
        <f>IFERROR(ROUND(E4108/L4108,2),0)</f>
        <v>8000</v>
      </c>
      <c r="Q4108" s="10" t="s">
        <v>8313</v>
      </c>
      <c r="R4108" t="s">
        <v>8314</v>
      </c>
      <c r="S4108">
        <f>YEAR(T4108)</f>
        <v>2015</v>
      </c>
      <c r="T4108" s="14">
        <f>(((J4108/60)/60)/24)+DATE(1970,1,1)</f>
        <v>42165.79833333334</v>
      </c>
      <c r="U4108" s="15">
        <f>(((I4108/60)/60)/24)+DATE(1970,1,1)</f>
        <v>42195.79833333334</v>
      </c>
    </row>
    <row r="4109" spans="1:21" ht="29" x14ac:dyDescent="0.35">
      <c r="A4109">
        <v>1253</v>
      </c>
      <c r="B4109" s="3" t="s">
        <v>1254</v>
      </c>
      <c r="C4109" s="3" t="s">
        <v>5363</v>
      </c>
      <c r="D4109" s="6">
        <v>10</v>
      </c>
      <c r="E4109" s="8">
        <v>4371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>ROUND((E4109/D4109)*100,0)</f>
        <v>43710</v>
      </c>
      <c r="P4109" s="8">
        <f>IFERROR(ROUND(E4109/L4109,2),0)</f>
        <v>6.15</v>
      </c>
      <c r="Q4109" s="10" t="s">
        <v>8313</v>
      </c>
      <c r="R4109" t="s">
        <v>8315</v>
      </c>
      <c r="S4109">
        <f>YEAR(T4109)</f>
        <v>2014</v>
      </c>
      <c r="T4109" s="14">
        <f>(((J4109/60)/60)/24)+DATE(1970,1,1)</f>
        <v>41855.783645833333</v>
      </c>
      <c r="U4109" s="15">
        <f>(((I4109/60)/60)/24)+DATE(1970,1,1)</f>
        <v>41885.783645833333</v>
      </c>
    </row>
    <row r="4110" spans="1:21" x14ac:dyDescent="0.35">
      <c r="A4110">
        <v>3600</v>
      </c>
      <c r="B4110" s="3" t="s">
        <v>3599</v>
      </c>
      <c r="C4110" s="3" t="s">
        <v>7710</v>
      </c>
      <c r="D4110" s="6">
        <v>10</v>
      </c>
      <c r="E4110" s="8">
        <v>4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>ROUND((E4110/D4110)*100,0)</f>
        <v>40</v>
      </c>
      <c r="P4110" s="8">
        <f>IFERROR(ROUND(E4110/L4110,2),0)</f>
        <v>1</v>
      </c>
      <c r="Q4110" s="10" t="s">
        <v>8339</v>
      </c>
      <c r="R4110" t="s">
        <v>8340</v>
      </c>
      <c r="S4110">
        <f>YEAR(T4110)</f>
        <v>2016</v>
      </c>
      <c r="T4110" s="14">
        <f>(((J4110/60)/60)/24)+DATE(1970,1,1)</f>
        <v>42628.849120370374</v>
      </c>
      <c r="U4110" s="15">
        <f>(((I4110/60)/60)/24)+DATE(1970,1,1)</f>
        <v>42656.849120370374</v>
      </c>
    </row>
    <row r="4111" spans="1:21" ht="43.5" x14ac:dyDescent="0.35">
      <c r="A4111">
        <v>2213</v>
      </c>
      <c r="B4111" s="3" t="s">
        <v>2214</v>
      </c>
      <c r="C4111" s="3" t="s">
        <v>6323</v>
      </c>
      <c r="D4111" s="6">
        <v>5</v>
      </c>
      <c r="E4111" s="8">
        <v>1224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>ROUND((E4111/D4111)*100,0)</f>
        <v>24480</v>
      </c>
      <c r="P4111" s="8">
        <f>IFERROR(ROUND(E4111/L4111,2),0)</f>
        <v>1224</v>
      </c>
      <c r="Q4111" s="10" t="s">
        <v>8313</v>
      </c>
      <c r="R4111" t="s">
        <v>8320</v>
      </c>
      <c r="S4111">
        <f>YEAR(T4111)</f>
        <v>2015</v>
      </c>
      <c r="T4111" s="14">
        <f>(((J4111/60)/60)/24)+DATE(1970,1,1)</f>
        <v>42109.826145833329</v>
      </c>
      <c r="U4111" s="15">
        <f>(((I4111/60)/60)/24)+DATE(1970,1,1)</f>
        <v>42139.826145833329</v>
      </c>
    </row>
    <row r="4112" spans="1:21" ht="29" x14ac:dyDescent="0.35">
      <c r="A4112">
        <v>2699</v>
      </c>
      <c r="B4112" s="3" t="s">
        <v>2699</v>
      </c>
      <c r="C4112" s="3" t="s">
        <v>6809</v>
      </c>
      <c r="D4112" s="6">
        <v>2</v>
      </c>
      <c r="E4112" s="8">
        <v>470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>ROUND((E4112/D4112)*100,0)</f>
        <v>23500</v>
      </c>
      <c r="P4112" s="8">
        <f>IFERROR(ROUND(E4112/L4112,2),0)</f>
        <v>0</v>
      </c>
      <c r="Q4112" s="10" t="s">
        <v>8321</v>
      </c>
      <c r="R4112" t="s">
        <v>8322</v>
      </c>
      <c r="S4112">
        <f>YEAR(T4112)</f>
        <v>2014</v>
      </c>
      <c r="T4112" s="14">
        <f>(((J4112/60)/60)/24)+DATE(1970,1,1)</f>
        <v>41829.896562499998</v>
      </c>
      <c r="U4112" s="15">
        <f>(((I4112/60)/60)/24)+DATE(1970,1,1)</f>
        <v>41859.896562499998</v>
      </c>
    </row>
    <row r="4113" spans="1:21" ht="29" x14ac:dyDescent="0.35">
      <c r="A4113">
        <v>2243</v>
      </c>
      <c r="B4113" s="3" t="s">
        <v>2244</v>
      </c>
      <c r="C4113" s="3" t="s">
        <v>6353</v>
      </c>
      <c r="D4113" s="6">
        <v>1</v>
      </c>
      <c r="E4113" s="8">
        <v>1161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>ROUND((E4113/D4113)*100,0)</f>
        <v>116100</v>
      </c>
      <c r="P4113" s="8">
        <f>IFERROR(ROUND(E4113/L4113,2),0)</f>
        <v>0.56999999999999995</v>
      </c>
      <c r="Q4113" s="10" t="s">
        <v>8311</v>
      </c>
      <c r="R4113" t="s">
        <v>8312</v>
      </c>
      <c r="S4113">
        <f>YEAR(T4113)</f>
        <v>2017</v>
      </c>
      <c r="T4113" s="14">
        <f>(((J4113/60)/60)/24)+DATE(1970,1,1)</f>
        <v>42800.751041666663</v>
      </c>
      <c r="U4113" s="15">
        <f>(((I4113/60)/60)/24)+DATE(1970,1,1)</f>
        <v>42807.125</v>
      </c>
    </row>
    <row r="4114" spans="1:21" ht="29" x14ac:dyDescent="0.35">
      <c r="A4114">
        <v>2734</v>
      </c>
      <c r="B4114" s="3" t="s">
        <v>2734</v>
      </c>
      <c r="C4114" s="3" t="s">
        <v>6844</v>
      </c>
      <c r="D4114" s="6">
        <v>1</v>
      </c>
      <c r="E4114" s="8">
        <v>426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>ROUND((E4114/D4114)*100,0)</f>
        <v>42600</v>
      </c>
      <c r="P4114" s="8">
        <f>IFERROR(ROUND(E4114/L4114,2),0)</f>
        <v>2.61</v>
      </c>
      <c r="Q4114" s="10" t="s">
        <v>8316</v>
      </c>
      <c r="R4114" t="s">
        <v>8317</v>
      </c>
      <c r="S4114">
        <f>YEAR(T4114)</f>
        <v>2016</v>
      </c>
      <c r="T4114" s="14">
        <f>(((J4114/60)/60)/24)+DATE(1970,1,1)</f>
        <v>42626.668888888889</v>
      </c>
      <c r="U4114" s="15">
        <f>(((I4114/60)/60)/24)+DATE(1970,1,1)</f>
        <v>42656.915972222225</v>
      </c>
    </row>
    <row r="4115" spans="1:21" ht="29" x14ac:dyDescent="0.35">
      <c r="A4115">
        <v>3840</v>
      </c>
      <c r="B4115" s="3" t="s">
        <v>3837</v>
      </c>
      <c r="C4115" s="3" t="s">
        <v>7949</v>
      </c>
      <c r="D4115" s="6">
        <v>1</v>
      </c>
      <c r="E4115" s="8">
        <v>0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>ROUND((E4115/D4115)*100,0)</f>
        <v>0</v>
      </c>
      <c r="P4115" s="8">
        <f>IFERROR(ROUND(E4115/L4115,2),0)</f>
        <v>0</v>
      </c>
      <c r="Q4115" s="10" t="s">
        <v>8339</v>
      </c>
      <c r="R4115" t="s">
        <v>8340</v>
      </c>
      <c r="S4115">
        <f>YEAR(T4115)</f>
        <v>2016</v>
      </c>
      <c r="T4115" s="14">
        <f>(((J4115/60)/60)/24)+DATE(1970,1,1)</f>
        <v>42432.701724537037</v>
      </c>
      <c r="U4115" s="15">
        <f>(((I4115/60)/60)/24)+DATE(1970,1,1)</f>
        <v>42457.660057870366</v>
      </c>
    </row>
    <row r="4117" spans="1:21" x14ac:dyDescent="0.35">
      <c r="C4117" s="20" t="s">
        <v>8399</v>
      </c>
      <c r="D4117" s="6">
        <f>MAX(D1:D4115)</f>
        <v>100000000</v>
      </c>
    </row>
    <row r="4118" spans="1:21" x14ac:dyDescent="0.35">
      <c r="C4118" s="20" t="s">
        <v>8400</v>
      </c>
      <c r="D4118" s="6">
        <f>MIN(D1:D4115)</f>
        <v>1</v>
      </c>
    </row>
    <row r="4119" spans="1:21" x14ac:dyDescent="0.35">
      <c r="C4119" s="20" t="s">
        <v>8406</v>
      </c>
      <c r="D4119" s="6">
        <f>MEDIAN(D1:D4115)</f>
        <v>5000</v>
      </c>
    </row>
    <row r="4120" spans="1:21" x14ac:dyDescent="0.35">
      <c r="C4120" s="20" t="s">
        <v>8401</v>
      </c>
      <c r="D4120" s="6">
        <f>AVERAGE(D1:D4115)</f>
        <v>71938.859944093361</v>
      </c>
    </row>
    <row r="4121" spans="1:21" x14ac:dyDescent="0.35">
      <c r="C4121" s="20" t="s">
        <v>8402</v>
      </c>
      <c r="D4121" s="6">
        <f>_xlfn.STDEV.P(D1:D4115)</f>
        <v>1693312.8947341165</v>
      </c>
    </row>
    <row r="4122" spans="1:21" x14ac:dyDescent="0.35">
      <c r="C4122" s="20" t="s">
        <v>8403</v>
      </c>
      <c r="D4122" s="6">
        <f>_xlfn.QUARTILE.EXC(D1:D4115, 1)</f>
        <v>2000</v>
      </c>
    </row>
    <row r="4123" spans="1:21" x14ac:dyDescent="0.35">
      <c r="C4123" s="20" t="s">
        <v>8404</v>
      </c>
      <c r="D4123" s="6">
        <f>_xlfn.QUARTILE.EXC(D2:D4116, 3)</f>
        <v>15000</v>
      </c>
    </row>
    <row r="4124" spans="1:21" x14ac:dyDescent="0.35">
      <c r="C4124" s="20" t="s">
        <v>8405</v>
      </c>
      <c r="D4124" s="6">
        <f>D4123-D4122</f>
        <v>13000</v>
      </c>
    </row>
    <row r="4125" spans="1:21" x14ac:dyDescent="0.35">
      <c r="C4125" s="20" t="s">
        <v>8411</v>
      </c>
      <c r="D4125" s="6">
        <f>D4123 + (1.5 * D4124)</f>
        <v>34500</v>
      </c>
    </row>
  </sheetData>
  <sortState xmlns:xlrd2="http://schemas.microsoft.com/office/spreadsheetml/2017/richdata2" ref="A2:O4116">
    <sortCondition descending="1" ref="O67:O4116"/>
  </sortState>
  <conditionalFormatting sqref="F1:F1048576">
    <cfRule type="cellIs" dxfId="5" priority="4" operator="equal">
      <formula>"failed"</formula>
    </cfRule>
    <cfRule type="cellIs" dxfId="4" priority="5" operator="equal">
      <formula>"canceled"</formula>
    </cfRule>
    <cfRule type="cellIs" dxfId="3" priority="7" operator="equal">
      <formula>"successful"</formula>
    </cfRule>
    <cfRule type="cellIs" dxfId="2" priority="9" operator="equal">
      <formula>"live"</formula>
    </cfRule>
  </conditionalFormatting>
  <conditionalFormatting sqref="F76">
    <cfRule type="cellIs" dxfId="1" priority="8" operator="equal">
      <formula>"successful"</formula>
    </cfRule>
  </conditionalFormatting>
  <conditionalFormatting sqref="G85">
    <cfRule type="cellIs" dxfId="0" priority="6" operator="equal">
      <formula>"canceled"</formula>
    </cfRule>
  </conditionalFormatting>
  <conditionalFormatting sqref="O2:O4115">
    <cfRule type="colorScale" priority="2">
      <colorScale>
        <cfvo type="min"/>
        <cfvo type="max"/>
        <color rgb="FFFF0000"/>
        <color rgb="FF00B0F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conditionalFormatting sqref="O1:O1048576 P1 R1:S1">
    <cfRule type="colorScale" priority="1">
      <colorScale>
        <cfvo type="min"/>
        <cfvo type="num" val="211762"/>
        <color rgb="FFFF0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2A67-0921-46EB-AECB-E01E2584A079}">
  <dimension ref="A1:E17"/>
  <sheetViews>
    <sheetView workbookViewId="0">
      <selection sqref="A1:E1048576"/>
    </sheetView>
  </sheetViews>
  <sheetFormatPr defaultRowHeight="14.5" x14ac:dyDescent="0.35"/>
  <cols>
    <col min="1" max="1" width="17" bestFit="1" customWidth="1"/>
    <col min="2" max="2" width="15.26953125" hidden="1" customWidth="1"/>
    <col min="3" max="3" width="9.1796875" hidden="1" customWidth="1"/>
    <col min="4" max="4" width="10.7265625" hidden="1" customWidth="1"/>
    <col min="5" max="5" width="9.1796875" bestFit="1" customWidth="1"/>
    <col min="6" max="6" width="10.7265625" bestFit="1" customWidth="1"/>
  </cols>
  <sheetData>
    <row r="1" spans="1:5" x14ac:dyDescent="0.35">
      <c r="A1" s="11" t="s">
        <v>8359</v>
      </c>
      <c r="B1" t="s">
        <v>8339</v>
      </c>
    </row>
    <row r="3" spans="1:5" x14ac:dyDescent="0.35">
      <c r="A3" s="11" t="s">
        <v>8363</v>
      </c>
      <c r="B3" s="11" t="s">
        <v>8360</v>
      </c>
    </row>
    <row r="4" spans="1:5" x14ac:dyDescent="0.35">
      <c r="A4" s="11" t="s">
        <v>8362</v>
      </c>
      <c r="B4" t="s">
        <v>8220</v>
      </c>
      <c r="C4" t="s">
        <v>8218</v>
      </c>
      <c r="D4" t="s">
        <v>8361</v>
      </c>
      <c r="E4" s="19" t="s">
        <v>8407</v>
      </c>
    </row>
    <row r="5" spans="1:5" x14ac:dyDescent="0.35">
      <c r="A5" s="16" t="s">
        <v>8369</v>
      </c>
      <c r="B5" s="12">
        <v>33</v>
      </c>
      <c r="C5" s="12">
        <v>56</v>
      </c>
      <c r="D5" s="12">
        <v>89</v>
      </c>
      <c r="E5" s="18">
        <f>(C5-B5)/B5</f>
        <v>0.69696969696969702</v>
      </c>
    </row>
    <row r="6" spans="1:5" x14ac:dyDescent="0.35">
      <c r="A6" s="16" t="s">
        <v>8370</v>
      </c>
      <c r="B6" s="12">
        <v>39</v>
      </c>
      <c r="C6" s="12">
        <v>71</v>
      </c>
      <c r="D6" s="12">
        <v>110</v>
      </c>
      <c r="E6" s="18">
        <f t="shared" ref="E6:E17" si="0">(C6-B6)/B6</f>
        <v>0.82051282051282048</v>
      </c>
    </row>
    <row r="7" spans="1:5" x14ac:dyDescent="0.35">
      <c r="A7" s="16" t="s">
        <v>8377</v>
      </c>
      <c r="B7" s="12">
        <v>33</v>
      </c>
      <c r="C7" s="12">
        <v>56</v>
      </c>
      <c r="D7" s="12">
        <v>89</v>
      </c>
      <c r="E7" s="18">
        <f t="shared" si="0"/>
        <v>0.69696969696969702</v>
      </c>
    </row>
    <row r="8" spans="1:5" x14ac:dyDescent="0.35">
      <c r="A8" s="16" t="s">
        <v>8371</v>
      </c>
      <c r="B8" s="12">
        <v>40</v>
      </c>
      <c r="C8" s="12">
        <v>71</v>
      </c>
      <c r="D8" s="12">
        <v>111</v>
      </c>
      <c r="E8" s="18">
        <f t="shared" si="0"/>
        <v>0.77500000000000002</v>
      </c>
    </row>
    <row r="9" spans="1:5" x14ac:dyDescent="0.35">
      <c r="A9" s="16" t="s">
        <v>8372</v>
      </c>
      <c r="B9" s="12">
        <v>52</v>
      </c>
      <c r="C9" s="12">
        <v>111</v>
      </c>
      <c r="D9" s="12">
        <v>163</v>
      </c>
      <c r="E9" s="18">
        <f t="shared" si="0"/>
        <v>1.1346153846153846</v>
      </c>
    </row>
    <row r="10" spans="1:5" x14ac:dyDescent="0.35">
      <c r="A10" s="16" t="s">
        <v>8373</v>
      </c>
      <c r="B10" s="12">
        <v>49</v>
      </c>
      <c r="C10" s="12">
        <v>100</v>
      </c>
      <c r="D10" s="12">
        <v>149</v>
      </c>
      <c r="E10" s="18">
        <f t="shared" si="0"/>
        <v>1.0408163265306123</v>
      </c>
    </row>
    <row r="11" spans="1:5" x14ac:dyDescent="0.35">
      <c r="A11" s="16" t="s">
        <v>8374</v>
      </c>
      <c r="B11" s="12">
        <v>50</v>
      </c>
      <c r="C11" s="12">
        <v>87</v>
      </c>
      <c r="D11" s="12">
        <v>137</v>
      </c>
      <c r="E11" s="18">
        <f t="shared" si="0"/>
        <v>0.74</v>
      </c>
    </row>
    <row r="12" spans="1:5" x14ac:dyDescent="0.35">
      <c r="A12" s="16" t="s">
        <v>8375</v>
      </c>
      <c r="B12" s="12">
        <v>47</v>
      </c>
      <c r="C12" s="12">
        <v>72</v>
      </c>
      <c r="D12" s="12">
        <v>119</v>
      </c>
      <c r="E12" s="18">
        <f t="shared" si="0"/>
        <v>0.53191489361702127</v>
      </c>
    </row>
    <row r="13" spans="1:5" x14ac:dyDescent="0.35">
      <c r="A13" s="16" t="s">
        <v>8376</v>
      </c>
      <c r="B13" s="12">
        <v>34</v>
      </c>
      <c r="C13" s="12">
        <v>59</v>
      </c>
      <c r="D13" s="12">
        <v>93</v>
      </c>
      <c r="E13" s="18">
        <f t="shared" si="0"/>
        <v>0.73529411764705888</v>
      </c>
    </row>
    <row r="14" spans="1:5" x14ac:dyDescent="0.35">
      <c r="A14" s="16" t="s">
        <v>8367</v>
      </c>
      <c r="B14" s="12">
        <v>50</v>
      </c>
      <c r="C14" s="12">
        <v>65</v>
      </c>
      <c r="D14" s="12">
        <v>115</v>
      </c>
      <c r="E14" s="18">
        <f t="shared" si="0"/>
        <v>0.3</v>
      </c>
    </row>
    <row r="15" spans="1:5" x14ac:dyDescent="0.35">
      <c r="A15" s="16" t="s">
        <v>8368</v>
      </c>
      <c r="B15" s="12">
        <v>31</v>
      </c>
      <c r="C15" s="12">
        <v>54</v>
      </c>
      <c r="D15" s="12">
        <v>85</v>
      </c>
      <c r="E15" s="18">
        <f t="shared" si="0"/>
        <v>0.74193548387096775</v>
      </c>
    </row>
    <row r="16" spans="1:5" x14ac:dyDescent="0.35">
      <c r="A16" s="16" t="s">
        <v>8378</v>
      </c>
      <c r="B16" s="12">
        <v>35</v>
      </c>
      <c r="C16" s="12">
        <v>37</v>
      </c>
      <c r="D16" s="12">
        <v>72</v>
      </c>
      <c r="E16" s="18">
        <f t="shared" si="0"/>
        <v>5.7142857142857141E-2</v>
      </c>
    </row>
    <row r="17" spans="1:5" x14ac:dyDescent="0.35">
      <c r="A17" s="16" t="s">
        <v>8361</v>
      </c>
      <c r="B17" s="12">
        <v>493</v>
      </c>
      <c r="C17" s="12">
        <v>839</v>
      </c>
      <c r="D17" s="12">
        <v>1332</v>
      </c>
      <c r="E17" s="18">
        <f t="shared" si="0"/>
        <v>0.70182555780933065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0165-4B09-419F-92F5-2D0C1FFA31E0}">
  <dimension ref="A1:F18"/>
  <sheetViews>
    <sheetView workbookViewId="0">
      <selection activeCell="A9" sqref="A6:A1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9.1796875" bestFit="1" customWidth="1"/>
    <col min="5" max="5" width="10.7265625" bestFit="1" customWidth="1"/>
    <col min="6" max="6" width="9.36328125" bestFit="1" customWidth="1"/>
    <col min="7" max="10" width="5.1796875" bestFit="1" customWidth="1"/>
    <col min="11" max="11" width="11.26953125" bestFit="1" customWidth="1"/>
  </cols>
  <sheetData>
    <row r="1" spans="1:6" x14ac:dyDescent="0.35">
      <c r="A1" s="11" t="s">
        <v>8359</v>
      </c>
      <c r="B1" t="s">
        <v>8339</v>
      </c>
    </row>
    <row r="2" spans="1:6" x14ac:dyDescent="0.35">
      <c r="A2" s="11" t="s">
        <v>8379</v>
      </c>
      <c r="B2" t="s">
        <v>8364</v>
      </c>
    </row>
    <row r="4" spans="1:6" x14ac:dyDescent="0.35">
      <c r="A4" s="11" t="s">
        <v>8363</v>
      </c>
      <c r="B4" s="11" t="s">
        <v>8360</v>
      </c>
    </row>
    <row r="5" spans="1:6" x14ac:dyDescent="0.35">
      <c r="A5" s="11" t="s">
        <v>8362</v>
      </c>
      <c r="B5" t="s">
        <v>8219</v>
      </c>
      <c r="C5" t="s">
        <v>8220</v>
      </c>
      <c r="D5" t="s">
        <v>8218</v>
      </c>
      <c r="E5" t="s">
        <v>8361</v>
      </c>
      <c r="F5" s="19" t="s">
        <v>8407</v>
      </c>
    </row>
    <row r="6" spans="1:6" x14ac:dyDescent="0.35">
      <c r="A6" s="16" t="s">
        <v>8369</v>
      </c>
      <c r="B6" s="12">
        <v>7</v>
      </c>
      <c r="C6" s="12">
        <v>33</v>
      </c>
      <c r="D6" s="12">
        <v>56</v>
      </c>
      <c r="E6" s="12">
        <v>96</v>
      </c>
      <c r="F6" s="18">
        <f>(D6-C6)/C6</f>
        <v>0.69696969696969702</v>
      </c>
    </row>
    <row r="7" spans="1:6" x14ac:dyDescent="0.35">
      <c r="A7" s="16" t="s">
        <v>8370</v>
      </c>
      <c r="B7" s="12">
        <v>3</v>
      </c>
      <c r="C7" s="12">
        <v>39</v>
      </c>
      <c r="D7" s="12">
        <v>71</v>
      </c>
      <c r="E7" s="12">
        <v>113</v>
      </c>
      <c r="F7" s="18">
        <f t="shared" ref="F7:F18" si="0">(D7-C7)/C7</f>
        <v>0.82051282051282048</v>
      </c>
    </row>
    <row r="8" spans="1:6" x14ac:dyDescent="0.35">
      <c r="A8" s="16" t="s">
        <v>8377</v>
      </c>
      <c r="B8" s="12">
        <v>3</v>
      </c>
      <c r="C8" s="12">
        <v>33</v>
      </c>
      <c r="D8" s="12">
        <v>56</v>
      </c>
      <c r="E8" s="12">
        <v>92</v>
      </c>
      <c r="F8" s="18">
        <f t="shared" si="0"/>
        <v>0.69696969696969702</v>
      </c>
    </row>
    <row r="9" spans="1:6" x14ac:dyDescent="0.35">
      <c r="A9" s="16" t="s">
        <v>8371</v>
      </c>
      <c r="B9" s="12">
        <v>2</v>
      </c>
      <c r="C9" s="12">
        <v>40</v>
      </c>
      <c r="D9" s="12">
        <v>71</v>
      </c>
      <c r="E9" s="12">
        <v>113</v>
      </c>
      <c r="F9" s="18">
        <f t="shared" si="0"/>
        <v>0.77500000000000002</v>
      </c>
    </row>
    <row r="10" spans="1:6" x14ac:dyDescent="0.35">
      <c r="A10" s="16" t="s">
        <v>8372</v>
      </c>
      <c r="B10" s="12">
        <v>3</v>
      </c>
      <c r="C10" s="12">
        <v>52</v>
      </c>
      <c r="D10" s="12">
        <v>111</v>
      </c>
      <c r="E10" s="12">
        <v>166</v>
      </c>
      <c r="F10" s="18">
        <f t="shared" si="0"/>
        <v>1.1346153846153846</v>
      </c>
    </row>
    <row r="11" spans="1:6" x14ac:dyDescent="0.35">
      <c r="A11" s="16" t="s">
        <v>8373</v>
      </c>
      <c r="B11" s="12">
        <v>4</v>
      </c>
      <c r="C11" s="12">
        <v>49</v>
      </c>
      <c r="D11" s="12">
        <v>100</v>
      </c>
      <c r="E11" s="12">
        <v>153</v>
      </c>
      <c r="F11" s="18">
        <f t="shared" si="0"/>
        <v>1.0408163265306123</v>
      </c>
    </row>
    <row r="12" spans="1:6" x14ac:dyDescent="0.35">
      <c r="A12" s="16" t="s">
        <v>8374</v>
      </c>
      <c r="B12" s="12">
        <v>1</v>
      </c>
      <c r="C12" s="12">
        <v>50</v>
      </c>
      <c r="D12" s="12">
        <v>87</v>
      </c>
      <c r="E12" s="12">
        <v>138</v>
      </c>
      <c r="F12" s="18">
        <f t="shared" si="0"/>
        <v>0.74</v>
      </c>
    </row>
    <row r="13" spans="1:6" x14ac:dyDescent="0.35">
      <c r="A13" s="16" t="s">
        <v>8375</v>
      </c>
      <c r="B13" s="12">
        <v>4</v>
      </c>
      <c r="C13" s="12">
        <v>47</v>
      </c>
      <c r="D13" s="12">
        <v>72</v>
      </c>
      <c r="E13" s="12">
        <v>123</v>
      </c>
      <c r="F13" s="18">
        <f t="shared" si="0"/>
        <v>0.53191489361702127</v>
      </c>
    </row>
    <row r="14" spans="1:6" x14ac:dyDescent="0.35">
      <c r="A14" s="16" t="s">
        <v>8376</v>
      </c>
      <c r="B14" s="12">
        <v>4</v>
      </c>
      <c r="C14" s="12">
        <v>34</v>
      </c>
      <c r="D14" s="12">
        <v>59</v>
      </c>
      <c r="E14" s="12">
        <v>97</v>
      </c>
      <c r="F14" s="18">
        <f t="shared" si="0"/>
        <v>0.73529411764705888</v>
      </c>
    </row>
    <row r="15" spans="1:6" x14ac:dyDescent="0.35">
      <c r="A15" s="16" t="s">
        <v>8367</v>
      </c>
      <c r="B15" s="12"/>
      <c r="C15" s="12">
        <v>50</v>
      </c>
      <c r="D15" s="12">
        <v>65</v>
      </c>
      <c r="E15" s="12">
        <v>115</v>
      </c>
      <c r="F15" s="18">
        <f t="shared" si="0"/>
        <v>0.3</v>
      </c>
    </row>
    <row r="16" spans="1:6" x14ac:dyDescent="0.35">
      <c r="A16" s="16" t="s">
        <v>8368</v>
      </c>
      <c r="B16" s="12">
        <v>3</v>
      </c>
      <c r="C16" s="12">
        <v>31</v>
      </c>
      <c r="D16" s="12">
        <v>54</v>
      </c>
      <c r="E16" s="12">
        <v>88</v>
      </c>
      <c r="F16" s="18">
        <f t="shared" si="0"/>
        <v>0.74193548387096775</v>
      </c>
    </row>
    <row r="17" spans="1:6" x14ac:dyDescent="0.35">
      <c r="A17" s="16" t="s">
        <v>8378</v>
      </c>
      <c r="B17" s="12">
        <v>3</v>
      </c>
      <c r="C17" s="12">
        <v>35</v>
      </c>
      <c r="D17" s="12">
        <v>37</v>
      </c>
      <c r="E17" s="12">
        <v>75</v>
      </c>
      <c r="F17" s="18">
        <f t="shared" si="0"/>
        <v>5.7142857142857141E-2</v>
      </c>
    </row>
    <row r="18" spans="1:6" x14ac:dyDescent="0.35">
      <c r="A18" s="16" t="s">
        <v>8361</v>
      </c>
      <c r="B18" s="12">
        <v>37</v>
      </c>
      <c r="C18" s="12">
        <v>493</v>
      </c>
      <c r="D18" s="12">
        <v>839</v>
      </c>
      <c r="E18" s="12">
        <v>1369</v>
      </c>
      <c r="F18" s="1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0CCB-0DC2-4F50-A4CC-E25692D13592}">
  <dimension ref="A1:H16"/>
  <sheetViews>
    <sheetView tabSelected="1" topLeftCell="J1" workbookViewId="0">
      <selection activeCell="Q8" sqref="Q8"/>
    </sheetView>
  </sheetViews>
  <sheetFormatPr defaultRowHeight="14.5" x14ac:dyDescent="0.35"/>
  <cols>
    <col min="1" max="1" width="18" bestFit="1" customWidth="1"/>
    <col min="2" max="2" width="18.1796875" hidden="1" customWidth="1"/>
    <col min="3" max="3" width="14.26953125" hidden="1" customWidth="1"/>
    <col min="4" max="4" width="17" hidden="1" customWidth="1"/>
    <col min="5" max="5" width="13.1796875" hidden="1" customWidth="1"/>
    <col min="6" max="6" width="12.453125" customWidth="1"/>
    <col min="7" max="7" width="8.7265625" customWidth="1"/>
    <col min="8" max="8" width="10.81640625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8410</v>
      </c>
      <c r="G1" t="s">
        <v>8409</v>
      </c>
      <c r="H1" t="s">
        <v>8408</v>
      </c>
    </row>
    <row r="2" spans="1:8" x14ac:dyDescent="0.35">
      <c r="A2" t="s">
        <v>8396</v>
      </c>
      <c r="B2" s="17">
        <f>COUNTIFS(KS_Data[goal],"&lt;1000",KS_Data[outcomes],Kickstarter!F49,KS_Data[Subcategory],Kickstarter!R96)</f>
        <v>141</v>
      </c>
      <c r="C2" s="17">
        <f>COUNTIFS(KS_Data[goal],"&lt;1000",KS_Data[outcomes],Kickstarter!F$5,KS_Data[Subcategory],Kickstarter!R96)</f>
        <v>45</v>
      </c>
      <c r="D2" s="17">
        <f>COUNTIFS(KS_Data[goal],"&lt;1000",KS_Data[outcomes],Kickstarter!F$2,KS_Data[Subcategory],Kickstarter!R96)</f>
        <v>0</v>
      </c>
      <c r="E2" s="17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5">
      <c r="A3" t="s">
        <v>8385</v>
      </c>
      <c r="B3" s="17">
        <f>COUNTIFS(KS_Data[goal],"&gt;=1000",KS_Data[goal],"&lt;5000",KS_Data[outcomes],Kickstarter!F49,KS_Data[Subcategory],Kickstarter!R96)</f>
        <v>388</v>
      </c>
      <c r="C3" s="17">
        <f>COUNTIFS(KS_Data[goal],"&gt;=1000",KS_Data[goal],"&lt;5000",KS_Data[outcomes],Kickstarter!F$5,KS_Data[Subcategory],Kickstarter!R96)</f>
        <v>146</v>
      </c>
      <c r="D3" s="17">
        <f>COUNTIFS(KS_Data[goal],"&gt;=1000",KS_Data[goal],"&lt;5000",KS_Data[outcomes],Kickstarter!F$2,KS_Data[Subcategory],Kickstarter!R96)</f>
        <v>0</v>
      </c>
      <c r="E3" s="17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5">
      <c r="A4" t="s">
        <v>8386</v>
      </c>
      <c r="B4" s="17">
        <f>COUNTIFS(KS_Data[goal],"&gt;=5000",KS_Data[goal],"&lt;10000",KS_Data[outcomes],Kickstarter!F49,KS_Data[Subcategory],Kickstarter!R96)</f>
        <v>93</v>
      </c>
      <c r="C4" s="17">
        <f>COUNTIFS(KS_Data[goal],"&gt;=5000",KS_Data[goal],"&lt;10000",KS_Data[outcomes],Kickstarter!F$5,KS_Data[Subcategory],Kickstarter!R96)</f>
        <v>76</v>
      </c>
      <c r="D4" s="17">
        <f>COUNTIFS(KS_Data[goal],"&gt;=5000",KS_Data[goal],"&lt;10000",KS_Data[outcomes],Kickstarter!F$2,KS_Data[Subcategory],Kickstarter!R96)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5">
      <c r="A5" t="s">
        <v>8387</v>
      </c>
      <c r="B5" s="17">
        <f>COUNTIFS(KS_Data[goal],"&gt;=10000",KS_Data[goal],"&lt;15000",KS_Data[outcomes],Kickstarter!F49,KS_Data[Subcategory],Kickstarter!R96)</f>
        <v>39</v>
      </c>
      <c r="C5" s="17">
        <f>COUNTIFS(KS_Data[goal],"&gt;=10000",KS_Data[goal],"&lt;15000",KS_Data[outcomes],Kickstarter!F$5,KS_Data[Subcategory],Kickstarter!R96)</f>
        <v>33</v>
      </c>
      <c r="D5" s="17">
        <f>COUNTIFS(KS_Data[goal],"&gt;=10000",KS_Data[goal],"&lt;15000",KS_Data[outcomes],Kickstarter!F$2,KS_Data[Subcategory],Kickstarter!R96)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5">
      <c r="A6" t="s">
        <v>8388</v>
      </c>
      <c r="B6" s="17">
        <f>COUNTIFS(KS_Data[goal],"&gt;=15000",KS_Data[goal],"&lt;20000",KS_Data[outcomes],Kickstarter!F49,KS_Data[Subcategory],Kickstarter!R96)</f>
        <v>12</v>
      </c>
      <c r="C6" s="17">
        <f>COUNTIFS(KS_Data[goal],"&gt;=15000",KS_Data[goal],"&lt;20000",KS_Data[outcomes],Kickstarter!F$5,KS_Data[Subcategory],Kickstarter!R96)</f>
        <v>12</v>
      </c>
      <c r="D6" s="17">
        <f>COUNTIFS(KS_Data[goal],"&gt;=15000",KS_Data[goal],"&lt;20000",KS_Data[outcomes],Kickstarter!F$2,KS_Data[Subcategory],Kickstarter!R96)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5">
      <c r="A7" t="s">
        <v>8389</v>
      </c>
      <c r="B7" s="17">
        <f>COUNTIFS(KS_Data[goal],"&gt;=20000",KS_Data[goal],"&lt;25000",KS_Data[outcomes],Kickstarter!F49,KS_Data[Subcategory],Kickstarter!R96)</f>
        <v>9</v>
      </c>
      <c r="C7" s="17">
        <f>COUNTIFS(KS_Data[goal],"&gt;=20000",KS_Data[goal],"&lt;25000",KS_Data[outcomes],Kickstarter!F$5,KS_Data[Subcategory],Kickstarter!R96)</f>
        <v>11</v>
      </c>
      <c r="D7" s="17">
        <f>COUNTIFS(KS_Data[goal],"&gt;=20000",KS_Data[goal],"&lt;25000",KS_Data[outcomes],Kickstarter!F$2,KS_Data[Subcategory],Kickstarter!R96)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5">
      <c r="A8" t="s">
        <v>8390</v>
      </c>
      <c r="B8" s="17">
        <f>COUNTIFS(KS_Data[goal],"&gt;=25000",KS_Data[goal],"&lt;30000",KS_Data[outcomes],Kickstarter!F49,KS_Data[Subcategory],Kickstarter!R96)</f>
        <v>1</v>
      </c>
      <c r="C8" s="17">
        <f>COUNTIFS(KS_Data[goal],"&gt;=25000",KS_Data[goal],"&lt;30000",KS_Data[outcomes],Kickstarter!F$5,KS_Data[Subcategory],Kickstarter!R96)</f>
        <v>4</v>
      </c>
      <c r="D8" s="17">
        <f>COUNTIFS(KS_Data[goal],"&gt;=25000",KS_Data[goal],"&lt;30000",KS_Data[outcomes],Kickstarter!F$2,KS_Data[Subcategory],Kickstarter!R96)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5">
      <c r="A9" t="s">
        <v>8391</v>
      </c>
      <c r="B9" s="17">
        <f>COUNTIFS(KS_Data[goal],"&gt;=30000",KS_Data[goal],"&lt;35000",KS_Data[outcomes],Kickstarter!F49,KS_Data[Subcategory],Kickstarter!R96)</f>
        <v>3</v>
      </c>
      <c r="C9" s="17">
        <f>COUNTIFS(KS_Data[goal],"&gt;=30000",KS_Data[goal],"&lt;35000",KS_Data[outcomes],Kickstarter!F$5,KS_Data[Subcategory],Kickstarter!R96)</f>
        <v>8</v>
      </c>
      <c r="D9" s="17">
        <f>COUNTIFS(KS_Data[goal],"&gt;=30000",KS_Data[goal],"&lt;35000",KS_Data[outcomes],Kickstarter!F$2,KS_Data[Subcategory],Kickstarter!R96)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5">
      <c r="A10" t="s">
        <v>8392</v>
      </c>
      <c r="B10" s="17">
        <f>COUNTIFS(KS_Data[goal],"&gt;=35000",KS_Data[goal],"&lt;40000",KS_Data[outcomes],Kickstarter!F49,KS_Data[Subcategory],Kickstarter!R96)</f>
        <v>4</v>
      </c>
      <c r="C10" s="17">
        <f>COUNTIFS(KS_Data[goal],"&gt;=35000",KS_Data[goal],"&lt;40000",KS_Data[outcomes],Kickstarter!F$5,KS_Data[Subcategory],Kickstarter!R96)</f>
        <v>2</v>
      </c>
      <c r="D10" s="17">
        <f>COUNTIFS(KS_Data[goal],"&gt;=35000",KS_Data[goal],"&lt;40000",KS_Data[outcomes],Kickstarter!F$2,KS_Data[Subcategory],Kickstarter!R96)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5">
      <c r="A11" t="s">
        <v>8393</v>
      </c>
      <c r="B11" s="17">
        <f>COUNTIFS(KS_Data[goal],"&gt;=40000",KS_Data[goal],"&lt;45000",KS_Data[outcomes],Kickstarter!F49,KS_Data[Subcategory],Kickstarter!R96)</f>
        <v>2</v>
      </c>
      <c r="C11" s="17">
        <f>COUNTIFS(KS_Data[goal],"&gt;=40000",KS_Data[goal],"&lt;45000",KS_Data[outcomes],Kickstarter!F$5,KS_Data[Subcategory],Kickstarter!R96)</f>
        <v>1</v>
      </c>
      <c r="D11" s="17">
        <f>COUNTIFS(KS_Data[goal],"&gt;=40000",KS_Data[goal],"&lt;45000",KS_Data[outcomes],Kickstarter!F$2,KS_Data[Subcategory],Kickstarter!R96)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5">
      <c r="A12" t="s">
        <v>8394</v>
      </c>
      <c r="B12" s="17">
        <f>COUNTIFS(KS_Data[goal],"&gt;=45000",KS_Data[goal],"&lt;50000",KS_Data[outcomes],Kickstarter!F49,KS_Data[Subcategory],Kickstarter!R96)</f>
        <v>0</v>
      </c>
      <c r="C12" s="17">
        <f>COUNTIFS(KS_Data[goal],"&gt;=45000",KS_Data[goal],"&lt;50000",KS_Data[outcomes],Kickstarter!F$5,KS_Data[Subcategory],Kickstarter!R96)</f>
        <v>1</v>
      </c>
      <c r="D12" s="17">
        <f>COUNTIFS(KS_Data[goal],"&gt;=45000",KS_Data[goal],"&lt;50000",KS_Data[outcomes],Kickstarter!F$2,KS_Data[Subcategory],Kickstarter!R96)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5">
      <c r="A13" t="s">
        <v>8395</v>
      </c>
      <c r="B13" s="17">
        <f>COUNTIFS(KS_Data[goal],"&gt;=50000",KS_Data[outcomes],Kickstarter!F49,KS_Data[Subcategory],Kickstarter!R96)</f>
        <v>2</v>
      </c>
      <c r="C13" s="17">
        <f>COUNTIFS(KS_Data[goal],"&gt;=50000",KS_Data[outcomes],Kickstarter!F$5,KS_Data[Subcategory],Kickstarter!R96)</f>
        <v>14</v>
      </c>
      <c r="D13" s="17">
        <f>COUNTIFS(KS_Data[goal],"&gt;=50000",KS_Data[outcomes],Kickstarter!F$2,KS_Data[Subcategory],Kickstarter!R96)</f>
        <v>0</v>
      </c>
      <c r="E13" s="17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  <row r="14" spans="1:8" x14ac:dyDescent="0.35">
      <c r="A14" t="s">
        <v>8397</v>
      </c>
      <c r="B14">
        <f>SUM(B2:B13)</f>
        <v>694</v>
      </c>
      <c r="C14">
        <f>SUM(C2:C13)</f>
        <v>353</v>
      </c>
      <c r="D14">
        <f>SUM(D2:D13)</f>
        <v>0</v>
      </c>
      <c r="E14">
        <f>SUM(E2:E13)</f>
        <v>1047</v>
      </c>
    </row>
    <row r="16" spans="1:8" x14ac:dyDescent="0.35">
      <c r="B16" s="17">
        <f>COUNTIFS(KS_Data[goal],"&lt;1000",KS_Data[outcomes],Kickstarter!E$5,KS_Data[Category],Kickstarter!P$229)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New Look @ Outcomes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Owen Dittes</cp:lastModifiedBy>
  <dcterms:created xsi:type="dcterms:W3CDTF">2017-04-20T15:17:24Z</dcterms:created>
  <dcterms:modified xsi:type="dcterms:W3CDTF">2021-12-11T19:43:00Z</dcterms:modified>
</cp:coreProperties>
</file>