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CALE-6.3.b16\docs\triton-msr\Linear\"/>
    </mc:Choice>
  </mc:AlternateContent>
  <xr:revisionPtr revIDLastSave="0" documentId="13_ncr:1_{7ED62BF1-DC13-4961-BA30-DDFCB0C27C09}" xr6:coauthVersionLast="47" xr6:coauthVersionMax="47" xr10:uidLastSave="{00000000-0000-0000-0000-000000000000}"/>
  <bookViews>
    <workbookView xWindow="28680" yWindow="-120" windowWidth="29040" windowHeight="15720" xr2:uid="{B4316C68-F448-422B-9CBE-5EF5A1088A51}"/>
  </bookViews>
  <sheets>
    <sheet name="Sheet1" sheetId="1" r:id="rId1"/>
    <sheet name="Sheet2" sheetId="2" r:id="rId2"/>
    <sheet name="Sheet3" sheetId="3" r:id="rId3"/>
    <sheet name="Sheet3 (2)" sheetId="4" r:id="rId4"/>
    <sheet name="Sheet4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1" i="1" l="1"/>
  <c r="D52" i="1"/>
  <c r="D53" i="1"/>
  <c r="D54" i="1"/>
  <c r="D55" i="1"/>
  <c r="D56" i="1"/>
  <c r="D57" i="1"/>
  <c r="D58" i="1"/>
  <c r="D59" i="1"/>
  <c r="D60" i="1"/>
  <c r="D61" i="1"/>
  <c r="D62" i="1"/>
  <c r="D63" i="1"/>
  <c r="D50" i="1"/>
  <c r="D49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N64" i="1"/>
  <c r="N65" i="1"/>
  <c r="N66" i="1"/>
  <c r="N67" i="1"/>
  <c r="N68" i="1"/>
  <c r="N69" i="1"/>
  <c r="N70" i="1"/>
  <c r="N71" i="1"/>
  <c r="N72" i="1"/>
  <c r="K3" i="1"/>
  <c r="M66" i="1"/>
  <c r="M77" i="1"/>
  <c r="D66" i="1"/>
  <c r="O64" i="1" s="1"/>
  <c r="D74" i="1"/>
  <c r="O72" i="1" s="1"/>
  <c r="D68" i="1"/>
  <c r="O66" i="1" s="1"/>
  <c r="D67" i="1"/>
  <c r="O65" i="1" s="1"/>
  <c r="B67" i="1"/>
  <c r="B68" i="1"/>
  <c r="D69" i="1"/>
  <c r="O67" i="1" s="1"/>
  <c r="B66" i="1"/>
  <c r="D73" i="1"/>
  <c r="O71" i="1" s="1"/>
  <c r="D72" i="1"/>
  <c r="O70" i="1" s="1"/>
  <c r="D71" i="1"/>
  <c r="O69" i="1" s="1"/>
  <c r="D70" i="1"/>
  <c r="O68" i="1" s="1"/>
  <c r="B70" i="1"/>
  <c r="B71" i="1"/>
  <c r="B72" i="1"/>
  <c r="B73" i="1"/>
  <c r="B74" i="1"/>
  <c r="B69" i="1"/>
  <c r="U37" i="1"/>
  <c r="U38" i="1"/>
  <c r="U39" i="1"/>
  <c r="U40" i="1"/>
  <c r="U41" i="1"/>
  <c r="U42" i="1"/>
  <c r="U43" i="1"/>
  <c r="U44" i="1"/>
  <c r="U45" i="1"/>
  <c r="U46" i="1"/>
  <c r="U36" i="1"/>
  <c r="T37" i="1"/>
  <c r="T38" i="1"/>
  <c r="T39" i="1"/>
  <c r="T40" i="1"/>
  <c r="T41" i="1"/>
  <c r="T42" i="1"/>
  <c r="T43" i="1"/>
  <c r="T44" i="1"/>
  <c r="T45" i="1"/>
  <c r="T46" i="1"/>
  <c r="T36" i="1"/>
  <c r="P51" i="1"/>
  <c r="P52" i="1"/>
  <c r="P53" i="1"/>
  <c r="P54" i="1"/>
  <c r="P55" i="1"/>
  <c r="P56" i="1"/>
  <c r="P57" i="1"/>
  <c r="P58" i="1"/>
  <c r="P59" i="1"/>
  <c r="P50" i="1"/>
  <c r="N51" i="1"/>
  <c r="N52" i="1"/>
  <c r="N53" i="1"/>
  <c r="N54" i="1"/>
  <c r="N55" i="1"/>
  <c r="N56" i="1"/>
  <c r="N57" i="1"/>
  <c r="N58" i="1"/>
  <c r="N59" i="1"/>
  <c r="N50" i="1"/>
  <c r="C63" i="1"/>
  <c r="M78" i="1" s="1"/>
  <c r="C49" i="1"/>
  <c r="M64" i="1" s="1"/>
  <c r="C50" i="1"/>
  <c r="M65" i="1" s="1"/>
  <c r="C51" i="1"/>
  <c r="C52" i="1"/>
  <c r="M67" i="1" s="1"/>
  <c r="C53" i="1"/>
  <c r="M68" i="1" s="1"/>
  <c r="C54" i="1"/>
  <c r="M69" i="1" s="1"/>
  <c r="C62" i="1"/>
  <c r="C61" i="1"/>
  <c r="M76" i="1" s="1"/>
  <c r="C60" i="1"/>
  <c r="M75" i="1" s="1"/>
  <c r="C59" i="1"/>
  <c r="M74" i="1" s="1"/>
  <c r="C58" i="1"/>
  <c r="M73" i="1" s="1"/>
  <c r="C57" i="1"/>
  <c r="M72" i="1" s="1"/>
  <c r="C56" i="1"/>
  <c r="M71" i="1" s="1"/>
  <c r="C55" i="1"/>
  <c r="M70" i="1" s="1"/>
  <c r="H37" i="1"/>
  <c r="I40" i="1"/>
  <c r="I42" i="1"/>
  <c r="H45" i="1"/>
  <c r="F36" i="1"/>
  <c r="G36" i="1"/>
  <c r="F37" i="1"/>
  <c r="G37" i="1"/>
  <c r="F38" i="1"/>
  <c r="G38" i="1"/>
  <c r="F39" i="1"/>
  <c r="G39" i="1"/>
  <c r="F40" i="1"/>
  <c r="G40" i="1"/>
  <c r="F41" i="1"/>
  <c r="G41" i="1"/>
  <c r="F42" i="1"/>
  <c r="G42" i="1"/>
  <c r="F43" i="1"/>
  <c r="G43" i="1"/>
  <c r="F44" i="1"/>
  <c r="G44" i="1"/>
  <c r="F45" i="1"/>
  <c r="G45" i="1"/>
  <c r="F46" i="1"/>
  <c r="G46" i="1"/>
  <c r="E37" i="1"/>
  <c r="I37" i="1" s="1"/>
  <c r="E38" i="1"/>
  <c r="H38" i="1" s="1"/>
  <c r="E39" i="1"/>
  <c r="H39" i="1" s="1"/>
  <c r="E40" i="1"/>
  <c r="H40" i="1" s="1"/>
  <c r="E41" i="1"/>
  <c r="H41" i="1" s="1"/>
  <c r="E42" i="1"/>
  <c r="H42" i="1" s="1"/>
  <c r="E43" i="1"/>
  <c r="H43" i="1" s="1"/>
  <c r="E44" i="1"/>
  <c r="H44" i="1" s="1"/>
  <c r="E45" i="1"/>
  <c r="I45" i="1" s="1"/>
  <c r="E46" i="1"/>
  <c r="H46" i="1" s="1"/>
  <c r="E36" i="1"/>
  <c r="I36" i="1" s="1"/>
  <c r="C17" i="1"/>
  <c r="B17" i="1"/>
  <c r="F15" i="1"/>
  <c r="D13" i="1"/>
  <c r="F13" i="1" s="1"/>
  <c r="D12" i="1"/>
  <c r="F12" i="1" s="1"/>
  <c r="D11" i="1"/>
  <c r="F11" i="1" s="1"/>
  <c r="D10" i="1"/>
  <c r="F10" i="1" s="1"/>
  <c r="D9" i="1"/>
  <c r="F9" i="1" s="1"/>
  <c r="D8" i="1"/>
  <c r="F8" i="1" s="1"/>
  <c r="D7" i="1"/>
  <c r="F7" i="1" s="1"/>
  <c r="D6" i="1"/>
  <c r="F6" i="1" s="1"/>
  <c r="D5" i="1"/>
  <c r="F5" i="1" s="1"/>
  <c r="D4" i="1"/>
  <c r="F4" i="1" s="1"/>
  <c r="D3" i="1"/>
  <c r="F3" i="1" s="1"/>
  <c r="B20" i="1"/>
  <c r="B21" i="1"/>
  <c r="B19" i="1"/>
  <c r="B18" i="1"/>
  <c r="AH4" i="1"/>
  <c r="AH5" i="1"/>
  <c r="AA13" i="1"/>
  <c r="AA3" i="1"/>
  <c r="T4" i="1"/>
  <c r="T9" i="1"/>
  <c r="AH15" i="1"/>
  <c r="C21" i="1" s="1"/>
  <c r="AF4" i="1"/>
  <c r="AF5" i="1"/>
  <c r="AF6" i="1"/>
  <c r="AH6" i="1" s="1"/>
  <c r="AF7" i="1"/>
  <c r="AH7" i="1" s="1"/>
  <c r="AF8" i="1"/>
  <c r="AH8" i="1" s="1"/>
  <c r="AF9" i="1"/>
  <c r="AH9" i="1" s="1"/>
  <c r="AF10" i="1"/>
  <c r="AH10" i="1" s="1"/>
  <c r="AF11" i="1"/>
  <c r="AH11" i="1" s="1"/>
  <c r="AF12" i="1"/>
  <c r="AH12" i="1" s="1"/>
  <c r="AF13" i="1"/>
  <c r="AH13" i="1" s="1"/>
  <c r="AF3" i="1"/>
  <c r="AH3" i="1" s="1"/>
  <c r="T15" i="1"/>
  <c r="C19" i="1" s="1"/>
  <c r="R4" i="1"/>
  <c r="R5" i="1"/>
  <c r="T5" i="1" s="1"/>
  <c r="R6" i="1"/>
  <c r="T6" i="1" s="1"/>
  <c r="R7" i="1"/>
  <c r="T7" i="1" s="1"/>
  <c r="R8" i="1"/>
  <c r="T8" i="1" s="1"/>
  <c r="R9" i="1"/>
  <c r="R10" i="1"/>
  <c r="T10" i="1" s="1"/>
  <c r="R11" i="1"/>
  <c r="T11" i="1" s="1"/>
  <c r="R12" i="1"/>
  <c r="T12" i="1" s="1"/>
  <c r="R13" i="1"/>
  <c r="T13" i="1" s="1"/>
  <c r="R3" i="1"/>
  <c r="T3" i="1" s="1"/>
  <c r="AA15" i="1"/>
  <c r="C20" i="1" s="1"/>
  <c r="Y4" i="1"/>
  <c r="AA4" i="1" s="1"/>
  <c r="Y5" i="1"/>
  <c r="AA5" i="1" s="1"/>
  <c r="Y6" i="1"/>
  <c r="AA6" i="1" s="1"/>
  <c r="Y7" i="1"/>
  <c r="AA7" i="1" s="1"/>
  <c r="Y8" i="1"/>
  <c r="AA8" i="1" s="1"/>
  <c r="Y9" i="1"/>
  <c r="AA9" i="1" s="1"/>
  <c r="Y10" i="1"/>
  <c r="AA10" i="1" s="1"/>
  <c r="Y11" i="1"/>
  <c r="AA11" i="1" s="1"/>
  <c r="Y12" i="1"/>
  <c r="AA12" i="1" s="1"/>
  <c r="Y13" i="1"/>
  <c r="Y3" i="1"/>
  <c r="M15" i="1"/>
  <c r="C18" i="1" s="1"/>
  <c r="M3" i="1"/>
  <c r="K4" i="1"/>
  <c r="M4" i="1" s="1"/>
  <c r="K5" i="1"/>
  <c r="M5" i="1" s="1"/>
  <c r="K6" i="1"/>
  <c r="M6" i="1" s="1"/>
  <c r="K7" i="1"/>
  <c r="M7" i="1" s="1"/>
  <c r="K8" i="1"/>
  <c r="M8" i="1" s="1"/>
  <c r="K9" i="1"/>
  <c r="M9" i="1" s="1"/>
  <c r="K10" i="1"/>
  <c r="M10" i="1" s="1"/>
  <c r="K11" i="1"/>
  <c r="M11" i="1" s="1"/>
  <c r="K12" i="1"/>
  <c r="M12" i="1" s="1"/>
  <c r="K13" i="1"/>
  <c r="M13" i="1" s="1"/>
  <c r="I41" i="1" l="1"/>
  <c r="H36" i="1"/>
  <c r="I39" i="1"/>
  <c r="I46" i="1"/>
  <c r="I38" i="1"/>
  <c r="I44" i="1"/>
  <c r="I43" i="1"/>
</calcChain>
</file>

<file path=xl/sharedStrings.xml><?xml version="1.0" encoding="utf-8"?>
<sst xmlns="http://schemas.openxmlformats.org/spreadsheetml/2006/main" count="88" uniqueCount="31">
  <si>
    <t>A</t>
  </si>
  <si>
    <t>B</t>
  </si>
  <si>
    <t>A + B</t>
  </si>
  <si>
    <t>Time</t>
  </si>
  <si>
    <t xml:space="preserve">Error = </t>
  </si>
  <si>
    <t>0.001 pers</t>
  </si>
  <si>
    <t>0.0005 pers</t>
  </si>
  <si>
    <t>Total</t>
  </si>
  <si>
    <t>Diff Order</t>
  </si>
  <si>
    <t>0.002 pers</t>
  </si>
  <si>
    <t>0.00075 pers</t>
  </si>
  <si>
    <t>0.00025 pers</t>
  </si>
  <si>
    <t>B = 0</t>
  </si>
  <si>
    <t>B = A</t>
  </si>
  <si>
    <t>(B = 0)/2</t>
  </si>
  <si>
    <t>B = 2A</t>
  </si>
  <si>
    <t>(B = 0)/3</t>
  </si>
  <si>
    <t>Mass</t>
  </si>
  <si>
    <t>Error</t>
  </si>
  <si>
    <t>Rate</t>
  </si>
  <si>
    <t>SS Mass</t>
  </si>
  <si>
    <t>SS Error</t>
  </si>
  <si>
    <t>Mass Frac A</t>
  </si>
  <si>
    <t>A = B = 1</t>
  </si>
  <si>
    <t>A = B = 2</t>
  </si>
  <si>
    <t>Steps</t>
  </si>
  <si>
    <t>Time Step (min)</t>
  </si>
  <si>
    <t>%/Time Step</t>
  </si>
  <si>
    <t>Constant Step</t>
  </si>
  <si>
    <t>Constant Flow</t>
  </si>
  <si>
    <t>y/x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</si>
</sst>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000%"/>
    <numFmt numFmtId="165" formatCode="0.000"/>
    <numFmt numFmtId="166" formatCode="0.0000"/>
    <numFmt numFmtId="167" formatCode="0.000%"/>
    <numFmt numFmtId="168" formatCode="0.0000000"/>
    <numFmt numFmtId="169" formatCode="0.00000%"/>
    <numFmt numFmtId="173" formatCode="0.000E+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0">
    <xf numFmtId="0" fontId="0" fillId="0" borderId="0" xfId="0"/>
    <xf numFmtId="11" fontId="0" fillId="0" borderId="0" xfId="0" applyNumberFormat="1"/>
    <xf numFmtId="164" fontId="0" fillId="0" borderId="0" xfId="1" applyNumberFormat="1" applyFont="1"/>
    <xf numFmtId="0" fontId="0" fillId="0" borderId="0" xfId="0" applyAlignment="1">
      <alignment horizontal="right"/>
    </xf>
    <xf numFmtId="165" fontId="0" fillId="0" borderId="0" xfId="0" applyNumberFormat="1"/>
    <xf numFmtId="166" fontId="0" fillId="0" borderId="0" xfId="0" applyNumberFormat="1"/>
    <xf numFmtId="0" fontId="0" fillId="0" borderId="0" xfId="0" applyAlignment="1"/>
    <xf numFmtId="1" fontId="0" fillId="0" borderId="0" xfId="1" applyNumberFormat="1" applyFont="1"/>
    <xf numFmtId="164" fontId="0" fillId="0" borderId="0" xfId="0" applyNumberFormat="1"/>
    <xf numFmtId="9" fontId="0" fillId="0" borderId="0" xfId="1" applyFont="1"/>
    <xf numFmtId="167" fontId="0" fillId="0" borderId="0" xfId="1" applyNumberFormat="1" applyFont="1"/>
    <xf numFmtId="0" fontId="0" fillId="0" borderId="0" xfId="0" applyNumberFormat="1"/>
    <xf numFmtId="165" fontId="0" fillId="0" borderId="0" xfId="0" quotePrefix="1" applyNumberFormat="1"/>
    <xf numFmtId="168" fontId="0" fillId="0" borderId="0" xfId="0" applyNumberFormat="1"/>
    <xf numFmtId="169" fontId="0" fillId="0" borderId="0" xfId="1" applyNumberFormat="1" applyFo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67" fontId="0" fillId="0" borderId="0" xfId="0" applyNumberFormat="1"/>
    <xf numFmtId="169" fontId="0" fillId="0" borderId="0" xfId="0" applyNumberFormat="1"/>
    <xf numFmtId="173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-0.19243509043267221"/>
                  <c:y val="0.1987954598100532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Sheet1!$B$17:$B$21</c:f>
              <c:numCache>
                <c:formatCode>General</c:formatCode>
                <c:ptCount val="5"/>
                <c:pt idx="0">
                  <c:v>2E-3</c:v>
                </c:pt>
                <c:pt idx="1">
                  <c:v>1E-3</c:v>
                </c:pt>
                <c:pt idx="2">
                  <c:v>7.5000000000000002E-4</c:v>
                </c:pt>
                <c:pt idx="3">
                  <c:v>5.0000000000000001E-4</c:v>
                </c:pt>
                <c:pt idx="4">
                  <c:v>2.5000000000000001E-4</c:v>
                </c:pt>
              </c:numCache>
            </c:numRef>
          </c:xVal>
          <c:yVal>
            <c:numRef>
              <c:f>Sheet1!$C$17:$C$21</c:f>
              <c:numCache>
                <c:formatCode>0.0000%</c:formatCode>
                <c:ptCount val="5"/>
                <c:pt idx="0">
                  <c:v>2.1237016727742889E-3</c:v>
                </c:pt>
                <c:pt idx="1">
                  <c:v>6.2125302123321494E-4</c:v>
                </c:pt>
                <c:pt idx="2">
                  <c:v>3.4374560798251916E-4</c:v>
                </c:pt>
                <c:pt idx="3">
                  <c:v>1.3908189758036818E-4</c:v>
                </c:pt>
                <c:pt idx="4">
                  <c:v>2.4960461410890071E-5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CB-45BE-90F0-37F5ED2EBA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69872"/>
        <c:axId val="42271536"/>
      </c:scatterChart>
      <c:valAx>
        <c:axId val="42269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Factor</a:t>
                </a:r>
                <a:r>
                  <a:rPr lang="en-US" baseline="0"/>
                  <a:t> [pers]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71536"/>
        <c:crosses val="autoZero"/>
        <c:crossBetween val="midCat"/>
      </c:valAx>
      <c:valAx>
        <c:axId val="4227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69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Sheet1!$M$17</c:f>
              <c:strCache>
                <c:ptCount val="1"/>
                <c:pt idx="0">
                  <c:v>0.002 pers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Sheet1!$L$18:$L$28</c:f>
              <c:numCache>
                <c:formatCode>0.00E+00</c:formatCode>
                <c:ptCount val="11"/>
                <c:pt idx="0">
                  <c:v>0</c:v>
                </c:pt>
                <c:pt idx="1">
                  <c:v>360.00290000000001</c:v>
                </c:pt>
                <c:pt idx="2">
                  <c:v>720.00570000000005</c:v>
                </c:pt>
                <c:pt idx="3">
                  <c:v>1080.009</c:v>
                </c:pt>
                <c:pt idx="4">
                  <c:v>1440.011</c:v>
                </c:pt>
                <c:pt idx="5">
                  <c:v>1800.0139999999999</c:v>
                </c:pt>
                <c:pt idx="6">
                  <c:v>2160.0169999999998</c:v>
                </c:pt>
                <c:pt idx="7">
                  <c:v>2520.02</c:v>
                </c:pt>
                <c:pt idx="8">
                  <c:v>2880.0230000000001</c:v>
                </c:pt>
                <c:pt idx="9">
                  <c:v>3240.0259999999998</c:v>
                </c:pt>
                <c:pt idx="10">
                  <c:v>3600.029</c:v>
                </c:pt>
              </c:numCache>
            </c:numRef>
          </c:xVal>
          <c:yVal>
            <c:numRef>
              <c:f>Sheet1!$M$18:$M$28</c:f>
              <c:numCache>
                <c:formatCode>0.0000</c:formatCode>
                <c:ptCount val="11"/>
                <c:pt idx="0">
                  <c:v>1000.00009131024</c:v>
                </c:pt>
                <c:pt idx="1">
                  <c:v>1001.0908967895</c:v>
                </c:pt>
                <c:pt idx="2">
                  <c:v>1001.62184575907</c:v>
                </c:pt>
                <c:pt idx="3">
                  <c:v>1001.8802848792</c:v>
                </c:pt>
                <c:pt idx="4">
                  <c:v>1002.00607997937</c:v>
                </c:pt>
                <c:pt idx="5">
                  <c:v>1002.06731067547</c:v>
                </c:pt>
                <c:pt idx="6">
                  <c:v>1002.09711468326</c:v>
                </c:pt>
                <c:pt idx="7">
                  <c:v>1002.11162176773</c:v>
                </c:pt>
                <c:pt idx="8">
                  <c:v>1002.11868308315</c:v>
                </c:pt>
                <c:pt idx="9">
                  <c:v>1002.12212017456</c:v>
                </c:pt>
                <c:pt idx="10">
                  <c:v>1002.12379317693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DA-4117-8BA8-B33C62CEC90F}"/>
            </c:ext>
          </c:extLst>
        </c:ser>
        <c:ser>
          <c:idx val="1"/>
          <c:order val="1"/>
          <c:tx>
            <c:strRef>
              <c:f>Sheet1!$N$17</c:f>
              <c:strCache>
                <c:ptCount val="1"/>
                <c:pt idx="0">
                  <c:v>0.001 pers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Sheet1!$L$18:$L$28</c:f>
              <c:numCache>
                <c:formatCode>0.00E+00</c:formatCode>
                <c:ptCount val="11"/>
                <c:pt idx="0">
                  <c:v>0</c:v>
                </c:pt>
                <c:pt idx="1">
                  <c:v>360.00290000000001</c:v>
                </c:pt>
                <c:pt idx="2">
                  <c:v>720.00570000000005</c:v>
                </c:pt>
                <c:pt idx="3">
                  <c:v>1080.009</c:v>
                </c:pt>
                <c:pt idx="4">
                  <c:v>1440.011</c:v>
                </c:pt>
                <c:pt idx="5">
                  <c:v>1800.0139999999999</c:v>
                </c:pt>
                <c:pt idx="6">
                  <c:v>2160.0169999999998</c:v>
                </c:pt>
                <c:pt idx="7">
                  <c:v>2520.02</c:v>
                </c:pt>
                <c:pt idx="8">
                  <c:v>2880.0230000000001</c:v>
                </c:pt>
                <c:pt idx="9">
                  <c:v>3240.0259999999998</c:v>
                </c:pt>
                <c:pt idx="10">
                  <c:v>3600.029</c:v>
                </c:pt>
              </c:numCache>
            </c:numRef>
          </c:xVal>
          <c:yVal>
            <c:numRef>
              <c:f>Sheet1!$N$18:$N$28</c:f>
              <c:numCache>
                <c:formatCode>0.0000</c:formatCode>
                <c:ptCount val="11"/>
                <c:pt idx="0">
                  <c:v>1000.00009131024</c:v>
                </c:pt>
                <c:pt idx="1">
                  <c:v>1000.19318804102</c:v>
                </c:pt>
                <c:pt idx="2">
                  <c:v>1000.32790667074</c:v>
                </c:pt>
                <c:pt idx="3">
                  <c:v>1000.42189639868</c:v>
                </c:pt>
                <c:pt idx="4">
                  <c:v>1000.48747061791</c:v>
                </c:pt>
                <c:pt idx="5">
                  <c:v>1000.53322006651</c:v>
                </c:pt>
                <c:pt idx="6">
                  <c:v>1000.5651382818</c:v>
                </c:pt>
                <c:pt idx="7">
                  <c:v>1000.58740680085</c:v>
                </c:pt>
                <c:pt idx="8">
                  <c:v>1000.60294297466</c:v>
                </c:pt>
                <c:pt idx="9">
                  <c:v>1000.61378216411</c:v>
                </c:pt>
                <c:pt idx="10">
                  <c:v>1000.6213443882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0DA-4117-8BA8-B33C62CEC90F}"/>
            </c:ext>
          </c:extLst>
        </c:ser>
        <c:ser>
          <c:idx val="2"/>
          <c:order val="2"/>
          <c:tx>
            <c:strRef>
              <c:f>Sheet1!$O$17</c:f>
              <c:strCache>
                <c:ptCount val="1"/>
                <c:pt idx="0">
                  <c:v>0.00075 pers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Sheet1!$L$18:$L$28</c:f>
              <c:numCache>
                <c:formatCode>0.00E+00</c:formatCode>
                <c:ptCount val="11"/>
                <c:pt idx="0">
                  <c:v>0</c:v>
                </c:pt>
                <c:pt idx="1">
                  <c:v>360.00290000000001</c:v>
                </c:pt>
                <c:pt idx="2">
                  <c:v>720.00570000000005</c:v>
                </c:pt>
                <c:pt idx="3">
                  <c:v>1080.009</c:v>
                </c:pt>
                <c:pt idx="4">
                  <c:v>1440.011</c:v>
                </c:pt>
                <c:pt idx="5">
                  <c:v>1800.0139999999999</c:v>
                </c:pt>
                <c:pt idx="6">
                  <c:v>2160.0169999999998</c:v>
                </c:pt>
                <c:pt idx="7">
                  <c:v>2520.02</c:v>
                </c:pt>
                <c:pt idx="8">
                  <c:v>2880.0230000000001</c:v>
                </c:pt>
                <c:pt idx="9">
                  <c:v>3240.0259999999998</c:v>
                </c:pt>
                <c:pt idx="10">
                  <c:v>3600.029</c:v>
                </c:pt>
              </c:numCache>
            </c:numRef>
          </c:xVal>
          <c:yVal>
            <c:numRef>
              <c:f>Sheet1!$O$18:$O$28</c:f>
              <c:numCache>
                <c:formatCode>0.0000</c:formatCode>
                <c:ptCount val="11"/>
                <c:pt idx="0">
                  <c:v>1000.00009131024</c:v>
                </c:pt>
                <c:pt idx="1">
                  <c:v>1000.0872891961</c:v>
                </c:pt>
                <c:pt idx="2">
                  <c:v>1000.15385413033</c:v>
                </c:pt>
                <c:pt idx="3">
                  <c:v>1000.20466832641</c:v>
                </c:pt>
                <c:pt idx="4">
                  <c:v>1000.2434587579299</c:v>
                </c:pt>
                <c:pt idx="5">
                  <c:v>1000.27307051398</c:v>
                </c:pt>
                <c:pt idx="6">
                  <c:v>1000.29567547249</c:v>
                </c:pt>
                <c:pt idx="7">
                  <c:v>1000.31293159702</c:v>
                </c:pt>
                <c:pt idx="8">
                  <c:v>1000.32610454019</c:v>
                </c:pt>
                <c:pt idx="9">
                  <c:v>1000.33616047316</c:v>
                </c:pt>
                <c:pt idx="10">
                  <c:v>1000.34383694961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0DA-4117-8BA8-B33C62CEC90F}"/>
            </c:ext>
          </c:extLst>
        </c:ser>
        <c:ser>
          <c:idx val="3"/>
          <c:order val="3"/>
          <c:tx>
            <c:strRef>
              <c:f>Sheet1!$P$17</c:f>
              <c:strCache>
                <c:ptCount val="1"/>
                <c:pt idx="0">
                  <c:v>0.0005 pers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Sheet1!$L$18:$L$28</c:f>
              <c:numCache>
                <c:formatCode>0.00E+00</c:formatCode>
                <c:ptCount val="11"/>
                <c:pt idx="0">
                  <c:v>0</c:v>
                </c:pt>
                <c:pt idx="1">
                  <c:v>360.00290000000001</c:v>
                </c:pt>
                <c:pt idx="2">
                  <c:v>720.00570000000005</c:v>
                </c:pt>
                <c:pt idx="3">
                  <c:v>1080.009</c:v>
                </c:pt>
                <c:pt idx="4">
                  <c:v>1440.011</c:v>
                </c:pt>
                <c:pt idx="5">
                  <c:v>1800.0139999999999</c:v>
                </c:pt>
                <c:pt idx="6">
                  <c:v>2160.0169999999998</c:v>
                </c:pt>
                <c:pt idx="7">
                  <c:v>2520.02</c:v>
                </c:pt>
                <c:pt idx="8">
                  <c:v>2880.0230000000001</c:v>
                </c:pt>
                <c:pt idx="9">
                  <c:v>3240.0259999999998</c:v>
                </c:pt>
                <c:pt idx="10">
                  <c:v>3600.029</c:v>
                </c:pt>
              </c:numCache>
            </c:numRef>
          </c:xVal>
          <c:yVal>
            <c:numRef>
              <c:f>Sheet1!$P$18:$P$28</c:f>
              <c:numCache>
                <c:formatCode>0.0000</c:formatCode>
                <c:ptCount val="11"/>
                <c:pt idx="0">
                  <c:v>1000.00009131024</c:v>
                </c:pt>
                <c:pt idx="1">
                  <c:v>1000.02753950134</c:v>
                </c:pt>
                <c:pt idx="2">
                  <c:v>1000.0504661247101</c:v>
                </c:pt>
                <c:pt idx="3">
                  <c:v>1000.06961602268</c:v>
                </c:pt>
                <c:pt idx="4">
                  <c:v>1000.08561133898</c:v>
                </c:pt>
                <c:pt idx="5">
                  <c:v>1000.09897173096</c:v>
                </c:pt>
                <c:pt idx="6">
                  <c:v>1000.11013125233</c:v>
                </c:pt>
                <c:pt idx="7">
                  <c:v>1000.11945245468</c:v>
                </c:pt>
                <c:pt idx="8">
                  <c:v>1000.12723816612</c:v>
                </c:pt>
                <c:pt idx="9">
                  <c:v>1000.13374132961</c:v>
                </c:pt>
                <c:pt idx="10">
                  <c:v>1000.13917322052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0DA-4117-8BA8-B33C62CEC90F}"/>
            </c:ext>
          </c:extLst>
        </c:ser>
        <c:ser>
          <c:idx val="4"/>
          <c:order val="4"/>
          <c:tx>
            <c:strRef>
              <c:f>Sheet1!$Q$17</c:f>
              <c:strCache>
                <c:ptCount val="1"/>
                <c:pt idx="0">
                  <c:v>0.00025 pers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Sheet1!$L$18:$L$28</c:f>
              <c:numCache>
                <c:formatCode>0.00E+00</c:formatCode>
                <c:ptCount val="11"/>
                <c:pt idx="0">
                  <c:v>0</c:v>
                </c:pt>
                <c:pt idx="1">
                  <c:v>360.00290000000001</c:v>
                </c:pt>
                <c:pt idx="2">
                  <c:v>720.00570000000005</c:v>
                </c:pt>
                <c:pt idx="3">
                  <c:v>1080.009</c:v>
                </c:pt>
                <c:pt idx="4">
                  <c:v>1440.011</c:v>
                </c:pt>
                <c:pt idx="5">
                  <c:v>1800.0139999999999</c:v>
                </c:pt>
                <c:pt idx="6">
                  <c:v>2160.0169999999998</c:v>
                </c:pt>
                <c:pt idx="7">
                  <c:v>2520.02</c:v>
                </c:pt>
                <c:pt idx="8">
                  <c:v>2880.0230000000001</c:v>
                </c:pt>
                <c:pt idx="9">
                  <c:v>3240.0259999999998</c:v>
                </c:pt>
                <c:pt idx="10">
                  <c:v>3600.029</c:v>
                </c:pt>
              </c:numCache>
            </c:numRef>
          </c:xVal>
          <c:yVal>
            <c:numRef>
              <c:f>Sheet1!$Q$18:$Q$28</c:f>
              <c:numCache>
                <c:formatCode>0.0000</c:formatCode>
                <c:ptCount val="11"/>
                <c:pt idx="0">
                  <c:v>1000.00009131024</c:v>
                </c:pt>
                <c:pt idx="1">
                  <c:v>1000.00371148806</c:v>
                </c:pt>
                <c:pt idx="2">
                  <c:v>1000.00702007907</c:v>
                </c:pt>
                <c:pt idx="3">
                  <c:v>1000.01004390141</c:v>
                </c:pt>
                <c:pt idx="4">
                  <c:v>1000.01280746495</c:v>
                </c:pt>
                <c:pt idx="5">
                  <c:v>1000.01533317003</c:v>
                </c:pt>
                <c:pt idx="6">
                  <c:v>1000.01764148901</c:v>
                </c:pt>
                <c:pt idx="7">
                  <c:v>1000.01975113219</c:v>
                </c:pt>
                <c:pt idx="8">
                  <c:v>1000.0216791995</c:v>
                </c:pt>
                <c:pt idx="9">
                  <c:v>1000.02344131907</c:v>
                </c:pt>
                <c:pt idx="10">
                  <c:v>1000.02505177393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0DA-4117-8BA8-B33C62CEC9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7347776"/>
        <c:axId val="317330720"/>
      </c:scatterChart>
      <c:valAx>
        <c:axId val="317347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330720"/>
        <c:crosses val="autoZero"/>
        <c:crossBetween val="midCat"/>
      </c:valAx>
      <c:valAx>
        <c:axId val="31733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Mass</a:t>
                </a:r>
                <a:r>
                  <a:rPr lang="en-US" baseline="0"/>
                  <a:t> [kg]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347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Sheet1!$E$35</c:f>
              <c:strCache>
                <c:ptCount val="1"/>
                <c:pt idx="0">
                  <c:v>B = 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Sheet1!$A$36:$A$46</c:f>
              <c:numCache>
                <c:formatCode>0.00E+00</c:formatCode>
                <c:ptCount val="11"/>
                <c:pt idx="0">
                  <c:v>0</c:v>
                </c:pt>
                <c:pt idx="1">
                  <c:v>360.00290000000001</c:v>
                </c:pt>
                <c:pt idx="2">
                  <c:v>720.00570000000005</c:v>
                </c:pt>
                <c:pt idx="3">
                  <c:v>1080.009</c:v>
                </c:pt>
                <c:pt idx="4">
                  <c:v>1440.011</c:v>
                </c:pt>
                <c:pt idx="5">
                  <c:v>1800.0139999999999</c:v>
                </c:pt>
                <c:pt idx="6">
                  <c:v>2160.0169999999998</c:v>
                </c:pt>
                <c:pt idx="7">
                  <c:v>2520.02</c:v>
                </c:pt>
                <c:pt idx="8">
                  <c:v>2880.0230000000001</c:v>
                </c:pt>
                <c:pt idx="9">
                  <c:v>3240.0259999999998</c:v>
                </c:pt>
                <c:pt idx="10">
                  <c:v>3600.029</c:v>
                </c:pt>
              </c:numCache>
            </c:numRef>
          </c:xVal>
          <c:yVal>
            <c:numRef>
              <c:f>Sheet1!$E$36:$E$46</c:f>
              <c:numCache>
                <c:formatCode>0.0000%</c:formatCode>
                <c:ptCount val="11"/>
                <c:pt idx="0">
                  <c:v>9.1310240009079279E-8</c:v>
                </c:pt>
                <c:pt idx="1">
                  <c:v>1.0908967894999932E-3</c:v>
                </c:pt>
                <c:pt idx="2">
                  <c:v>1.6218457590699699E-3</c:v>
                </c:pt>
                <c:pt idx="3">
                  <c:v>1.8802848791999623E-3</c:v>
                </c:pt>
                <c:pt idx="4">
                  <c:v>2.0060799793700426E-3</c:v>
                </c:pt>
                <c:pt idx="5">
                  <c:v>2.0673106754700256E-3</c:v>
                </c:pt>
                <c:pt idx="6">
                  <c:v>2.0971146832599744E-3</c:v>
                </c:pt>
                <c:pt idx="7">
                  <c:v>2.1116217677299575E-3</c:v>
                </c:pt>
                <c:pt idx="8">
                  <c:v>2.1186830831500174E-3</c:v>
                </c:pt>
                <c:pt idx="9">
                  <c:v>2.1221201745599957E-3</c:v>
                </c:pt>
                <c:pt idx="10">
                  <c:v>2.1237931769300077E-3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D2-46CD-8864-DC3EA8D0880A}"/>
            </c:ext>
          </c:extLst>
        </c:ser>
        <c:ser>
          <c:idx val="1"/>
          <c:order val="1"/>
          <c:tx>
            <c:strRef>
              <c:f>Sheet1!$F$35</c:f>
              <c:strCache>
                <c:ptCount val="1"/>
                <c:pt idx="0">
                  <c:v>B = 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Sheet1!$A$36:$A$46</c:f>
              <c:numCache>
                <c:formatCode>0.00E+00</c:formatCode>
                <c:ptCount val="11"/>
                <c:pt idx="0">
                  <c:v>0</c:v>
                </c:pt>
                <c:pt idx="1">
                  <c:v>360.00290000000001</c:v>
                </c:pt>
                <c:pt idx="2">
                  <c:v>720.00570000000005</c:v>
                </c:pt>
                <c:pt idx="3">
                  <c:v>1080.009</c:v>
                </c:pt>
                <c:pt idx="4">
                  <c:v>1440.011</c:v>
                </c:pt>
                <c:pt idx="5">
                  <c:v>1800.0139999999999</c:v>
                </c:pt>
                <c:pt idx="6">
                  <c:v>2160.0169999999998</c:v>
                </c:pt>
                <c:pt idx="7">
                  <c:v>2520.02</c:v>
                </c:pt>
                <c:pt idx="8">
                  <c:v>2880.0230000000001</c:v>
                </c:pt>
                <c:pt idx="9">
                  <c:v>3240.0259999999998</c:v>
                </c:pt>
                <c:pt idx="10">
                  <c:v>3600.029</c:v>
                </c:pt>
              </c:numCache>
            </c:numRef>
          </c:xVal>
          <c:yVal>
            <c:numRef>
              <c:f>Sheet1!$F$36:$F$46</c:f>
              <c:numCache>
                <c:formatCode>0.0000%</c:formatCode>
                <c:ptCount val="11"/>
                <c:pt idx="0">
                  <c:v>9.1310240009079279E-8</c:v>
                </c:pt>
                <c:pt idx="1">
                  <c:v>5.4549415894996397E-4</c:v>
                </c:pt>
                <c:pt idx="2">
                  <c:v>8.1096869682994565E-4</c:v>
                </c:pt>
                <c:pt idx="3">
                  <c:v>9.4018828273999592E-4</c:v>
                </c:pt>
                <c:pt idx="4">
                  <c:v>1.0030858454000509E-3</c:v>
                </c:pt>
                <c:pt idx="5">
                  <c:v>1.0337011995800367E-3</c:v>
                </c:pt>
                <c:pt idx="6">
                  <c:v>1.048603206450025E-3</c:v>
                </c:pt>
                <c:pt idx="7">
                  <c:v>1.0558567501400375E-3</c:v>
                </c:pt>
                <c:pt idx="8">
                  <c:v>1.0593874085500375E-3</c:v>
                </c:pt>
                <c:pt idx="9">
                  <c:v>1.0611059545999524E-3</c:v>
                </c:pt>
                <c:pt idx="10">
                  <c:v>1.0619424559499748E-3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D2-46CD-8864-DC3EA8D0880A}"/>
            </c:ext>
          </c:extLst>
        </c:ser>
        <c:ser>
          <c:idx val="2"/>
          <c:order val="2"/>
          <c:tx>
            <c:strRef>
              <c:f>Sheet1!$G$35</c:f>
              <c:strCache>
                <c:ptCount val="1"/>
                <c:pt idx="0">
                  <c:v>B = 2A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Sheet1!$A$36:$A$46</c:f>
              <c:numCache>
                <c:formatCode>0.00E+00</c:formatCode>
                <c:ptCount val="11"/>
                <c:pt idx="0">
                  <c:v>0</c:v>
                </c:pt>
                <c:pt idx="1">
                  <c:v>360.00290000000001</c:v>
                </c:pt>
                <c:pt idx="2">
                  <c:v>720.00570000000005</c:v>
                </c:pt>
                <c:pt idx="3">
                  <c:v>1080.009</c:v>
                </c:pt>
                <c:pt idx="4">
                  <c:v>1440.011</c:v>
                </c:pt>
                <c:pt idx="5">
                  <c:v>1800.0139999999999</c:v>
                </c:pt>
                <c:pt idx="6">
                  <c:v>2160.0169999999998</c:v>
                </c:pt>
                <c:pt idx="7">
                  <c:v>2520.02</c:v>
                </c:pt>
                <c:pt idx="8">
                  <c:v>2880.0230000000001</c:v>
                </c:pt>
                <c:pt idx="9">
                  <c:v>3240.0259999999998</c:v>
                </c:pt>
                <c:pt idx="10">
                  <c:v>3600.029</c:v>
                </c:pt>
              </c:numCache>
            </c:numRef>
          </c:xVal>
          <c:yVal>
            <c:numRef>
              <c:f>Sheet1!$G$36:$G$46</c:f>
              <c:numCache>
                <c:formatCode>0.0000%</c:formatCode>
                <c:ptCount val="11"/>
                <c:pt idx="0">
                  <c:v>9.1310240009079279E-8</c:v>
                </c:pt>
                <c:pt idx="1">
                  <c:v>3.6369320938001691E-4</c:v>
                </c:pt>
                <c:pt idx="2">
                  <c:v>5.4067623464004559E-4</c:v>
                </c:pt>
                <c:pt idx="3">
                  <c:v>6.2682262524003821E-4</c:v>
                </c:pt>
                <c:pt idx="4">
                  <c:v>6.6875433367999902E-4</c:v>
                </c:pt>
                <c:pt idx="5">
                  <c:v>6.891645698000275E-4</c:v>
                </c:pt>
                <c:pt idx="6">
                  <c:v>6.9909924105002121E-4</c:v>
                </c:pt>
                <c:pt idx="7">
                  <c:v>7.0393493684002811E-4</c:v>
                </c:pt>
                <c:pt idx="8">
                  <c:v>7.0628870912003094E-4</c:v>
                </c:pt>
                <c:pt idx="9">
                  <c:v>7.0743440648004705E-4</c:v>
                </c:pt>
                <c:pt idx="10">
                  <c:v>7.0799207405002561E-4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6D2-46CD-8864-DC3EA8D0880A}"/>
            </c:ext>
          </c:extLst>
        </c:ser>
        <c:ser>
          <c:idx val="3"/>
          <c:order val="3"/>
          <c:tx>
            <c:strRef>
              <c:f>Sheet1!$H$35</c:f>
              <c:strCache>
                <c:ptCount val="1"/>
                <c:pt idx="0">
                  <c:v>(B = 0)/2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Sheet1!$A$36:$A$46</c:f>
              <c:numCache>
                <c:formatCode>0.00E+00</c:formatCode>
                <c:ptCount val="11"/>
                <c:pt idx="0">
                  <c:v>0</c:v>
                </c:pt>
                <c:pt idx="1">
                  <c:v>360.00290000000001</c:v>
                </c:pt>
                <c:pt idx="2">
                  <c:v>720.00570000000005</c:v>
                </c:pt>
                <c:pt idx="3">
                  <c:v>1080.009</c:v>
                </c:pt>
                <c:pt idx="4">
                  <c:v>1440.011</c:v>
                </c:pt>
                <c:pt idx="5">
                  <c:v>1800.0139999999999</c:v>
                </c:pt>
                <c:pt idx="6">
                  <c:v>2160.0169999999998</c:v>
                </c:pt>
                <c:pt idx="7">
                  <c:v>2520.02</c:v>
                </c:pt>
                <c:pt idx="8">
                  <c:v>2880.0230000000001</c:v>
                </c:pt>
                <c:pt idx="9">
                  <c:v>3240.0259999999998</c:v>
                </c:pt>
                <c:pt idx="10">
                  <c:v>3600.029</c:v>
                </c:pt>
              </c:numCache>
            </c:numRef>
          </c:xVal>
          <c:yVal>
            <c:numRef>
              <c:f>Sheet1!$H$36:$H$46</c:f>
              <c:numCache>
                <c:formatCode>0.0000%</c:formatCode>
                <c:ptCount val="11"/>
                <c:pt idx="0">
                  <c:v>4.5655120004539639E-8</c:v>
                </c:pt>
                <c:pt idx="1">
                  <c:v>5.4544839474999661E-4</c:v>
                </c:pt>
                <c:pt idx="2">
                  <c:v>8.1092287953498494E-4</c:v>
                </c:pt>
                <c:pt idx="3">
                  <c:v>9.4014243959998113E-4</c:v>
                </c:pt>
                <c:pt idx="4">
                  <c:v>1.0030399896850213E-3</c:v>
                </c:pt>
                <c:pt idx="5">
                  <c:v>1.0336553377350128E-3</c:v>
                </c:pt>
                <c:pt idx="6">
                  <c:v>1.0485573416299872E-3</c:v>
                </c:pt>
                <c:pt idx="7">
                  <c:v>1.0558108838649787E-3</c:v>
                </c:pt>
                <c:pt idx="8">
                  <c:v>1.0593415415750087E-3</c:v>
                </c:pt>
                <c:pt idx="9">
                  <c:v>1.0610600872799979E-3</c:v>
                </c:pt>
                <c:pt idx="10">
                  <c:v>1.0618965884650038E-3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6D2-46CD-8864-DC3EA8D0880A}"/>
            </c:ext>
          </c:extLst>
        </c:ser>
        <c:ser>
          <c:idx val="4"/>
          <c:order val="4"/>
          <c:tx>
            <c:strRef>
              <c:f>Sheet1!$I$35</c:f>
              <c:strCache>
                <c:ptCount val="1"/>
                <c:pt idx="0">
                  <c:v>(B = 0)/3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Sheet1!$A$36:$A$46</c:f>
              <c:numCache>
                <c:formatCode>0.00E+00</c:formatCode>
                <c:ptCount val="11"/>
                <c:pt idx="0">
                  <c:v>0</c:v>
                </c:pt>
                <c:pt idx="1">
                  <c:v>360.00290000000001</c:v>
                </c:pt>
                <c:pt idx="2">
                  <c:v>720.00570000000005</c:v>
                </c:pt>
                <c:pt idx="3">
                  <c:v>1080.009</c:v>
                </c:pt>
                <c:pt idx="4">
                  <c:v>1440.011</c:v>
                </c:pt>
                <c:pt idx="5">
                  <c:v>1800.0139999999999</c:v>
                </c:pt>
                <c:pt idx="6">
                  <c:v>2160.0169999999998</c:v>
                </c:pt>
                <c:pt idx="7">
                  <c:v>2520.02</c:v>
                </c:pt>
                <c:pt idx="8">
                  <c:v>2880.0230000000001</c:v>
                </c:pt>
                <c:pt idx="9">
                  <c:v>3240.0259999999998</c:v>
                </c:pt>
                <c:pt idx="10">
                  <c:v>3600.029</c:v>
                </c:pt>
              </c:numCache>
            </c:numRef>
          </c:xVal>
          <c:yVal>
            <c:numRef>
              <c:f>Sheet1!$I$36:$I$46</c:f>
              <c:numCache>
                <c:formatCode>0.0000%</c:formatCode>
                <c:ptCount val="11"/>
                <c:pt idx="0">
                  <c:v>3.0436746669693095E-8</c:v>
                </c:pt>
                <c:pt idx="1">
                  <c:v>3.6363226316666442E-4</c:v>
                </c:pt>
                <c:pt idx="2">
                  <c:v>5.4061525302332325E-4</c:v>
                </c:pt>
                <c:pt idx="3">
                  <c:v>6.2676162639998742E-4</c:v>
                </c:pt>
                <c:pt idx="4">
                  <c:v>6.6869332645668085E-4</c:v>
                </c:pt>
                <c:pt idx="5">
                  <c:v>6.8910355849000852E-4</c:v>
                </c:pt>
                <c:pt idx="6">
                  <c:v>6.990382277533248E-4</c:v>
                </c:pt>
                <c:pt idx="7">
                  <c:v>7.0387392257665249E-4</c:v>
                </c:pt>
                <c:pt idx="8">
                  <c:v>7.0622769438333916E-4</c:v>
                </c:pt>
                <c:pt idx="9">
                  <c:v>7.0737339151999857E-4</c:v>
                </c:pt>
                <c:pt idx="10">
                  <c:v>7.0793105897666922E-4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6D2-46CD-8864-DC3EA8D088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9594288"/>
        <c:axId val="939594704"/>
      </c:scatterChart>
      <c:valAx>
        <c:axId val="939594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[s]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9594704"/>
        <c:crosses val="autoZero"/>
        <c:crossBetween val="midCat"/>
      </c:valAx>
      <c:valAx>
        <c:axId val="93959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9594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intercept val="0"/>
            <c:dispRSqr val="1"/>
            <c:dispEq val="1"/>
            <c:trendlineLbl>
              <c:layout>
                <c:manualLayout>
                  <c:x val="-0.12075699912510936"/>
                  <c:y val="-0.1894849081364829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Sheet1!$A$49:$A$63</c:f>
              <c:numCache>
                <c:formatCode>General</c:formatCode>
                <c:ptCount val="15"/>
                <c:pt idx="0">
                  <c:v>0</c:v>
                </c:pt>
                <c:pt idx="1">
                  <c:v>2.5000000000000001E-4</c:v>
                </c:pt>
                <c:pt idx="2">
                  <c:v>5.0000000000000001E-4</c:v>
                </c:pt>
                <c:pt idx="3">
                  <c:v>7.5000000000000002E-4</c:v>
                </c:pt>
                <c:pt idx="4" formatCode="0.000">
                  <c:v>1E-3</c:v>
                </c:pt>
                <c:pt idx="5" formatCode="0.000">
                  <c:v>2E-3</c:v>
                </c:pt>
                <c:pt idx="6" formatCode="0.000">
                  <c:v>3.0000000000000001E-3</c:v>
                </c:pt>
                <c:pt idx="7" formatCode="0.000">
                  <c:v>4.0000000000000001E-3</c:v>
                </c:pt>
                <c:pt idx="8" formatCode="0.000">
                  <c:v>5.0000000000000001E-3</c:v>
                </c:pt>
                <c:pt idx="9" formatCode="0.000">
                  <c:v>6.0000000000000001E-3</c:v>
                </c:pt>
                <c:pt idx="10" formatCode="0.000">
                  <c:v>7.0000000000000001E-3</c:v>
                </c:pt>
                <c:pt idx="11" formatCode="0.000">
                  <c:v>8.0000000000000002E-3</c:v>
                </c:pt>
                <c:pt idx="12" formatCode="0.000">
                  <c:v>8.9999999999999993E-3</c:v>
                </c:pt>
                <c:pt idx="13" formatCode="0.000">
                  <c:v>0.01</c:v>
                </c:pt>
                <c:pt idx="14" formatCode="0.000">
                  <c:v>1.2500000000000001E-2</c:v>
                </c:pt>
              </c:numCache>
            </c:numRef>
          </c:xVal>
          <c:yVal>
            <c:numRef>
              <c:f>Sheet1!$C$49:$C$63</c:f>
              <c:numCache>
                <c:formatCode>0.000%</c:formatCode>
                <c:ptCount val="15"/>
                <c:pt idx="0">
                  <c:v>0</c:v>
                </c:pt>
                <c:pt idx="1">
                  <c:v>2.0999999999958162E-5</c:v>
                </c:pt>
                <c:pt idx="2">
                  <c:v>8.2999999999969993E-5</c:v>
                </c:pt>
                <c:pt idx="3">
                  <c:v>1.8399999999996907E-4</c:v>
                </c:pt>
                <c:pt idx="4">
                  <c:v>3.1899999999995999E-4</c:v>
                </c:pt>
                <c:pt idx="5">
                  <c:v>1.0629999999999882E-3</c:v>
                </c:pt>
                <c:pt idx="6">
                  <c:v>1.8151626505699596E-3</c:v>
                </c:pt>
                <c:pt idx="7">
                  <c:v>2.3858018214799586E-3</c:v>
                </c:pt>
                <c:pt idx="8">
                  <c:v>2.7469810378499913E-3</c:v>
                </c:pt>
                <c:pt idx="9">
                  <c:v>2.8697732556399844E-3</c:v>
                </c:pt>
                <c:pt idx="10">
                  <c:v>2.6848009584000466E-3</c:v>
                </c:pt>
                <c:pt idx="11">
                  <c:v>2.0850825475599776E-3</c:v>
                </c:pt>
                <c:pt idx="12">
                  <c:v>9.4959481702005632E-4</c:v>
                </c:pt>
                <c:pt idx="13">
                  <c:v>-8.2363729089001932E-4</c:v>
                </c:pt>
                <c:pt idx="14">
                  <c:v>-8.3104919726380323E-3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80-4D8F-B18C-63C5D81F6B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5569344"/>
        <c:axId val="1465569760"/>
      </c:scatterChart>
      <c:valAx>
        <c:axId val="1465569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Rate</a:t>
                </a:r>
                <a:r>
                  <a:rPr lang="en-US" baseline="0"/>
                  <a:t> [pers]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569760"/>
        <c:crosses val="autoZero"/>
        <c:crossBetween val="midCat"/>
      </c:valAx>
      <c:valAx>
        <c:axId val="146556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Steady</a:t>
                </a:r>
                <a:r>
                  <a:rPr lang="en-US" baseline="0"/>
                  <a:t> State Error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569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Sheet1!$M$48</c:f>
              <c:strCache>
                <c:ptCount val="1"/>
                <c:pt idx="0">
                  <c:v>0.001 pers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1.8452755905511813E-2"/>
                  <c:y val="-6.052675707203266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Sheet1!$L$50:$L$59</c:f>
              <c:numCache>
                <c:formatCode>0%</c:formatCode>
                <c:ptCount val="10"/>
                <c:pt idx="0">
                  <c:v>1</c:v>
                </c:pt>
                <c:pt idx="1">
                  <c:v>0.9</c:v>
                </c:pt>
                <c:pt idx="2">
                  <c:v>0.8</c:v>
                </c:pt>
                <c:pt idx="3">
                  <c:v>0.7</c:v>
                </c:pt>
                <c:pt idx="4">
                  <c:v>0.6</c:v>
                </c:pt>
                <c:pt idx="5">
                  <c:v>0.5</c:v>
                </c:pt>
                <c:pt idx="6">
                  <c:v>0.4</c:v>
                </c:pt>
                <c:pt idx="7">
                  <c:v>0.3</c:v>
                </c:pt>
                <c:pt idx="8">
                  <c:v>0.2</c:v>
                </c:pt>
                <c:pt idx="9">
                  <c:v>0.1</c:v>
                </c:pt>
              </c:numCache>
            </c:numRef>
          </c:xVal>
          <c:yVal>
            <c:numRef>
              <c:f>Sheet1!$N$50:$N$59</c:f>
              <c:numCache>
                <c:formatCode>0.000%</c:formatCode>
                <c:ptCount val="10"/>
                <c:pt idx="0">
                  <c:v>6.3878999999997178E-4</c:v>
                </c:pt>
                <c:pt idx="1">
                  <c:v>5.7492000000002009E-4</c:v>
                </c:pt>
                <c:pt idx="2">
                  <c:v>5.1102000000003041E-4</c:v>
                </c:pt>
                <c:pt idx="3">
                  <c:v>4.472399999999652E-4</c:v>
                </c:pt>
                <c:pt idx="4">
                  <c:v>3.8334999999995036E-4</c:v>
                </c:pt>
                <c:pt idx="5">
                  <c:v>3.1943999999998595E-4</c:v>
                </c:pt>
                <c:pt idx="6">
                  <c:v>2.5553000000002159E-4</c:v>
                </c:pt>
                <c:pt idx="7">
                  <c:v>1.917399999999816E-4</c:v>
                </c:pt>
                <c:pt idx="8">
                  <c:v>1.2779000000000452E-4</c:v>
                </c:pt>
                <c:pt idx="9">
                  <c:v>6.3920000000052826E-5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3E-4E7C-BFE8-98C1D1285826}"/>
            </c:ext>
          </c:extLst>
        </c:ser>
        <c:ser>
          <c:idx val="1"/>
          <c:order val="1"/>
          <c:tx>
            <c:strRef>
              <c:f>Sheet1!$O$48</c:f>
              <c:strCache>
                <c:ptCount val="1"/>
                <c:pt idx="0">
                  <c:v>0.002 pers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11210279965004374"/>
                  <c:y val="3.899351122776319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Sheet1!$L$50:$L$59</c:f>
              <c:numCache>
                <c:formatCode>0%</c:formatCode>
                <c:ptCount val="10"/>
                <c:pt idx="0">
                  <c:v>1</c:v>
                </c:pt>
                <c:pt idx="1">
                  <c:v>0.9</c:v>
                </c:pt>
                <c:pt idx="2">
                  <c:v>0.8</c:v>
                </c:pt>
                <c:pt idx="3">
                  <c:v>0.7</c:v>
                </c:pt>
                <c:pt idx="4">
                  <c:v>0.6</c:v>
                </c:pt>
                <c:pt idx="5">
                  <c:v>0.5</c:v>
                </c:pt>
                <c:pt idx="6">
                  <c:v>0.4</c:v>
                </c:pt>
                <c:pt idx="7">
                  <c:v>0.3</c:v>
                </c:pt>
                <c:pt idx="8">
                  <c:v>0.2</c:v>
                </c:pt>
                <c:pt idx="9">
                  <c:v>0.1</c:v>
                </c:pt>
              </c:numCache>
            </c:numRef>
          </c:xVal>
          <c:yVal>
            <c:numRef>
              <c:f>Sheet1!$P$50:$P$59</c:f>
              <c:numCache>
                <c:formatCode>0.000%</c:formatCode>
                <c:ptCount val="10"/>
                <c:pt idx="0">
                  <c:v>2.1253799999999502E-3</c:v>
                </c:pt>
                <c:pt idx="1">
                  <c:v>1.9128500000000486E-3</c:v>
                </c:pt>
                <c:pt idx="2">
                  <c:v>1.7002800000000206E-3</c:v>
                </c:pt>
                <c:pt idx="3">
                  <c:v>1.4878499999999802E-3</c:v>
                </c:pt>
                <c:pt idx="4">
                  <c:v>1.2753000000000157E-3</c:v>
                </c:pt>
                <c:pt idx="5">
                  <c:v>1.0627399999999624E-3</c:v>
                </c:pt>
                <c:pt idx="6">
                  <c:v>8.5017000000004827E-4</c:v>
                </c:pt>
                <c:pt idx="7">
                  <c:v>6.3770999999997007E-4</c:v>
                </c:pt>
                <c:pt idx="8">
                  <c:v>4.2511000000001786E-4</c:v>
                </c:pt>
                <c:pt idx="9">
                  <c:v>2.1258000000000266E-4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D3E-4E7C-BFE8-98C1D12858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5567680"/>
        <c:axId val="1465568096"/>
      </c:scatterChart>
      <c:valAx>
        <c:axId val="1465567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Mass</a:t>
                </a:r>
                <a:r>
                  <a:rPr lang="en-US" baseline="0"/>
                  <a:t> Fraction in Region A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568096"/>
        <c:crosses val="autoZero"/>
        <c:crossBetween val="midCat"/>
      </c:valAx>
      <c:valAx>
        <c:axId val="146556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Steady</a:t>
                </a:r>
                <a:r>
                  <a:rPr lang="en-US" baseline="0"/>
                  <a:t> State Error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567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Sheet1!$T$35</c:f>
              <c:strCache>
                <c:ptCount val="1"/>
                <c:pt idx="0">
                  <c:v>A = B =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Sheet1!$Q$36:$Q$46</c:f>
              <c:numCache>
                <c:formatCode>0.00E+00</c:formatCode>
                <c:ptCount val="11"/>
                <c:pt idx="0">
                  <c:v>0</c:v>
                </c:pt>
                <c:pt idx="1">
                  <c:v>360.00290000000001</c:v>
                </c:pt>
                <c:pt idx="2">
                  <c:v>720.00570000000005</c:v>
                </c:pt>
                <c:pt idx="3">
                  <c:v>1080.009</c:v>
                </c:pt>
                <c:pt idx="4">
                  <c:v>1440.011</c:v>
                </c:pt>
                <c:pt idx="5">
                  <c:v>1800.0139999999999</c:v>
                </c:pt>
                <c:pt idx="6">
                  <c:v>2160.0169999999998</c:v>
                </c:pt>
                <c:pt idx="7">
                  <c:v>2520.02</c:v>
                </c:pt>
                <c:pt idx="8">
                  <c:v>2880.0230000000001</c:v>
                </c:pt>
                <c:pt idx="9">
                  <c:v>3240.0259999999998</c:v>
                </c:pt>
                <c:pt idx="10">
                  <c:v>3600.029</c:v>
                </c:pt>
              </c:numCache>
            </c:numRef>
          </c:xVal>
          <c:yVal>
            <c:numRef>
              <c:f>Sheet1!$T$36:$T$46</c:f>
              <c:numCache>
                <c:formatCode>0.000%</c:formatCode>
                <c:ptCount val="11"/>
                <c:pt idx="0">
                  <c:v>9.1310240009079279E-8</c:v>
                </c:pt>
                <c:pt idx="1">
                  <c:v>5.4549415894996397E-4</c:v>
                </c:pt>
                <c:pt idx="2">
                  <c:v>8.1096869682994565E-4</c:v>
                </c:pt>
                <c:pt idx="3">
                  <c:v>9.4018828273999592E-4</c:v>
                </c:pt>
                <c:pt idx="4">
                  <c:v>1.0030858454000509E-3</c:v>
                </c:pt>
                <c:pt idx="5">
                  <c:v>1.0337011995800367E-3</c:v>
                </c:pt>
                <c:pt idx="6">
                  <c:v>1.048603206450025E-3</c:v>
                </c:pt>
                <c:pt idx="7">
                  <c:v>1.0558567501400375E-3</c:v>
                </c:pt>
                <c:pt idx="8">
                  <c:v>1.0593874085600419E-3</c:v>
                </c:pt>
                <c:pt idx="9">
                  <c:v>1.0611059545999524E-3</c:v>
                </c:pt>
                <c:pt idx="10">
                  <c:v>1.0619424559499748E-3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45-4CA3-8335-3805972E8821}"/>
            </c:ext>
          </c:extLst>
        </c:ser>
        <c:ser>
          <c:idx val="1"/>
          <c:order val="1"/>
          <c:tx>
            <c:strRef>
              <c:f>Sheet1!$U$35</c:f>
              <c:strCache>
                <c:ptCount val="1"/>
                <c:pt idx="0">
                  <c:v>A = B =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Sheet1!$Q$36:$Q$46</c:f>
              <c:numCache>
                <c:formatCode>0.00E+00</c:formatCode>
                <c:ptCount val="11"/>
                <c:pt idx="0">
                  <c:v>0</c:v>
                </c:pt>
                <c:pt idx="1">
                  <c:v>360.00290000000001</c:v>
                </c:pt>
                <c:pt idx="2">
                  <c:v>720.00570000000005</c:v>
                </c:pt>
                <c:pt idx="3">
                  <c:v>1080.009</c:v>
                </c:pt>
                <c:pt idx="4">
                  <c:v>1440.011</c:v>
                </c:pt>
                <c:pt idx="5">
                  <c:v>1800.0139999999999</c:v>
                </c:pt>
                <c:pt idx="6">
                  <c:v>2160.0169999999998</c:v>
                </c:pt>
                <c:pt idx="7">
                  <c:v>2520.02</c:v>
                </c:pt>
                <c:pt idx="8">
                  <c:v>2880.0230000000001</c:v>
                </c:pt>
                <c:pt idx="9">
                  <c:v>3240.0259999999998</c:v>
                </c:pt>
                <c:pt idx="10">
                  <c:v>3600.029</c:v>
                </c:pt>
              </c:numCache>
            </c:numRef>
          </c:xVal>
          <c:yVal>
            <c:numRef>
              <c:f>Sheet1!$U$36:$U$46</c:f>
              <c:numCache>
                <c:formatCode>0.000%</c:formatCode>
                <c:ptCount val="11"/>
                <c:pt idx="0">
                  <c:v>9.1310240009079279E-8</c:v>
                </c:pt>
                <c:pt idx="1">
                  <c:v>5.4549415894996397E-4</c:v>
                </c:pt>
                <c:pt idx="2">
                  <c:v>8.1096869682994565E-4</c:v>
                </c:pt>
                <c:pt idx="3">
                  <c:v>9.4018828273999592E-4</c:v>
                </c:pt>
                <c:pt idx="4">
                  <c:v>1.0030858454000509E-3</c:v>
                </c:pt>
                <c:pt idx="5">
                  <c:v>1.0337011995800367E-3</c:v>
                </c:pt>
                <c:pt idx="6">
                  <c:v>1.048603206450025E-3</c:v>
                </c:pt>
                <c:pt idx="7">
                  <c:v>1.0558567501400375E-3</c:v>
                </c:pt>
                <c:pt idx="8">
                  <c:v>1.0593874085600419E-3</c:v>
                </c:pt>
                <c:pt idx="9">
                  <c:v>1.0611059546099567E-3</c:v>
                </c:pt>
                <c:pt idx="10">
                  <c:v>1.0619424559499748E-3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345-4CA3-8335-3805972E88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8163520"/>
        <c:axId val="1858152288"/>
      </c:scatterChart>
      <c:valAx>
        <c:axId val="1858163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[s]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8152288"/>
        <c:crosses val="autoZero"/>
        <c:crossBetween val="midCat"/>
      </c:valAx>
      <c:valAx>
        <c:axId val="185815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8163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Sheet1!$D$65</c:f>
              <c:strCache>
                <c:ptCount val="1"/>
                <c:pt idx="0">
                  <c:v>SS Error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intercept val="0"/>
            <c:dispRSqr val="1"/>
            <c:dispEq val="1"/>
            <c:trendlineLbl>
              <c:layout>
                <c:manualLayout>
                  <c:x val="-0.18977657785036933"/>
                  <c:y val="-0.2295071449402158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Sheet1!$B$66:$B$74</c:f>
              <c:numCache>
                <c:formatCode>General</c:formatCode>
                <c:ptCount val="9"/>
                <c:pt idx="0">
                  <c:v>3600</c:v>
                </c:pt>
                <c:pt idx="1">
                  <c:v>2400</c:v>
                </c:pt>
                <c:pt idx="2">
                  <c:v>1800</c:v>
                </c:pt>
                <c:pt idx="3">
                  <c:v>1440</c:v>
                </c:pt>
                <c:pt idx="4">
                  <c:v>720</c:v>
                </c:pt>
                <c:pt idx="5">
                  <c:v>360</c:v>
                </c:pt>
                <c:pt idx="6">
                  <c:v>60</c:v>
                </c:pt>
                <c:pt idx="7">
                  <c:v>30</c:v>
                </c:pt>
                <c:pt idx="8">
                  <c:v>10</c:v>
                </c:pt>
              </c:numCache>
            </c:numRef>
          </c:xVal>
          <c:yVal>
            <c:numRef>
              <c:f>Sheet1!$D$66:$D$74</c:f>
              <c:numCache>
                <c:formatCode>0.00000%</c:formatCode>
                <c:ptCount val="9"/>
                <c:pt idx="0">
                  <c:v>-6.4666283265900123E-3</c:v>
                </c:pt>
                <c:pt idx="1">
                  <c:v>2.0847679977399592E-3</c:v>
                </c:pt>
                <c:pt idx="2">
                  <c:v>2.8692664122700082E-3</c:v>
                </c:pt>
                <c:pt idx="3">
                  <c:v>2.6918734646100119E-3</c:v>
                </c:pt>
                <c:pt idx="4">
                  <c:v>1.3796392947399453E-3</c:v>
                </c:pt>
                <c:pt idx="5">
                  <c:v>4.4786461210003382E-4</c:v>
                </c:pt>
                <c:pt idx="6">
                  <c:v>1.3563168599944219E-5</c:v>
                </c:pt>
                <c:pt idx="7">
                  <c:v>3.4641372900523491E-6</c:v>
                </c:pt>
                <c:pt idx="8">
                  <c:v>4.6622476997981721E-7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67-4A7D-8E8A-DEAA45AE01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1994320"/>
        <c:axId val="721989744"/>
      </c:scatterChart>
      <c:valAx>
        <c:axId val="721994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Step [min]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989744"/>
        <c:crosses val="autoZero"/>
        <c:crossBetween val="midCat"/>
      </c:valAx>
      <c:valAx>
        <c:axId val="72198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Steady</a:t>
                </a:r>
                <a:r>
                  <a:rPr lang="en-US" baseline="0"/>
                  <a:t> State Error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994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Sheet1!$L$62</c:f>
              <c:strCache>
                <c:ptCount val="1"/>
                <c:pt idx="0">
                  <c:v>Constant Step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Sheet1!$L$64:$L$78</c:f>
              <c:numCache>
                <c:formatCode>0.000%</c:formatCode>
                <c:ptCount val="15"/>
                <c:pt idx="0">
                  <c:v>0</c:v>
                </c:pt>
                <c:pt idx="1">
                  <c:v>8.6079098110692809E-2</c:v>
                </c:pt>
                <c:pt idx="2">
                  <c:v>0.16476738743571162</c:v>
                </c:pt>
                <c:pt idx="3">
                  <c:v>0.23669783258809185</c:v>
                </c:pt>
                <c:pt idx="4">
                  <c:v>0.30244932813489689</c:v>
                </c:pt>
                <c:pt idx="5">
                  <c:v>0.51359854717556819</c:v>
                </c:pt>
                <c:pt idx="6">
                  <c:v>0.66095527471417181</c:v>
                </c:pt>
                <c:pt idx="7">
                  <c:v>0.76375543144453273</c:v>
                </c:pt>
                <c:pt idx="8">
                  <c:v>0.83544576325738074</c:v>
                </c:pt>
                <c:pt idx="9">
                  <c:v>0.88542275300361406</c:v>
                </c:pt>
                <c:pt idx="10">
                  <c:v>0.92025022648888344</c:v>
                </c:pt>
                <c:pt idx="11">
                  <c:v>0.94451162896110641</c:v>
                </c:pt>
                <c:pt idx="12">
                  <c:v>0.9614063712634513</c:v>
                </c:pt>
                <c:pt idx="13">
                  <c:v>0.97316694906011436</c:v>
                </c:pt>
                <c:pt idx="14">
                  <c:v>0.98920164633037644</c:v>
                </c:pt>
              </c:numCache>
            </c:numRef>
          </c:xVal>
          <c:yVal>
            <c:numRef>
              <c:f>Sheet1!$M$64:$M$78</c:f>
              <c:numCache>
                <c:formatCode>0.000%</c:formatCode>
                <c:ptCount val="15"/>
                <c:pt idx="0">
                  <c:v>0</c:v>
                </c:pt>
                <c:pt idx="1">
                  <c:v>2.0999999999958162E-5</c:v>
                </c:pt>
                <c:pt idx="2">
                  <c:v>8.2999999999969993E-5</c:v>
                </c:pt>
                <c:pt idx="3">
                  <c:v>1.8399999999996907E-4</c:v>
                </c:pt>
                <c:pt idx="4">
                  <c:v>3.1899999999995999E-4</c:v>
                </c:pt>
                <c:pt idx="5">
                  <c:v>1.0629999999999882E-3</c:v>
                </c:pt>
                <c:pt idx="6">
                  <c:v>1.8151626505699596E-3</c:v>
                </c:pt>
                <c:pt idx="7">
                  <c:v>2.3858018214799586E-3</c:v>
                </c:pt>
                <c:pt idx="8">
                  <c:v>2.7469810378499913E-3</c:v>
                </c:pt>
                <c:pt idx="9">
                  <c:v>2.8697732556399844E-3</c:v>
                </c:pt>
                <c:pt idx="10">
                  <c:v>2.6848009584000466E-3</c:v>
                </c:pt>
                <c:pt idx="11">
                  <c:v>2.0850825475599776E-3</c:v>
                </c:pt>
                <c:pt idx="12">
                  <c:v>9.4959481702005632E-4</c:v>
                </c:pt>
                <c:pt idx="13">
                  <c:v>-8.2363729089001932E-4</c:v>
                </c:pt>
                <c:pt idx="14">
                  <c:v>-8.3104919726380323E-3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32-48F4-B576-9353FAEFFD45}"/>
            </c:ext>
          </c:extLst>
        </c:ser>
        <c:ser>
          <c:idx val="1"/>
          <c:order val="1"/>
          <c:tx>
            <c:strRef>
              <c:f>Sheet1!$N$62</c:f>
              <c:strCache>
                <c:ptCount val="1"/>
                <c:pt idx="0">
                  <c:v>Constant Flow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Sheet1!$N$64:$N$72</c:f>
              <c:numCache>
                <c:formatCode>0.000%</c:formatCode>
                <c:ptCount val="9"/>
                <c:pt idx="0">
                  <c:v>0.98670069100772606</c:v>
                </c:pt>
                <c:pt idx="1">
                  <c:v>0.94386685384517199</c:v>
                </c:pt>
                <c:pt idx="2">
                  <c:v>0.88467736999064772</c:v>
                </c:pt>
                <c:pt idx="3">
                  <c:v>0.82236373602669166</c:v>
                </c:pt>
                <c:pt idx="4">
                  <c:v>0.57853082678171086</c:v>
                </c:pt>
                <c:pt idx="5">
                  <c:v>0.3507934279304552</c:v>
                </c:pt>
                <c:pt idx="6">
                  <c:v>6.9469774179673593E-2</c:v>
                </c:pt>
                <c:pt idx="7">
                  <c:v>3.5360053791920643E-2</c:v>
                </c:pt>
                <c:pt idx="8">
                  <c:v>1.1928405708238721E-2</c:v>
                </c:pt>
              </c:numCache>
            </c:numRef>
          </c:xVal>
          <c:yVal>
            <c:numRef>
              <c:f>Sheet1!$O$64:$O$72</c:f>
              <c:numCache>
                <c:formatCode>0.00000%</c:formatCode>
                <c:ptCount val="9"/>
                <c:pt idx="0">
                  <c:v>-6.4666283265900123E-3</c:v>
                </c:pt>
                <c:pt idx="1">
                  <c:v>2.0847679977399592E-3</c:v>
                </c:pt>
                <c:pt idx="2">
                  <c:v>2.8692664122700082E-3</c:v>
                </c:pt>
                <c:pt idx="3">
                  <c:v>2.6918734646100119E-3</c:v>
                </c:pt>
                <c:pt idx="4">
                  <c:v>1.3796392947399453E-3</c:v>
                </c:pt>
                <c:pt idx="5">
                  <c:v>4.4786461210003382E-4</c:v>
                </c:pt>
                <c:pt idx="6">
                  <c:v>1.3563168599944219E-5</c:v>
                </c:pt>
                <c:pt idx="7">
                  <c:v>3.4641372900523491E-6</c:v>
                </c:pt>
                <c:pt idx="8">
                  <c:v>4.6622476997981721E-7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32-48F4-B576-9353FAEFFD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7751312"/>
        <c:axId val="647759632"/>
      </c:scatterChart>
      <c:valAx>
        <c:axId val="647751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759632"/>
        <c:crosses val="autoZero"/>
        <c:crossBetween val="midCat"/>
      </c:valAx>
      <c:valAx>
        <c:axId val="64775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751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Constant step y/x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0"/>
          </c:trendline>
          <c:xVal>
            <c:numRef>
              <c:f>Sheet1!$A$49:$A$63</c:f>
              <c:numCache>
                <c:formatCode>General</c:formatCode>
                <c:ptCount val="15"/>
                <c:pt idx="0">
                  <c:v>0</c:v>
                </c:pt>
                <c:pt idx="1">
                  <c:v>2.5000000000000001E-4</c:v>
                </c:pt>
                <c:pt idx="2">
                  <c:v>5.0000000000000001E-4</c:v>
                </c:pt>
                <c:pt idx="3">
                  <c:v>7.5000000000000002E-4</c:v>
                </c:pt>
                <c:pt idx="4" formatCode="0.000">
                  <c:v>1E-3</c:v>
                </c:pt>
                <c:pt idx="5" formatCode="0.000">
                  <c:v>2E-3</c:v>
                </c:pt>
                <c:pt idx="6" formatCode="0.000">
                  <c:v>3.0000000000000001E-3</c:v>
                </c:pt>
                <c:pt idx="7" formatCode="0.000">
                  <c:v>4.0000000000000001E-3</c:v>
                </c:pt>
                <c:pt idx="8" formatCode="0.000">
                  <c:v>5.0000000000000001E-3</c:v>
                </c:pt>
                <c:pt idx="9" formatCode="0.000">
                  <c:v>6.0000000000000001E-3</c:v>
                </c:pt>
                <c:pt idx="10" formatCode="0.000">
                  <c:v>7.0000000000000001E-3</c:v>
                </c:pt>
                <c:pt idx="11" formatCode="0.000">
                  <c:v>8.0000000000000002E-3</c:v>
                </c:pt>
                <c:pt idx="12" formatCode="0.000">
                  <c:v>8.9999999999999993E-3</c:v>
                </c:pt>
                <c:pt idx="13" formatCode="0.000">
                  <c:v>0.01</c:v>
                </c:pt>
                <c:pt idx="14" formatCode="0.000">
                  <c:v>1.2500000000000001E-2</c:v>
                </c:pt>
              </c:numCache>
            </c:numRef>
          </c:xVal>
          <c:yVal>
            <c:numRef>
              <c:f>Sheet1!$D$49:$D$63</c:f>
              <c:numCache>
                <c:formatCode>General</c:formatCode>
                <c:ptCount val="15"/>
                <c:pt idx="0">
                  <c:v>0</c:v>
                </c:pt>
                <c:pt idx="1">
                  <c:v>8.3999999999832653E-2</c:v>
                </c:pt>
                <c:pt idx="2">
                  <c:v>0.16599999999993997</c:v>
                </c:pt>
                <c:pt idx="3">
                  <c:v>0.2453333333332921</c:v>
                </c:pt>
                <c:pt idx="4">
                  <c:v>0.31899999999995998</c:v>
                </c:pt>
                <c:pt idx="5">
                  <c:v>0.53149999999999409</c:v>
                </c:pt>
                <c:pt idx="6">
                  <c:v>0.60505421685665317</c:v>
                </c:pt>
                <c:pt idx="7">
                  <c:v>0.59645045536998964</c:v>
                </c:pt>
                <c:pt idx="8">
                  <c:v>0.5493962075699983</c:v>
                </c:pt>
                <c:pt idx="9">
                  <c:v>0.47829554260666407</c:v>
                </c:pt>
                <c:pt idx="10">
                  <c:v>0.38354299405714953</c:v>
                </c:pt>
                <c:pt idx="11">
                  <c:v>0.26063531844499721</c:v>
                </c:pt>
                <c:pt idx="12">
                  <c:v>0.10551053522445071</c:v>
                </c:pt>
                <c:pt idx="13">
                  <c:v>-8.2363729089001927E-2</c:v>
                </c:pt>
                <c:pt idx="14">
                  <c:v>-0.66483935781104253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88-48A9-A5A6-EC387E2A0A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6479936"/>
        <c:axId val="1856485344"/>
      </c:scatterChart>
      <c:valAx>
        <c:axId val="1856479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485344"/>
        <c:crosses val="autoZero"/>
        <c:crossBetween val="midCat"/>
      </c:valAx>
      <c:valAx>
        <c:axId val="185648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479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255270</xdr:colOff>
      <xdr:row>16</xdr:row>
      <xdr:rowOff>84772</xdr:rowOff>
    </xdr:from>
    <xdr:to>
      <xdr:col>10</xdr:col>
      <xdr:colOff>502920</xdr:colOff>
      <xdr:row>31</xdr:row>
      <xdr:rowOff>115252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7255B74-E9B7-7BE4-DB13-0926C7F3AE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140970</xdr:colOff>
      <xdr:row>16</xdr:row>
      <xdr:rowOff>77152</xdr:rowOff>
    </xdr:from>
    <xdr:to>
      <xdr:col>25</xdr:col>
      <xdr:colOff>518160</xdr:colOff>
      <xdr:row>31</xdr:row>
      <xdr:rowOff>144780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B2973758-9DF2-F494-9973-E092374545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121920</xdr:colOff>
      <xdr:row>31</xdr:row>
      <xdr:rowOff>152400</xdr:rowOff>
    </xdr:from>
    <xdr:to>
      <xdr:col>15</xdr:col>
      <xdr:colOff>601980</xdr:colOff>
      <xdr:row>46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4B20F52-8D31-A3BD-E4AB-A666427048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99060</xdr:colOff>
      <xdr:row>47</xdr:row>
      <xdr:rowOff>45720</xdr:rowOff>
    </xdr:from>
    <xdr:to>
      <xdr:col>10</xdr:col>
      <xdr:colOff>426720</xdr:colOff>
      <xdr:row>62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6E89D8-B4B1-4DF6-3C91-AD96186D6B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106680</xdr:colOff>
      <xdr:row>47</xdr:row>
      <xdr:rowOff>60960</xdr:rowOff>
    </xdr:from>
    <xdr:to>
      <xdr:col>23</xdr:col>
      <xdr:colOff>83820</xdr:colOff>
      <xdr:row>62</xdr:row>
      <xdr:rowOff>60960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A938426-4D15-670C-9780-0C896913B3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53340</xdr:colOff>
      <xdr:row>32</xdr:row>
      <xdr:rowOff>15240</xdr:rowOff>
    </xdr:from>
    <xdr:to>
      <xdr:col>28</xdr:col>
      <xdr:colOff>205740</xdr:colOff>
      <xdr:row>47</xdr:row>
      <xdr:rowOff>15240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C9DD1A0-E3B2-0F11-FA36-861D061A83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146474</xdr:colOff>
      <xdr:row>63</xdr:row>
      <xdr:rowOff>68580</xdr:rowOff>
    </xdr:from>
    <xdr:to>
      <xdr:col>10</xdr:col>
      <xdr:colOff>451274</xdr:colOff>
      <xdr:row>78</xdr:row>
      <xdr:rowOff>68580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4E78F64-9E6D-261D-5BB1-42310533DB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211667</xdr:colOff>
      <xdr:row>63</xdr:row>
      <xdr:rowOff>88900</xdr:rowOff>
    </xdr:from>
    <xdr:to>
      <xdr:col>22</xdr:col>
      <xdr:colOff>67733</xdr:colOff>
      <xdr:row>78</xdr:row>
      <xdr:rowOff>38100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373E20B-74ED-D7E6-EC48-59BD663C78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190498</xdr:colOff>
      <xdr:row>79</xdr:row>
      <xdr:rowOff>42755</xdr:rowOff>
    </xdr:from>
    <xdr:to>
      <xdr:col>10</xdr:col>
      <xdr:colOff>109642</xdr:colOff>
      <xdr:row>94</xdr:row>
      <xdr:rowOff>85300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20D017A-7DEE-17E9-FD65-D29121763D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FF5E3F-EDA7-4C70-905B-917EC4ABF341}">
  <dimension ref="A1:AH78"/>
  <sheetViews>
    <sheetView tabSelected="1" topLeftCell="A40" zoomScale="90" zoomScaleNormal="90" workbookViewId="0">
      <selection activeCell="L82" sqref="L82"/>
    </sheetView>
  </sheetViews>
  <sheetFormatPr defaultRowHeight="14.4" x14ac:dyDescent="0.3"/>
  <cols>
    <col min="2" max="2" width="13.88671875" customWidth="1"/>
    <col min="3" max="3" width="12.5546875" bestFit="1" customWidth="1"/>
    <col min="4" max="4" width="10.21875" customWidth="1"/>
    <col min="5" max="5" width="12" bestFit="1" customWidth="1"/>
    <col min="6" max="6" width="9.77734375" customWidth="1"/>
    <col min="7" max="7" width="12" bestFit="1" customWidth="1"/>
    <col min="8" max="8" width="12.5546875" bestFit="1" customWidth="1"/>
    <col min="9" max="9" width="12" bestFit="1" customWidth="1"/>
    <col min="10" max="10" width="10" customWidth="1"/>
    <col min="11" max="11" width="10.88671875" customWidth="1"/>
    <col min="12" max="12" width="12.33203125" customWidth="1"/>
    <col min="13" max="13" width="11.109375" customWidth="1"/>
    <col min="14" max="14" width="12.33203125" customWidth="1"/>
    <col min="15" max="15" width="11.88671875" customWidth="1"/>
    <col min="16" max="16" width="10.88671875" customWidth="1"/>
    <col min="17" max="17" width="11.77734375" customWidth="1"/>
    <col min="18" max="18" width="10.5546875" customWidth="1"/>
    <col min="19" max="19" width="10.88671875" customWidth="1"/>
    <col min="20" max="20" width="9.33203125" customWidth="1"/>
    <col min="23" max="24" width="9.88671875" customWidth="1"/>
    <col min="25" max="25" width="10.33203125" customWidth="1"/>
    <col min="26" max="26" width="10.77734375" customWidth="1"/>
    <col min="27" max="27" width="9.5546875" customWidth="1"/>
    <col min="30" max="30" width="10" customWidth="1"/>
    <col min="31" max="31" width="10.21875" customWidth="1"/>
    <col min="32" max="32" width="11" customWidth="1"/>
    <col min="33" max="33" width="10.5546875" customWidth="1"/>
  </cols>
  <sheetData>
    <row r="1" spans="1:34" x14ac:dyDescent="0.3">
      <c r="A1" s="15">
        <v>2E-3</v>
      </c>
      <c r="B1" s="15"/>
      <c r="C1" s="15"/>
      <c r="D1" s="15"/>
      <c r="E1" s="15"/>
      <c r="F1" s="15"/>
      <c r="H1" s="15">
        <v>1E-3</v>
      </c>
      <c r="I1" s="15"/>
      <c r="J1" s="15"/>
      <c r="K1" s="15"/>
      <c r="L1" s="15"/>
      <c r="M1" s="15"/>
      <c r="O1" s="15">
        <v>7.5000000000000002E-4</v>
      </c>
      <c r="P1" s="15"/>
      <c r="Q1" s="15"/>
      <c r="R1" s="15"/>
      <c r="S1" s="15"/>
      <c r="T1" s="15"/>
      <c r="V1" s="15">
        <v>5.0000000000000001E-4</v>
      </c>
      <c r="W1" s="15"/>
      <c r="X1" s="15"/>
      <c r="Y1" s="15"/>
      <c r="Z1" s="15"/>
      <c r="AA1" s="15"/>
      <c r="AC1" s="15">
        <v>2.5000000000000001E-4</v>
      </c>
      <c r="AD1" s="15"/>
      <c r="AE1" s="15"/>
      <c r="AF1" s="15"/>
      <c r="AG1" s="15"/>
      <c r="AH1" s="15"/>
    </row>
    <row r="2" spans="1:34" x14ac:dyDescent="0.3">
      <c r="A2" t="s">
        <v>3</v>
      </c>
      <c r="B2" t="s">
        <v>0</v>
      </c>
      <c r="C2" t="s">
        <v>1</v>
      </c>
      <c r="D2" t="s">
        <v>2</v>
      </c>
      <c r="E2" t="s">
        <v>7</v>
      </c>
      <c r="F2" t="s">
        <v>8</v>
      </c>
      <c r="H2" t="s">
        <v>3</v>
      </c>
      <c r="I2" t="s">
        <v>0</v>
      </c>
      <c r="J2" t="s">
        <v>1</v>
      </c>
      <c r="K2" t="s">
        <v>2</v>
      </c>
      <c r="L2" t="s">
        <v>7</v>
      </c>
      <c r="M2" t="s">
        <v>8</v>
      </c>
      <c r="O2" t="s">
        <v>3</v>
      </c>
      <c r="P2" t="s">
        <v>0</v>
      </c>
      <c r="Q2" t="s">
        <v>1</v>
      </c>
      <c r="R2" t="s">
        <v>2</v>
      </c>
      <c r="S2" t="s">
        <v>7</v>
      </c>
      <c r="T2" t="s">
        <v>8</v>
      </c>
      <c r="V2" t="s">
        <v>3</v>
      </c>
      <c r="W2" t="s">
        <v>0</v>
      </c>
      <c r="X2" t="s">
        <v>1</v>
      </c>
      <c r="Y2" t="s">
        <v>2</v>
      </c>
      <c r="Z2" t="s">
        <v>7</v>
      </c>
      <c r="AA2" t="s">
        <v>8</v>
      </c>
      <c r="AC2" t="s">
        <v>3</v>
      </c>
      <c r="AD2" t="s">
        <v>0</v>
      </c>
      <c r="AE2" t="s">
        <v>1</v>
      </c>
      <c r="AF2" t="s">
        <v>2</v>
      </c>
      <c r="AG2" t="s">
        <v>7</v>
      </c>
      <c r="AH2" t="s">
        <v>8</v>
      </c>
    </row>
    <row r="3" spans="1:34" x14ac:dyDescent="0.3">
      <c r="A3" s="1">
        <v>0</v>
      </c>
      <c r="B3">
        <v>999.99989131027598</v>
      </c>
      <c r="C3">
        <v>1.9999996857008901E-4</v>
      </c>
      <c r="D3" s="4">
        <f>B3+C3</f>
        <v>1000.0000913102446</v>
      </c>
      <c r="E3" s="5">
        <v>1000.00009131024</v>
      </c>
      <c r="F3" s="7">
        <f>FLOOR(LOG10(ABS((E3-D3)/E3)),1)</f>
        <v>-15</v>
      </c>
      <c r="H3" s="1">
        <v>0</v>
      </c>
      <c r="I3" s="5">
        <v>999.99989131027598</v>
      </c>
      <c r="J3" s="5">
        <v>1.9999996857008901E-4</v>
      </c>
      <c r="K3" s="5">
        <f>I3+J3</f>
        <v>1000.0000913102446</v>
      </c>
      <c r="L3" s="5">
        <v>1000.00009131024</v>
      </c>
      <c r="M3" s="7">
        <f>FLOOR(LOG10(ABS((L3-K3)/L3)),1)</f>
        <v>-15</v>
      </c>
      <c r="O3" s="1">
        <v>0</v>
      </c>
      <c r="P3" s="5">
        <v>999.99989131027598</v>
      </c>
      <c r="Q3" s="5">
        <v>1.9999996857008901E-4</v>
      </c>
      <c r="R3" s="5">
        <f>P3+Q3</f>
        <v>1000.0000913102446</v>
      </c>
      <c r="S3" s="5">
        <v>1000.00009131024</v>
      </c>
      <c r="T3" s="7">
        <f>FLOOR(LOG10(ABS((S3-R3)/S3)),1)</f>
        <v>-15</v>
      </c>
      <c r="V3" s="1">
        <v>0</v>
      </c>
      <c r="W3" s="5">
        <v>999.99989131027598</v>
      </c>
      <c r="X3" s="5">
        <v>1.9999996857008901E-4</v>
      </c>
      <c r="Y3" s="5">
        <f>W3+X3</f>
        <v>1000.0000913102446</v>
      </c>
      <c r="Z3" s="5">
        <v>1000.00009131024</v>
      </c>
      <c r="AA3" s="7">
        <f>FLOOR(LOG10(ABS((Z3-Y3)/Z3)),1)</f>
        <v>-15</v>
      </c>
      <c r="AC3" s="1">
        <v>0</v>
      </c>
      <c r="AD3" s="5">
        <v>999.99989131027598</v>
      </c>
      <c r="AE3" s="5">
        <v>1.9999996857008901E-4</v>
      </c>
      <c r="AF3" s="5">
        <f>AD3+AE3</f>
        <v>1000.0000913102446</v>
      </c>
      <c r="AG3" s="5">
        <v>1000.00009131024</v>
      </c>
      <c r="AH3" s="7">
        <f>FLOOR(LOG10(ABS((AG3-AF3)/AG3)),1)</f>
        <v>-15</v>
      </c>
    </row>
    <row r="4" spans="1:34" x14ac:dyDescent="0.3">
      <c r="A4" s="1">
        <v>360.00290000000001</v>
      </c>
      <c r="B4">
        <v>486.74939937038801</v>
      </c>
      <c r="C4">
        <v>514.34149741912097</v>
      </c>
      <c r="D4" s="4">
        <f t="shared" ref="D4:D13" si="0">B4+C4</f>
        <v>1001.090896789509</v>
      </c>
      <c r="E4" s="5">
        <v>1001.0908967895</v>
      </c>
      <c r="F4" s="7">
        <f t="shared" ref="F4:F13" si="1">FLOOR(LOG10(ABS((E4-D4)/E4)),1)</f>
        <v>-15</v>
      </c>
      <c r="H4" s="1">
        <v>360.00290000000001</v>
      </c>
      <c r="I4" s="5">
        <v>697.67424093607599</v>
      </c>
      <c r="J4" s="5">
        <v>302.51894710494997</v>
      </c>
      <c r="K4" s="5">
        <f t="shared" ref="K4:K13" si="2">I4+J4</f>
        <v>1000.1931880410259</v>
      </c>
      <c r="L4" s="5">
        <v>1000.19318804102</v>
      </c>
      <c r="M4" s="7">
        <f t="shared" ref="M4:M13" si="3">FLOOR(LOG10(ABS((L4-K4)/L4)),1)</f>
        <v>-15</v>
      </c>
      <c r="O4" s="1">
        <v>360.00290000000001</v>
      </c>
      <c r="P4" s="5">
        <v>763.37776246759904</v>
      </c>
      <c r="Q4" s="5">
        <v>236.70952672850399</v>
      </c>
      <c r="R4" s="5">
        <f t="shared" ref="R4:R13" si="4">P4+Q4</f>
        <v>1000.087289196103</v>
      </c>
      <c r="S4" s="5">
        <v>1000.0872891961</v>
      </c>
      <c r="T4" s="7">
        <f t="shared" ref="T4:T13" si="5">FLOOR(LOG10(ABS((S4-R4)/S4)),1)</f>
        <v>-15</v>
      </c>
      <c r="V4" s="1">
        <v>360.00290000000001</v>
      </c>
      <c r="W4" s="5">
        <v>835.26891783787596</v>
      </c>
      <c r="X4" s="5">
        <v>164.75862166347</v>
      </c>
      <c r="Y4" s="5">
        <f t="shared" ref="Y4:Y13" si="6">W4+X4</f>
        <v>1000.0275395013459</v>
      </c>
      <c r="Z4" s="5">
        <v>1000.02753950134</v>
      </c>
      <c r="AA4" s="7">
        <f t="shared" ref="AA4:AA13" si="7">FLOOR(LOG10(ABS((Z4-Y4)/Z4)),1)</f>
        <v>-15</v>
      </c>
      <c r="AC4" s="1">
        <v>360.00290000000001</v>
      </c>
      <c r="AD4" s="5">
        <v>913.93042790615505</v>
      </c>
      <c r="AE4" s="5">
        <v>86.073283581904903</v>
      </c>
      <c r="AF4" s="5">
        <f t="shared" ref="AF4:AF13" si="8">AD4+AE4</f>
        <v>1000.0037114880599</v>
      </c>
      <c r="AG4" s="5">
        <v>1000.00371148806</v>
      </c>
      <c r="AH4" s="7">
        <f t="shared" ref="AH4:AH13" si="9">FLOOR(LOG10(ABS((AG4-AF4)/AG4)),1)</f>
        <v>-16</v>
      </c>
    </row>
    <row r="5" spans="1:34" x14ac:dyDescent="0.3">
      <c r="A5" s="1">
        <v>720.00570000000005</v>
      </c>
      <c r="B5">
        <v>236.92500353874701</v>
      </c>
      <c r="C5">
        <v>764.696842220333</v>
      </c>
      <c r="D5" s="4">
        <f t="shared" si="0"/>
        <v>1001.62184575908</v>
      </c>
      <c r="E5" s="5">
        <v>1001.62184575907</v>
      </c>
      <c r="F5" s="7">
        <f t="shared" si="1"/>
        <v>-15</v>
      </c>
      <c r="H5" s="1">
        <v>720.00570000000005</v>
      </c>
      <c r="I5" s="5">
        <v>486.74939937038801</v>
      </c>
      <c r="J5" s="5">
        <v>513.57850730035705</v>
      </c>
      <c r="K5" s="5">
        <f t="shared" si="2"/>
        <v>1000.3279066707451</v>
      </c>
      <c r="L5" s="5">
        <v>1000.32790667074</v>
      </c>
      <c r="M5" s="7">
        <f t="shared" si="3"/>
        <v>-15</v>
      </c>
      <c r="O5" s="1">
        <v>720.00570000000005</v>
      </c>
      <c r="P5" s="5">
        <v>582.74567156850401</v>
      </c>
      <c r="Q5" s="5">
        <v>417.40818256183297</v>
      </c>
      <c r="R5" s="5">
        <f t="shared" si="4"/>
        <v>1000.153854130337</v>
      </c>
      <c r="S5" s="5">
        <v>1000.15385413033</v>
      </c>
      <c r="T5" s="7">
        <f t="shared" si="5"/>
        <v>-15</v>
      </c>
      <c r="V5" s="1">
        <v>720.00570000000005</v>
      </c>
      <c r="W5" s="5">
        <v>697.67424093607599</v>
      </c>
      <c r="X5" s="5">
        <v>302.37622518863799</v>
      </c>
      <c r="Y5" s="5">
        <f t="shared" si="6"/>
        <v>1000.0504661247139</v>
      </c>
      <c r="Z5" s="5">
        <v>1000.0504661247101</v>
      </c>
      <c r="AA5" s="7">
        <f t="shared" si="7"/>
        <v>-15</v>
      </c>
      <c r="AC5" s="1">
        <v>720.00570000000005</v>
      </c>
      <c r="AD5" s="5">
        <v>835.26891783787505</v>
      </c>
      <c r="AE5" s="5">
        <v>164.73810224120299</v>
      </c>
      <c r="AF5" s="5">
        <f t="shared" si="8"/>
        <v>1000.0070200790781</v>
      </c>
      <c r="AG5" s="5">
        <v>1000.00702007907</v>
      </c>
      <c r="AH5" s="7">
        <f t="shared" si="9"/>
        <v>-15</v>
      </c>
    </row>
    <row r="6" spans="1:34" x14ac:dyDescent="0.3">
      <c r="A6" s="1">
        <v>1080.009</v>
      </c>
      <c r="B6">
        <v>115.32311570274901</v>
      </c>
      <c r="C6">
        <v>886.55716917645498</v>
      </c>
      <c r="D6" s="4">
        <f t="shared" si="0"/>
        <v>1001.8802848792039</v>
      </c>
      <c r="E6" s="5">
        <v>1001.8802848792</v>
      </c>
      <c r="F6" s="7">
        <f t="shared" si="1"/>
        <v>-15</v>
      </c>
      <c r="H6" s="1">
        <v>1080.009</v>
      </c>
      <c r="I6" s="5">
        <v>339.59255464204699</v>
      </c>
      <c r="J6" s="5">
        <v>660.82934175664195</v>
      </c>
      <c r="K6" s="5">
        <f t="shared" si="2"/>
        <v>1000.4218963986889</v>
      </c>
      <c r="L6" s="5">
        <v>1000.42189639868</v>
      </c>
      <c r="M6" s="7">
        <f t="shared" si="3"/>
        <v>-15</v>
      </c>
      <c r="O6" s="1">
        <v>1080.009</v>
      </c>
      <c r="P6" s="5">
        <v>444.85513520082498</v>
      </c>
      <c r="Q6" s="5">
        <v>555.34953312558901</v>
      </c>
      <c r="R6" s="5">
        <f t="shared" si="4"/>
        <v>1000.204668326414</v>
      </c>
      <c r="S6" s="5">
        <v>1000.20466832641</v>
      </c>
      <c r="T6" s="7">
        <f t="shared" si="5"/>
        <v>-15</v>
      </c>
      <c r="V6" s="1">
        <v>1080.009</v>
      </c>
      <c r="W6" s="5">
        <v>582.74567156850401</v>
      </c>
      <c r="X6" s="5">
        <v>417.32394445418299</v>
      </c>
      <c r="Y6" s="5">
        <f t="shared" si="6"/>
        <v>1000.069616022687</v>
      </c>
      <c r="Z6" s="5">
        <v>1000.06961602268</v>
      </c>
      <c r="AA6" s="7">
        <f t="shared" si="7"/>
        <v>-15</v>
      </c>
      <c r="AC6" s="1">
        <v>1080.009</v>
      </c>
      <c r="AD6" s="5">
        <v>763.37776246759802</v>
      </c>
      <c r="AE6" s="5">
        <v>236.632281433815</v>
      </c>
      <c r="AF6" s="5">
        <f t="shared" si="8"/>
        <v>1000.010043901413</v>
      </c>
      <c r="AG6" s="5">
        <v>1000.01004390141</v>
      </c>
      <c r="AH6" s="7">
        <f t="shared" si="9"/>
        <v>-15</v>
      </c>
    </row>
    <row r="7" spans="1:34" x14ac:dyDescent="0.3">
      <c r="A7" s="1">
        <v>1440.011</v>
      </c>
      <c r="B7">
        <v>56.1334634029661</v>
      </c>
      <c r="C7">
        <v>945.87261657640602</v>
      </c>
      <c r="D7" s="4">
        <f t="shared" si="0"/>
        <v>1002.0060799793721</v>
      </c>
      <c r="E7" s="5">
        <v>1002.00607997937</v>
      </c>
      <c r="F7" s="7">
        <f t="shared" si="1"/>
        <v>-15</v>
      </c>
      <c r="H7" s="1">
        <v>1440.011</v>
      </c>
      <c r="I7" s="5">
        <v>236.92500353874701</v>
      </c>
      <c r="J7" s="5">
        <v>763.56246707916898</v>
      </c>
      <c r="K7" s="5">
        <f t="shared" si="2"/>
        <v>1000.487470617916</v>
      </c>
      <c r="L7" s="5">
        <v>1000.48747061791</v>
      </c>
      <c r="M7" s="7">
        <f t="shared" si="3"/>
        <v>-15</v>
      </c>
      <c r="O7" s="1">
        <v>1440.011</v>
      </c>
      <c r="P7" s="5">
        <v>339.59255464204801</v>
      </c>
      <c r="Q7" s="5">
        <v>660.65090411588506</v>
      </c>
      <c r="R7" s="5">
        <f t="shared" si="4"/>
        <v>1000.243458757933</v>
      </c>
      <c r="S7" s="5">
        <v>1000.2434587579299</v>
      </c>
      <c r="T7" s="7">
        <f t="shared" si="5"/>
        <v>-15</v>
      </c>
      <c r="V7" s="1">
        <v>1440.011</v>
      </c>
      <c r="W7" s="5">
        <v>486.74939937038801</v>
      </c>
      <c r="X7" s="5">
        <v>513.33621196859394</v>
      </c>
      <c r="Y7" s="5">
        <f t="shared" si="6"/>
        <v>1000.0856113389819</v>
      </c>
      <c r="Z7" s="5">
        <v>1000.08561133898</v>
      </c>
      <c r="AA7" s="7">
        <f t="shared" si="7"/>
        <v>-15</v>
      </c>
      <c r="AC7" s="1">
        <v>1440.011</v>
      </c>
      <c r="AD7" s="5">
        <v>697.67424093607599</v>
      </c>
      <c r="AE7" s="5">
        <v>302.338566528878</v>
      </c>
      <c r="AF7" s="5">
        <f t="shared" si="8"/>
        <v>1000.012807464954</v>
      </c>
      <c r="AG7" s="5">
        <v>1000.01280746495</v>
      </c>
      <c r="AH7" s="7">
        <f t="shared" si="9"/>
        <v>-15</v>
      </c>
    </row>
    <row r="8" spans="1:34" x14ac:dyDescent="0.3">
      <c r="A8" s="1">
        <v>1800.0139999999999</v>
      </c>
      <c r="B8">
        <v>27.322932565695499</v>
      </c>
      <c r="C8">
        <v>974.74437810978202</v>
      </c>
      <c r="D8" s="4">
        <f t="shared" si="0"/>
        <v>1002.0673106754775</v>
      </c>
      <c r="E8" s="5">
        <v>1002.06731067547</v>
      </c>
      <c r="F8" s="7">
        <f t="shared" si="1"/>
        <v>-15</v>
      </c>
      <c r="H8" s="1">
        <v>1800.0139999999999</v>
      </c>
      <c r="I8" s="5">
        <v>165.29648996870199</v>
      </c>
      <c r="J8" s="5">
        <v>835.23673009780998</v>
      </c>
      <c r="K8" s="5">
        <f t="shared" si="2"/>
        <v>1000.5332200665119</v>
      </c>
      <c r="L8" s="5">
        <v>1000.53322006651</v>
      </c>
      <c r="M8" s="7">
        <f t="shared" si="3"/>
        <v>-15</v>
      </c>
      <c r="O8" s="1">
        <v>1800.0139999999999</v>
      </c>
      <c r="P8" s="5">
        <v>259.23743268974698</v>
      </c>
      <c r="Q8" s="5">
        <v>741.03563782422304</v>
      </c>
      <c r="R8" s="5">
        <f t="shared" si="4"/>
        <v>1000.27307051397</v>
      </c>
      <c r="S8" s="5">
        <v>1000.27307051398</v>
      </c>
      <c r="T8" s="7">
        <f>FLOOR(LOG10(ABS((S8-R8)/S8)),1)</f>
        <v>-14</v>
      </c>
      <c r="V8" s="1">
        <v>1800.0139999999999</v>
      </c>
      <c r="W8" s="5">
        <v>406.56668825996098</v>
      </c>
      <c r="X8" s="5">
        <v>593.53228347100503</v>
      </c>
      <c r="Y8" s="5">
        <f t="shared" si="6"/>
        <v>1000.098971730966</v>
      </c>
      <c r="Z8" s="5">
        <v>1000.09897173096</v>
      </c>
      <c r="AA8" s="7">
        <f t="shared" si="7"/>
        <v>-15</v>
      </c>
      <c r="AC8" s="1">
        <v>1800.0139999999999</v>
      </c>
      <c r="AD8" s="5">
        <v>637.62578686118002</v>
      </c>
      <c r="AE8" s="5">
        <v>362.38954630885701</v>
      </c>
      <c r="AF8" s="5">
        <f t="shared" si="8"/>
        <v>1000.015333170037</v>
      </c>
      <c r="AG8" s="5">
        <v>1000.01533317003</v>
      </c>
      <c r="AH8" s="7">
        <f t="shared" si="9"/>
        <v>-15</v>
      </c>
    </row>
    <row r="9" spans="1:34" x14ac:dyDescent="0.3">
      <c r="A9" s="1">
        <v>2160.0169999999998</v>
      </c>
      <c r="B9">
        <v>13.299422460900599</v>
      </c>
      <c r="C9">
        <v>988.79769222236905</v>
      </c>
      <c r="D9" s="4">
        <f t="shared" si="0"/>
        <v>1002.0971146832696</v>
      </c>
      <c r="E9" s="5">
        <v>1002.09711468326</v>
      </c>
      <c r="F9" s="7">
        <f t="shared" si="1"/>
        <v>-15</v>
      </c>
      <c r="H9" s="1">
        <v>2160.0169999999998</v>
      </c>
      <c r="I9" s="5">
        <v>115.32311570275</v>
      </c>
      <c r="J9" s="5">
        <v>885.24202257905404</v>
      </c>
      <c r="K9" s="5">
        <f t="shared" si="2"/>
        <v>1000.565138281804</v>
      </c>
      <c r="L9" s="5">
        <v>1000.5651382818</v>
      </c>
      <c r="M9" s="7">
        <f t="shared" si="3"/>
        <v>-15</v>
      </c>
      <c r="O9" s="1">
        <v>2160.0169999999998</v>
      </c>
      <c r="P9" s="5">
        <v>197.89611282381799</v>
      </c>
      <c r="Q9" s="5">
        <v>802.39956264867499</v>
      </c>
      <c r="R9" s="5">
        <f t="shared" si="4"/>
        <v>1000.295675472493</v>
      </c>
      <c r="S9" s="5">
        <v>1000.29567547249</v>
      </c>
      <c r="T9" s="7">
        <f t="shared" si="5"/>
        <v>-15</v>
      </c>
      <c r="V9" s="1">
        <v>2160.0169999999998</v>
      </c>
      <c r="W9" s="5">
        <v>339.59255464204801</v>
      </c>
      <c r="X9" s="5">
        <v>660.51757661028603</v>
      </c>
      <c r="Y9" s="5">
        <f t="shared" si="6"/>
        <v>1000.110131252334</v>
      </c>
      <c r="Z9" s="5">
        <v>1000.11013125233</v>
      </c>
      <c r="AA9" s="7">
        <f t="shared" si="7"/>
        <v>-15</v>
      </c>
      <c r="AC9" s="1">
        <v>2160.0169999999998</v>
      </c>
      <c r="AD9" s="5">
        <v>582.74567156850298</v>
      </c>
      <c r="AE9" s="5">
        <v>417.27196992051302</v>
      </c>
      <c r="AF9" s="5">
        <f t="shared" si="8"/>
        <v>1000.017641489016</v>
      </c>
      <c r="AG9" s="5">
        <v>1000.01764148901</v>
      </c>
      <c r="AH9" s="7">
        <f t="shared" si="9"/>
        <v>-15</v>
      </c>
    </row>
    <row r="10" spans="1:34" x14ac:dyDescent="0.3">
      <c r="A10" s="1">
        <v>2520.02</v>
      </c>
      <c r="B10">
        <v>6.4734865984180301</v>
      </c>
      <c r="C10">
        <v>995.63813516931896</v>
      </c>
      <c r="D10" s="4">
        <f t="shared" si="0"/>
        <v>1002.111621767737</v>
      </c>
      <c r="E10" s="5">
        <v>1002.11162176773</v>
      </c>
      <c r="F10" s="7">
        <f t="shared" si="1"/>
        <v>-15</v>
      </c>
      <c r="H10" s="1">
        <v>2520.02</v>
      </c>
      <c r="I10" s="5">
        <v>80.457975955254796</v>
      </c>
      <c r="J10" s="5">
        <v>920.12943084559595</v>
      </c>
      <c r="K10" s="5">
        <f t="shared" si="2"/>
        <v>1000.5874068008508</v>
      </c>
      <c r="L10" s="5">
        <v>1000.58740680085</v>
      </c>
      <c r="M10" s="7">
        <f t="shared" si="3"/>
        <v>-16</v>
      </c>
      <c r="O10" s="1">
        <v>2520.02</v>
      </c>
      <c r="P10" s="5">
        <v>151.06950822818499</v>
      </c>
      <c r="Q10" s="5">
        <v>849.24342336884195</v>
      </c>
      <c r="R10" s="5">
        <f t="shared" si="4"/>
        <v>1000.3129315970269</v>
      </c>
      <c r="S10" s="5">
        <v>1000.31293159702</v>
      </c>
      <c r="T10" s="7">
        <f t="shared" si="5"/>
        <v>-15</v>
      </c>
      <c r="V10" s="1">
        <v>2520.02</v>
      </c>
      <c r="W10" s="5">
        <v>283.65113645162597</v>
      </c>
      <c r="X10" s="5">
        <v>716.468316003057</v>
      </c>
      <c r="Y10" s="5">
        <f t="shared" si="6"/>
        <v>1000.1194524546829</v>
      </c>
      <c r="Z10" s="5">
        <v>1000.11945245468</v>
      </c>
      <c r="AA10" s="7">
        <f t="shared" si="7"/>
        <v>-15</v>
      </c>
      <c r="AC10" s="1">
        <v>2520.02</v>
      </c>
      <c r="AD10" s="5">
        <v>532.58905886401897</v>
      </c>
      <c r="AE10" s="5">
        <v>467.43069226817801</v>
      </c>
      <c r="AF10" s="5">
        <f t="shared" si="8"/>
        <v>1000.0197511321969</v>
      </c>
      <c r="AG10" s="5">
        <v>1000.01975113219</v>
      </c>
      <c r="AH10" s="7">
        <f t="shared" si="9"/>
        <v>-15</v>
      </c>
    </row>
    <row r="11" spans="1:34" x14ac:dyDescent="0.3">
      <c r="A11" s="1">
        <v>2880.0230000000001</v>
      </c>
      <c r="B11">
        <v>3.1509660560900001</v>
      </c>
      <c r="C11">
        <v>998.96771702706701</v>
      </c>
      <c r="D11" s="4">
        <f t="shared" si="0"/>
        <v>1002.1186830831571</v>
      </c>
      <c r="E11" s="5">
        <v>1002.11868308315</v>
      </c>
      <c r="F11" s="7">
        <f t="shared" si="1"/>
        <v>-15</v>
      </c>
      <c r="H11" s="1">
        <v>2880.0230000000001</v>
      </c>
      <c r="I11" s="5">
        <v>56.133463402966299</v>
      </c>
      <c r="J11" s="5">
        <v>944.46947957169596</v>
      </c>
      <c r="K11" s="5">
        <f t="shared" si="2"/>
        <v>1000.6029429746623</v>
      </c>
      <c r="L11" s="5">
        <v>1000.60294297466</v>
      </c>
      <c r="M11" s="7">
        <f t="shared" si="3"/>
        <v>-15</v>
      </c>
      <c r="O11" s="1">
        <v>2880.0230000000001</v>
      </c>
      <c r="P11" s="5">
        <v>115.32311570275</v>
      </c>
      <c r="Q11" s="5">
        <v>885.00298883744404</v>
      </c>
      <c r="R11" s="5">
        <f t="shared" si="4"/>
        <v>1000.326104540194</v>
      </c>
      <c r="S11" s="5">
        <v>1000.32610454019</v>
      </c>
      <c r="T11" s="7">
        <f t="shared" si="5"/>
        <v>-15</v>
      </c>
      <c r="V11" s="1">
        <v>2880.0230000000001</v>
      </c>
      <c r="W11" s="5">
        <v>236.92500353874701</v>
      </c>
      <c r="X11" s="5">
        <v>763.20223462738204</v>
      </c>
      <c r="Y11" s="5">
        <f t="shared" si="6"/>
        <v>1000.127238166129</v>
      </c>
      <c r="Z11" s="5">
        <v>1000.12723816612</v>
      </c>
      <c r="AA11" s="7">
        <f t="shared" si="7"/>
        <v>-15</v>
      </c>
      <c r="AC11" s="1">
        <v>2880.0230000000001</v>
      </c>
      <c r="AD11" s="5">
        <v>486.74939937038698</v>
      </c>
      <c r="AE11" s="5">
        <v>513.27227982911495</v>
      </c>
      <c r="AF11" s="5">
        <f t="shared" si="8"/>
        <v>1000.0216791995019</v>
      </c>
      <c r="AG11" s="5">
        <v>1000.0216791995</v>
      </c>
      <c r="AH11" s="7">
        <f t="shared" si="9"/>
        <v>-15</v>
      </c>
    </row>
    <row r="12" spans="1:34" x14ac:dyDescent="0.3">
      <c r="A12" s="1">
        <v>3240.0259999999998</v>
      </c>
      <c r="B12">
        <v>1.5337310019392201</v>
      </c>
      <c r="C12">
        <v>1000.5883891726299</v>
      </c>
      <c r="D12" s="4">
        <f t="shared" si="0"/>
        <v>1002.1221201745692</v>
      </c>
      <c r="E12" s="5">
        <v>1002.12212017456</v>
      </c>
      <c r="F12" s="7">
        <f t="shared" si="1"/>
        <v>-15</v>
      </c>
      <c r="H12" s="1">
        <v>3240.0259999999998</v>
      </c>
      <c r="I12" s="5">
        <v>39.162875727379799</v>
      </c>
      <c r="J12" s="5">
        <v>961.45090643673097</v>
      </c>
      <c r="K12" s="5">
        <f t="shared" si="2"/>
        <v>1000.6137821641107</v>
      </c>
      <c r="L12" s="5">
        <v>1000.61378216411</v>
      </c>
      <c r="M12" s="7">
        <f t="shared" si="3"/>
        <v>-16</v>
      </c>
      <c r="O12" s="1">
        <v>3240.0259999999998</v>
      </c>
      <c r="P12" s="5">
        <v>88.035111594469598</v>
      </c>
      <c r="Q12" s="5">
        <v>912.30104887869697</v>
      </c>
      <c r="R12" s="5">
        <f t="shared" si="4"/>
        <v>1000.3361604731666</v>
      </c>
      <c r="S12" s="5">
        <v>1000.33616047316</v>
      </c>
      <c r="T12" s="7">
        <f t="shared" si="5"/>
        <v>-15</v>
      </c>
      <c r="V12" s="1">
        <v>3240.0259999999998</v>
      </c>
      <c r="W12" s="5">
        <v>197.89611282381799</v>
      </c>
      <c r="X12" s="5">
        <v>802.23762850579101</v>
      </c>
      <c r="Y12" s="5">
        <f t="shared" si="6"/>
        <v>1000.1337413296089</v>
      </c>
      <c r="Z12" s="5">
        <v>1000.13374132961</v>
      </c>
      <c r="AA12" s="7">
        <f t="shared" si="7"/>
        <v>-15</v>
      </c>
      <c r="AC12" s="1">
        <v>3240.0259999999998</v>
      </c>
      <c r="AD12" s="5">
        <v>444.85513520082401</v>
      </c>
      <c r="AE12" s="5">
        <v>555.16830611824696</v>
      </c>
      <c r="AF12" s="5">
        <f t="shared" si="8"/>
        <v>1000.023441319071</v>
      </c>
      <c r="AG12" s="5">
        <v>1000.02344131907</v>
      </c>
      <c r="AH12" s="7">
        <f t="shared" si="9"/>
        <v>-15</v>
      </c>
    </row>
    <row r="13" spans="1:34" x14ac:dyDescent="0.3">
      <c r="A13" s="1">
        <v>3600.029</v>
      </c>
      <c r="B13">
        <v>0.74654272513132103</v>
      </c>
      <c r="C13">
        <v>1001.3772504518</v>
      </c>
      <c r="D13" s="4">
        <f t="shared" si="0"/>
        <v>1002.1237931769314</v>
      </c>
      <c r="E13" s="5">
        <v>1002.12379317693</v>
      </c>
      <c r="F13" s="7">
        <f t="shared" si="1"/>
        <v>-15</v>
      </c>
      <c r="H13" s="1">
        <v>3600.029</v>
      </c>
      <c r="I13" s="5">
        <v>27.322932565695702</v>
      </c>
      <c r="J13" s="5">
        <v>973.298411822508</v>
      </c>
      <c r="K13" s="5">
        <f t="shared" si="2"/>
        <v>1000.6213443882037</v>
      </c>
      <c r="L13" s="5">
        <v>1000.6213443882</v>
      </c>
      <c r="M13" s="7">
        <f t="shared" si="3"/>
        <v>-15</v>
      </c>
      <c r="O13" s="1">
        <v>3600.029</v>
      </c>
      <c r="P13" s="5">
        <v>67.2040538119617</v>
      </c>
      <c r="Q13" s="5">
        <v>933.13978313765199</v>
      </c>
      <c r="R13" s="5">
        <f t="shared" si="4"/>
        <v>1000.3438369496137</v>
      </c>
      <c r="S13" s="5">
        <v>1000.34383694961</v>
      </c>
      <c r="T13" s="7">
        <f t="shared" si="5"/>
        <v>-15</v>
      </c>
      <c r="V13" s="1">
        <v>3600.029</v>
      </c>
      <c r="W13" s="5">
        <v>165.29648996870199</v>
      </c>
      <c r="X13" s="5">
        <v>834.84268325182097</v>
      </c>
      <c r="Y13" s="5">
        <f t="shared" si="6"/>
        <v>1000.1391732205229</v>
      </c>
      <c r="Z13" s="5">
        <v>1000.13917322052</v>
      </c>
      <c r="AA13" s="7">
        <f t="shared" si="7"/>
        <v>-15</v>
      </c>
      <c r="AC13" s="1">
        <v>3600.029</v>
      </c>
      <c r="AD13" s="5">
        <v>406.56668825996002</v>
      </c>
      <c r="AE13" s="5">
        <v>593.45836351397702</v>
      </c>
      <c r="AF13" s="5">
        <f t="shared" si="8"/>
        <v>1000.0250517739371</v>
      </c>
      <c r="AG13" s="5">
        <v>1000.02505177393</v>
      </c>
      <c r="AH13" s="7">
        <f t="shared" si="9"/>
        <v>-15</v>
      </c>
    </row>
    <row r="15" spans="1:34" x14ac:dyDescent="0.3">
      <c r="E15" s="3" t="s">
        <v>4</v>
      </c>
      <c r="F15" s="2">
        <f>(E13-E3)/E3</f>
        <v>2.1237016727742889E-3</v>
      </c>
      <c r="L15" s="3" t="s">
        <v>4</v>
      </c>
      <c r="M15" s="2">
        <f>(L13-L3)/L3</f>
        <v>6.2125302123321494E-4</v>
      </c>
      <c r="S15" s="3" t="s">
        <v>4</v>
      </c>
      <c r="T15" s="2">
        <f>(S13-S3)/S3</f>
        <v>3.4374560798251916E-4</v>
      </c>
      <c r="Z15" s="3" t="s">
        <v>4</v>
      </c>
      <c r="AA15" s="2">
        <f>(Z13-Z3)/Z3</f>
        <v>1.3908189758036818E-4</v>
      </c>
      <c r="AG15" s="3" t="s">
        <v>4</v>
      </c>
      <c r="AH15" s="2">
        <f>(AG13-AG3)/AG3</f>
        <v>2.4960461410890071E-5</v>
      </c>
    </row>
    <row r="17" spans="2:17" x14ac:dyDescent="0.3">
      <c r="B17">
        <f>A1</f>
        <v>2E-3</v>
      </c>
      <c r="C17" s="8">
        <f>F15</f>
        <v>2.1237016727742889E-3</v>
      </c>
      <c r="L17" t="s">
        <v>3</v>
      </c>
      <c r="M17" t="s">
        <v>9</v>
      </c>
      <c r="N17" t="s">
        <v>5</v>
      </c>
      <c r="O17" t="s">
        <v>10</v>
      </c>
      <c r="P17" t="s">
        <v>6</v>
      </c>
      <c r="Q17" t="s">
        <v>11</v>
      </c>
    </row>
    <row r="18" spans="2:17" x14ac:dyDescent="0.3">
      <c r="B18">
        <f>H1</f>
        <v>1E-3</v>
      </c>
      <c r="C18" s="8">
        <f>M15</f>
        <v>6.2125302123321494E-4</v>
      </c>
      <c r="L18" s="1">
        <v>0</v>
      </c>
      <c r="M18" s="5">
        <v>1000.00009131024</v>
      </c>
      <c r="N18" s="5">
        <v>1000.00009131024</v>
      </c>
      <c r="O18" s="5">
        <v>1000.00009131024</v>
      </c>
      <c r="P18" s="5">
        <v>1000.00009131024</v>
      </c>
      <c r="Q18" s="5">
        <v>1000.00009131024</v>
      </c>
    </row>
    <row r="19" spans="2:17" x14ac:dyDescent="0.3">
      <c r="B19">
        <f>O1</f>
        <v>7.5000000000000002E-4</v>
      </c>
      <c r="C19" s="8">
        <f>T15</f>
        <v>3.4374560798251916E-4</v>
      </c>
      <c r="L19" s="1">
        <v>360.00290000000001</v>
      </c>
      <c r="M19" s="5">
        <v>1001.0908967895</v>
      </c>
      <c r="N19" s="5">
        <v>1000.19318804102</v>
      </c>
      <c r="O19" s="5">
        <v>1000.0872891961</v>
      </c>
      <c r="P19" s="5">
        <v>1000.02753950134</v>
      </c>
      <c r="Q19" s="5">
        <v>1000.00371148806</v>
      </c>
    </row>
    <row r="20" spans="2:17" x14ac:dyDescent="0.3">
      <c r="B20">
        <f>V1</f>
        <v>5.0000000000000001E-4</v>
      </c>
      <c r="C20" s="8">
        <f>AA15</f>
        <v>1.3908189758036818E-4</v>
      </c>
      <c r="L20" s="1">
        <v>720.00570000000005</v>
      </c>
      <c r="M20" s="5">
        <v>1001.62184575907</v>
      </c>
      <c r="N20" s="5">
        <v>1000.32790667074</v>
      </c>
      <c r="O20" s="5">
        <v>1000.15385413033</v>
      </c>
      <c r="P20" s="5">
        <v>1000.0504661247101</v>
      </c>
      <c r="Q20" s="5">
        <v>1000.00702007907</v>
      </c>
    </row>
    <row r="21" spans="2:17" x14ac:dyDescent="0.3">
      <c r="B21">
        <f>AC1</f>
        <v>2.5000000000000001E-4</v>
      </c>
      <c r="C21" s="8">
        <f>AH15</f>
        <v>2.4960461410890071E-5</v>
      </c>
      <c r="L21" s="1">
        <v>1080.009</v>
      </c>
      <c r="M21" s="5">
        <v>1001.8802848792</v>
      </c>
      <c r="N21" s="5">
        <v>1000.42189639868</v>
      </c>
      <c r="O21" s="5">
        <v>1000.20466832641</v>
      </c>
      <c r="P21" s="5">
        <v>1000.06961602268</v>
      </c>
      <c r="Q21" s="5">
        <v>1000.01004390141</v>
      </c>
    </row>
    <row r="22" spans="2:17" x14ac:dyDescent="0.3">
      <c r="L22" s="1">
        <v>1440.011</v>
      </c>
      <c r="M22" s="5">
        <v>1002.00607997937</v>
      </c>
      <c r="N22" s="5">
        <v>1000.48747061791</v>
      </c>
      <c r="O22" s="5">
        <v>1000.2434587579299</v>
      </c>
      <c r="P22" s="5">
        <v>1000.08561133898</v>
      </c>
      <c r="Q22" s="5">
        <v>1000.01280746495</v>
      </c>
    </row>
    <row r="23" spans="2:17" x14ac:dyDescent="0.3">
      <c r="L23" s="1">
        <v>1800.0139999999999</v>
      </c>
      <c r="M23" s="5">
        <v>1002.06731067547</v>
      </c>
      <c r="N23" s="5">
        <v>1000.53322006651</v>
      </c>
      <c r="O23" s="5">
        <v>1000.27307051398</v>
      </c>
      <c r="P23" s="5">
        <v>1000.09897173096</v>
      </c>
      <c r="Q23" s="5">
        <v>1000.01533317003</v>
      </c>
    </row>
    <row r="24" spans="2:17" x14ac:dyDescent="0.3">
      <c r="L24" s="1">
        <v>2160.0169999999998</v>
      </c>
      <c r="M24" s="5">
        <v>1002.09711468326</v>
      </c>
      <c r="N24" s="5">
        <v>1000.5651382818</v>
      </c>
      <c r="O24" s="5">
        <v>1000.29567547249</v>
      </c>
      <c r="P24" s="5">
        <v>1000.11013125233</v>
      </c>
      <c r="Q24" s="5">
        <v>1000.01764148901</v>
      </c>
    </row>
    <row r="25" spans="2:17" x14ac:dyDescent="0.3">
      <c r="L25" s="1">
        <v>2520.02</v>
      </c>
      <c r="M25" s="5">
        <v>1002.11162176773</v>
      </c>
      <c r="N25" s="5">
        <v>1000.58740680085</v>
      </c>
      <c r="O25" s="5">
        <v>1000.31293159702</v>
      </c>
      <c r="P25" s="5">
        <v>1000.11945245468</v>
      </c>
      <c r="Q25" s="5">
        <v>1000.01975113219</v>
      </c>
    </row>
    <row r="26" spans="2:17" x14ac:dyDescent="0.3">
      <c r="L26" s="1">
        <v>2880.0230000000001</v>
      </c>
      <c r="M26" s="5">
        <v>1002.11868308315</v>
      </c>
      <c r="N26" s="5">
        <v>1000.60294297466</v>
      </c>
      <c r="O26" s="5">
        <v>1000.32610454019</v>
      </c>
      <c r="P26" s="5">
        <v>1000.12723816612</v>
      </c>
      <c r="Q26" s="5">
        <v>1000.0216791995</v>
      </c>
    </row>
    <row r="27" spans="2:17" x14ac:dyDescent="0.3">
      <c r="L27" s="1">
        <v>3240.0259999999998</v>
      </c>
      <c r="M27" s="5">
        <v>1002.12212017456</v>
      </c>
      <c r="N27" s="5">
        <v>1000.61378216411</v>
      </c>
      <c r="O27" s="5">
        <v>1000.33616047316</v>
      </c>
      <c r="P27" s="5">
        <v>1000.13374132961</v>
      </c>
      <c r="Q27" s="5">
        <v>1000.02344131907</v>
      </c>
    </row>
    <row r="28" spans="2:17" x14ac:dyDescent="0.3">
      <c r="L28" s="1">
        <v>3600.029</v>
      </c>
      <c r="M28" s="5">
        <v>1002.12379317693</v>
      </c>
      <c r="N28" s="5">
        <v>1000.6213443882</v>
      </c>
      <c r="O28" s="5">
        <v>1000.34383694961</v>
      </c>
      <c r="P28" s="5">
        <v>1000.13917322052</v>
      </c>
      <c r="Q28" s="5">
        <v>1000.02505177393</v>
      </c>
    </row>
    <row r="30" spans="2:17" x14ac:dyDescent="0.3">
      <c r="M30" s="5"/>
      <c r="P30" s="1"/>
    </row>
    <row r="31" spans="2:17" x14ac:dyDescent="0.3">
      <c r="M31" s="5"/>
      <c r="P31" s="1"/>
    </row>
    <row r="32" spans="2:17" x14ac:dyDescent="0.3">
      <c r="M32" s="5"/>
      <c r="P32" s="1"/>
    </row>
    <row r="33" spans="1:23" x14ac:dyDescent="0.3">
      <c r="A33" s="15" t="s">
        <v>9</v>
      </c>
      <c r="B33" s="15"/>
      <c r="C33" s="15"/>
      <c r="D33" s="15"/>
      <c r="E33" s="15"/>
      <c r="F33" s="15"/>
      <c r="G33" s="15"/>
      <c r="H33" s="15"/>
      <c r="I33" s="15"/>
      <c r="P33" s="1"/>
      <c r="Q33" s="15" t="s">
        <v>9</v>
      </c>
      <c r="R33" s="15"/>
      <c r="S33" s="15"/>
      <c r="T33" s="15"/>
      <c r="U33" s="15"/>
    </row>
    <row r="34" spans="1:23" x14ac:dyDescent="0.3">
      <c r="A34" s="16" t="s">
        <v>3</v>
      </c>
      <c r="B34" s="15" t="s">
        <v>17</v>
      </c>
      <c r="C34" s="15"/>
      <c r="D34" s="15"/>
      <c r="E34" s="15" t="s">
        <v>18</v>
      </c>
      <c r="F34" s="15"/>
      <c r="G34" s="15"/>
      <c r="H34" s="15"/>
      <c r="I34" s="15"/>
      <c r="P34" s="1"/>
      <c r="Q34" s="16" t="s">
        <v>3</v>
      </c>
      <c r="R34" s="15" t="s">
        <v>17</v>
      </c>
      <c r="S34" s="15"/>
      <c r="T34" s="15" t="s">
        <v>18</v>
      </c>
      <c r="U34" s="15"/>
    </row>
    <row r="35" spans="1:23" x14ac:dyDescent="0.3">
      <c r="A35" s="16"/>
      <c r="B35" t="s">
        <v>12</v>
      </c>
      <c r="C35" t="s">
        <v>13</v>
      </c>
      <c r="D35" t="s">
        <v>15</v>
      </c>
      <c r="E35" t="s">
        <v>12</v>
      </c>
      <c r="F35" t="s">
        <v>13</v>
      </c>
      <c r="G35" t="s">
        <v>15</v>
      </c>
      <c r="H35" t="s">
        <v>14</v>
      </c>
      <c r="I35" t="s">
        <v>16</v>
      </c>
      <c r="Q35" s="16"/>
      <c r="R35" t="s">
        <v>23</v>
      </c>
      <c r="S35" t="s">
        <v>24</v>
      </c>
      <c r="T35" t="s">
        <v>23</v>
      </c>
      <c r="U35" t="s">
        <v>24</v>
      </c>
    </row>
    <row r="36" spans="1:23" x14ac:dyDescent="0.3">
      <c r="A36" s="1">
        <v>0</v>
      </c>
      <c r="B36" s="5">
        <v>1000.00009131024</v>
      </c>
      <c r="C36" s="5">
        <v>1000.00009131024</v>
      </c>
      <c r="D36" s="5">
        <v>1000.00009131024</v>
      </c>
      <c r="E36" s="2">
        <f>(B36-1000)/1000</f>
        <v>9.1310240009079279E-8</v>
      </c>
      <c r="F36" s="2">
        <f t="shared" ref="F36:G46" si="10">(C36-1000)/1000</f>
        <v>9.1310240009079279E-8</v>
      </c>
      <c r="G36" s="2">
        <f t="shared" si="10"/>
        <v>9.1310240009079279E-8</v>
      </c>
      <c r="H36" s="2">
        <f>E36/2</f>
        <v>4.5655120004539639E-8</v>
      </c>
      <c r="I36" s="2">
        <f>E36/3</f>
        <v>3.0436746669693095E-8</v>
      </c>
      <c r="Q36" s="1">
        <v>0</v>
      </c>
      <c r="R36">
        <v>1000.00009131024</v>
      </c>
      <c r="S36">
        <v>1000.00009131024</v>
      </c>
      <c r="T36" s="10">
        <f>(R36-1000)/1000</f>
        <v>9.1310240009079279E-8</v>
      </c>
      <c r="U36" s="10">
        <f>(S36-1000)/1000</f>
        <v>9.1310240009079279E-8</v>
      </c>
      <c r="W36" s="1"/>
    </row>
    <row r="37" spans="1:23" x14ac:dyDescent="0.3">
      <c r="A37" s="1">
        <v>360.00290000000001</v>
      </c>
      <c r="B37" s="5">
        <v>1001.0908967895</v>
      </c>
      <c r="C37" s="5">
        <v>1000.54549415895</v>
      </c>
      <c r="D37" s="5">
        <v>1000.36369320938</v>
      </c>
      <c r="E37" s="2">
        <f t="shared" ref="E37:E46" si="11">(B37-1000)/1000</f>
        <v>1.0908967894999932E-3</v>
      </c>
      <c r="F37" s="2">
        <f t="shared" si="10"/>
        <v>5.4549415894996397E-4</v>
      </c>
      <c r="G37" s="2">
        <f t="shared" si="10"/>
        <v>3.6369320938001691E-4</v>
      </c>
      <c r="H37" s="2">
        <f t="shared" ref="H37:H46" si="12">E37/2</f>
        <v>5.4544839474999661E-4</v>
      </c>
      <c r="I37" s="2">
        <f t="shared" ref="I37:I46" si="13">E37/3</f>
        <v>3.6363226316666442E-4</v>
      </c>
      <c r="Q37" s="1">
        <v>360.00290000000001</v>
      </c>
      <c r="R37">
        <v>1000.54549415895</v>
      </c>
      <c r="S37">
        <v>1000.54549415895</v>
      </c>
      <c r="T37" s="10">
        <f t="shared" ref="T37:T46" si="14">(R37-1000)/1000</f>
        <v>5.4549415894996397E-4</v>
      </c>
      <c r="U37" s="10">
        <f t="shared" ref="U37:U46" si="15">(S37-1000)/1000</f>
        <v>5.4549415894996397E-4</v>
      </c>
      <c r="W37" s="1"/>
    </row>
    <row r="38" spans="1:23" x14ac:dyDescent="0.3">
      <c r="A38" s="1">
        <v>720.00570000000005</v>
      </c>
      <c r="B38" s="5">
        <v>1001.62184575907</v>
      </c>
      <c r="C38" s="5">
        <v>1000.8109686968299</v>
      </c>
      <c r="D38" s="5">
        <v>1000.54067623464</v>
      </c>
      <c r="E38" s="2">
        <f t="shared" si="11"/>
        <v>1.6218457590699699E-3</v>
      </c>
      <c r="F38" s="2">
        <f t="shared" si="10"/>
        <v>8.1096869682994565E-4</v>
      </c>
      <c r="G38" s="2">
        <f t="shared" si="10"/>
        <v>5.4067623464004559E-4</v>
      </c>
      <c r="H38" s="2">
        <f t="shared" si="12"/>
        <v>8.1092287953498494E-4</v>
      </c>
      <c r="I38" s="2">
        <f t="shared" si="13"/>
        <v>5.4061525302332325E-4</v>
      </c>
      <c r="Q38" s="1">
        <v>720.00570000000005</v>
      </c>
      <c r="R38">
        <v>1000.8109686968299</v>
      </c>
      <c r="S38">
        <v>1000.8109686968299</v>
      </c>
      <c r="T38" s="10">
        <f t="shared" si="14"/>
        <v>8.1096869682994565E-4</v>
      </c>
      <c r="U38" s="10">
        <f t="shared" si="15"/>
        <v>8.1096869682994565E-4</v>
      </c>
      <c r="W38" s="1"/>
    </row>
    <row r="39" spans="1:23" x14ac:dyDescent="0.3">
      <c r="A39" s="1">
        <v>1080.009</v>
      </c>
      <c r="B39" s="5">
        <v>1001.8802848792</v>
      </c>
      <c r="C39" s="5">
        <v>1000.94018828274</v>
      </c>
      <c r="D39" s="5">
        <v>1000.62682262524</v>
      </c>
      <c r="E39" s="2">
        <f t="shared" si="11"/>
        <v>1.8802848791999623E-3</v>
      </c>
      <c r="F39" s="2">
        <f t="shared" si="10"/>
        <v>9.4018828273999592E-4</v>
      </c>
      <c r="G39" s="2">
        <f t="shared" si="10"/>
        <v>6.2682262524003821E-4</v>
      </c>
      <c r="H39" s="2">
        <f t="shared" si="12"/>
        <v>9.4014243959998113E-4</v>
      </c>
      <c r="I39" s="2">
        <f t="shared" si="13"/>
        <v>6.2676162639998742E-4</v>
      </c>
      <c r="Q39" s="1">
        <v>1080.009</v>
      </c>
      <c r="R39">
        <v>1000.94018828274</v>
      </c>
      <c r="S39">
        <v>1000.94018828274</v>
      </c>
      <c r="T39" s="10">
        <f t="shared" si="14"/>
        <v>9.4018828273999592E-4</v>
      </c>
      <c r="U39" s="10">
        <f t="shared" si="15"/>
        <v>9.4018828273999592E-4</v>
      </c>
      <c r="W39" s="1"/>
    </row>
    <row r="40" spans="1:23" x14ac:dyDescent="0.3">
      <c r="A40" s="1">
        <v>1440.011</v>
      </c>
      <c r="B40" s="5">
        <v>1002.00607997937</v>
      </c>
      <c r="C40" s="5">
        <v>1001.0030858454001</v>
      </c>
      <c r="D40" s="5">
        <v>1000.66875433368</v>
      </c>
      <c r="E40" s="2">
        <f t="shared" si="11"/>
        <v>2.0060799793700426E-3</v>
      </c>
      <c r="F40" s="2">
        <f t="shared" si="10"/>
        <v>1.0030858454000509E-3</v>
      </c>
      <c r="G40" s="2">
        <f t="shared" si="10"/>
        <v>6.6875433367999902E-4</v>
      </c>
      <c r="H40" s="2">
        <f t="shared" si="12"/>
        <v>1.0030399896850213E-3</v>
      </c>
      <c r="I40" s="2">
        <f t="shared" si="13"/>
        <v>6.6869332645668085E-4</v>
      </c>
      <c r="Q40" s="1">
        <v>1440.011</v>
      </c>
      <c r="R40">
        <v>1001.0030858454001</v>
      </c>
      <c r="S40">
        <v>1001.0030858454001</v>
      </c>
      <c r="T40" s="10">
        <f t="shared" si="14"/>
        <v>1.0030858454000509E-3</v>
      </c>
      <c r="U40" s="10">
        <f t="shared" si="15"/>
        <v>1.0030858454000509E-3</v>
      </c>
      <c r="W40" s="1"/>
    </row>
    <row r="41" spans="1:23" x14ac:dyDescent="0.3">
      <c r="A41" s="1">
        <v>1800.0139999999999</v>
      </c>
      <c r="B41" s="5">
        <v>1002.06731067547</v>
      </c>
      <c r="C41" s="5">
        <v>1001.03370119958</v>
      </c>
      <c r="D41" s="5">
        <v>1000.6891645698</v>
      </c>
      <c r="E41" s="2">
        <f t="shared" si="11"/>
        <v>2.0673106754700256E-3</v>
      </c>
      <c r="F41" s="2">
        <f t="shared" si="10"/>
        <v>1.0337011995800367E-3</v>
      </c>
      <c r="G41" s="2">
        <f t="shared" si="10"/>
        <v>6.891645698000275E-4</v>
      </c>
      <c r="H41" s="2">
        <f t="shared" si="12"/>
        <v>1.0336553377350128E-3</v>
      </c>
      <c r="I41" s="2">
        <f t="shared" si="13"/>
        <v>6.8910355849000852E-4</v>
      </c>
      <c r="Q41" s="1">
        <v>1800.0139999999999</v>
      </c>
      <c r="R41">
        <v>1001.03370119958</v>
      </c>
      <c r="S41">
        <v>1001.03370119958</v>
      </c>
      <c r="T41" s="10">
        <f t="shared" si="14"/>
        <v>1.0337011995800367E-3</v>
      </c>
      <c r="U41" s="10">
        <f t="shared" si="15"/>
        <v>1.0337011995800367E-3</v>
      </c>
      <c r="W41" s="1"/>
    </row>
    <row r="42" spans="1:23" x14ac:dyDescent="0.3">
      <c r="A42" s="1">
        <v>2160.0169999999998</v>
      </c>
      <c r="B42" s="5">
        <v>1002.09711468326</v>
      </c>
      <c r="C42" s="5">
        <v>1001.04860320645</v>
      </c>
      <c r="D42" s="5">
        <v>1000.69909924105</v>
      </c>
      <c r="E42" s="2">
        <f t="shared" si="11"/>
        <v>2.0971146832599744E-3</v>
      </c>
      <c r="F42" s="2">
        <f t="shared" si="10"/>
        <v>1.048603206450025E-3</v>
      </c>
      <c r="G42" s="2">
        <f t="shared" si="10"/>
        <v>6.9909924105002121E-4</v>
      </c>
      <c r="H42" s="2">
        <f t="shared" si="12"/>
        <v>1.0485573416299872E-3</v>
      </c>
      <c r="I42" s="2">
        <f t="shared" si="13"/>
        <v>6.990382277533248E-4</v>
      </c>
      <c r="Q42" s="1">
        <v>2160.0169999999998</v>
      </c>
      <c r="R42">
        <v>1001.04860320645</v>
      </c>
      <c r="S42">
        <v>1001.04860320645</v>
      </c>
      <c r="T42" s="10">
        <f t="shared" si="14"/>
        <v>1.048603206450025E-3</v>
      </c>
      <c r="U42" s="10">
        <f t="shared" si="15"/>
        <v>1.048603206450025E-3</v>
      </c>
      <c r="W42" s="1"/>
    </row>
    <row r="43" spans="1:23" x14ac:dyDescent="0.3">
      <c r="A43" s="1">
        <v>2520.02</v>
      </c>
      <c r="B43" s="5">
        <v>1002.11162176773</v>
      </c>
      <c r="C43" s="5">
        <v>1001.05585675014</v>
      </c>
      <c r="D43" s="5">
        <v>1000.70393493684</v>
      </c>
      <c r="E43" s="2">
        <f t="shared" si="11"/>
        <v>2.1116217677299575E-3</v>
      </c>
      <c r="F43" s="2">
        <f t="shared" si="10"/>
        <v>1.0558567501400375E-3</v>
      </c>
      <c r="G43" s="2">
        <f t="shared" si="10"/>
        <v>7.0393493684002811E-4</v>
      </c>
      <c r="H43" s="2">
        <f t="shared" si="12"/>
        <v>1.0558108838649787E-3</v>
      </c>
      <c r="I43" s="2">
        <f t="shared" si="13"/>
        <v>7.0387392257665249E-4</v>
      </c>
      <c r="Q43" s="1">
        <v>2520.02</v>
      </c>
      <c r="R43">
        <v>1001.05585675014</v>
      </c>
      <c r="S43">
        <v>1001.05585675014</v>
      </c>
      <c r="T43" s="10">
        <f t="shared" si="14"/>
        <v>1.0558567501400375E-3</v>
      </c>
      <c r="U43" s="10">
        <f t="shared" si="15"/>
        <v>1.0558567501400375E-3</v>
      </c>
      <c r="W43" s="1"/>
    </row>
    <row r="44" spans="1:23" x14ac:dyDescent="0.3">
      <c r="A44" s="1">
        <v>2880.0230000000001</v>
      </c>
      <c r="B44" s="5">
        <v>1002.11868308315</v>
      </c>
      <c r="C44" s="5">
        <v>1001.05938740855</v>
      </c>
      <c r="D44" s="5">
        <v>1000.70628870912</v>
      </c>
      <c r="E44" s="2">
        <f t="shared" si="11"/>
        <v>2.1186830831500174E-3</v>
      </c>
      <c r="F44" s="2">
        <f t="shared" si="10"/>
        <v>1.0593874085500375E-3</v>
      </c>
      <c r="G44" s="2">
        <f t="shared" si="10"/>
        <v>7.0628870912003094E-4</v>
      </c>
      <c r="H44" s="2">
        <f t="shared" si="12"/>
        <v>1.0593415415750087E-3</v>
      </c>
      <c r="I44" s="2">
        <f t="shared" si="13"/>
        <v>7.0622769438333916E-4</v>
      </c>
      <c r="Q44" s="1">
        <v>2880.0230000000001</v>
      </c>
      <c r="R44">
        <v>1001.05938740856</v>
      </c>
      <c r="S44">
        <v>1001.05938740856</v>
      </c>
      <c r="T44" s="10">
        <f t="shared" si="14"/>
        <v>1.0593874085600419E-3</v>
      </c>
      <c r="U44" s="10">
        <f t="shared" si="15"/>
        <v>1.0593874085600419E-3</v>
      </c>
      <c r="W44" s="1"/>
    </row>
    <row r="45" spans="1:23" x14ac:dyDescent="0.3">
      <c r="A45" s="1">
        <v>3240.0259999999998</v>
      </c>
      <c r="B45" s="5">
        <v>1002.12212017456</v>
      </c>
      <c r="C45" s="5">
        <v>1001.0611059546</v>
      </c>
      <c r="D45" s="5">
        <v>1000.70743440648</v>
      </c>
      <c r="E45" s="2">
        <f t="shared" si="11"/>
        <v>2.1221201745599957E-3</v>
      </c>
      <c r="F45" s="2">
        <f t="shared" si="10"/>
        <v>1.0611059545999524E-3</v>
      </c>
      <c r="G45" s="2">
        <f t="shared" si="10"/>
        <v>7.0743440648004705E-4</v>
      </c>
      <c r="H45" s="2">
        <f t="shared" si="12"/>
        <v>1.0610600872799979E-3</v>
      </c>
      <c r="I45" s="2">
        <f t="shared" si="13"/>
        <v>7.0737339151999857E-4</v>
      </c>
      <c r="Q45" s="1">
        <v>3240.0259999999998</v>
      </c>
      <c r="R45">
        <v>1001.0611059546</v>
      </c>
      <c r="S45">
        <v>1001.06110595461</v>
      </c>
      <c r="T45" s="10">
        <f t="shared" si="14"/>
        <v>1.0611059545999524E-3</v>
      </c>
      <c r="U45" s="10">
        <f t="shared" si="15"/>
        <v>1.0611059546099567E-3</v>
      </c>
      <c r="W45" s="1"/>
    </row>
    <row r="46" spans="1:23" x14ac:dyDescent="0.3">
      <c r="A46" s="1">
        <v>3600.029</v>
      </c>
      <c r="B46" s="5">
        <v>1002.12379317693</v>
      </c>
      <c r="C46" s="5">
        <v>1001.06194245595</v>
      </c>
      <c r="D46" s="5">
        <v>1000.70799207405</v>
      </c>
      <c r="E46" s="2">
        <f t="shared" si="11"/>
        <v>2.1237931769300077E-3</v>
      </c>
      <c r="F46" s="2">
        <f t="shared" si="10"/>
        <v>1.0619424559499748E-3</v>
      </c>
      <c r="G46" s="2">
        <f t="shared" si="10"/>
        <v>7.0799207405002561E-4</v>
      </c>
      <c r="H46" s="2">
        <f t="shared" si="12"/>
        <v>1.0618965884650038E-3</v>
      </c>
      <c r="I46" s="2">
        <f t="shared" si="13"/>
        <v>7.0793105897666922E-4</v>
      </c>
      <c r="Q46" s="1">
        <v>3600.029</v>
      </c>
      <c r="R46">
        <v>1001.06194245595</v>
      </c>
      <c r="S46">
        <v>1001.06194245595</v>
      </c>
      <c r="T46" s="10">
        <f t="shared" si="14"/>
        <v>1.0619424559499748E-3</v>
      </c>
      <c r="U46" s="10">
        <f t="shared" si="15"/>
        <v>1.0619424559499748E-3</v>
      </c>
      <c r="W46" s="1"/>
    </row>
    <row r="48" spans="1:23" x14ac:dyDescent="0.3">
      <c r="A48" t="s">
        <v>19</v>
      </c>
      <c r="B48" t="s">
        <v>20</v>
      </c>
      <c r="C48" t="s">
        <v>21</v>
      </c>
      <c r="D48" t="s">
        <v>30</v>
      </c>
      <c r="L48" s="6"/>
      <c r="M48" s="15" t="s">
        <v>5</v>
      </c>
      <c r="N48" s="15"/>
      <c r="O48" s="15" t="s">
        <v>9</v>
      </c>
      <c r="P48" s="15"/>
    </row>
    <row r="49" spans="1:16" x14ac:dyDescent="0.3">
      <c r="A49" s="11">
        <v>0</v>
      </c>
      <c r="B49" s="4">
        <v>1000</v>
      </c>
      <c r="C49" s="10">
        <f t="shared" ref="C49:C54" si="16">(B49-1000)/1000</f>
        <v>0</v>
      </c>
      <c r="D49">
        <f>0</f>
        <v>0</v>
      </c>
      <c r="L49" t="s">
        <v>22</v>
      </c>
      <c r="M49" t="s">
        <v>20</v>
      </c>
      <c r="N49" t="s">
        <v>21</v>
      </c>
      <c r="O49" t="s">
        <v>20</v>
      </c>
      <c r="P49" t="s">
        <v>21</v>
      </c>
    </row>
    <row r="50" spans="1:16" x14ac:dyDescent="0.3">
      <c r="A50" s="11">
        <v>2.5000000000000001E-4</v>
      </c>
      <c r="B50" s="12">
        <v>1000.021</v>
      </c>
      <c r="C50" s="10">
        <f t="shared" si="16"/>
        <v>2.0999999999958162E-5</v>
      </c>
      <c r="D50">
        <f>C50/A50</f>
        <v>8.3999999999832653E-2</v>
      </c>
      <c r="L50" s="9">
        <v>1</v>
      </c>
      <c r="M50" s="4">
        <v>1000.63879</v>
      </c>
      <c r="N50" s="10">
        <f t="shared" ref="N50:N59" si="17">(M50-1000)/1000</f>
        <v>6.3878999999997178E-4</v>
      </c>
      <c r="O50">
        <v>1002.12538</v>
      </c>
      <c r="P50" s="10">
        <f t="shared" ref="P50:P59" si="18">(O50-1000)/1000</f>
        <v>2.1253799999999502E-3</v>
      </c>
    </row>
    <row r="51" spans="1:16" x14ac:dyDescent="0.3">
      <c r="A51">
        <v>5.0000000000000001E-4</v>
      </c>
      <c r="B51" s="12">
        <v>1000.083</v>
      </c>
      <c r="C51" s="10">
        <f t="shared" si="16"/>
        <v>8.2999999999969993E-5</v>
      </c>
      <c r="D51">
        <f t="shared" ref="D51:D63" si="19">C51/A51</f>
        <v>0.16599999999993997</v>
      </c>
      <c r="L51" s="9">
        <v>0.9</v>
      </c>
      <c r="M51" s="4">
        <v>1000.57492</v>
      </c>
      <c r="N51" s="10">
        <f t="shared" si="17"/>
        <v>5.7492000000002009E-4</v>
      </c>
      <c r="O51">
        <v>1001.91285</v>
      </c>
      <c r="P51" s="10">
        <f t="shared" si="18"/>
        <v>1.9128500000000486E-3</v>
      </c>
    </row>
    <row r="52" spans="1:16" x14ac:dyDescent="0.3">
      <c r="A52">
        <v>7.5000000000000002E-4</v>
      </c>
      <c r="B52" s="12">
        <v>1000.184</v>
      </c>
      <c r="C52" s="10">
        <f t="shared" si="16"/>
        <v>1.8399999999996907E-4</v>
      </c>
      <c r="D52">
        <f t="shared" si="19"/>
        <v>0.2453333333332921</v>
      </c>
      <c r="G52" s="1"/>
      <c r="L52" s="9">
        <v>0.8</v>
      </c>
      <c r="M52" s="4">
        <v>1000.51102</v>
      </c>
      <c r="N52" s="10">
        <f t="shared" si="17"/>
        <v>5.1102000000003041E-4</v>
      </c>
      <c r="O52">
        <v>1001.70028</v>
      </c>
      <c r="P52" s="10">
        <f t="shared" si="18"/>
        <v>1.7002800000000206E-3</v>
      </c>
    </row>
    <row r="53" spans="1:16" x14ac:dyDescent="0.3">
      <c r="A53" s="4">
        <v>1E-3</v>
      </c>
      <c r="B53" s="12">
        <v>1000.319</v>
      </c>
      <c r="C53" s="10">
        <f t="shared" si="16"/>
        <v>3.1899999999995999E-4</v>
      </c>
      <c r="D53">
        <f t="shared" si="19"/>
        <v>0.31899999999995998</v>
      </c>
      <c r="E53" s="1"/>
      <c r="L53" s="9">
        <v>0.7</v>
      </c>
      <c r="M53" s="4">
        <v>1000.44724</v>
      </c>
      <c r="N53" s="10">
        <f t="shared" si="17"/>
        <v>4.472399999999652E-4</v>
      </c>
      <c r="O53">
        <v>1001.48785</v>
      </c>
      <c r="P53" s="10">
        <f t="shared" si="18"/>
        <v>1.4878499999999802E-3</v>
      </c>
    </row>
    <row r="54" spans="1:16" x14ac:dyDescent="0.3">
      <c r="A54" s="4">
        <v>2E-3</v>
      </c>
      <c r="B54" s="12">
        <v>1001.063</v>
      </c>
      <c r="C54" s="10">
        <f t="shared" si="16"/>
        <v>1.0629999999999882E-3</v>
      </c>
      <c r="D54">
        <f t="shared" si="19"/>
        <v>0.53149999999999409</v>
      </c>
      <c r="L54" s="9">
        <v>0.6</v>
      </c>
      <c r="M54" s="4">
        <v>1000.38335</v>
      </c>
      <c r="N54" s="10">
        <f t="shared" si="17"/>
        <v>3.8334999999995036E-4</v>
      </c>
      <c r="O54">
        <v>1001.2753</v>
      </c>
      <c r="P54" s="10">
        <f t="shared" si="18"/>
        <v>1.2753000000000157E-3</v>
      </c>
    </row>
    <row r="55" spans="1:16" x14ac:dyDescent="0.3">
      <c r="A55" s="4">
        <v>3.0000000000000001E-3</v>
      </c>
      <c r="B55" s="4">
        <v>1001.81516265057</v>
      </c>
      <c r="C55" s="10">
        <f t="shared" ref="C55:C63" si="20">(B55-1000)/1000</f>
        <v>1.8151626505699596E-3</v>
      </c>
      <c r="D55">
        <f t="shared" si="19"/>
        <v>0.60505421685665317</v>
      </c>
      <c r="J55" s="1"/>
      <c r="L55" s="9">
        <v>0.5</v>
      </c>
      <c r="M55" s="12">
        <v>1000.31944</v>
      </c>
      <c r="N55" s="10">
        <f t="shared" si="17"/>
        <v>3.1943999999998595E-4</v>
      </c>
      <c r="O55">
        <v>1001.06274</v>
      </c>
      <c r="P55" s="10">
        <f t="shared" si="18"/>
        <v>1.0627399999999624E-3</v>
      </c>
    </row>
    <row r="56" spans="1:16" x14ac:dyDescent="0.3">
      <c r="A56" s="4">
        <v>4.0000000000000001E-3</v>
      </c>
      <c r="B56" s="4">
        <v>1002.38580182148</v>
      </c>
      <c r="C56" s="10">
        <f t="shared" si="20"/>
        <v>2.3858018214799586E-3</v>
      </c>
      <c r="D56">
        <f t="shared" si="19"/>
        <v>0.59645045536998964</v>
      </c>
      <c r="L56" s="9">
        <v>0.4</v>
      </c>
      <c r="M56" s="4">
        <v>1000.25553</v>
      </c>
      <c r="N56" s="10">
        <f t="shared" si="17"/>
        <v>2.5553000000002159E-4</v>
      </c>
      <c r="O56">
        <v>1000.85017</v>
      </c>
      <c r="P56" s="10">
        <f t="shared" si="18"/>
        <v>8.5017000000004827E-4</v>
      </c>
    </row>
    <row r="57" spans="1:16" x14ac:dyDescent="0.3">
      <c r="A57" s="4">
        <v>5.0000000000000001E-3</v>
      </c>
      <c r="B57" s="4">
        <v>1002.74698103785</v>
      </c>
      <c r="C57" s="10">
        <f t="shared" si="20"/>
        <v>2.7469810378499913E-3</v>
      </c>
      <c r="D57">
        <f t="shared" si="19"/>
        <v>0.5493962075699983</v>
      </c>
      <c r="L57" s="9">
        <v>0.3</v>
      </c>
      <c r="M57" s="4">
        <v>1000.19174</v>
      </c>
      <c r="N57" s="10">
        <f t="shared" si="17"/>
        <v>1.917399999999816E-4</v>
      </c>
      <c r="O57">
        <v>1000.63771</v>
      </c>
      <c r="P57" s="10">
        <f t="shared" si="18"/>
        <v>6.3770999999997007E-4</v>
      </c>
    </row>
    <row r="58" spans="1:16" x14ac:dyDescent="0.3">
      <c r="A58" s="4">
        <v>6.0000000000000001E-3</v>
      </c>
      <c r="B58" s="4">
        <v>1002.86977325564</v>
      </c>
      <c r="C58" s="10">
        <f t="shared" si="20"/>
        <v>2.8697732556399844E-3</v>
      </c>
      <c r="D58">
        <f t="shared" si="19"/>
        <v>0.47829554260666407</v>
      </c>
      <c r="L58" s="9">
        <v>0.2</v>
      </c>
      <c r="M58" s="4">
        <v>1000.12779</v>
      </c>
      <c r="N58" s="10">
        <f t="shared" si="17"/>
        <v>1.2779000000000452E-4</v>
      </c>
      <c r="O58">
        <v>1000.42511</v>
      </c>
      <c r="P58" s="10">
        <f t="shared" si="18"/>
        <v>4.2511000000001786E-4</v>
      </c>
    </row>
    <row r="59" spans="1:16" x14ac:dyDescent="0.3">
      <c r="A59" s="4">
        <v>7.0000000000000001E-3</v>
      </c>
      <c r="B59" s="4">
        <v>1002.6848009584</v>
      </c>
      <c r="C59" s="10">
        <f t="shared" si="20"/>
        <v>2.6848009584000466E-3</v>
      </c>
      <c r="D59">
        <f t="shared" si="19"/>
        <v>0.38354299405714953</v>
      </c>
      <c r="L59" s="9">
        <v>0.1</v>
      </c>
      <c r="M59" s="4">
        <v>1000.0639200000001</v>
      </c>
      <c r="N59" s="10">
        <f t="shared" si="17"/>
        <v>6.3920000000052826E-5</v>
      </c>
      <c r="O59">
        <v>1000.21258</v>
      </c>
      <c r="P59" s="10">
        <f t="shared" si="18"/>
        <v>2.1258000000000266E-4</v>
      </c>
    </row>
    <row r="60" spans="1:16" x14ac:dyDescent="0.3">
      <c r="A60" s="4">
        <v>8.0000000000000002E-3</v>
      </c>
      <c r="B60" s="4">
        <v>1002.08508254756</v>
      </c>
      <c r="C60" s="10">
        <f t="shared" si="20"/>
        <v>2.0850825475599776E-3</v>
      </c>
      <c r="D60">
        <f t="shared" si="19"/>
        <v>0.26063531844499721</v>
      </c>
      <c r="M60" s="1"/>
    </row>
    <row r="61" spans="1:16" x14ac:dyDescent="0.3">
      <c r="A61" s="4">
        <v>8.9999999999999993E-3</v>
      </c>
      <c r="B61" s="4">
        <v>1000.9495948170201</v>
      </c>
      <c r="C61" s="10">
        <f t="shared" si="20"/>
        <v>9.4959481702005632E-4</v>
      </c>
      <c r="D61">
        <f t="shared" si="19"/>
        <v>0.10551053522445071</v>
      </c>
      <c r="M61" s="1"/>
      <c r="O61" s="1"/>
    </row>
    <row r="62" spans="1:16" x14ac:dyDescent="0.3">
      <c r="A62" s="4">
        <v>0.01</v>
      </c>
      <c r="B62" s="4">
        <v>999.17636270910998</v>
      </c>
      <c r="C62" s="10">
        <f t="shared" si="20"/>
        <v>-8.2363729089001932E-4</v>
      </c>
      <c r="D62">
        <f t="shared" si="19"/>
        <v>-8.2363729089001927E-2</v>
      </c>
      <c r="L62" s="15" t="s">
        <v>28</v>
      </c>
      <c r="M62" s="15"/>
      <c r="N62" s="15" t="s">
        <v>29</v>
      </c>
      <c r="O62" s="15"/>
    </row>
    <row r="63" spans="1:16" x14ac:dyDescent="0.3">
      <c r="A63" s="4">
        <v>1.2500000000000001E-2</v>
      </c>
      <c r="B63">
        <v>991.68950802736197</v>
      </c>
      <c r="C63" s="10">
        <f t="shared" si="20"/>
        <v>-8.3104919726380323E-3</v>
      </c>
      <c r="D63">
        <f t="shared" si="19"/>
        <v>-0.66483935781104253</v>
      </c>
      <c r="L63" t="s">
        <v>27</v>
      </c>
      <c r="M63" t="s">
        <v>21</v>
      </c>
      <c r="N63" t="s">
        <v>27</v>
      </c>
      <c r="O63" t="s">
        <v>21</v>
      </c>
    </row>
    <row r="64" spans="1:16" x14ac:dyDescent="0.3">
      <c r="L64" s="10">
        <f>1-(1-A49)^360</f>
        <v>0</v>
      </c>
      <c r="M64" s="17">
        <f>C49</f>
        <v>0</v>
      </c>
      <c r="N64" s="10">
        <f>1-0.99998^(B66*60)</f>
        <v>0.98670069100772606</v>
      </c>
      <c r="O64" s="18">
        <f>D66</f>
        <v>-6.4666283265900123E-3</v>
      </c>
    </row>
    <row r="65" spans="1:15" x14ac:dyDescent="0.3">
      <c r="A65" t="s">
        <v>25</v>
      </c>
      <c r="B65" t="s">
        <v>26</v>
      </c>
      <c r="C65" t="s">
        <v>20</v>
      </c>
      <c r="D65" t="s">
        <v>21</v>
      </c>
      <c r="L65" s="10">
        <f>1-(1-A50)^360</f>
        <v>8.6079098110692809E-2</v>
      </c>
      <c r="M65" s="17">
        <f t="shared" ref="M65:M78" si="21">C50</f>
        <v>2.0999999999958162E-5</v>
      </c>
      <c r="N65" s="10">
        <f t="shared" ref="N65:N72" si="22">1-0.99998^(B67*60)</f>
        <v>0.94386685384517199</v>
      </c>
      <c r="O65" s="18">
        <f t="shared" ref="O65:O72" si="23">D67</f>
        <v>2.0847679977399592E-3</v>
      </c>
    </row>
    <row r="66" spans="1:15" x14ac:dyDescent="0.3">
      <c r="A66">
        <v>2</v>
      </c>
      <c r="B66">
        <f>5*24*60/A66</f>
        <v>3600</v>
      </c>
      <c r="C66">
        <v>993.53337167340999</v>
      </c>
      <c r="D66" s="14">
        <f>(C66-1000)/1000</f>
        <v>-6.4666283265900123E-3</v>
      </c>
      <c r="L66" s="10">
        <f>1-(1-A51)^360</f>
        <v>0.16476738743571162</v>
      </c>
      <c r="M66" s="17">
        <f t="shared" si="21"/>
        <v>8.2999999999969993E-5</v>
      </c>
      <c r="N66" s="10">
        <f t="shared" si="22"/>
        <v>0.88467736999064772</v>
      </c>
      <c r="O66" s="18">
        <f t="shared" si="23"/>
        <v>2.8692664122700082E-3</v>
      </c>
    </row>
    <row r="67" spans="1:15" x14ac:dyDescent="0.3">
      <c r="A67">
        <v>3</v>
      </c>
      <c r="B67">
        <f>5*24*60/A67</f>
        <v>2400</v>
      </c>
      <c r="C67" s="11">
        <v>1002.08476799774</v>
      </c>
      <c r="D67" s="14">
        <f t="shared" ref="D67:D74" si="24">(C67-1000)/1000</f>
        <v>2.0847679977399592E-3</v>
      </c>
      <c r="E67" s="1"/>
      <c r="I67" s="1"/>
      <c r="L67" s="10">
        <f t="shared" ref="L67:L78" si="25">1-(1-A52)^360</f>
        <v>0.23669783258809185</v>
      </c>
      <c r="M67" s="17">
        <f t="shared" si="21"/>
        <v>1.8399999999996907E-4</v>
      </c>
      <c r="N67" s="10">
        <f t="shared" si="22"/>
        <v>0.82236373602669166</v>
      </c>
      <c r="O67" s="18">
        <f t="shared" si="23"/>
        <v>2.6918734646100119E-3</v>
      </c>
    </row>
    <row r="68" spans="1:15" x14ac:dyDescent="0.3">
      <c r="A68">
        <v>4</v>
      </c>
      <c r="B68">
        <f>5*24*60/A68</f>
        <v>1800</v>
      </c>
      <c r="C68">
        <v>1002.86926641227</v>
      </c>
      <c r="D68" s="14">
        <f t="shared" si="24"/>
        <v>2.8692664122700082E-3</v>
      </c>
      <c r="E68" s="1"/>
      <c r="H68" s="13"/>
      <c r="I68" s="1"/>
      <c r="L68" s="10">
        <f t="shared" si="25"/>
        <v>0.30244932813489689</v>
      </c>
      <c r="M68" s="17">
        <f t="shared" si="21"/>
        <v>3.1899999999995999E-4</v>
      </c>
      <c r="N68" s="10">
        <f t="shared" si="22"/>
        <v>0.57853082678171086</v>
      </c>
      <c r="O68" s="18">
        <f t="shared" si="23"/>
        <v>1.3796392947399453E-3</v>
      </c>
    </row>
    <row r="69" spans="1:15" x14ac:dyDescent="0.3">
      <c r="A69" s="11">
        <v>5</v>
      </c>
      <c r="B69">
        <f>5*24*60/A69</f>
        <v>1440</v>
      </c>
      <c r="C69">
        <v>1002.69187346461</v>
      </c>
      <c r="D69" s="14">
        <f t="shared" si="24"/>
        <v>2.6918734646100119E-3</v>
      </c>
      <c r="F69" s="1"/>
      <c r="I69" s="1"/>
      <c r="L69" s="10">
        <f t="shared" si="25"/>
        <v>0.51359854717556819</v>
      </c>
      <c r="M69" s="17">
        <f t="shared" si="21"/>
        <v>1.0629999999999882E-3</v>
      </c>
      <c r="N69" s="10">
        <f t="shared" si="22"/>
        <v>0.3507934279304552</v>
      </c>
      <c r="O69" s="18">
        <f t="shared" si="23"/>
        <v>4.4786461210003382E-4</v>
      </c>
    </row>
    <row r="70" spans="1:15" x14ac:dyDescent="0.3">
      <c r="A70" s="11">
        <v>10</v>
      </c>
      <c r="B70">
        <f t="shared" ref="B70:B74" si="26">5*24*60/A70</f>
        <v>720</v>
      </c>
      <c r="C70">
        <v>1001.3796392947399</v>
      </c>
      <c r="D70" s="14">
        <f t="shared" si="24"/>
        <v>1.3796392947399453E-3</v>
      </c>
      <c r="I70" s="1"/>
      <c r="L70" s="10">
        <f t="shared" si="25"/>
        <v>0.66095527471417181</v>
      </c>
      <c r="M70" s="17">
        <f t="shared" si="21"/>
        <v>1.8151626505699596E-3</v>
      </c>
      <c r="N70" s="10">
        <f t="shared" si="22"/>
        <v>6.9469774179673593E-2</v>
      </c>
      <c r="O70" s="18">
        <f t="shared" si="23"/>
        <v>1.3563168599944219E-5</v>
      </c>
    </row>
    <row r="71" spans="1:15" x14ac:dyDescent="0.3">
      <c r="A71" s="11">
        <v>20</v>
      </c>
      <c r="B71">
        <f t="shared" si="26"/>
        <v>360</v>
      </c>
      <c r="C71">
        <v>1000.4478646121</v>
      </c>
      <c r="D71" s="14">
        <f t="shared" si="24"/>
        <v>4.4786461210003382E-4</v>
      </c>
      <c r="I71" s="1"/>
      <c r="L71" s="10">
        <f t="shared" si="25"/>
        <v>0.76375543144453273</v>
      </c>
      <c r="M71" s="17">
        <f t="shared" si="21"/>
        <v>2.3858018214799586E-3</v>
      </c>
      <c r="N71" s="10">
        <f t="shared" si="22"/>
        <v>3.5360053791920643E-2</v>
      </c>
      <c r="O71" s="18">
        <f t="shared" si="23"/>
        <v>3.4641372900523491E-6</v>
      </c>
    </row>
    <row r="72" spans="1:15" x14ac:dyDescent="0.3">
      <c r="A72" s="11">
        <v>120</v>
      </c>
      <c r="B72">
        <f t="shared" si="26"/>
        <v>60</v>
      </c>
      <c r="C72">
        <v>1000.0135631685999</v>
      </c>
      <c r="D72" s="14">
        <f t="shared" si="24"/>
        <v>1.3563168599944219E-5</v>
      </c>
      <c r="I72" s="1"/>
      <c r="L72" s="10">
        <f t="shared" si="25"/>
        <v>0.83544576325738074</v>
      </c>
      <c r="M72" s="17">
        <f t="shared" si="21"/>
        <v>2.7469810378499913E-3</v>
      </c>
      <c r="N72" s="10">
        <f t="shared" si="22"/>
        <v>1.1928405708238721E-2</v>
      </c>
      <c r="O72" s="18">
        <f t="shared" si="23"/>
        <v>4.6622476997981721E-7</v>
      </c>
    </row>
    <row r="73" spans="1:15" x14ac:dyDescent="0.3">
      <c r="A73" s="11">
        <v>240</v>
      </c>
      <c r="B73">
        <f t="shared" si="26"/>
        <v>30</v>
      </c>
      <c r="C73">
        <v>1000.0034641372901</v>
      </c>
      <c r="D73" s="14">
        <f t="shared" si="24"/>
        <v>3.4641372900523491E-6</v>
      </c>
      <c r="I73" s="1"/>
      <c r="L73" s="10">
        <f t="shared" si="25"/>
        <v>0.88542275300361406</v>
      </c>
      <c r="M73" s="17">
        <f t="shared" si="21"/>
        <v>2.8697732556399844E-3</v>
      </c>
    </row>
    <row r="74" spans="1:15" x14ac:dyDescent="0.3">
      <c r="A74" s="11">
        <v>720</v>
      </c>
      <c r="B74">
        <f t="shared" si="26"/>
        <v>10</v>
      </c>
      <c r="C74">
        <v>1000.00046622477</v>
      </c>
      <c r="D74" s="14">
        <f t="shared" si="24"/>
        <v>4.6622476997981721E-7</v>
      </c>
      <c r="I74" s="1"/>
      <c r="L74" s="10">
        <f t="shared" si="25"/>
        <v>0.92025022648888344</v>
      </c>
      <c r="M74" s="17">
        <f t="shared" si="21"/>
        <v>2.6848009584000466E-3</v>
      </c>
    </row>
    <row r="75" spans="1:15" x14ac:dyDescent="0.3">
      <c r="I75" s="1"/>
      <c r="L75" s="10">
        <f t="shared" si="25"/>
        <v>0.94451162896110641</v>
      </c>
      <c r="M75" s="17">
        <f t="shared" si="21"/>
        <v>2.0850825475599776E-3</v>
      </c>
    </row>
    <row r="76" spans="1:15" x14ac:dyDescent="0.3">
      <c r="I76" s="1"/>
      <c r="L76" s="10">
        <f t="shared" si="25"/>
        <v>0.9614063712634513</v>
      </c>
      <c r="M76" s="17">
        <f t="shared" si="21"/>
        <v>9.4959481702005632E-4</v>
      </c>
    </row>
    <row r="77" spans="1:15" x14ac:dyDescent="0.3">
      <c r="I77" s="1"/>
      <c r="L77" s="10">
        <f t="shared" si="25"/>
        <v>0.97316694906011436</v>
      </c>
      <c r="M77" s="17">
        <f t="shared" si="21"/>
        <v>-8.2363729089001932E-4</v>
      </c>
    </row>
    <row r="78" spans="1:15" x14ac:dyDescent="0.3">
      <c r="I78" s="1"/>
      <c r="L78" s="10">
        <f t="shared" si="25"/>
        <v>0.98920164633037644</v>
      </c>
      <c r="M78" s="17">
        <f t="shared" si="21"/>
        <v>-8.3104919726380323E-3</v>
      </c>
    </row>
  </sheetData>
  <mergeCells count="17">
    <mergeCell ref="L62:M62"/>
    <mergeCell ref="N62:O62"/>
    <mergeCell ref="O48:P48"/>
    <mergeCell ref="Q34:Q35"/>
    <mergeCell ref="R34:S34"/>
    <mergeCell ref="T34:U34"/>
    <mergeCell ref="Q33:U33"/>
    <mergeCell ref="A34:A35"/>
    <mergeCell ref="B34:D34"/>
    <mergeCell ref="E34:I34"/>
    <mergeCell ref="A33:I33"/>
    <mergeCell ref="M48:N48"/>
    <mergeCell ref="A1:F1"/>
    <mergeCell ref="H1:M1"/>
    <mergeCell ref="O1:T1"/>
    <mergeCell ref="V1:AA1"/>
    <mergeCell ref="AC1:AH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D7353-3D95-4366-9676-5B662F837027}">
  <dimension ref="A1:I12"/>
  <sheetViews>
    <sheetView workbookViewId="0">
      <selection activeCell="D1" sqref="D1"/>
    </sheetView>
  </sheetViews>
  <sheetFormatPr defaultRowHeight="14.4" x14ac:dyDescent="0.3"/>
  <cols>
    <col min="2" max="3" width="9.5546875" bestFit="1" customWidth="1"/>
    <col min="4" max="4" width="11.5546875" customWidth="1"/>
    <col min="5" max="5" width="10.6640625" customWidth="1"/>
    <col min="6" max="6" width="11.5546875" customWidth="1"/>
  </cols>
  <sheetData>
    <row r="1" spans="1:9" x14ac:dyDescent="0.3">
      <c r="A1" t="s">
        <v>3</v>
      </c>
      <c r="B1" t="s">
        <v>9</v>
      </c>
      <c r="C1" t="s">
        <v>5</v>
      </c>
      <c r="D1" t="s">
        <v>10</v>
      </c>
      <c r="E1" t="s">
        <v>6</v>
      </c>
      <c r="F1" t="s">
        <v>11</v>
      </c>
    </row>
    <row r="2" spans="1:9" x14ac:dyDescent="0.3">
      <c r="A2" s="1">
        <v>0</v>
      </c>
      <c r="B2">
        <v>1000.00009131024</v>
      </c>
      <c r="C2">
        <v>1000.00009131024</v>
      </c>
      <c r="D2">
        <v>1000.00009131024</v>
      </c>
      <c r="E2" s="11">
        <v>1000.00009131024</v>
      </c>
      <c r="F2" s="11">
        <v>1000.00009131024</v>
      </c>
      <c r="H2" s="1"/>
      <c r="I2" s="1"/>
    </row>
    <row r="3" spans="1:9" x14ac:dyDescent="0.3">
      <c r="A3" s="1">
        <v>360.00290000000001</v>
      </c>
      <c r="B3">
        <v>1000.54549415895</v>
      </c>
      <c r="C3">
        <v>1000.09663969494</v>
      </c>
      <c r="D3">
        <v>1000.04369026189</v>
      </c>
      <c r="E3" s="11">
        <v>1000.01381540854</v>
      </c>
      <c r="F3" s="11">
        <v>1000.00190139951</v>
      </c>
      <c r="H3" s="1"/>
      <c r="I3" s="1"/>
    </row>
    <row r="4" spans="1:9" x14ac:dyDescent="0.3">
      <c r="A4" s="1">
        <v>720.00570000000005</v>
      </c>
      <c r="B4">
        <v>1000.8109686968299</v>
      </c>
      <c r="C4">
        <v>1000.16399902327</v>
      </c>
      <c r="D4">
        <v>1000.07697273566</v>
      </c>
      <c r="E4" s="11">
        <v>1000.0252787225101</v>
      </c>
      <c r="F4" s="11">
        <v>1000.00355569535</v>
      </c>
      <c r="H4" s="1"/>
      <c r="I4" s="1"/>
    </row>
    <row r="5" spans="1:9" x14ac:dyDescent="0.3">
      <c r="A5" s="1">
        <v>1080.009</v>
      </c>
      <c r="B5">
        <v>1000.94018828274</v>
      </c>
      <c r="C5">
        <v>1000.21099389664</v>
      </c>
      <c r="D5">
        <v>1000.1023798387801</v>
      </c>
      <c r="E5" s="11">
        <v>1000.03485367341</v>
      </c>
      <c r="F5" s="11">
        <v>1000.00506760682</v>
      </c>
      <c r="H5" s="1"/>
      <c r="I5" s="1"/>
    </row>
    <row r="6" spans="1:9" x14ac:dyDescent="0.3">
      <c r="A6" s="1">
        <v>1440.011</v>
      </c>
      <c r="B6">
        <v>1001.0030858454001</v>
      </c>
      <c r="C6">
        <v>1000.24378101281</v>
      </c>
      <c r="D6">
        <v>1000.12177505842</v>
      </c>
      <c r="E6" s="11">
        <v>1000.04285133316</v>
      </c>
      <c r="F6" s="11">
        <v>1000.00644938887</v>
      </c>
      <c r="H6" s="1"/>
      <c r="I6" s="1"/>
    </row>
    <row r="7" spans="1:9" x14ac:dyDescent="0.3">
      <c r="A7" s="1">
        <v>1800.0139999999999</v>
      </c>
      <c r="B7">
        <v>1001.03370119958</v>
      </c>
      <c r="C7">
        <v>1000.26665574169</v>
      </c>
      <c r="D7">
        <v>1000.1365809394</v>
      </c>
      <c r="E7" s="11">
        <v>1000.04953153049</v>
      </c>
      <c r="F7" s="11">
        <v>1000.00771224166</v>
      </c>
      <c r="H7" s="1"/>
      <c r="I7" s="1"/>
    </row>
    <row r="8" spans="1:9" x14ac:dyDescent="0.3">
      <c r="A8" s="1">
        <v>2160.0169999999998</v>
      </c>
      <c r="B8">
        <v>1001.04860320645</v>
      </c>
      <c r="C8">
        <v>1000.2826148525299</v>
      </c>
      <c r="D8">
        <v>1000.14788342092</v>
      </c>
      <c r="E8" s="11">
        <v>1000.05511129229</v>
      </c>
      <c r="F8" s="11">
        <v>1000.00886640138</v>
      </c>
      <c r="H8" s="1"/>
      <c r="I8" s="1"/>
    </row>
    <row r="9" spans="1:9" x14ac:dyDescent="0.3">
      <c r="A9" s="1">
        <v>2520.02</v>
      </c>
      <c r="B9">
        <v>1001.05585675014</v>
      </c>
      <c r="C9">
        <v>1000.29374911428</v>
      </c>
      <c r="D9">
        <v>1000.15651148492</v>
      </c>
      <c r="E9" s="11">
        <v>1000.0597718944</v>
      </c>
      <c r="F9" s="11">
        <v>1000.00992122318</v>
      </c>
      <c r="H9" s="1"/>
      <c r="I9" s="1"/>
    </row>
    <row r="10" spans="1:9" x14ac:dyDescent="0.3">
      <c r="A10" s="1">
        <v>2880.0230000000001</v>
      </c>
      <c r="B10">
        <v>1001.05938740855</v>
      </c>
      <c r="C10">
        <v>1000.30151720273</v>
      </c>
      <c r="D10">
        <v>1000.16309795782</v>
      </c>
      <c r="E10" s="11">
        <v>1000.0636647509</v>
      </c>
      <c r="F10" s="11">
        <v>1000.0108852570301</v>
      </c>
      <c r="H10" s="1"/>
      <c r="I10" s="1"/>
    </row>
    <row r="11" spans="1:9" x14ac:dyDescent="0.3">
      <c r="A11" s="1">
        <v>3240.0259999999998</v>
      </c>
      <c r="B11">
        <v>1001.06110595461</v>
      </c>
      <c r="C11">
        <v>1000.3069367985401</v>
      </c>
      <c r="D11">
        <v>1000.1681259253101</v>
      </c>
      <c r="E11" s="11">
        <v>1000.06691633329</v>
      </c>
      <c r="F11" s="11">
        <v>1000.01176631699</v>
      </c>
      <c r="H11" s="1"/>
      <c r="I11" s="1"/>
    </row>
    <row r="12" spans="1:9" x14ac:dyDescent="0.3">
      <c r="A12" s="1">
        <v>3600.029</v>
      </c>
      <c r="B12">
        <v>1001.06194245595</v>
      </c>
      <c r="C12">
        <v>1000.31071791135</v>
      </c>
      <c r="D12">
        <v>1000.1719641643</v>
      </c>
      <c r="E12" s="11">
        <v>1000.06963227929</v>
      </c>
      <c r="F12" s="11">
        <v>1000.0125715445801</v>
      </c>
      <c r="H12" s="1"/>
      <c r="I12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59DB3-622A-4CCA-9B91-B3B0E08AB956}">
  <dimension ref="A1:N12"/>
  <sheetViews>
    <sheetView workbookViewId="0">
      <selection activeCell="L1" sqref="L1:L12"/>
    </sheetView>
  </sheetViews>
  <sheetFormatPr defaultRowHeight="14.4" x14ac:dyDescent="0.3"/>
  <sheetData>
    <row r="1" spans="1:14" x14ac:dyDescent="0.3">
      <c r="B1" s="9">
        <v>1</v>
      </c>
      <c r="C1" s="9">
        <v>0.9</v>
      </c>
      <c r="D1" s="9">
        <v>0.8</v>
      </c>
      <c r="E1" s="9">
        <v>0.7</v>
      </c>
      <c r="F1" s="9">
        <v>0.6</v>
      </c>
      <c r="G1" s="9">
        <v>0.5</v>
      </c>
      <c r="H1" s="9">
        <v>0.4</v>
      </c>
      <c r="I1" s="9">
        <v>0.3</v>
      </c>
      <c r="J1" s="9">
        <v>0.2</v>
      </c>
      <c r="K1" s="9">
        <v>0.1</v>
      </c>
      <c r="L1" s="9"/>
    </row>
    <row r="2" spans="1:14" x14ac:dyDescent="0.3">
      <c r="A2" s="1">
        <v>0</v>
      </c>
      <c r="B2">
        <v>1000.00009131024</v>
      </c>
      <c r="C2">
        <v>1000.00008934655</v>
      </c>
      <c r="D2" s="11">
        <v>1000.00005303383</v>
      </c>
      <c r="E2">
        <v>1000.00014472846</v>
      </c>
      <c r="F2" s="11">
        <v>1000.00012811389</v>
      </c>
      <c r="G2" s="11">
        <v>1000.00009131024</v>
      </c>
      <c r="H2" s="11">
        <v>1000.00005303383</v>
      </c>
      <c r="I2">
        <v>1000.00012811389</v>
      </c>
      <c r="J2" s="11">
        <v>1000.00005303383</v>
      </c>
      <c r="K2" s="11">
        <v>1000.00005303383</v>
      </c>
      <c r="L2" s="11"/>
      <c r="M2" s="1"/>
      <c r="N2" s="1"/>
    </row>
    <row r="3" spans="1:14" x14ac:dyDescent="0.3">
      <c r="A3" s="1">
        <v>1.1407799999999999E-5</v>
      </c>
      <c r="B3">
        <v>1000.19318806033</v>
      </c>
      <c r="C3">
        <v>1000.17387643822</v>
      </c>
      <c r="D3" s="11">
        <v>1000.15453044344</v>
      </c>
      <c r="E3">
        <v>1000.1353124767199</v>
      </c>
      <c r="F3" s="11">
        <v>1000.11598617857</v>
      </c>
      <c r="G3" s="11">
        <v>1000.09663969494</v>
      </c>
      <c r="H3" s="11">
        <v>1000.07729173986</v>
      </c>
      <c r="I3">
        <v>1000.05805714439</v>
      </c>
      <c r="J3" s="11">
        <v>1000.03867238623</v>
      </c>
      <c r="K3" s="11">
        <v>1000.01936271049</v>
      </c>
      <c r="L3" s="11"/>
      <c r="M3" s="1"/>
      <c r="N3" s="1"/>
    </row>
    <row r="4" spans="1:14" x14ac:dyDescent="0.3">
      <c r="A4" s="1">
        <v>2.281561E-5</v>
      </c>
      <c r="B4">
        <v>1000.3279067035199</v>
      </c>
      <c r="C4">
        <v>1000.29512322865</v>
      </c>
      <c r="D4" s="11">
        <v>1000.26230536464</v>
      </c>
      <c r="E4">
        <v>1000.22961554313</v>
      </c>
      <c r="F4" s="11">
        <v>1000.19681737469</v>
      </c>
      <c r="G4" s="11">
        <v>1000.16399902327</v>
      </c>
      <c r="H4" s="11">
        <v>1000.13117920132</v>
      </c>
      <c r="I4">
        <v>1000.09847274116</v>
      </c>
      <c r="J4" s="11">
        <v>1000.06561611653</v>
      </c>
      <c r="K4" s="11">
        <v>1000.03283457596</v>
      </c>
      <c r="L4" s="11"/>
      <c r="M4" s="1"/>
      <c r="N4" s="1"/>
    </row>
    <row r="5" spans="1:14" x14ac:dyDescent="0.3">
      <c r="A5" s="1">
        <v>3.4223410000000002E-5</v>
      </c>
      <c r="B5">
        <v>1000.42189644087</v>
      </c>
      <c r="C5">
        <v>1000.37971400033</v>
      </c>
      <c r="D5" s="11">
        <v>1000.33749715916</v>
      </c>
      <c r="E5">
        <v>1000.29540837056</v>
      </c>
      <c r="F5" s="11">
        <v>1000.25321122421</v>
      </c>
      <c r="G5" s="11">
        <v>1000.21099389664</v>
      </c>
      <c r="H5" s="11">
        <v>1000.16877509917</v>
      </c>
      <c r="I5">
        <v>1000.12666966503</v>
      </c>
      <c r="J5" s="11">
        <v>1000.08441406516</v>
      </c>
      <c r="K5" s="11">
        <v>1000.0422335505</v>
      </c>
      <c r="L5" s="11"/>
      <c r="M5" s="1"/>
      <c r="N5" s="1"/>
    </row>
    <row r="6" spans="1:14" x14ac:dyDescent="0.3">
      <c r="A6" s="1">
        <v>4.5631209999999998E-5</v>
      </c>
      <c r="B6">
        <v>1000.48747066665</v>
      </c>
      <c r="C6">
        <v>1000.43873080916</v>
      </c>
      <c r="D6" s="11">
        <v>1000.38995654302</v>
      </c>
      <c r="E6">
        <v>1000.34131033648</v>
      </c>
      <c r="F6" s="11">
        <v>1000.29255576465</v>
      </c>
      <c r="G6" s="11">
        <v>1000.24378101281</v>
      </c>
      <c r="H6" s="11">
        <v>1000.19500479152</v>
      </c>
      <c r="I6">
        <v>1000.14634193462</v>
      </c>
      <c r="J6" s="11">
        <v>1000.09752891113</v>
      </c>
      <c r="K6" s="11">
        <v>1000.0487909736401</v>
      </c>
      <c r="L6" s="11"/>
      <c r="M6" s="1"/>
      <c r="N6" s="1"/>
    </row>
    <row r="7" spans="1:14" x14ac:dyDescent="0.3">
      <c r="A7" s="1">
        <v>5.7039010000000001E-5</v>
      </c>
      <c r="B7">
        <v>1000.53322011982</v>
      </c>
      <c r="C7">
        <v>1000.47990532095</v>
      </c>
      <c r="D7" s="11">
        <v>1000.42655610782</v>
      </c>
      <c r="E7">
        <v>1000.3733349592</v>
      </c>
      <c r="F7" s="11">
        <v>1000.32000544001</v>
      </c>
      <c r="G7" s="11">
        <v>1000.26665574169</v>
      </c>
      <c r="H7" s="11">
        <v>1000.21330457421</v>
      </c>
      <c r="I7">
        <v>1000.16006677187</v>
      </c>
      <c r="J7" s="11">
        <v>1000.10667880233</v>
      </c>
      <c r="K7" s="11">
        <v>1000.05336591935</v>
      </c>
      <c r="L7" s="11"/>
      <c r="M7" s="1"/>
      <c r="N7" s="1"/>
    </row>
    <row r="8" spans="1:14" x14ac:dyDescent="0.3">
      <c r="A8" s="1">
        <v>6.8446820000000005E-5</v>
      </c>
      <c r="B8">
        <v>1000.5651383383</v>
      </c>
      <c r="C8">
        <v>1000.50863172032</v>
      </c>
      <c r="D8" s="11">
        <v>1000.45209068418</v>
      </c>
      <c r="E8">
        <v>1000.39567771597</v>
      </c>
      <c r="F8" s="11">
        <v>1000.33915637352</v>
      </c>
      <c r="G8" s="11">
        <v>1000.2826148525299</v>
      </c>
      <c r="H8" s="11">
        <v>1000.2260718626</v>
      </c>
      <c r="I8">
        <v>1000.16964223832</v>
      </c>
      <c r="J8" s="11">
        <v>1000.11306244642</v>
      </c>
      <c r="K8" s="11">
        <v>1000.05655774147</v>
      </c>
      <c r="L8" s="11"/>
      <c r="M8" s="1"/>
      <c r="N8" s="1"/>
    </row>
    <row r="9" spans="1:14" x14ac:dyDescent="0.3">
      <c r="A9" s="1">
        <v>7.9854620000000001E-5</v>
      </c>
      <c r="B9">
        <v>1000.58740685958</v>
      </c>
      <c r="C9">
        <v>1000.52867339138</v>
      </c>
      <c r="D9" s="11">
        <v>1000.4699055023</v>
      </c>
      <c r="E9">
        <v>1000.41126568353</v>
      </c>
      <c r="F9" s="11">
        <v>1000.35251748797</v>
      </c>
      <c r="G9" s="11">
        <v>1000.29374911428</v>
      </c>
      <c r="H9" s="11">
        <v>1000.2349792717999</v>
      </c>
      <c r="I9">
        <v>1000.17632279533</v>
      </c>
      <c r="J9" s="11">
        <v>1000.11751615095</v>
      </c>
      <c r="K9" s="11">
        <v>1000.0587845937901</v>
      </c>
      <c r="L9" s="11"/>
      <c r="M9" s="1"/>
      <c r="N9" s="1"/>
    </row>
    <row r="10" spans="1:14" x14ac:dyDescent="0.3">
      <c r="A10" s="1">
        <v>9.1262419999999997E-5</v>
      </c>
      <c r="B10">
        <v>1000.60294303494</v>
      </c>
      <c r="C10">
        <v>1000.5426559505401</v>
      </c>
      <c r="D10" s="11">
        <v>1000.4823344433599</v>
      </c>
      <c r="E10">
        <v>1000.42214100816</v>
      </c>
      <c r="F10" s="11">
        <v>1000.36183919437</v>
      </c>
      <c r="G10" s="11">
        <v>1000.30151720273</v>
      </c>
      <c r="H10" s="11">
        <v>1000.24119374242</v>
      </c>
      <c r="I10">
        <v>1000.18098364838</v>
      </c>
      <c r="J10" s="11">
        <v>1000.12062338621</v>
      </c>
      <c r="K10" s="11">
        <v>1000.06033821146</v>
      </c>
      <c r="L10" s="11"/>
      <c r="M10" s="1"/>
      <c r="N10" s="1"/>
    </row>
    <row r="11" spans="1:14" x14ac:dyDescent="0.3">
      <c r="A11" s="1">
        <v>1.0267020000000001E-4</v>
      </c>
      <c r="B11">
        <v>1000.61378222548</v>
      </c>
      <c r="C11">
        <v>1000.55241122295</v>
      </c>
      <c r="D11" s="11">
        <v>1000.49100579632</v>
      </c>
      <c r="E11">
        <v>1000.42972844283</v>
      </c>
      <c r="F11" s="11">
        <v>1000.36834270951</v>
      </c>
      <c r="G11" s="11">
        <v>1000.3069367985401</v>
      </c>
      <c r="H11" s="11">
        <v>1000.24552941897</v>
      </c>
      <c r="I11">
        <v>1000.18423540585</v>
      </c>
      <c r="J11" s="11">
        <v>1000.12279122445</v>
      </c>
      <c r="K11" s="11">
        <v>1000.0614221306</v>
      </c>
      <c r="L11" s="11"/>
      <c r="M11" s="1"/>
      <c r="N11" s="1"/>
    </row>
    <row r="12" spans="1:14" x14ac:dyDescent="0.3">
      <c r="A12" s="1">
        <v>1.14078E-4</v>
      </c>
      <c r="B12">
        <v>1000.62134445032</v>
      </c>
      <c r="C12">
        <v>1000.55921722597</v>
      </c>
      <c r="D12" s="11">
        <v>1000.49705557657</v>
      </c>
      <c r="E12">
        <v>1000.4350220011301</v>
      </c>
      <c r="F12" s="11">
        <v>1000.37288004499</v>
      </c>
      <c r="G12" s="11">
        <v>1000.31071791135</v>
      </c>
      <c r="H12" s="11">
        <v>1000.24855430915</v>
      </c>
      <c r="I12">
        <v>1000.18650407352</v>
      </c>
      <c r="J12" s="11">
        <v>1000.12430366952</v>
      </c>
      <c r="K12" s="11">
        <v>1000.06217835315</v>
      </c>
      <c r="L12" s="11"/>
      <c r="M12" s="1"/>
      <c r="N12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2D96DF-5EA1-4E29-9433-A42D8D319F15}">
  <dimension ref="A1:O20"/>
  <sheetViews>
    <sheetView workbookViewId="0">
      <selection activeCell="M5" sqref="M5:N11"/>
    </sheetView>
  </sheetViews>
  <sheetFormatPr defaultRowHeight="14.4" x14ac:dyDescent="0.3"/>
  <cols>
    <col min="13" max="13" width="10.77734375" customWidth="1"/>
    <col min="14" max="14" width="12.5546875" bestFit="1" customWidth="1"/>
  </cols>
  <sheetData>
    <row r="1" spans="1:15" x14ac:dyDescent="0.3">
      <c r="B1" s="9">
        <v>1</v>
      </c>
      <c r="C1" s="9">
        <v>0.9</v>
      </c>
      <c r="D1" s="9">
        <v>0.8</v>
      </c>
      <c r="E1" s="9">
        <v>0.7</v>
      </c>
      <c r="F1" s="9">
        <v>0.6</v>
      </c>
      <c r="G1" s="9">
        <v>0.5</v>
      </c>
      <c r="H1" s="9">
        <v>0.4</v>
      </c>
      <c r="I1" s="9">
        <v>0.3</v>
      </c>
      <c r="J1" s="9">
        <v>0.2</v>
      </c>
      <c r="K1" s="9">
        <v>0.1</v>
      </c>
      <c r="L1" s="9"/>
    </row>
    <row r="2" spans="1:15" x14ac:dyDescent="0.3">
      <c r="A2" s="1">
        <v>0</v>
      </c>
      <c r="B2" s="11">
        <v>1000.00009131024</v>
      </c>
      <c r="C2" s="11">
        <v>1000.00008934655</v>
      </c>
      <c r="D2" s="11">
        <v>1000.00005303383</v>
      </c>
      <c r="E2" s="11">
        <v>1000.00014472846</v>
      </c>
      <c r="F2" s="11">
        <v>1000.00012811389</v>
      </c>
      <c r="G2" s="11">
        <v>1000.00009131024</v>
      </c>
      <c r="H2" s="11">
        <v>1000.00005303383</v>
      </c>
      <c r="I2" s="11">
        <v>1000.00012811389</v>
      </c>
      <c r="J2" s="11">
        <v>1000.00005303383</v>
      </c>
      <c r="K2" s="11">
        <v>1000.00005303383</v>
      </c>
      <c r="L2" s="11"/>
      <c r="M2" s="1"/>
      <c r="N2" s="1"/>
    </row>
    <row r="3" spans="1:15" x14ac:dyDescent="0.3">
      <c r="A3" s="1">
        <v>360.00290000000001</v>
      </c>
      <c r="B3" s="11">
        <v>1001.09089699676</v>
      </c>
      <c r="C3" s="11">
        <v>1000.98181446971</v>
      </c>
      <c r="D3" s="11">
        <v>1000.87269755837</v>
      </c>
      <c r="E3" s="11">
        <v>1000.76370877131</v>
      </c>
      <c r="F3" s="11">
        <v>1000.65461154951</v>
      </c>
      <c r="G3" s="11">
        <v>1000.54549415895</v>
      </c>
      <c r="H3" s="11">
        <v>1000.43637530303</v>
      </c>
      <c r="I3" s="11">
        <v>1000.3273698213</v>
      </c>
      <c r="J3" s="11">
        <v>1000.21821416496</v>
      </c>
      <c r="K3" s="11">
        <v>1000.109133602</v>
      </c>
      <c r="L3" s="11"/>
      <c r="M3" s="1"/>
      <c r="N3" s="1"/>
    </row>
    <row r="4" spans="1:15" x14ac:dyDescent="0.3">
      <c r="A4" s="1">
        <v>720.00570000000005</v>
      </c>
      <c r="B4" s="11">
        <v>1001.62184606721</v>
      </c>
      <c r="C4" s="11">
        <v>1001.45966863569</v>
      </c>
      <c r="D4" s="11">
        <v>1001.29745680272</v>
      </c>
      <c r="E4" s="11">
        <v>1001.13537315094</v>
      </c>
      <c r="F4" s="11">
        <v>1000.9731810033099</v>
      </c>
      <c r="G4" s="11">
        <v>1000.8109686968299</v>
      </c>
      <c r="H4" s="11">
        <v>1000.64875492858</v>
      </c>
      <c r="I4" s="11">
        <v>1000.4866545431501</v>
      </c>
      <c r="J4" s="11">
        <v>1000.32440397605</v>
      </c>
      <c r="K4" s="11">
        <v>1000.1622285088</v>
      </c>
      <c r="L4" s="11"/>
      <c r="M4" s="1"/>
      <c r="N4" s="1"/>
    </row>
    <row r="5" spans="1:15" x14ac:dyDescent="0.3">
      <c r="A5" s="1">
        <v>1080.009</v>
      </c>
      <c r="B5" s="11">
        <v>1001.88028523644</v>
      </c>
      <c r="C5" s="11">
        <v>1001.6922638892499</v>
      </c>
      <c r="D5" s="11">
        <v>1001.50420813226</v>
      </c>
      <c r="E5" s="11">
        <v>1001.31628058415</v>
      </c>
      <c r="F5" s="11">
        <v>1001.12824451047</v>
      </c>
      <c r="G5" s="11">
        <v>1000.94018828274</v>
      </c>
      <c r="H5" s="11">
        <v>1000.75213059499</v>
      </c>
      <c r="I5" s="11">
        <v>1000.56418629426</v>
      </c>
      <c r="J5" s="11">
        <v>1000.37609180844</v>
      </c>
      <c r="K5" s="11">
        <v>1000.18807242561</v>
      </c>
      <c r="L5" s="11"/>
    </row>
    <row r="6" spans="1:15" x14ac:dyDescent="0.3">
      <c r="A6" s="1">
        <v>1440.011</v>
      </c>
      <c r="B6" s="11">
        <v>1002.0060803605101</v>
      </c>
      <c r="C6" s="11">
        <v>1001.80547950152</v>
      </c>
      <c r="D6" s="11">
        <v>1001.60484422866</v>
      </c>
      <c r="E6" s="11">
        <v>1001.40433717818</v>
      </c>
      <c r="F6" s="11">
        <v>1001.20372158764</v>
      </c>
      <c r="G6" s="11">
        <v>1001.0030858454001</v>
      </c>
      <c r="H6" s="11">
        <v>1000.80244864399</v>
      </c>
      <c r="I6" s="11">
        <v>1000.60192483165</v>
      </c>
      <c r="J6" s="11">
        <v>1000.40125083254</v>
      </c>
      <c r="K6" s="11">
        <v>1000.2006519379599</v>
      </c>
      <c r="L6" s="11"/>
    </row>
    <row r="7" spans="1:15" x14ac:dyDescent="0.3">
      <c r="A7" s="1">
        <v>1800.0139999999999</v>
      </c>
      <c r="B7" s="11">
        <v>1002.06731106824</v>
      </c>
      <c r="C7" s="11">
        <v>1001.86058713879</v>
      </c>
      <c r="D7" s="11">
        <v>1001.65382879347</v>
      </c>
      <c r="E7" s="11">
        <v>1001.4471986771</v>
      </c>
      <c r="F7" s="11">
        <v>1001.24046001362</v>
      </c>
      <c r="G7" s="11">
        <v>1001.03370119958</v>
      </c>
      <c r="H7" s="11">
        <v>1000.82694092678</v>
      </c>
      <c r="I7" s="11">
        <v>1000.62029404406</v>
      </c>
      <c r="J7" s="11">
        <v>1000.4134969737401</v>
      </c>
      <c r="K7" s="11">
        <v>1000.20677500871</v>
      </c>
      <c r="L7" s="11"/>
    </row>
    <row r="8" spans="1:15" x14ac:dyDescent="0.3">
      <c r="A8" s="1">
        <v>2160.0169999999998</v>
      </c>
      <c r="B8" s="11">
        <v>1002.0971150817001</v>
      </c>
      <c r="C8" s="11">
        <v>1001.88741075104</v>
      </c>
      <c r="D8" s="11">
        <v>1001.67767200356</v>
      </c>
      <c r="E8" s="11">
        <v>1001.46806148822</v>
      </c>
      <c r="F8" s="11">
        <v>1001.25834242234</v>
      </c>
      <c r="G8" s="11">
        <v>1001.04860320645</v>
      </c>
      <c r="H8" s="11">
        <v>1000.83886253202</v>
      </c>
      <c r="I8" s="11">
        <v>1000.62923524813</v>
      </c>
      <c r="J8" s="11">
        <v>1000.4194577762599</v>
      </c>
      <c r="K8" s="11">
        <v>1000.20975541004</v>
      </c>
      <c r="L8" s="11"/>
    </row>
    <row r="9" spans="1:15" x14ac:dyDescent="0.3">
      <c r="A9" s="1">
        <v>2520.02</v>
      </c>
      <c r="B9" s="11">
        <v>1002.11162216892</v>
      </c>
      <c r="C9" s="11">
        <v>1001.90046712961</v>
      </c>
      <c r="D9" s="11">
        <v>1001.68927767301</v>
      </c>
      <c r="E9" s="11">
        <v>1001.4782164501</v>
      </c>
      <c r="F9" s="11">
        <v>1001.26704667499</v>
      </c>
      <c r="G9" s="11">
        <v>1001.05585675014</v>
      </c>
      <c r="H9" s="11">
        <v>1000.84466536683</v>
      </c>
      <c r="I9" s="11">
        <v>1000.63358737432</v>
      </c>
      <c r="J9" s="11">
        <v>1000.42235919363</v>
      </c>
      <c r="K9" s="11">
        <v>1000.2112061187599</v>
      </c>
      <c r="L9" s="11"/>
    </row>
    <row r="10" spans="1:15" x14ac:dyDescent="0.3">
      <c r="A10" s="1">
        <v>2880.0230000000001</v>
      </c>
      <c r="B10" s="11">
        <v>1002.11868348568</v>
      </c>
      <c r="C10" s="11">
        <v>1001.90682231473</v>
      </c>
      <c r="D10" s="11">
        <v>1001.69492672626</v>
      </c>
      <c r="E10" s="11">
        <v>1001.48315937224</v>
      </c>
      <c r="F10" s="11">
        <v>1001.2712834652</v>
      </c>
      <c r="G10" s="11">
        <v>1001.05938740856</v>
      </c>
      <c r="H10" s="11">
        <v>1000.8474898935</v>
      </c>
      <c r="I10" s="11">
        <v>1000.63570576936</v>
      </c>
      <c r="J10" s="11">
        <v>1000.42377145694</v>
      </c>
      <c r="K10" s="11">
        <v>1000.21191225043</v>
      </c>
      <c r="L10" s="11"/>
      <c r="O10" s="1"/>
    </row>
    <row r="11" spans="1:15" x14ac:dyDescent="0.3">
      <c r="A11" s="1">
        <v>3240.0259999999998</v>
      </c>
      <c r="B11" s="11">
        <v>1002.12212057775</v>
      </c>
      <c r="C11" s="11">
        <v>1001.90991569761</v>
      </c>
      <c r="D11" s="11">
        <v>1001.69767639983</v>
      </c>
      <c r="E11" s="11">
        <v>1001.48556533688</v>
      </c>
      <c r="F11" s="11">
        <v>1001.27334572051</v>
      </c>
      <c r="G11" s="11">
        <v>1001.0611059546</v>
      </c>
      <c r="H11" s="11">
        <v>1000.84886473031</v>
      </c>
      <c r="I11" s="11">
        <v>1000.63673689698</v>
      </c>
      <c r="J11" s="11">
        <v>1000.4244588753299</v>
      </c>
      <c r="K11" s="11">
        <v>1000.2122559596399</v>
      </c>
      <c r="L11" s="11"/>
      <c r="O11" s="1"/>
    </row>
    <row r="12" spans="1:15" x14ac:dyDescent="0.3">
      <c r="A12" s="1">
        <v>3600.029</v>
      </c>
      <c r="B12" s="11">
        <v>1002.1237935804299</v>
      </c>
      <c r="C12" s="11">
        <v>1001.91142140003</v>
      </c>
      <c r="D12" s="11">
        <v>1001.6990148019401</v>
      </c>
      <c r="E12" s="11">
        <v>1001.48673643885</v>
      </c>
      <c r="F12" s="11">
        <v>1001.27434952215</v>
      </c>
      <c r="G12" s="11">
        <v>1001.06194245595</v>
      </c>
      <c r="H12" s="11">
        <v>1000.8495339313801</v>
      </c>
      <c r="I12" s="11">
        <v>1000.63723879779</v>
      </c>
      <c r="J12" s="11">
        <v>1000.42479347586</v>
      </c>
      <c r="K12" s="11">
        <v>1000.2124232599</v>
      </c>
      <c r="L12" s="11"/>
      <c r="M12" s="1"/>
      <c r="N12" s="1"/>
      <c r="O12" s="1"/>
    </row>
    <row r="13" spans="1:15" x14ac:dyDescent="0.3">
      <c r="O13" s="1"/>
    </row>
    <row r="14" spans="1:15" x14ac:dyDescent="0.3">
      <c r="O14" s="1"/>
    </row>
    <row r="15" spans="1:15" x14ac:dyDescent="0.3">
      <c r="F15" s="1"/>
      <c r="O15" s="1"/>
    </row>
    <row r="16" spans="1:15" x14ac:dyDescent="0.3">
      <c r="O16" s="1"/>
    </row>
    <row r="17" spans="15:15" x14ac:dyDescent="0.3">
      <c r="O17" s="1"/>
    </row>
    <row r="18" spans="15:15" x14ac:dyDescent="0.3">
      <c r="O18" s="1"/>
    </row>
    <row r="19" spans="15:15" x14ac:dyDescent="0.3">
      <c r="O19" s="1"/>
    </row>
    <row r="20" spans="15:15" x14ac:dyDescent="0.3">
      <c r="O20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99031-5671-4DAB-AA64-EDB11AB3E2CB}">
  <dimension ref="A1:B24"/>
  <sheetViews>
    <sheetView workbookViewId="0">
      <selection sqref="A1:B24"/>
    </sheetView>
  </sheetViews>
  <sheetFormatPr defaultRowHeight="14.4" x14ac:dyDescent="0.3"/>
  <cols>
    <col min="1" max="1" width="8.88671875" style="10"/>
    <col min="2" max="2" width="10.88671875" bestFit="1" customWidth="1"/>
  </cols>
  <sheetData>
    <row r="1" spans="1:2" x14ac:dyDescent="0.3">
      <c r="A1" s="10">
        <v>0</v>
      </c>
      <c r="B1" s="19">
        <v>0</v>
      </c>
    </row>
    <row r="2" spans="1:2" x14ac:dyDescent="0.3">
      <c r="A2" s="10">
        <v>1.1928405708238721E-2</v>
      </c>
      <c r="B2" s="19">
        <v>4.6622476997981721E-7</v>
      </c>
    </row>
    <row r="3" spans="1:2" x14ac:dyDescent="0.3">
      <c r="A3" s="10">
        <v>3.5360053791920643E-2</v>
      </c>
      <c r="B3" s="19">
        <v>3.4641372900523491E-6</v>
      </c>
    </row>
    <row r="4" spans="1:2" x14ac:dyDescent="0.3">
      <c r="A4" s="10">
        <v>6.9469774179673593E-2</v>
      </c>
      <c r="B4" s="19">
        <v>1.3563168599944219E-5</v>
      </c>
    </row>
    <row r="5" spans="1:2" x14ac:dyDescent="0.3">
      <c r="A5" s="10">
        <v>8.6079098110692809E-2</v>
      </c>
      <c r="B5" s="19">
        <v>2.0999999999958162E-5</v>
      </c>
    </row>
    <row r="6" spans="1:2" x14ac:dyDescent="0.3">
      <c r="A6" s="10">
        <v>0.16476738743571162</v>
      </c>
      <c r="B6" s="19">
        <v>8.2999999999969993E-5</v>
      </c>
    </row>
    <row r="7" spans="1:2" x14ac:dyDescent="0.3">
      <c r="A7" s="10">
        <v>0.23669783258809185</v>
      </c>
      <c r="B7" s="19">
        <v>1.8399999999996907E-4</v>
      </c>
    </row>
    <row r="8" spans="1:2" x14ac:dyDescent="0.3">
      <c r="A8" s="10">
        <v>0.30244932813489689</v>
      </c>
      <c r="B8" s="19">
        <v>3.1899999999995999E-4</v>
      </c>
    </row>
    <row r="9" spans="1:2" x14ac:dyDescent="0.3">
      <c r="A9" s="10">
        <v>0.3507934279304552</v>
      </c>
      <c r="B9" s="19">
        <v>4.4786461210003382E-4</v>
      </c>
    </row>
    <row r="10" spans="1:2" x14ac:dyDescent="0.3">
      <c r="A10" s="10">
        <v>0.51359854717556819</v>
      </c>
      <c r="B10" s="19">
        <v>1.0629999999999882E-3</v>
      </c>
    </row>
    <row r="11" spans="1:2" x14ac:dyDescent="0.3">
      <c r="A11" s="10">
        <v>0.57853082678171086</v>
      </c>
      <c r="B11" s="19">
        <v>1.3796392947399453E-3</v>
      </c>
    </row>
    <row r="12" spans="1:2" x14ac:dyDescent="0.3">
      <c r="A12" s="10">
        <v>0.66095527471417181</v>
      </c>
      <c r="B12" s="19">
        <v>1.8151626505699596E-3</v>
      </c>
    </row>
    <row r="13" spans="1:2" x14ac:dyDescent="0.3">
      <c r="A13" s="10">
        <v>0.76375543144453273</v>
      </c>
      <c r="B13" s="19">
        <v>2.3858018214799586E-3</v>
      </c>
    </row>
    <row r="14" spans="1:2" x14ac:dyDescent="0.3">
      <c r="A14" s="10">
        <v>0.82236373602669166</v>
      </c>
      <c r="B14" s="19">
        <v>2.6918734646100119E-3</v>
      </c>
    </row>
    <row r="15" spans="1:2" x14ac:dyDescent="0.3">
      <c r="A15" s="10">
        <v>0.83544576325738074</v>
      </c>
      <c r="B15" s="19">
        <v>2.7469810378499913E-3</v>
      </c>
    </row>
    <row r="16" spans="1:2" x14ac:dyDescent="0.3">
      <c r="A16" s="10">
        <v>0.88467736999064772</v>
      </c>
      <c r="B16" s="19">
        <v>2.8692664122700082E-3</v>
      </c>
    </row>
    <row r="17" spans="1:2" x14ac:dyDescent="0.3">
      <c r="A17" s="10">
        <v>0.88542275300361406</v>
      </c>
      <c r="B17" s="19">
        <v>2.8697732556399844E-3</v>
      </c>
    </row>
    <row r="18" spans="1:2" x14ac:dyDescent="0.3">
      <c r="A18" s="10">
        <v>0.92025022648888344</v>
      </c>
      <c r="B18" s="19">
        <v>2.6848009584000466E-3</v>
      </c>
    </row>
    <row r="19" spans="1:2" x14ac:dyDescent="0.3">
      <c r="A19" s="10">
        <v>0.94386685384517199</v>
      </c>
      <c r="B19" s="19">
        <v>2.0847679977399592E-3</v>
      </c>
    </row>
    <row r="20" spans="1:2" x14ac:dyDescent="0.3">
      <c r="A20" s="10">
        <v>0.94451162896110641</v>
      </c>
      <c r="B20" s="19">
        <v>2.0850825475599776E-3</v>
      </c>
    </row>
    <row r="21" spans="1:2" x14ac:dyDescent="0.3">
      <c r="A21" s="10">
        <v>0.9614063712634513</v>
      </c>
      <c r="B21" s="19">
        <v>9.4959481702005632E-4</v>
      </c>
    </row>
    <row r="22" spans="1:2" x14ac:dyDescent="0.3">
      <c r="A22" s="10">
        <v>0.97316694906011436</v>
      </c>
      <c r="B22" s="19">
        <v>-8.2363729089001932E-4</v>
      </c>
    </row>
    <row r="23" spans="1:2" x14ac:dyDescent="0.3">
      <c r="A23" s="10">
        <v>0.98670069100772606</v>
      </c>
      <c r="B23" s="19">
        <v>-6.4666283265900123E-3</v>
      </c>
    </row>
    <row r="24" spans="1:2" x14ac:dyDescent="0.3">
      <c r="A24" s="10">
        <v>0.98920164633037644</v>
      </c>
      <c r="B24" s="19">
        <v>-8.3104919726380323E-3</v>
      </c>
    </row>
  </sheetData>
  <sortState xmlns:xlrd2="http://schemas.microsoft.com/office/spreadsheetml/2017/richdata2" ref="A1:B24">
    <sortCondition ref="A1:A2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Sheet3 (2)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Barlow</dc:creator>
  <cp:lastModifiedBy>Jack Barlow</cp:lastModifiedBy>
  <dcterms:created xsi:type="dcterms:W3CDTF">2022-09-26T22:02:53Z</dcterms:created>
  <dcterms:modified xsi:type="dcterms:W3CDTF">2022-10-07T15:28:10Z</dcterms:modified>
</cp:coreProperties>
</file>