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준민\Documents\"/>
    </mc:Choice>
  </mc:AlternateContent>
  <xr:revisionPtr revIDLastSave="0" documentId="8_{90758263-5DD7-48F3-A74D-5B7D7EB7D352}" xr6:coauthVersionLast="44" xr6:coauthVersionMax="44" xr10:uidLastSave="{00000000-0000-0000-0000-000000000000}"/>
  <bookViews>
    <workbookView xWindow="-120" yWindow="-120" windowWidth="29040" windowHeight="15840" xr2:uid="{2A72C77F-71CE-4DCA-931D-B1B0A2CEE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J25" i="1"/>
  <c r="J26" i="1"/>
  <c r="I25" i="1"/>
  <c r="J5" i="1"/>
  <c r="J24" i="1"/>
  <c r="I24" i="1"/>
  <c r="J23" i="1"/>
  <c r="I23" i="1"/>
  <c r="J22" i="1"/>
  <c r="J21" i="1"/>
  <c r="I22" i="1"/>
  <c r="I21" i="1"/>
  <c r="J11" i="1"/>
  <c r="J17" i="1"/>
  <c r="J19" i="1"/>
  <c r="I19" i="1"/>
  <c r="I13" i="1"/>
  <c r="I14" i="1"/>
  <c r="I15" i="1"/>
  <c r="I16" i="1"/>
  <c r="J13" i="1"/>
  <c r="J14" i="1"/>
  <c r="J15" i="1"/>
  <c r="J16" i="1"/>
  <c r="J12" i="1"/>
  <c r="I12" i="1"/>
  <c r="J20" i="1"/>
  <c r="I20" i="1"/>
  <c r="I17" i="1"/>
  <c r="J18" i="1"/>
  <c r="I11" i="1"/>
  <c r="I18" i="1"/>
  <c r="J9" i="1"/>
  <c r="J10" i="1"/>
  <c r="I10" i="1"/>
  <c r="I9" i="1"/>
  <c r="J8" i="1"/>
  <c r="J7" i="1"/>
  <c r="I8" i="1"/>
  <c r="I7" i="1"/>
  <c r="I6" i="1"/>
  <c r="J6" i="1"/>
  <c r="I5" i="1"/>
  <c r="H15" i="1" l="1"/>
  <c r="H5" i="1"/>
  <c r="H6" i="1"/>
  <c r="H24" i="1"/>
  <c r="H21" i="1"/>
  <c r="H16" i="1"/>
  <c r="H20" i="1"/>
  <c r="H12" i="1"/>
  <c r="H11" i="1"/>
  <c r="H8" i="1"/>
  <c r="H7" i="1"/>
  <c r="H26" i="1"/>
  <c r="H14" i="1"/>
  <c r="H25" i="1"/>
  <c r="H19" i="1"/>
  <c r="H13" i="1"/>
  <c r="H18" i="1"/>
  <c r="H23" i="1"/>
  <c r="H17" i="1"/>
  <c r="H10" i="1"/>
  <c r="H22" i="1"/>
  <c r="H9" i="1"/>
</calcChain>
</file>

<file path=xl/sharedStrings.xml><?xml version="1.0" encoding="utf-8"?>
<sst xmlns="http://schemas.openxmlformats.org/spreadsheetml/2006/main" count="55" uniqueCount="49">
  <si>
    <t>작업</t>
    <phoneticPr fontId="4" type="noConversion"/>
  </si>
  <si>
    <t>WBS</t>
    <phoneticPr fontId="4" type="noConversion"/>
  </si>
  <si>
    <t>시작일</t>
    <phoneticPr fontId="4" type="noConversion"/>
  </si>
  <si>
    <t>종료일</t>
    <phoneticPr fontId="4" type="noConversion"/>
  </si>
  <si>
    <t>요구분석</t>
    <phoneticPr fontId="4" type="noConversion"/>
  </si>
  <si>
    <t>1.2.1</t>
    <phoneticPr fontId="4" type="noConversion"/>
  </si>
  <si>
    <t>1.2.2</t>
    <phoneticPr fontId="4" type="noConversion"/>
  </si>
  <si>
    <t>설계</t>
    <phoneticPr fontId="4" type="noConversion"/>
  </si>
  <si>
    <t>2.1.1</t>
    <phoneticPr fontId="4" type="noConversion"/>
  </si>
  <si>
    <t>2.1.2</t>
    <phoneticPr fontId="4" type="noConversion"/>
  </si>
  <si>
    <t>2.2.1</t>
    <phoneticPr fontId="4" type="noConversion"/>
  </si>
  <si>
    <t>2.2.2</t>
    <phoneticPr fontId="4" type="noConversion"/>
  </si>
  <si>
    <t>기간</t>
    <phoneticPr fontId="4" type="noConversion"/>
  </si>
  <si>
    <t xml:space="preserve">  UI설계</t>
    <phoneticPr fontId="4" type="noConversion"/>
  </si>
  <si>
    <t xml:space="preserve">   요구사항 정의</t>
    <phoneticPr fontId="4" type="noConversion"/>
  </si>
  <si>
    <t>개발</t>
    <phoneticPr fontId="4" type="noConversion"/>
  </si>
  <si>
    <t xml:space="preserve">      사용자 정보 화면</t>
    <phoneticPr fontId="4" type="noConversion"/>
  </si>
  <si>
    <t xml:space="preserve">      로그인 화면</t>
    <phoneticPr fontId="4" type="noConversion"/>
  </si>
  <si>
    <t xml:space="preserve">      카테고리</t>
    <phoneticPr fontId="4" type="noConversion"/>
  </si>
  <si>
    <t xml:space="preserve">      상담 예약 화면</t>
    <phoneticPr fontId="4" type="noConversion"/>
  </si>
  <si>
    <t xml:space="preserve">      Architecture 설계</t>
    <phoneticPr fontId="4" type="noConversion"/>
  </si>
  <si>
    <t xml:space="preserve">      프로그램 설계</t>
    <phoneticPr fontId="4" type="noConversion"/>
  </si>
  <si>
    <t xml:space="preserve">      데이터베이스 설계</t>
    <phoneticPr fontId="4" type="noConversion"/>
  </si>
  <si>
    <t>2.1.3</t>
    <phoneticPr fontId="4" type="noConversion"/>
  </si>
  <si>
    <t>2.1.4</t>
    <phoneticPr fontId="4" type="noConversion"/>
  </si>
  <si>
    <t>2.2.3</t>
    <phoneticPr fontId="4" type="noConversion"/>
  </si>
  <si>
    <t>3.3.1</t>
    <phoneticPr fontId="4" type="noConversion"/>
  </si>
  <si>
    <t>3.3.2</t>
    <phoneticPr fontId="4" type="noConversion"/>
  </si>
  <si>
    <t xml:space="preserve">  데이터베이스</t>
    <phoneticPr fontId="4" type="noConversion"/>
  </si>
  <si>
    <t xml:space="preserve">  프로그램 코딩</t>
    <phoneticPr fontId="4" type="noConversion"/>
  </si>
  <si>
    <t xml:space="preserve">  테스트</t>
    <phoneticPr fontId="4" type="noConversion"/>
  </si>
  <si>
    <t xml:space="preserve">      통합테스트</t>
    <phoneticPr fontId="4" type="noConversion"/>
  </si>
  <si>
    <t xml:space="preserve">      시스템 테스트</t>
    <phoneticPr fontId="4" type="noConversion"/>
  </si>
  <si>
    <t>담당자</t>
    <phoneticPr fontId="4" type="noConversion"/>
  </si>
  <si>
    <t>허지영</t>
    <phoneticPr fontId="4" type="noConversion"/>
  </si>
  <si>
    <t>허지영,박준민</t>
    <phoneticPr fontId="4" type="noConversion"/>
  </si>
  <si>
    <t>오승택</t>
    <phoneticPr fontId="4" type="noConversion"/>
  </si>
  <si>
    <t>정현석</t>
    <phoneticPr fontId="4" type="noConversion"/>
  </si>
  <si>
    <t>정현석,오승택</t>
    <phoneticPr fontId="4" type="noConversion"/>
  </si>
  <si>
    <t>1.2.3</t>
    <phoneticPr fontId="4" type="noConversion"/>
  </si>
  <si>
    <t>프로세스 모델링</t>
    <phoneticPr fontId="4" type="noConversion"/>
  </si>
  <si>
    <t>데이터 모델링</t>
    <phoneticPr fontId="4" type="noConversion"/>
  </si>
  <si>
    <t>Usecase diagram 만들기</t>
    <phoneticPr fontId="4" type="noConversion"/>
  </si>
  <si>
    <t>오승택,정현석</t>
    <phoneticPr fontId="4" type="noConversion"/>
  </si>
  <si>
    <t xml:space="preserve">   논리모델 구축</t>
    <phoneticPr fontId="4" type="noConversion"/>
  </si>
  <si>
    <t xml:space="preserve">  시스템설계</t>
    <phoneticPr fontId="4" type="noConversion"/>
  </si>
  <si>
    <t>박준민,허지영</t>
    <phoneticPr fontId="4" type="noConversion"/>
  </si>
  <si>
    <t>오승택,박준민</t>
    <phoneticPr fontId="4" type="noConversion"/>
  </si>
  <si>
    <t>박준민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</si>
</sst>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2" formatCode="m&quot;/&quot;d;@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HY그래픽M"/>
      <family val="1"/>
      <charset val="129"/>
    </font>
    <font>
      <b/>
      <sz val="14"/>
      <color theme="1"/>
      <name val="HY그래픽M"/>
      <family val="1"/>
      <charset val="129"/>
    </font>
    <font>
      <b/>
      <sz val="12"/>
      <color theme="1"/>
      <name val="HY그래픽M"/>
      <family val="1"/>
      <charset val="129"/>
    </font>
    <font>
      <b/>
      <sz val="16"/>
      <color theme="1"/>
      <name val="HY그래픽M"/>
      <family val="1"/>
      <charset val="129"/>
    </font>
    <font>
      <b/>
      <sz val="11"/>
      <color theme="1"/>
      <name val="HY그래픽M"/>
      <family val="1"/>
      <charset val="129"/>
    </font>
    <font>
      <sz val="10"/>
      <color theme="1"/>
      <name val="HY그래픽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41" fontId="6" fillId="3" borderId="2" xfId="1" applyFont="1" applyFill="1" applyBorder="1" applyAlignment="1">
      <alignment horizontal="center" vertical="center"/>
    </xf>
    <xf numFmtId="41" fontId="6" fillId="3" borderId="3" xfId="1" applyFont="1" applyFill="1" applyBorder="1" applyAlignment="1">
      <alignment horizontal="center" vertical="center"/>
    </xf>
    <xf numFmtId="41" fontId="6" fillId="3" borderId="4" xfId="1" applyFont="1" applyFill="1" applyBorder="1" applyAlignment="1">
      <alignment horizontal="center" vertical="center"/>
    </xf>
    <xf numFmtId="41" fontId="6" fillId="3" borderId="5" xfId="1" applyFont="1" applyFill="1" applyBorder="1" applyAlignment="1">
      <alignment horizontal="center" vertical="center"/>
    </xf>
    <xf numFmtId="41" fontId="6" fillId="3" borderId="6" xfId="1" applyFont="1" applyFill="1" applyBorder="1" applyAlignment="1">
      <alignment horizontal="center" vertical="center"/>
    </xf>
    <xf numFmtId="41" fontId="6" fillId="3" borderId="7" xfId="1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82" fontId="5" fillId="3" borderId="8" xfId="0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7" fillId="5" borderId="1" xfId="0" applyFont="1" applyFill="1" applyBorder="1" applyAlignment="1">
      <alignment horizontal="right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3" fillId="5" borderId="0" xfId="0" applyFont="1" applyFill="1" applyBorder="1">
      <alignment vertical="center"/>
    </xf>
    <xf numFmtId="0" fontId="9" fillId="5" borderId="10" xfId="0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5" borderId="11" xfId="0" applyFont="1" applyFill="1" applyBorder="1">
      <alignment vertical="center"/>
    </xf>
    <xf numFmtId="0" fontId="3" fillId="5" borderId="0" xfId="2" applyFont="1" applyFill="1" applyBorder="1">
      <alignment vertical="center"/>
    </xf>
    <xf numFmtId="0" fontId="9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7" fillId="5" borderId="10" xfId="0" applyFont="1" applyFill="1" applyBorder="1">
      <alignment vertical="center"/>
    </xf>
    <xf numFmtId="0" fontId="7" fillId="5" borderId="9" xfId="0" applyFont="1" applyFill="1" applyBorder="1">
      <alignment vertical="center"/>
    </xf>
    <xf numFmtId="0" fontId="7" fillId="5" borderId="11" xfId="0" applyFont="1" applyFill="1" applyBorder="1">
      <alignment vertical="center"/>
    </xf>
    <xf numFmtId="0" fontId="8" fillId="5" borderId="10" xfId="0" applyFont="1" applyFill="1" applyBorder="1">
      <alignment vertical="center"/>
    </xf>
    <xf numFmtId="0" fontId="7" fillId="5" borderId="9" xfId="0" applyFont="1" applyFill="1" applyBorder="1">
      <alignment vertical="center"/>
    </xf>
    <xf numFmtId="0" fontId="7" fillId="5" borderId="11" xfId="0" applyFont="1" applyFill="1" applyBorder="1">
      <alignment vertical="center"/>
    </xf>
    <xf numFmtId="0" fontId="9" fillId="5" borderId="10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10" fillId="5" borderId="10" xfId="0" applyFont="1" applyFill="1" applyBorder="1">
      <alignment vertical="center"/>
    </xf>
    <xf numFmtId="0" fontId="10" fillId="5" borderId="9" xfId="0" applyFont="1" applyFill="1" applyBorder="1">
      <alignment vertical="center"/>
    </xf>
    <xf numFmtId="0" fontId="10" fillId="5" borderId="11" xfId="0" applyFont="1" applyFill="1" applyBorder="1">
      <alignment vertical="center"/>
    </xf>
    <xf numFmtId="0" fontId="11" fillId="5" borderId="10" xfId="0" applyFont="1" applyFill="1" applyBorder="1">
      <alignment vertical="center"/>
    </xf>
    <xf numFmtId="0" fontId="11" fillId="5" borderId="9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0" fontId="0" fillId="5" borderId="10" xfId="0" applyFill="1" applyBorder="1" applyAlignment="1">
      <alignment horizontal="center" vertical="center"/>
    </xf>
    <xf numFmtId="0" fontId="3" fillId="5" borderId="2" xfId="0" applyFont="1" applyFill="1" applyBorder="1">
      <alignment vertical="center"/>
    </xf>
    <xf numFmtId="0" fontId="3" fillId="5" borderId="3" xfId="0" applyFont="1" applyFill="1" applyBorder="1">
      <alignment vertical="center"/>
    </xf>
    <xf numFmtId="10" fontId="3" fillId="5" borderId="3" xfId="0" applyNumberFormat="1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3" xfId="2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5" borderId="7" xfId="0" applyFont="1" applyFill="1" applyBorder="1">
      <alignment vertical="center"/>
    </xf>
    <xf numFmtId="0" fontId="7" fillId="5" borderId="8" xfId="0" applyFont="1" applyFill="1" applyBorder="1" applyAlignment="1">
      <alignment horizontal="right" vertical="center"/>
    </xf>
    <xf numFmtId="0" fontId="7" fillId="5" borderId="2" xfId="0" applyFont="1" applyFill="1" applyBorder="1">
      <alignment vertical="center"/>
    </xf>
    <xf numFmtId="0" fontId="7" fillId="5" borderId="3" xfId="0" applyFont="1" applyFill="1" applyBorder="1">
      <alignment vertical="center"/>
    </xf>
    <xf numFmtId="0" fontId="7" fillId="5" borderId="4" xfId="0" applyFont="1" applyFill="1" applyBorder="1">
      <alignment vertical="center"/>
    </xf>
    <xf numFmtId="0" fontId="7" fillId="5" borderId="8" xfId="0" applyFont="1" applyFill="1" applyBorder="1" applyAlignment="1">
      <alignment horizontal="center" vertical="center"/>
    </xf>
    <xf numFmtId="14" fontId="7" fillId="5" borderId="8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7" fillId="4" borderId="14" xfId="0" applyFont="1" applyFill="1" applyBorder="1" applyAlignment="1">
      <alignment horizontal="right" vertical="center"/>
    </xf>
    <xf numFmtId="0" fontId="11" fillId="4" borderId="14" xfId="0" applyFont="1" applyFill="1" applyBorder="1">
      <alignment vertical="center"/>
    </xf>
    <xf numFmtId="0" fontId="7" fillId="4" borderId="14" xfId="0" applyFont="1" applyFill="1" applyBorder="1" applyAlignment="1">
      <alignment horizontal="center" vertical="center"/>
    </xf>
    <xf numFmtId="14" fontId="7" fillId="4" borderId="14" xfId="0" applyNumberFormat="1" applyFont="1" applyFill="1" applyBorder="1">
      <alignment vertical="center"/>
    </xf>
    <xf numFmtId="0" fontId="0" fillId="4" borderId="14" xfId="0" applyFill="1" applyBorder="1">
      <alignment vertical="center"/>
    </xf>
    <xf numFmtId="0" fontId="7" fillId="4" borderId="14" xfId="0" applyFont="1" applyFill="1" applyBorder="1">
      <alignment vertical="center"/>
    </xf>
  </cellXfs>
  <cellStyles count="3">
    <cellStyle name="나쁨" xfId="2" builtinId="27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16145</xdr:colOff>
      <xdr:row>6</xdr:row>
      <xdr:rowOff>72649</xdr:rowOff>
    </xdr:from>
    <xdr:to>
      <xdr:col>17</xdr:col>
      <xdr:colOff>16144</xdr:colOff>
      <xdr:row>6</xdr:row>
      <xdr:rowOff>137225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EFE1502-86E2-48B6-97AB-15016BE88153}"/>
            </a:ext>
          </a:extLst>
        </xdr:cNvPr>
        <xdr:cNvSpPr/>
      </xdr:nvSpPr>
      <xdr:spPr>
        <a:xfrm>
          <a:off x="10404853" y="1364174"/>
          <a:ext cx="1678982" cy="64576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7104</xdr:colOff>
      <xdr:row>5</xdr:row>
      <xdr:rowOff>71679</xdr:rowOff>
    </xdr:from>
    <xdr:to>
      <xdr:col>13</xdr:col>
      <xdr:colOff>0</xdr:colOff>
      <xdr:row>5</xdr:row>
      <xdr:rowOff>153368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30C5796-683F-4170-9998-4B8C216DFE36}"/>
            </a:ext>
          </a:extLst>
        </xdr:cNvPr>
        <xdr:cNvSpPr/>
      </xdr:nvSpPr>
      <xdr:spPr>
        <a:xfrm>
          <a:off x="9976066" y="1153332"/>
          <a:ext cx="412642" cy="8168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15176</xdr:colOff>
      <xdr:row>7</xdr:row>
      <xdr:rowOff>88793</xdr:rowOff>
    </xdr:from>
    <xdr:to>
      <xdr:col>15</xdr:col>
      <xdr:colOff>8072</xdr:colOff>
      <xdr:row>7</xdr:row>
      <xdr:rowOff>153369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46969025-191B-49C3-86F2-9746A22DACE7}"/>
            </a:ext>
          </a:extLst>
        </xdr:cNvPr>
        <xdr:cNvSpPr/>
      </xdr:nvSpPr>
      <xdr:spPr>
        <a:xfrm>
          <a:off x="10403884" y="1590191"/>
          <a:ext cx="832387" cy="645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411673</xdr:colOff>
      <xdr:row>8</xdr:row>
      <xdr:rowOff>79752</xdr:rowOff>
    </xdr:from>
    <xdr:to>
      <xdr:col>17</xdr:col>
      <xdr:colOff>7102</xdr:colOff>
      <xdr:row>8</xdr:row>
      <xdr:rowOff>145297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48DFB910-4C66-45BA-B8B6-7E18AC5631F9}"/>
            </a:ext>
          </a:extLst>
        </xdr:cNvPr>
        <xdr:cNvSpPr/>
      </xdr:nvSpPr>
      <xdr:spPr>
        <a:xfrm>
          <a:off x="11220126" y="1823311"/>
          <a:ext cx="854667" cy="6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14207</xdr:colOff>
      <xdr:row>9</xdr:row>
      <xdr:rowOff>70711</xdr:rowOff>
    </xdr:from>
    <xdr:to>
      <xdr:col>16</xdr:col>
      <xdr:colOff>8072</xdr:colOff>
      <xdr:row>9</xdr:row>
      <xdr:rowOff>145297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D3200B9A-7383-45B7-AB7A-2258D0C85D9E}"/>
            </a:ext>
          </a:extLst>
        </xdr:cNvPr>
        <xdr:cNvSpPr/>
      </xdr:nvSpPr>
      <xdr:spPr>
        <a:xfrm>
          <a:off x="11242406" y="2024143"/>
          <a:ext cx="413611" cy="745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16143</xdr:colOff>
      <xdr:row>4</xdr:row>
      <xdr:rowOff>96864</xdr:rowOff>
    </xdr:from>
    <xdr:to>
      <xdr:col>17</xdr:col>
      <xdr:colOff>16143</xdr:colOff>
      <xdr:row>4</xdr:row>
      <xdr:rowOff>161440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B1C58782-9C55-49A2-95A9-DBC0EF255776}"/>
            </a:ext>
          </a:extLst>
        </xdr:cNvPr>
        <xdr:cNvSpPr/>
      </xdr:nvSpPr>
      <xdr:spPr>
        <a:xfrm>
          <a:off x="9565359" y="936356"/>
          <a:ext cx="2518475" cy="6457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8072</xdr:colOff>
      <xdr:row>10</xdr:row>
      <xdr:rowOff>96864</xdr:rowOff>
    </xdr:from>
    <xdr:to>
      <xdr:col>20</xdr:col>
      <xdr:colOff>8073</xdr:colOff>
      <xdr:row>10</xdr:row>
      <xdr:rowOff>161441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948FBEE-989C-45F6-9A1F-DF6096469781}"/>
            </a:ext>
          </a:extLst>
        </xdr:cNvPr>
        <xdr:cNvSpPr/>
      </xdr:nvSpPr>
      <xdr:spPr>
        <a:xfrm>
          <a:off x="10816525" y="2260169"/>
          <a:ext cx="2518476" cy="6457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8073</xdr:colOff>
      <xdr:row>11</xdr:row>
      <xdr:rowOff>80722</xdr:rowOff>
    </xdr:from>
    <xdr:to>
      <xdr:col>18</xdr:col>
      <xdr:colOff>411674</xdr:colOff>
      <xdr:row>11</xdr:row>
      <xdr:rowOff>126441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AE857B8-B28A-4FFA-97FF-DA85C92795C4}"/>
            </a:ext>
          </a:extLst>
        </xdr:cNvPr>
        <xdr:cNvSpPr/>
      </xdr:nvSpPr>
      <xdr:spPr>
        <a:xfrm>
          <a:off x="12495509" y="2486188"/>
          <a:ext cx="403601" cy="4571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8071</xdr:colOff>
      <xdr:row>16</xdr:row>
      <xdr:rowOff>72647</xdr:rowOff>
    </xdr:from>
    <xdr:to>
      <xdr:col>20</xdr:col>
      <xdr:colOff>8071</xdr:colOff>
      <xdr:row>16</xdr:row>
      <xdr:rowOff>145296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4B4CC8BE-22F7-4877-83BB-2DFC741686DC}"/>
            </a:ext>
          </a:extLst>
        </xdr:cNvPr>
        <xdr:cNvSpPr/>
      </xdr:nvSpPr>
      <xdr:spPr>
        <a:xfrm>
          <a:off x="10816524" y="3527478"/>
          <a:ext cx="2518475" cy="72649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23249</xdr:colOff>
      <xdr:row>12</xdr:row>
      <xdr:rowOff>79754</xdr:rowOff>
    </xdr:from>
    <xdr:to>
      <xdr:col>19</xdr:col>
      <xdr:colOff>7104</xdr:colOff>
      <xdr:row>12</xdr:row>
      <xdr:rowOff>125473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87F3466D-E137-4C0A-917E-C9542DE188A7}"/>
            </a:ext>
          </a:extLst>
        </xdr:cNvPr>
        <xdr:cNvSpPr/>
      </xdr:nvSpPr>
      <xdr:spPr>
        <a:xfrm>
          <a:off x="12510685" y="2695093"/>
          <a:ext cx="403601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7105</xdr:colOff>
      <xdr:row>13</xdr:row>
      <xdr:rowOff>87825</xdr:rowOff>
    </xdr:from>
    <xdr:to>
      <xdr:col>18</xdr:col>
      <xdr:colOff>410706</xdr:colOff>
      <xdr:row>13</xdr:row>
      <xdr:rowOff>133544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8CD31354-862C-46E8-9BC0-28AF954A604A}"/>
            </a:ext>
          </a:extLst>
        </xdr:cNvPr>
        <xdr:cNvSpPr/>
      </xdr:nvSpPr>
      <xdr:spPr>
        <a:xfrm>
          <a:off x="12494541" y="2913037"/>
          <a:ext cx="403601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14209</xdr:colOff>
      <xdr:row>14</xdr:row>
      <xdr:rowOff>86856</xdr:rowOff>
    </xdr:from>
    <xdr:to>
      <xdr:col>18</xdr:col>
      <xdr:colOff>417810</xdr:colOff>
      <xdr:row>14</xdr:row>
      <xdr:rowOff>132575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BC6CFCD-3E91-43BB-B864-CDC4F7024B54}"/>
            </a:ext>
          </a:extLst>
        </xdr:cNvPr>
        <xdr:cNvSpPr/>
      </xdr:nvSpPr>
      <xdr:spPr>
        <a:xfrm>
          <a:off x="12501645" y="3121941"/>
          <a:ext cx="403601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13241</xdr:colOff>
      <xdr:row>15</xdr:row>
      <xdr:rowOff>102031</xdr:rowOff>
    </xdr:from>
    <xdr:to>
      <xdr:col>18</xdr:col>
      <xdr:colOff>416842</xdr:colOff>
      <xdr:row>15</xdr:row>
      <xdr:rowOff>147750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E0ADADF6-4AFC-43E0-B1B4-4E09F7087D27}"/>
            </a:ext>
          </a:extLst>
        </xdr:cNvPr>
        <xdr:cNvSpPr/>
      </xdr:nvSpPr>
      <xdr:spPr>
        <a:xfrm>
          <a:off x="12500677" y="3346989"/>
          <a:ext cx="403601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16143</xdr:colOff>
      <xdr:row>17</xdr:row>
      <xdr:rowOff>88792</xdr:rowOff>
    </xdr:from>
    <xdr:to>
      <xdr:col>14</xdr:col>
      <xdr:colOff>419744</xdr:colOff>
      <xdr:row>17</xdr:row>
      <xdr:rowOff>134511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29D3A992-2505-4E5E-8A3F-99100EA0D22F}"/>
            </a:ext>
          </a:extLst>
        </xdr:cNvPr>
        <xdr:cNvSpPr/>
      </xdr:nvSpPr>
      <xdr:spPr>
        <a:xfrm>
          <a:off x="10824596" y="3753495"/>
          <a:ext cx="403601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15175</xdr:colOff>
      <xdr:row>18</xdr:row>
      <xdr:rowOff>79751</xdr:rowOff>
    </xdr:from>
    <xdr:to>
      <xdr:col>20</xdr:col>
      <xdr:colOff>8072</xdr:colOff>
      <xdr:row>18</xdr:row>
      <xdr:rowOff>145297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E5E70A7D-F1E1-4ABF-931F-ADD7D1D265BF}"/>
            </a:ext>
          </a:extLst>
        </xdr:cNvPr>
        <xdr:cNvSpPr/>
      </xdr:nvSpPr>
      <xdr:spPr>
        <a:xfrm>
          <a:off x="12502611" y="3954327"/>
          <a:ext cx="832389" cy="655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0</xdr:colOff>
      <xdr:row>19</xdr:row>
      <xdr:rowOff>70710</xdr:rowOff>
    </xdr:from>
    <xdr:to>
      <xdr:col>18</xdr:col>
      <xdr:colOff>16145</xdr:colOff>
      <xdr:row>19</xdr:row>
      <xdr:rowOff>137225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D2128B2B-BE44-4911-9161-A0FAAD36051C}"/>
            </a:ext>
          </a:extLst>
        </xdr:cNvPr>
        <xdr:cNvSpPr/>
      </xdr:nvSpPr>
      <xdr:spPr>
        <a:xfrm>
          <a:off x="11647945" y="4155159"/>
          <a:ext cx="855636" cy="665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16145</xdr:colOff>
      <xdr:row>20</xdr:row>
      <xdr:rowOff>88792</xdr:rowOff>
    </xdr:from>
    <xdr:to>
      <xdr:col>22</xdr:col>
      <xdr:colOff>8072</xdr:colOff>
      <xdr:row>20</xdr:row>
      <xdr:rowOff>177585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CA2EE528-E9F8-4B51-951C-FDFD41A002B7}"/>
            </a:ext>
          </a:extLst>
        </xdr:cNvPr>
        <xdr:cNvSpPr/>
      </xdr:nvSpPr>
      <xdr:spPr>
        <a:xfrm>
          <a:off x="11793242" y="4383114"/>
          <a:ext cx="2018008" cy="887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7104</xdr:colOff>
      <xdr:row>21</xdr:row>
      <xdr:rowOff>87824</xdr:rowOff>
    </xdr:from>
    <xdr:to>
      <xdr:col>21</xdr:col>
      <xdr:colOff>16145</xdr:colOff>
      <xdr:row>21</xdr:row>
      <xdr:rowOff>145297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D8A53A5A-0123-49E5-8928-3DABF35EEC22}"/>
            </a:ext>
          </a:extLst>
        </xdr:cNvPr>
        <xdr:cNvSpPr/>
      </xdr:nvSpPr>
      <xdr:spPr>
        <a:xfrm>
          <a:off x="11784201" y="4640451"/>
          <a:ext cx="969613" cy="57473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6136</xdr:colOff>
      <xdr:row>22</xdr:row>
      <xdr:rowOff>86856</xdr:rowOff>
    </xdr:from>
    <xdr:to>
      <xdr:col>22</xdr:col>
      <xdr:colOff>16144</xdr:colOff>
      <xdr:row>22</xdr:row>
      <xdr:rowOff>145297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D93ADA5-70C4-419C-8BF4-30321B7140FA}"/>
            </a:ext>
          </a:extLst>
        </xdr:cNvPr>
        <xdr:cNvSpPr/>
      </xdr:nvSpPr>
      <xdr:spPr>
        <a:xfrm>
          <a:off x="11783233" y="4849356"/>
          <a:ext cx="2036089" cy="58441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5166</xdr:colOff>
      <xdr:row>23</xdr:row>
      <xdr:rowOff>69743</xdr:rowOff>
    </xdr:from>
    <xdr:to>
      <xdr:col>24</xdr:col>
      <xdr:colOff>8072</xdr:colOff>
      <xdr:row>23</xdr:row>
      <xdr:rowOff>145297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00C7C8C-075B-4E9D-B8D3-0ECCE4680D62}"/>
            </a:ext>
          </a:extLst>
        </xdr:cNvPr>
        <xdr:cNvSpPr/>
      </xdr:nvSpPr>
      <xdr:spPr>
        <a:xfrm>
          <a:off x="13808344" y="5042116"/>
          <a:ext cx="777821" cy="75554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4197</xdr:colOff>
      <xdr:row>24</xdr:row>
      <xdr:rowOff>76846</xdr:rowOff>
    </xdr:from>
    <xdr:to>
      <xdr:col>23</xdr:col>
      <xdr:colOff>16145</xdr:colOff>
      <xdr:row>24</xdr:row>
      <xdr:rowOff>145296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D20C4DB5-0AE3-4D34-A40D-6B7C4D6A6CBE}"/>
            </a:ext>
          </a:extLst>
        </xdr:cNvPr>
        <xdr:cNvSpPr/>
      </xdr:nvSpPr>
      <xdr:spPr>
        <a:xfrm>
          <a:off x="13807375" y="5259092"/>
          <a:ext cx="375189" cy="68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19373</xdr:colOff>
      <xdr:row>25</xdr:row>
      <xdr:rowOff>92021</xdr:rowOff>
    </xdr:from>
    <xdr:to>
      <xdr:col>23</xdr:col>
      <xdr:colOff>403602</xdr:colOff>
      <xdr:row>25</xdr:row>
      <xdr:rowOff>137740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9CB906B-F345-40E6-B079-07330F128C77}"/>
            </a:ext>
          </a:extLst>
        </xdr:cNvPr>
        <xdr:cNvSpPr/>
      </xdr:nvSpPr>
      <xdr:spPr>
        <a:xfrm>
          <a:off x="14185792" y="5484140"/>
          <a:ext cx="384229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6AA8-475A-4961-A63B-DEA29DE50BFD}">
  <dimension ref="A1:AF31"/>
  <sheetViews>
    <sheetView tabSelected="1" zoomScale="118" zoomScaleNormal="118" workbookViewId="0">
      <selection activeCell="O33" sqref="O33"/>
    </sheetView>
  </sheetViews>
  <sheetFormatPr defaultRowHeight="16.5" x14ac:dyDescent="0.3"/>
  <cols>
    <col min="1" max="1" width="9.125" bestFit="1" customWidth="1"/>
    <col min="8" max="8" width="9.25" customWidth="1"/>
    <col min="9" max="10" width="14.375" bestFit="1" customWidth="1"/>
    <col min="11" max="11" width="12.125" customWidth="1"/>
    <col min="12" max="12" width="4.625" customWidth="1"/>
    <col min="13" max="13" width="4.75" customWidth="1"/>
    <col min="14" max="14" width="4.5" customWidth="1"/>
    <col min="15" max="15" width="4.625" customWidth="1"/>
    <col min="16" max="16" width="4.375" customWidth="1"/>
    <col min="17" max="17" width="5" customWidth="1"/>
    <col min="18" max="18" width="4.75" customWidth="1"/>
    <col min="19" max="20" width="4.375" customWidth="1"/>
    <col min="21" max="21" width="12.625" customWidth="1"/>
    <col min="22" max="22" width="14" customWidth="1"/>
    <col min="23" max="23" width="4.75" customWidth="1"/>
    <col min="24" max="24" width="5.375" customWidth="1"/>
    <col min="25" max="25" width="5.5" customWidth="1"/>
  </cols>
  <sheetData>
    <row r="1" spans="1:32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3">
      <c r="A3" s="5" t="s">
        <v>1</v>
      </c>
      <c r="B3" s="6" t="s">
        <v>0</v>
      </c>
      <c r="C3" s="7"/>
      <c r="D3" s="7"/>
      <c r="E3" s="7"/>
      <c r="F3" s="7"/>
      <c r="G3" s="8"/>
      <c r="H3" s="12" t="s">
        <v>12</v>
      </c>
      <c r="I3" s="5" t="s">
        <v>2</v>
      </c>
      <c r="J3" s="5" t="s">
        <v>3</v>
      </c>
      <c r="K3" s="5" t="s">
        <v>33</v>
      </c>
      <c r="L3" s="13">
        <v>43720</v>
      </c>
      <c r="M3" s="13">
        <v>43725</v>
      </c>
      <c r="N3" s="13">
        <v>43728</v>
      </c>
      <c r="O3" s="13">
        <v>43730</v>
      </c>
      <c r="P3" s="13">
        <v>43731</v>
      </c>
      <c r="Q3" s="13">
        <v>43733</v>
      </c>
      <c r="R3" s="13">
        <v>43735</v>
      </c>
      <c r="S3" s="13">
        <v>43739</v>
      </c>
      <c r="T3" s="13">
        <v>43746</v>
      </c>
      <c r="U3" s="13">
        <v>43747</v>
      </c>
      <c r="V3" s="13">
        <v>43760</v>
      </c>
      <c r="W3" s="13">
        <v>43800</v>
      </c>
      <c r="X3" s="13">
        <v>43809</v>
      </c>
      <c r="Y3" s="13">
        <v>43814</v>
      </c>
      <c r="Z3" s="15"/>
      <c r="AA3" s="15"/>
      <c r="AB3" s="15"/>
      <c r="AC3" s="15"/>
      <c r="AD3" s="1"/>
    </row>
    <row r="4" spans="1:32" x14ac:dyDescent="0.3">
      <c r="A4" s="5"/>
      <c r="B4" s="9"/>
      <c r="C4" s="10"/>
      <c r="D4" s="10"/>
      <c r="E4" s="10"/>
      <c r="F4" s="10"/>
      <c r="G4" s="11"/>
      <c r="H4" s="12"/>
      <c r="I4" s="5"/>
      <c r="J4" s="5"/>
      <c r="K4" s="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  <c r="AA4" s="15"/>
      <c r="AB4" s="15"/>
      <c r="AC4" s="15"/>
      <c r="AD4" s="1"/>
    </row>
    <row r="5" spans="1:32" ht="18.75" x14ac:dyDescent="0.3">
      <c r="A5" s="16">
        <v>1</v>
      </c>
      <c r="B5" s="17" t="s">
        <v>4</v>
      </c>
      <c r="C5" s="17"/>
      <c r="D5" s="17"/>
      <c r="E5" s="17"/>
      <c r="F5" s="17"/>
      <c r="G5" s="17"/>
      <c r="H5" s="18">
        <f>J5-I5+1</f>
        <v>16</v>
      </c>
      <c r="I5" s="19">
        <f>DATE(2019,9,12)</f>
        <v>43720</v>
      </c>
      <c r="J5" s="19">
        <f>DATE(2019,9,27)</f>
        <v>43735</v>
      </c>
      <c r="K5" s="42"/>
      <c r="L5" s="43"/>
      <c r="M5" s="44"/>
      <c r="N5" s="45"/>
      <c r="O5" s="44"/>
      <c r="P5" s="44"/>
      <c r="Q5" s="44"/>
      <c r="R5" s="44"/>
      <c r="S5" s="44"/>
      <c r="T5" s="44"/>
      <c r="U5" s="44"/>
      <c r="V5" s="44"/>
      <c r="W5" s="44"/>
      <c r="X5" s="44"/>
      <c r="Y5" s="46"/>
    </row>
    <row r="6" spans="1:32" x14ac:dyDescent="0.3">
      <c r="A6" s="16">
        <v>1.1000000000000001</v>
      </c>
      <c r="B6" s="21" t="s">
        <v>14</v>
      </c>
      <c r="C6" s="22"/>
      <c r="D6" s="22"/>
      <c r="E6" s="22"/>
      <c r="F6" s="22"/>
      <c r="G6" s="23"/>
      <c r="H6" s="18">
        <f t="shared" ref="H6:H7" si="0">J6-I6+1</f>
        <v>4</v>
      </c>
      <c r="I6" s="19">
        <f>DATE(2019,9,17)</f>
        <v>43725</v>
      </c>
      <c r="J6" s="19">
        <f>DATE(2019,9,20)</f>
        <v>43728</v>
      </c>
      <c r="K6" s="42" t="s">
        <v>46</v>
      </c>
      <c r="L6" s="47"/>
      <c r="M6" s="24"/>
      <c r="N6" s="24"/>
      <c r="O6" s="20"/>
      <c r="P6" s="20"/>
      <c r="Q6" s="20"/>
      <c r="R6" s="20"/>
      <c r="S6" s="20"/>
      <c r="T6" s="20"/>
      <c r="U6" s="20"/>
      <c r="V6" s="20"/>
      <c r="W6" s="20"/>
      <c r="X6" s="20"/>
      <c r="Y6" s="48"/>
    </row>
    <row r="7" spans="1:32" x14ac:dyDescent="0.3">
      <c r="A7" s="16">
        <v>1.2</v>
      </c>
      <c r="B7" s="25" t="s">
        <v>44</v>
      </c>
      <c r="C7" s="25"/>
      <c r="D7" s="25"/>
      <c r="E7" s="25"/>
      <c r="F7" s="25"/>
      <c r="G7" s="25"/>
      <c r="H7" s="18">
        <f t="shared" si="0"/>
        <v>8</v>
      </c>
      <c r="I7" s="19">
        <f>DATE(2019,9,20)</f>
        <v>43728</v>
      </c>
      <c r="J7" s="19">
        <f>DATE(2019,9,27)</f>
        <v>43735</v>
      </c>
      <c r="K7" s="42"/>
      <c r="L7" s="47"/>
      <c r="M7" s="20"/>
      <c r="N7" s="24"/>
      <c r="O7" s="24"/>
      <c r="P7" s="24"/>
      <c r="Q7" s="24"/>
      <c r="R7" s="24"/>
      <c r="S7" s="20"/>
      <c r="T7" s="20"/>
      <c r="U7" s="20"/>
      <c r="V7" s="20"/>
      <c r="W7" s="20"/>
      <c r="X7" s="20"/>
      <c r="Y7" s="48"/>
    </row>
    <row r="8" spans="1:32" ht="18.75" x14ac:dyDescent="0.3">
      <c r="A8" s="16" t="s">
        <v>5</v>
      </c>
      <c r="B8" s="26" t="s">
        <v>42</v>
      </c>
      <c r="C8" s="17"/>
      <c r="D8" s="17"/>
      <c r="E8" s="17"/>
      <c r="F8" s="17"/>
      <c r="G8" s="17"/>
      <c r="H8" s="18">
        <f t="shared" ref="H8:H26" si="1">J8-I8+1</f>
        <v>4</v>
      </c>
      <c r="I8" s="19">
        <f>DATE(2019,9,20)</f>
        <v>43728</v>
      </c>
      <c r="J8" s="19">
        <f>DATE(2019,9,23)</f>
        <v>43731</v>
      </c>
      <c r="K8" s="42" t="s">
        <v>47</v>
      </c>
      <c r="L8" s="47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48"/>
    </row>
    <row r="9" spans="1:32" x14ac:dyDescent="0.3">
      <c r="A9" s="16" t="s">
        <v>6</v>
      </c>
      <c r="B9" s="27" t="s">
        <v>40</v>
      </c>
      <c r="C9" s="28"/>
      <c r="D9" s="28"/>
      <c r="E9" s="28"/>
      <c r="F9" s="28"/>
      <c r="G9" s="29"/>
      <c r="H9" s="18">
        <f t="shared" si="1"/>
        <v>5</v>
      </c>
      <c r="I9" s="19">
        <f>DATE(2019,9,23)</f>
        <v>43731</v>
      </c>
      <c r="J9" s="19">
        <f>DATE(2019,9,27)</f>
        <v>43735</v>
      </c>
      <c r="K9" s="42" t="s">
        <v>35</v>
      </c>
      <c r="L9" s="47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48"/>
    </row>
    <row r="10" spans="1:32" x14ac:dyDescent="0.3">
      <c r="A10" s="16" t="s">
        <v>39</v>
      </c>
      <c r="B10" s="27" t="s">
        <v>41</v>
      </c>
      <c r="C10" s="28"/>
      <c r="D10" s="28"/>
      <c r="E10" s="28"/>
      <c r="F10" s="28"/>
      <c r="G10" s="29"/>
      <c r="H10" s="18">
        <f t="shared" si="1"/>
        <v>3</v>
      </c>
      <c r="I10" s="19">
        <f>DATE(2019,9,23)</f>
        <v>43731</v>
      </c>
      <c r="J10" s="19">
        <f>DATE(2019,9,25)</f>
        <v>43733</v>
      </c>
      <c r="K10" s="42" t="s">
        <v>43</v>
      </c>
      <c r="L10" s="47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48"/>
    </row>
    <row r="11" spans="1:32" ht="18.75" x14ac:dyDescent="0.3">
      <c r="A11" s="16">
        <v>2</v>
      </c>
      <c r="B11" s="30" t="s">
        <v>7</v>
      </c>
      <c r="C11" s="31"/>
      <c r="D11" s="31"/>
      <c r="E11" s="31"/>
      <c r="F11" s="31"/>
      <c r="G11" s="32"/>
      <c r="H11" s="18">
        <f t="shared" si="1"/>
        <v>18</v>
      </c>
      <c r="I11" s="19">
        <f>DATE(2019,9,22)</f>
        <v>43730</v>
      </c>
      <c r="J11" s="19">
        <f>DATE(2019,10,9)</f>
        <v>43747</v>
      </c>
      <c r="K11" s="42"/>
      <c r="L11" s="47"/>
      <c r="M11" s="20"/>
      <c r="N11" s="20"/>
      <c r="O11" s="24"/>
      <c r="P11" s="24"/>
      <c r="Q11" s="24"/>
      <c r="R11" s="24"/>
      <c r="S11" s="24"/>
      <c r="T11" s="24"/>
      <c r="U11" s="24"/>
      <c r="V11" s="20"/>
      <c r="W11" s="20"/>
      <c r="X11" s="20"/>
      <c r="Y11" s="48"/>
    </row>
    <row r="12" spans="1:32" x14ac:dyDescent="0.3">
      <c r="A12" s="16">
        <v>2.1</v>
      </c>
      <c r="B12" s="33" t="s">
        <v>13</v>
      </c>
      <c r="C12" s="34"/>
      <c r="D12" s="34"/>
      <c r="E12" s="34"/>
      <c r="F12" s="34"/>
      <c r="G12" s="35"/>
      <c r="H12" s="18">
        <f t="shared" si="1"/>
        <v>8</v>
      </c>
      <c r="I12" s="19">
        <f>DATE(2019,10,1)</f>
        <v>43739</v>
      </c>
      <c r="J12" s="19">
        <f>DATE(2019,10,8)</f>
        <v>43746</v>
      </c>
      <c r="K12" s="42"/>
      <c r="L12" s="47"/>
      <c r="M12" s="20"/>
      <c r="N12" s="20"/>
      <c r="O12" s="20"/>
      <c r="P12" s="20"/>
      <c r="Q12" s="20"/>
      <c r="R12" s="20"/>
      <c r="S12" s="24"/>
      <c r="T12" s="24"/>
      <c r="U12" s="20"/>
      <c r="V12" s="20"/>
      <c r="W12" s="20"/>
      <c r="X12" s="20"/>
      <c r="Y12" s="48"/>
    </row>
    <row r="13" spans="1:32" x14ac:dyDescent="0.3">
      <c r="A13" s="16" t="s">
        <v>8</v>
      </c>
      <c r="B13" s="27" t="s">
        <v>16</v>
      </c>
      <c r="C13" s="28"/>
      <c r="D13" s="28"/>
      <c r="E13" s="28"/>
      <c r="F13" s="28"/>
      <c r="G13" s="29"/>
      <c r="H13" s="18">
        <f t="shared" si="1"/>
        <v>8</v>
      </c>
      <c r="I13" s="19">
        <f t="shared" ref="I13:I16" si="2">DATE(2019,10,1)</f>
        <v>43739</v>
      </c>
      <c r="J13" s="19">
        <f t="shared" ref="J13:J16" si="3">DATE(2019,10,8)</f>
        <v>43746</v>
      </c>
      <c r="K13" s="42" t="s">
        <v>36</v>
      </c>
      <c r="L13" s="47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48"/>
    </row>
    <row r="14" spans="1:32" x14ac:dyDescent="0.3">
      <c r="A14" s="16" t="s">
        <v>9</v>
      </c>
      <c r="B14" s="27" t="s">
        <v>17</v>
      </c>
      <c r="C14" s="28"/>
      <c r="D14" s="28"/>
      <c r="E14" s="28"/>
      <c r="F14" s="28"/>
      <c r="G14" s="29"/>
      <c r="H14" s="18">
        <f t="shared" si="1"/>
        <v>8</v>
      </c>
      <c r="I14" s="19">
        <f t="shared" si="2"/>
        <v>43739</v>
      </c>
      <c r="J14" s="19">
        <f t="shared" si="3"/>
        <v>43746</v>
      </c>
      <c r="K14" s="42" t="s">
        <v>48</v>
      </c>
      <c r="L14" s="47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48"/>
    </row>
    <row r="15" spans="1:32" x14ac:dyDescent="0.3">
      <c r="A15" s="16" t="s">
        <v>23</v>
      </c>
      <c r="B15" s="27" t="s">
        <v>18</v>
      </c>
      <c r="C15" s="28"/>
      <c r="D15" s="28"/>
      <c r="E15" s="28"/>
      <c r="F15" s="28"/>
      <c r="G15" s="29"/>
      <c r="H15" s="18">
        <f t="shared" si="1"/>
        <v>8</v>
      </c>
      <c r="I15" s="19">
        <f t="shared" si="2"/>
        <v>43739</v>
      </c>
      <c r="J15" s="19">
        <f t="shared" si="3"/>
        <v>43746</v>
      </c>
      <c r="K15" s="42" t="s">
        <v>34</v>
      </c>
      <c r="L15" s="47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48"/>
    </row>
    <row r="16" spans="1:32" x14ac:dyDescent="0.3">
      <c r="A16" s="16" t="s">
        <v>24</v>
      </c>
      <c r="B16" s="27" t="s">
        <v>19</v>
      </c>
      <c r="C16" s="28"/>
      <c r="D16" s="28"/>
      <c r="E16" s="28"/>
      <c r="F16" s="28"/>
      <c r="G16" s="29"/>
      <c r="H16" s="18">
        <f t="shared" si="1"/>
        <v>8</v>
      </c>
      <c r="I16" s="19">
        <f t="shared" si="2"/>
        <v>43739</v>
      </c>
      <c r="J16" s="19">
        <f t="shared" si="3"/>
        <v>43746</v>
      </c>
      <c r="K16" s="42" t="s">
        <v>37</v>
      </c>
      <c r="L16" s="47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48"/>
    </row>
    <row r="17" spans="1:25" x14ac:dyDescent="0.3">
      <c r="A17" s="16">
        <v>2.2000000000000002</v>
      </c>
      <c r="B17" s="21" t="s">
        <v>45</v>
      </c>
      <c r="C17" s="22"/>
      <c r="D17" s="22"/>
      <c r="E17" s="22"/>
      <c r="F17" s="22"/>
      <c r="G17" s="23"/>
      <c r="H17" s="18">
        <f t="shared" si="1"/>
        <v>18</v>
      </c>
      <c r="I17" s="19">
        <f>DATE(2019,9,22)</f>
        <v>43730</v>
      </c>
      <c r="J17" s="19">
        <f>DATE(2019,10,9)</f>
        <v>43747</v>
      </c>
      <c r="K17" s="42"/>
      <c r="L17" s="47"/>
      <c r="M17" s="20"/>
      <c r="N17" s="20"/>
      <c r="O17" s="24"/>
      <c r="P17" s="24"/>
      <c r="Q17" s="24"/>
      <c r="R17" s="24"/>
      <c r="S17" s="24"/>
      <c r="T17" s="24"/>
      <c r="U17" s="24"/>
      <c r="V17" s="20"/>
      <c r="W17" s="20"/>
      <c r="X17" s="20"/>
      <c r="Y17" s="48"/>
    </row>
    <row r="18" spans="1:25" x14ac:dyDescent="0.3">
      <c r="A18" s="16" t="s">
        <v>10</v>
      </c>
      <c r="B18" s="27" t="s">
        <v>20</v>
      </c>
      <c r="C18" s="28"/>
      <c r="D18" s="28"/>
      <c r="E18" s="28"/>
      <c r="F18" s="28"/>
      <c r="G18" s="29"/>
      <c r="H18" s="18">
        <f t="shared" si="1"/>
        <v>2</v>
      </c>
      <c r="I18" s="19">
        <f>DATE(2019,9,22)</f>
        <v>43730</v>
      </c>
      <c r="J18" s="19">
        <f>DATE(2019,9,23)</f>
        <v>43731</v>
      </c>
      <c r="K18" s="42" t="s">
        <v>38</v>
      </c>
      <c r="L18" s="47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48"/>
    </row>
    <row r="19" spans="1:25" x14ac:dyDescent="0.3">
      <c r="A19" s="16" t="s">
        <v>11</v>
      </c>
      <c r="B19" s="27" t="s">
        <v>21</v>
      </c>
      <c r="C19" s="28"/>
      <c r="D19" s="28"/>
      <c r="E19" s="28"/>
      <c r="F19" s="28"/>
      <c r="G19" s="29"/>
      <c r="H19" s="18">
        <f t="shared" si="1"/>
        <v>9</v>
      </c>
      <c r="I19" s="19">
        <f>DATE(2019,10,1)</f>
        <v>43739</v>
      </c>
      <c r="J19" s="19">
        <f>DATE(2019,10,9)</f>
        <v>43747</v>
      </c>
      <c r="K19" s="42" t="s">
        <v>38</v>
      </c>
      <c r="L19" s="47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48"/>
    </row>
    <row r="20" spans="1:25" x14ac:dyDescent="0.3">
      <c r="A20" s="16" t="s">
        <v>25</v>
      </c>
      <c r="B20" s="27" t="s">
        <v>22</v>
      </c>
      <c r="C20" s="28"/>
      <c r="D20" s="28"/>
      <c r="E20" s="28"/>
      <c r="F20" s="28"/>
      <c r="G20" s="29"/>
      <c r="H20" s="18">
        <f t="shared" si="1"/>
        <v>9</v>
      </c>
      <c r="I20" s="19">
        <f>DATE(2019,9,23)</f>
        <v>43731</v>
      </c>
      <c r="J20" s="19">
        <f>DATE(2019,10,1)</f>
        <v>43739</v>
      </c>
      <c r="K20" s="42" t="s">
        <v>35</v>
      </c>
      <c r="L20" s="47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48"/>
    </row>
    <row r="21" spans="1:25" ht="20.25" x14ac:dyDescent="0.3">
      <c r="A21" s="16">
        <v>3</v>
      </c>
      <c r="B21" s="36" t="s">
        <v>15</v>
      </c>
      <c r="C21" s="37"/>
      <c r="D21" s="37"/>
      <c r="E21" s="37"/>
      <c r="F21" s="37"/>
      <c r="G21" s="38"/>
      <c r="H21" s="18">
        <f t="shared" si="1"/>
        <v>54</v>
      </c>
      <c r="I21" s="19">
        <f>DATE(2019,10,9)</f>
        <v>43747</v>
      </c>
      <c r="J21" s="19">
        <f>DATE(2019,12,1)</f>
        <v>43800</v>
      </c>
      <c r="K21" s="42"/>
      <c r="L21" s="47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48"/>
    </row>
    <row r="22" spans="1:25" x14ac:dyDescent="0.3">
      <c r="A22" s="16">
        <v>3.1</v>
      </c>
      <c r="B22" s="39" t="s">
        <v>28</v>
      </c>
      <c r="C22" s="40"/>
      <c r="D22" s="40"/>
      <c r="E22" s="40"/>
      <c r="F22" s="40"/>
      <c r="G22" s="41"/>
      <c r="H22" s="18">
        <f t="shared" si="1"/>
        <v>14</v>
      </c>
      <c r="I22" s="19">
        <f>DATE(2019,10,9)</f>
        <v>43747</v>
      </c>
      <c r="J22" s="19">
        <f>DATE(2019,10,22)</f>
        <v>43760</v>
      </c>
      <c r="K22" s="42" t="s">
        <v>35</v>
      </c>
      <c r="L22" s="47"/>
      <c r="M22" s="20"/>
      <c r="N22" s="20"/>
      <c r="O22" s="20"/>
      <c r="P22" s="20"/>
      <c r="Q22" s="20"/>
      <c r="R22" s="20"/>
      <c r="S22" s="20"/>
      <c r="T22" s="20"/>
      <c r="U22" s="24"/>
      <c r="V22" s="24"/>
      <c r="W22" s="20"/>
      <c r="X22" s="20"/>
      <c r="Y22" s="48"/>
    </row>
    <row r="23" spans="1:25" x14ac:dyDescent="0.3">
      <c r="A23" s="16">
        <v>3.2</v>
      </c>
      <c r="B23" s="39" t="s">
        <v>29</v>
      </c>
      <c r="C23" s="40"/>
      <c r="D23" s="40"/>
      <c r="E23" s="40"/>
      <c r="F23" s="40"/>
      <c r="G23" s="41"/>
      <c r="H23" s="18">
        <f t="shared" si="1"/>
        <v>54</v>
      </c>
      <c r="I23" s="19">
        <f>DATE(2019,10,9)</f>
        <v>43747</v>
      </c>
      <c r="J23" s="19">
        <f>DATE(2019,12,1)</f>
        <v>43800</v>
      </c>
      <c r="K23" s="42" t="s">
        <v>38</v>
      </c>
      <c r="L23" s="47"/>
      <c r="M23" s="20"/>
      <c r="N23" s="20"/>
      <c r="O23" s="20"/>
      <c r="P23" s="20"/>
      <c r="Q23" s="20"/>
      <c r="R23" s="20"/>
      <c r="S23" s="20"/>
      <c r="T23" s="20"/>
      <c r="U23" s="24"/>
      <c r="V23" s="24"/>
      <c r="W23" s="24"/>
      <c r="X23" s="20"/>
      <c r="Y23" s="48"/>
    </row>
    <row r="24" spans="1:25" x14ac:dyDescent="0.3">
      <c r="A24" s="16">
        <v>3.3</v>
      </c>
      <c r="B24" s="39" t="s">
        <v>30</v>
      </c>
      <c r="C24" s="40"/>
      <c r="D24" s="40"/>
      <c r="E24" s="40"/>
      <c r="F24" s="40"/>
      <c r="G24" s="41"/>
      <c r="H24" s="18">
        <f t="shared" si="1"/>
        <v>15</v>
      </c>
      <c r="I24" s="19">
        <f>DATE(2019,12,1)</f>
        <v>43800</v>
      </c>
      <c r="J24" s="19">
        <f>DATE(2019,12,15)</f>
        <v>43814</v>
      </c>
      <c r="K24" s="42"/>
      <c r="L24" s="4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4"/>
      <c r="X24" s="24"/>
      <c r="Y24" s="49"/>
    </row>
    <row r="25" spans="1:25" x14ac:dyDescent="0.3">
      <c r="A25" s="16" t="s">
        <v>26</v>
      </c>
      <c r="B25" s="27" t="s">
        <v>31</v>
      </c>
      <c r="C25" s="28"/>
      <c r="D25" s="28"/>
      <c r="E25" s="28"/>
      <c r="F25" s="28"/>
      <c r="G25" s="29"/>
      <c r="H25" s="18">
        <f t="shared" si="1"/>
        <v>10</v>
      </c>
      <c r="I25" s="19">
        <f>DATE(2019,12,1)</f>
        <v>43800</v>
      </c>
      <c r="J25" s="19">
        <f>DATE(2019,12,10)</f>
        <v>43809</v>
      </c>
      <c r="K25" s="42" t="s">
        <v>34</v>
      </c>
      <c r="L25" s="4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48"/>
    </row>
    <row r="26" spans="1:25" x14ac:dyDescent="0.3">
      <c r="A26" s="53" t="s">
        <v>27</v>
      </c>
      <c r="B26" s="54" t="s">
        <v>32</v>
      </c>
      <c r="C26" s="55"/>
      <c r="D26" s="55"/>
      <c r="E26" s="55"/>
      <c r="F26" s="55"/>
      <c r="G26" s="56"/>
      <c r="H26" s="57">
        <f t="shared" si="1"/>
        <v>6</v>
      </c>
      <c r="I26" s="58">
        <f>DATE(2019,12,10)</f>
        <v>43809</v>
      </c>
      <c r="J26" s="58">
        <f>DATE(2019,12,15)</f>
        <v>43814</v>
      </c>
      <c r="K26" s="59" t="s">
        <v>37</v>
      </c>
      <c r="L26" s="5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2"/>
    </row>
    <row r="27" spans="1:25" x14ac:dyDescent="0.3">
      <c r="A27" s="60"/>
      <c r="B27" s="61"/>
      <c r="C27" s="61"/>
      <c r="D27" s="61"/>
      <c r="E27" s="61"/>
      <c r="F27" s="61"/>
      <c r="G27" s="61"/>
      <c r="H27" s="62"/>
      <c r="I27" s="63"/>
      <c r="J27" s="63"/>
      <c r="K27" s="64"/>
    </row>
    <row r="28" spans="1:25" x14ac:dyDescent="0.3">
      <c r="A28" s="60"/>
      <c r="B28" s="65"/>
      <c r="C28" s="65"/>
      <c r="D28" s="65"/>
      <c r="E28" s="65"/>
      <c r="F28" s="65"/>
      <c r="G28" s="65"/>
      <c r="H28" s="62"/>
      <c r="I28" s="63"/>
      <c r="J28" s="63"/>
      <c r="K28" s="64"/>
    </row>
    <row r="29" spans="1:25" x14ac:dyDescent="0.3">
      <c r="A29" s="60"/>
      <c r="B29" s="65"/>
      <c r="C29" s="65"/>
      <c r="D29" s="65"/>
      <c r="E29" s="65"/>
      <c r="F29" s="65"/>
      <c r="G29" s="65"/>
      <c r="H29" s="62"/>
      <c r="I29" s="63"/>
      <c r="J29" s="63"/>
      <c r="K29" s="64"/>
    </row>
    <row r="30" spans="1:25" x14ac:dyDescent="0.3">
      <c r="A30" s="4"/>
      <c r="B30" s="2"/>
      <c r="C30" s="2"/>
      <c r="D30" s="2"/>
      <c r="E30" s="2"/>
      <c r="F30" s="2"/>
      <c r="G30" s="2"/>
      <c r="I30" s="3"/>
      <c r="J30" s="3"/>
    </row>
    <row r="31" spans="1:25" x14ac:dyDescent="0.3">
      <c r="A31" s="4"/>
    </row>
  </sheetData>
  <mergeCells count="48">
    <mergeCell ref="AB3:AB4"/>
    <mergeCell ref="AC3:AC4"/>
    <mergeCell ref="AD3:AD4"/>
    <mergeCell ref="V3:V4"/>
    <mergeCell ref="W3:W4"/>
    <mergeCell ref="X3:X4"/>
    <mergeCell ref="Y3:Y4"/>
    <mergeCell ref="Z3:Z4"/>
    <mergeCell ref="AA3:AA4"/>
    <mergeCell ref="B26:G26"/>
    <mergeCell ref="O3:O4"/>
    <mergeCell ref="S3:S4"/>
    <mergeCell ref="T3:T4"/>
    <mergeCell ref="U3:U4"/>
    <mergeCell ref="B19:G19"/>
    <mergeCell ref="B20:G20"/>
    <mergeCell ref="B21:G21"/>
    <mergeCell ref="B30:G30"/>
    <mergeCell ref="B22:G22"/>
    <mergeCell ref="B23:G23"/>
    <mergeCell ref="B24:G24"/>
    <mergeCell ref="B25:G25"/>
    <mergeCell ref="B14:G14"/>
    <mergeCell ref="B13:G13"/>
    <mergeCell ref="B15:G15"/>
    <mergeCell ref="B16:G16"/>
    <mergeCell ref="B18:G18"/>
    <mergeCell ref="B17:G17"/>
    <mergeCell ref="B5:G5"/>
    <mergeCell ref="B6:G6"/>
    <mergeCell ref="B7:G7"/>
    <mergeCell ref="B8:G8"/>
    <mergeCell ref="B9:G9"/>
    <mergeCell ref="B10:G10"/>
    <mergeCell ref="B12:G12"/>
    <mergeCell ref="P3:P4"/>
    <mergeCell ref="Q3:Q4"/>
    <mergeCell ref="R3:R4"/>
    <mergeCell ref="H3:H4"/>
    <mergeCell ref="B3:G4"/>
    <mergeCell ref="K3:K4"/>
    <mergeCell ref="L3:L4"/>
    <mergeCell ref="M3:M4"/>
    <mergeCell ref="N3:N4"/>
    <mergeCell ref="A1:AF2"/>
    <mergeCell ref="A3:A4"/>
    <mergeCell ref="I3:I4"/>
    <mergeCell ref="J3:J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박준민</dc:creator>
  <cp:lastModifiedBy>박준민</cp:lastModifiedBy>
  <dcterms:created xsi:type="dcterms:W3CDTF">2019-09-23T05:29:47Z</dcterms:created>
  <dcterms:modified xsi:type="dcterms:W3CDTF">2019-09-23T08:21:59Z</dcterms:modified>
</cp:coreProperties>
</file>