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RIAM\"/>
    </mc:Choice>
  </mc:AlternateContent>
  <bookViews>
    <workbookView xWindow="0" yWindow="0" windowWidth="17256" windowHeight="5688" activeTab="2"/>
  </bookViews>
  <sheets>
    <sheet name="Hoja2" sheetId="2" r:id="rId1"/>
    <sheet name="Hoja1" sheetId="1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D10" i="3"/>
  <c r="E3" i="3"/>
  <c r="E4" i="3"/>
  <c r="E5" i="3"/>
  <c r="E6" i="3"/>
  <c r="E7" i="3"/>
  <c r="E8" i="3"/>
  <c r="E9" i="3"/>
  <c r="E2" i="3"/>
  <c r="D3" i="3"/>
  <c r="D4" i="3"/>
  <c r="D5" i="3"/>
  <c r="D6" i="3"/>
  <c r="D7" i="3"/>
  <c r="D8" i="3"/>
  <c r="D9" i="3"/>
  <c r="D2" i="3"/>
  <c r="C10" i="3"/>
  <c r="B10" i="3"/>
  <c r="C3" i="3"/>
  <c r="C4" i="3"/>
  <c r="C5" i="3"/>
  <c r="C6" i="3"/>
  <c r="C7" i="3"/>
  <c r="C8" i="3"/>
  <c r="C9" i="3"/>
  <c r="C2" i="3"/>
  <c r="D14" i="1"/>
  <c r="D13" i="1"/>
  <c r="K6" i="2"/>
  <c r="K7" i="2"/>
  <c r="K8" i="2"/>
  <c r="K9" i="2"/>
  <c r="K10" i="2"/>
  <c r="K11" i="2"/>
  <c r="K12" i="2"/>
  <c r="K13" i="2"/>
  <c r="K14" i="2"/>
  <c r="K15" i="2"/>
  <c r="K16" i="2"/>
  <c r="K17" i="2"/>
  <c r="K5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I6" i="2"/>
  <c r="I7" i="2"/>
  <c r="I8" i="2"/>
  <c r="I9" i="2"/>
  <c r="I10" i="2"/>
  <c r="I11" i="2"/>
  <c r="I12" i="2"/>
  <c r="I13" i="2"/>
  <c r="I14" i="2"/>
  <c r="I15" i="2"/>
  <c r="I16" i="2"/>
  <c r="I17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E6" i="2"/>
  <c r="E7" i="2"/>
  <c r="E8" i="2"/>
  <c r="E9" i="2"/>
  <c r="E10" i="2"/>
  <c r="E11" i="2"/>
  <c r="E12" i="2"/>
  <c r="E13" i="2"/>
  <c r="E14" i="2"/>
  <c r="E15" i="2"/>
  <c r="E16" i="2"/>
  <c r="E17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5" i="2"/>
  <c r="D11" i="1" l="1"/>
  <c r="D3" i="1"/>
  <c r="D4" i="1"/>
  <c r="D5" i="1"/>
  <c r="D6" i="1"/>
  <c r="D7" i="1"/>
  <c r="D2" i="1"/>
  <c r="C3" i="1"/>
  <c r="C4" i="1"/>
  <c r="C5" i="1"/>
  <c r="C6" i="1"/>
  <c r="C7" i="1"/>
  <c r="C2" i="1"/>
  <c r="D12" i="1" l="1"/>
  <c r="D10" i="1"/>
</calcChain>
</file>

<file path=xl/sharedStrings.xml><?xml version="1.0" encoding="utf-8"?>
<sst xmlns="http://schemas.openxmlformats.org/spreadsheetml/2006/main" count="51" uniqueCount="50">
  <si>
    <t>NOMBRE</t>
  </si>
  <si>
    <t>WALTER</t>
  </si>
  <si>
    <t>CLEVER</t>
  </si>
  <si>
    <t>PATRICIA</t>
  </si>
  <si>
    <t>MARIA</t>
  </si>
  <si>
    <t>RICHARD</t>
  </si>
  <si>
    <t>JESSICA</t>
  </si>
  <si>
    <t>FECHA DE NACIMIENTO</t>
  </si>
  <si>
    <t>EDAD</t>
  </si>
  <si>
    <t>EDAD 2</t>
  </si>
  <si>
    <t>NOTA: EL 30 DE FEB NO EXISTE Y SE CAMBIA POR EL 28</t>
  </si>
  <si>
    <t>SALARIO DIARIO</t>
  </si>
  <si>
    <t>SALARIO QUINCENAL</t>
  </si>
  <si>
    <t>CANASTA BASICA</t>
  </si>
  <si>
    <t>PASAJES</t>
  </si>
  <si>
    <t>TOTAL DE PERCEPCIONES</t>
  </si>
  <si>
    <t>ISR</t>
  </si>
  <si>
    <t>IMMS</t>
  </si>
  <si>
    <t>TOTAL DE DEDUCCIONES</t>
  </si>
  <si>
    <t>SUELDO A COBRAR</t>
  </si>
  <si>
    <t xml:space="preserve">CLAVE </t>
  </si>
  <si>
    <t>CALCULO DE SALRIO POR TRABAJADOR</t>
  </si>
  <si>
    <t>ROCA-BOLA COMPANY DE MEXICO S.A DE C.V</t>
  </si>
  <si>
    <t>LOPEZ CASTRO JUAN</t>
  </si>
  <si>
    <t>VIÑA FABELA ANTONIO</t>
  </si>
  <si>
    <t>FINESTERRE LARIOS OMAR</t>
  </si>
  <si>
    <t>TORRES LANDEROS GILBERTO</t>
  </si>
  <si>
    <t>TORRES ANDRADE FABIOLA</t>
  </si>
  <si>
    <t>GUZMAN AGUILAR GABRIELA</t>
  </si>
  <si>
    <t>CAMPOS LUNA SONIA</t>
  </si>
  <si>
    <t>GUZMAN TINAJEROS LIDIA</t>
  </si>
  <si>
    <t>SORIANA FERNANDEZ ALMA</t>
  </si>
  <si>
    <t>AMADO PEREZ VERONICA</t>
  </si>
  <si>
    <t>JIMENEZ ALEJANDRO PAMELA</t>
  </si>
  <si>
    <t>GOTICA SANCHEZ ESTHER</t>
  </si>
  <si>
    <t>PEREZ LOPEZ MIGUEL</t>
  </si>
  <si>
    <t>N° PAIS</t>
  </si>
  <si>
    <t>PRECIO EN US$</t>
  </si>
  <si>
    <t>SIN DECIMALES</t>
  </si>
  <si>
    <t>REDONDEAR A 4 DECIMALES</t>
  </si>
  <si>
    <t>TRUNCAR A 4 DECIMALES</t>
  </si>
  <si>
    <t>1. SINGAPUR</t>
  </si>
  <si>
    <t>2. TAIWAN</t>
  </si>
  <si>
    <t>3. ALEMANIA</t>
  </si>
  <si>
    <t>4. BRASIL</t>
  </si>
  <si>
    <t>5. JAPON</t>
  </si>
  <si>
    <t>6. MEXICO</t>
  </si>
  <si>
    <t>7. EE.UU</t>
  </si>
  <si>
    <t>8. OTROS PAISES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</si>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</sst>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3" borderId="0" xfId="0" applyFill="1"/>
    <xf numFmtId="9" fontId="0" fillId="3" borderId="0" xfId="1" applyFont="1" applyFill="1"/>
    <xf numFmtId="10" fontId="0" fillId="3" borderId="0" xfId="1" applyNumberFormat="1" applyFont="1" applyFill="1"/>
    <xf numFmtId="9" fontId="0" fillId="3" borderId="0" xfId="0" applyNumberFormat="1" applyFill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14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1" xfId="0" applyNumberFormat="1" applyFill="1" applyBorder="1"/>
    <xf numFmtId="0" fontId="4" fillId="3" borderId="1" xfId="0" applyFont="1" applyFill="1" applyBorder="1"/>
    <xf numFmtId="0" fontId="0" fillId="2" borderId="0" xfId="0" applyFill="1"/>
    <xf numFmtId="0" fontId="0" fillId="7" borderId="1" xfId="0" applyFill="1" applyBorder="1"/>
    <xf numFmtId="0" fontId="0" fillId="6" borderId="1" xfId="0" applyFill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D4" workbookViewId="0">
      <selection activeCell="K5" sqref="K5:K17"/>
    </sheetView>
  </sheetViews>
  <sheetFormatPr baseColWidth="10" defaultRowHeight="14.4" x14ac:dyDescent="0.3"/>
  <cols>
    <col min="2" max="2" width="25.6640625" bestFit="1" customWidth="1"/>
    <col min="7" max="7" width="14.33203125" customWidth="1"/>
    <col min="10" max="10" width="13" customWidth="1"/>
  </cols>
  <sheetData>
    <row r="1" spans="1:11" ht="15" thickBot="1" x14ac:dyDescent="0.35">
      <c r="A1" s="22" t="s">
        <v>22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15" thickBot="1" x14ac:dyDescent="0.35">
      <c r="A2" s="19" t="s">
        <v>21</v>
      </c>
      <c r="B2" s="20"/>
      <c r="C2" s="20"/>
      <c r="D2" s="20"/>
      <c r="E2" s="20"/>
      <c r="F2" s="20"/>
      <c r="G2" s="20"/>
      <c r="H2" s="20"/>
      <c r="I2" s="20"/>
      <c r="J2" s="20"/>
      <c r="K2" s="21"/>
    </row>
    <row r="3" spans="1:11" ht="43.2" x14ac:dyDescent="0.3">
      <c r="A3" s="6" t="s">
        <v>20</v>
      </c>
      <c r="B3" s="6" t="s">
        <v>0</v>
      </c>
      <c r="C3" s="7" t="s">
        <v>11</v>
      </c>
      <c r="D3" s="7" t="s">
        <v>12</v>
      </c>
      <c r="E3" s="7" t="s">
        <v>13</v>
      </c>
      <c r="F3" s="6" t="s">
        <v>14</v>
      </c>
      <c r="G3" s="7" t="s">
        <v>15</v>
      </c>
      <c r="H3" s="6" t="s">
        <v>16</v>
      </c>
      <c r="I3" s="6" t="s">
        <v>17</v>
      </c>
      <c r="J3" s="7" t="s">
        <v>18</v>
      </c>
      <c r="K3" s="7" t="s">
        <v>19</v>
      </c>
    </row>
    <row r="4" spans="1:11" x14ac:dyDescent="0.3">
      <c r="A4" s="2"/>
      <c r="B4" s="2"/>
      <c r="C4" s="2"/>
      <c r="D4" s="2"/>
      <c r="E4" s="3">
        <v>0.12</v>
      </c>
      <c r="F4" s="3">
        <v>7.0000000000000007E-2</v>
      </c>
      <c r="G4" s="2"/>
      <c r="H4" s="4">
        <v>6.5000000000000002E-2</v>
      </c>
      <c r="I4" s="5">
        <v>0.04</v>
      </c>
      <c r="J4" s="2"/>
      <c r="K4" s="2"/>
    </row>
    <row r="5" spans="1:11" x14ac:dyDescent="0.3">
      <c r="A5">
        <v>50026</v>
      </c>
      <c r="B5" t="s">
        <v>23</v>
      </c>
      <c r="C5">
        <v>57</v>
      </c>
      <c r="D5">
        <f>C5*15</f>
        <v>855</v>
      </c>
      <c r="E5">
        <f>D5*$E$4</f>
        <v>102.6</v>
      </c>
      <c r="F5">
        <f>D5*$F$4</f>
        <v>59.850000000000009</v>
      </c>
      <c r="G5">
        <f>D5+E5+F5</f>
        <v>1017.45</v>
      </c>
      <c r="H5">
        <f>D5*$H$4</f>
        <v>55.575000000000003</v>
      </c>
      <c r="I5">
        <f>D5*$I$4</f>
        <v>34.200000000000003</v>
      </c>
      <c r="J5">
        <f>H5+I5</f>
        <v>89.775000000000006</v>
      </c>
      <c r="K5">
        <f>G5-J5</f>
        <v>927.67500000000007</v>
      </c>
    </row>
    <row r="6" spans="1:11" x14ac:dyDescent="0.3">
      <c r="A6">
        <v>50027</v>
      </c>
      <c r="B6" t="s">
        <v>24</v>
      </c>
      <c r="C6">
        <v>80.23</v>
      </c>
      <c r="D6">
        <f t="shared" ref="D6:D17" si="0">C6*15</f>
        <v>1203.45</v>
      </c>
      <c r="E6">
        <f t="shared" ref="E6:E17" si="1">D6*$E$4</f>
        <v>144.41399999999999</v>
      </c>
      <c r="F6">
        <f t="shared" ref="F6:F17" si="2">D6*$F$4</f>
        <v>84.241500000000016</v>
      </c>
      <c r="G6">
        <f t="shared" ref="G6:G17" si="3">D6+E6+F6</f>
        <v>1432.1055000000001</v>
      </c>
      <c r="H6">
        <f t="shared" ref="H6:H17" si="4">D6*$H$4</f>
        <v>78.224250000000012</v>
      </c>
      <c r="I6">
        <f t="shared" ref="I6:I17" si="5">D6*$I$4</f>
        <v>48.138000000000005</v>
      </c>
      <c r="J6">
        <f t="shared" ref="J6:J17" si="6">H6+I6</f>
        <v>126.36225000000002</v>
      </c>
      <c r="K6">
        <f t="shared" ref="K6:K17" si="7">G6-J6</f>
        <v>1305.74325</v>
      </c>
    </row>
    <row r="7" spans="1:11" x14ac:dyDescent="0.3">
      <c r="A7">
        <v>50028</v>
      </c>
      <c r="B7" t="s">
        <v>25</v>
      </c>
      <c r="C7">
        <v>27.3</v>
      </c>
      <c r="D7">
        <f t="shared" si="0"/>
        <v>409.5</v>
      </c>
      <c r="E7">
        <f t="shared" si="1"/>
        <v>49.14</v>
      </c>
      <c r="F7">
        <f t="shared" si="2"/>
        <v>28.665000000000003</v>
      </c>
      <c r="G7">
        <f t="shared" si="3"/>
        <v>487.30500000000001</v>
      </c>
      <c r="H7">
        <f t="shared" si="4"/>
        <v>26.6175</v>
      </c>
      <c r="I7">
        <f t="shared" si="5"/>
        <v>16.38</v>
      </c>
      <c r="J7">
        <f t="shared" si="6"/>
        <v>42.997500000000002</v>
      </c>
      <c r="K7">
        <f t="shared" si="7"/>
        <v>444.3075</v>
      </c>
    </row>
    <row r="8" spans="1:11" x14ac:dyDescent="0.3">
      <c r="A8">
        <v>50029</v>
      </c>
      <c r="B8" t="s">
        <v>26</v>
      </c>
      <c r="C8">
        <v>45.6</v>
      </c>
      <c r="D8">
        <f t="shared" si="0"/>
        <v>684</v>
      </c>
      <c r="E8">
        <f t="shared" si="1"/>
        <v>82.08</v>
      </c>
      <c r="F8">
        <f t="shared" si="2"/>
        <v>47.88</v>
      </c>
      <c r="G8">
        <f t="shared" si="3"/>
        <v>813.96</v>
      </c>
      <c r="H8">
        <f t="shared" si="4"/>
        <v>44.46</v>
      </c>
      <c r="I8">
        <f t="shared" si="5"/>
        <v>27.36</v>
      </c>
      <c r="J8">
        <f t="shared" si="6"/>
        <v>71.819999999999993</v>
      </c>
      <c r="K8">
        <f t="shared" si="7"/>
        <v>742.1400000000001</v>
      </c>
    </row>
    <row r="9" spans="1:11" x14ac:dyDescent="0.3">
      <c r="A9">
        <v>50030</v>
      </c>
      <c r="B9" t="s">
        <v>27</v>
      </c>
      <c r="C9">
        <v>75.599999999999994</v>
      </c>
      <c r="D9">
        <f t="shared" si="0"/>
        <v>1134</v>
      </c>
      <c r="E9">
        <f t="shared" si="1"/>
        <v>136.07999999999998</v>
      </c>
      <c r="F9">
        <f t="shared" si="2"/>
        <v>79.38000000000001</v>
      </c>
      <c r="G9">
        <f t="shared" si="3"/>
        <v>1349.46</v>
      </c>
      <c r="H9">
        <f t="shared" si="4"/>
        <v>73.710000000000008</v>
      </c>
      <c r="I9">
        <f t="shared" si="5"/>
        <v>45.36</v>
      </c>
      <c r="J9">
        <f t="shared" si="6"/>
        <v>119.07000000000001</v>
      </c>
      <c r="K9">
        <f t="shared" si="7"/>
        <v>1230.3900000000001</v>
      </c>
    </row>
    <row r="10" spans="1:11" x14ac:dyDescent="0.3">
      <c r="A10">
        <v>50031</v>
      </c>
      <c r="B10" t="s">
        <v>28</v>
      </c>
      <c r="C10">
        <v>60.2</v>
      </c>
      <c r="D10">
        <f t="shared" si="0"/>
        <v>903</v>
      </c>
      <c r="E10">
        <f t="shared" si="1"/>
        <v>108.36</v>
      </c>
      <c r="F10">
        <f t="shared" si="2"/>
        <v>63.210000000000008</v>
      </c>
      <c r="G10">
        <f t="shared" si="3"/>
        <v>1074.57</v>
      </c>
      <c r="H10">
        <f t="shared" si="4"/>
        <v>58.695</v>
      </c>
      <c r="I10">
        <f t="shared" si="5"/>
        <v>36.119999999999997</v>
      </c>
      <c r="J10">
        <f t="shared" si="6"/>
        <v>94.814999999999998</v>
      </c>
      <c r="K10">
        <f t="shared" si="7"/>
        <v>979.75499999999988</v>
      </c>
    </row>
    <row r="11" spans="1:11" x14ac:dyDescent="0.3">
      <c r="A11">
        <v>50032</v>
      </c>
      <c r="B11" t="s">
        <v>29</v>
      </c>
      <c r="C11">
        <v>45.2</v>
      </c>
      <c r="D11">
        <f t="shared" si="0"/>
        <v>678</v>
      </c>
      <c r="E11">
        <f t="shared" si="1"/>
        <v>81.36</v>
      </c>
      <c r="F11">
        <f t="shared" si="2"/>
        <v>47.460000000000008</v>
      </c>
      <c r="G11">
        <f t="shared" si="3"/>
        <v>806.82</v>
      </c>
      <c r="H11">
        <f t="shared" si="4"/>
        <v>44.07</v>
      </c>
      <c r="I11">
        <f t="shared" si="5"/>
        <v>27.12</v>
      </c>
      <c r="J11">
        <f t="shared" si="6"/>
        <v>71.19</v>
      </c>
      <c r="K11">
        <f t="shared" si="7"/>
        <v>735.63000000000011</v>
      </c>
    </row>
    <row r="12" spans="1:11" x14ac:dyDescent="0.3">
      <c r="A12">
        <v>50033</v>
      </c>
      <c r="B12" t="s">
        <v>30</v>
      </c>
      <c r="C12">
        <v>25.6</v>
      </c>
      <c r="D12">
        <f t="shared" si="0"/>
        <v>384</v>
      </c>
      <c r="E12">
        <f t="shared" si="1"/>
        <v>46.08</v>
      </c>
      <c r="F12">
        <f t="shared" si="2"/>
        <v>26.880000000000003</v>
      </c>
      <c r="G12">
        <f t="shared" si="3"/>
        <v>456.96</v>
      </c>
      <c r="H12">
        <f t="shared" si="4"/>
        <v>24.96</v>
      </c>
      <c r="I12">
        <f t="shared" si="5"/>
        <v>15.36</v>
      </c>
      <c r="J12">
        <f t="shared" si="6"/>
        <v>40.32</v>
      </c>
      <c r="K12">
        <f t="shared" si="7"/>
        <v>416.64</v>
      </c>
    </row>
    <row r="13" spans="1:11" x14ac:dyDescent="0.3">
      <c r="A13">
        <v>50034</v>
      </c>
      <c r="B13" t="s">
        <v>31</v>
      </c>
      <c r="C13">
        <v>48.9</v>
      </c>
      <c r="D13">
        <f t="shared" si="0"/>
        <v>733.5</v>
      </c>
      <c r="E13">
        <f t="shared" si="1"/>
        <v>88.02</v>
      </c>
      <c r="F13">
        <f t="shared" si="2"/>
        <v>51.345000000000006</v>
      </c>
      <c r="G13">
        <f t="shared" si="3"/>
        <v>872.86500000000001</v>
      </c>
      <c r="H13">
        <f t="shared" si="4"/>
        <v>47.677500000000002</v>
      </c>
      <c r="I13">
        <f t="shared" si="5"/>
        <v>29.34</v>
      </c>
      <c r="J13">
        <f t="shared" si="6"/>
        <v>77.017499999999998</v>
      </c>
      <c r="K13">
        <f t="shared" si="7"/>
        <v>795.84749999999997</v>
      </c>
    </row>
    <row r="14" spans="1:11" x14ac:dyDescent="0.3">
      <c r="A14">
        <v>50035</v>
      </c>
      <c r="B14" t="s">
        <v>32</v>
      </c>
      <c r="C14">
        <v>78.900000000000006</v>
      </c>
      <c r="D14">
        <f t="shared" si="0"/>
        <v>1183.5</v>
      </c>
      <c r="E14">
        <f t="shared" si="1"/>
        <v>142.01999999999998</v>
      </c>
      <c r="F14">
        <f t="shared" si="2"/>
        <v>82.845000000000013</v>
      </c>
      <c r="G14">
        <f t="shared" si="3"/>
        <v>1408.365</v>
      </c>
      <c r="H14">
        <f t="shared" si="4"/>
        <v>76.927500000000009</v>
      </c>
      <c r="I14">
        <f t="shared" si="5"/>
        <v>47.34</v>
      </c>
      <c r="J14">
        <f t="shared" si="6"/>
        <v>124.26750000000001</v>
      </c>
      <c r="K14">
        <f t="shared" si="7"/>
        <v>1284.0975000000001</v>
      </c>
    </row>
    <row r="15" spans="1:11" x14ac:dyDescent="0.3">
      <c r="A15">
        <v>50036</v>
      </c>
      <c r="B15" t="s">
        <v>33</v>
      </c>
      <c r="C15">
        <v>86.3</v>
      </c>
      <c r="D15">
        <f t="shared" si="0"/>
        <v>1294.5</v>
      </c>
      <c r="E15">
        <f t="shared" si="1"/>
        <v>155.34</v>
      </c>
      <c r="F15">
        <f t="shared" si="2"/>
        <v>90.615000000000009</v>
      </c>
      <c r="G15">
        <f t="shared" si="3"/>
        <v>1540.4549999999999</v>
      </c>
      <c r="H15">
        <f t="shared" si="4"/>
        <v>84.142499999999998</v>
      </c>
      <c r="I15">
        <f t="shared" si="5"/>
        <v>51.78</v>
      </c>
      <c r="J15">
        <f t="shared" si="6"/>
        <v>135.92250000000001</v>
      </c>
      <c r="K15">
        <f t="shared" si="7"/>
        <v>1404.5324999999998</v>
      </c>
    </row>
    <row r="16" spans="1:11" x14ac:dyDescent="0.3">
      <c r="A16">
        <v>50037</v>
      </c>
      <c r="B16" t="s">
        <v>34</v>
      </c>
      <c r="C16">
        <v>78.5</v>
      </c>
      <c r="D16">
        <f t="shared" si="0"/>
        <v>1177.5</v>
      </c>
      <c r="E16">
        <f t="shared" si="1"/>
        <v>141.29999999999998</v>
      </c>
      <c r="F16">
        <f t="shared" si="2"/>
        <v>82.425000000000011</v>
      </c>
      <c r="G16">
        <f t="shared" si="3"/>
        <v>1401.2249999999999</v>
      </c>
      <c r="H16">
        <f t="shared" si="4"/>
        <v>76.537500000000009</v>
      </c>
      <c r="I16">
        <f t="shared" si="5"/>
        <v>47.1</v>
      </c>
      <c r="J16">
        <f t="shared" si="6"/>
        <v>123.63750000000002</v>
      </c>
      <c r="K16">
        <f t="shared" si="7"/>
        <v>1277.5874999999999</v>
      </c>
    </row>
    <row r="17" spans="1:11" x14ac:dyDescent="0.3">
      <c r="A17">
        <v>50038</v>
      </c>
      <c r="B17" t="s">
        <v>35</v>
      </c>
      <c r="C17">
        <v>45.8</v>
      </c>
      <c r="D17">
        <f t="shared" si="0"/>
        <v>687</v>
      </c>
      <c r="E17">
        <f t="shared" si="1"/>
        <v>82.44</v>
      </c>
      <c r="F17">
        <f t="shared" si="2"/>
        <v>48.09</v>
      </c>
      <c r="G17">
        <f t="shared" si="3"/>
        <v>817.53000000000009</v>
      </c>
      <c r="H17">
        <f t="shared" si="4"/>
        <v>44.655000000000001</v>
      </c>
      <c r="I17">
        <f t="shared" si="5"/>
        <v>27.48</v>
      </c>
      <c r="J17">
        <f t="shared" si="6"/>
        <v>72.135000000000005</v>
      </c>
      <c r="K17">
        <f t="shared" si="7"/>
        <v>745.3950000000001</v>
      </c>
    </row>
  </sheetData>
  <mergeCells count="2">
    <mergeCell ref="A2:K2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21" sqref="B21"/>
    </sheetView>
  </sheetViews>
  <sheetFormatPr baseColWidth="10" defaultRowHeight="14.4" x14ac:dyDescent="0.3"/>
  <cols>
    <col min="2" max="2" width="20.5546875" bestFit="1" customWidth="1"/>
    <col min="3" max="3" width="10.6640625" customWidth="1"/>
    <col min="4" max="4" width="15.33203125" customWidth="1"/>
  </cols>
  <sheetData>
    <row r="1" spans="1:5" x14ac:dyDescent="0.3">
      <c r="A1" s="12" t="s">
        <v>0</v>
      </c>
      <c r="B1" s="12" t="s">
        <v>7</v>
      </c>
      <c r="C1" s="12" t="s">
        <v>8</v>
      </c>
      <c r="D1" s="12" t="s">
        <v>9</v>
      </c>
    </row>
    <row r="2" spans="1:5" x14ac:dyDescent="0.3">
      <c r="A2" s="9" t="s">
        <v>1</v>
      </c>
      <c r="B2" s="10">
        <v>28986</v>
      </c>
      <c r="C2" s="11">
        <f ca="1">(TODAY()-B2)/365</f>
        <v>46.024657534246572</v>
      </c>
      <c r="D2" s="11">
        <f>DATEDIF(B2,$A$9,"Y")</f>
        <v>22</v>
      </c>
    </row>
    <row r="3" spans="1:5" x14ac:dyDescent="0.3">
      <c r="A3" s="9" t="s">
        <v>2</v>
      </c>
      <c r="B3" s="10">
        <v>23642</v>
      </c>
      <c r="C3" s="11">
        <f t="shared" ref="C3:C7" ca="1" si="0">(TODAY()-B3)/365</f>
        <v>60.665753424657531</v>
      </c>
      <c r="D3" s="11">
        <f t="shared" ref="D3:D7" si="1">DATEDIF(B3,$A$9,"Y")</f>
        <v>37</v>
      </c>
    </row>
    <row r="4" spans="1:5" x14ac:dyDescent="0.3">
      <c r="A4" s="9" t="s">
        <v>3</v>
      </c>
      <c r="B4" s="10">
        <v>30290</v>
      </c>
      <c r="C4" s="11">
        <f t="shared" ca="1" si="0"/>
        <v>42.452054794520549</v>
      </c>
      <c r="D4" s="11">
        <f t="shared" si="1"/>
        <v>18</v>
      </c>
    </row>
    <row r="5" spans="1:5" x14ac:dyDescent="0.3">
      <c r="A5" s="9" t="s">
        <v>4</v>
      </c>
      <c r="B5" s="10">
        <v>31853</v>
      </c>
      <c r="C5" s="11">
        <f t="shared" ca="1" si="0"/>
        <v>38.169863013698631</v>
      </c>
      <c r="D5" s="11">
        <f t="shared" si="1"/>
        <v>14</v>
      </c>
    </row>
    <row r="6" spans="1:5" x14ac:dyDescent="0.3">
      <c r="A6" s="9" t="s">
        <v>5</v>
      </c>
      <c r="B6" s="10">
        <v>28914</v>
      </c>
      <c r="C6" s="11">
        <f t="shared" ca="1" si="0"/>
        <v>46.221917808219175</v>
      </c>
      <c r="D6" s="11">
        <f t="shared" si="1"/>
        <v>22</v>
      </c>
      <c r="E6" t="s">
        <v>10</v>
      </c>
    </row>
    <row r="7" spans="1:5" x14ac:dyDescent="0.3">
      <c r="A7" s="9" t="s">
        <v>6</v>
      </c>
      <c r="B7" s="10">
        <v>35111</v>
      </c>
      <c r="C7" s="11">
        <f t="shared" ca="1" si="0"/>
        <v>29.243835616438357</v>
      </c>
      <c r="D7" s="11">
        <f t="shared" si="1"/>
        <v>5</v>
      </c>
    </row>
    <row r="9" spans="1:5" x14ac:dyDescent="0.3">
      <c r="A9" s="8">
        <v>37182</v>
      </c>
      <c r="B9" s="1"/>
    </row>
    <row r="10" spans="1:5" x14ac:dyDescent="0.3">
      <c r="D10" s="11">
        <f ca="1">ABS(C2-C3)</f>
        <v>14.641095890410959</v>
      </c>
    </row>
    <row r="11" spans="1:5" x14ac:dyDescent="0.3">
      <c r="A11" s="8">
        <v>40172</v>
      </c>
      <c r="B11" s="1"/>
      <c r="D11" s="9">
        <f>DATEDIF(B7,A11,"Y")</f>
        <v>13</v>
      </c>
    </row>
    <row r="12" spans="1:5" x14ac:dyDescent="0.3">
      <c r="D12" s="11">
        <f ca="1">C6-C5</f>
        <v>8.0520547945205436</v>
      </c>
    </row>
    <row r="13" spans="1:5" x14ac:dyDescent="0.3">
      <c r="D13" s="9">
        <f ca="1">DATE(YEAR(TODAY()),9,15)-TODAY()</f>
        <v>130</v>
      </c>
    </row>
    <row r="14" spans="1:5" x14ac:dyDescent="0.3">
      <c r="D14" s="9">
        <f ca="1">TODAY()-DATE(YEAR(TODAY())-1,12,25)</f>
        <v>134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6" sqref="E16"/>
    </sheetView>
  </sheetViews>
  <sheetFormatPr baseColWidth="10" defaultRowHeight="14.4" x14ac:dyDescent="0.3"/>
  <cols>
    <col min="1" max="1" width="14.5546875" bestFit="1" customWidth="1"/>
    <col min="2" max="2" width="13.5546875" bestFit="1" customWidth="1"/>
    <col min="4" max="4" width="18.88671875" customWidth="1"/>
    <col min="5" max="5" width="17.44140625" customWidth="1"/>
  </cols>
  <sheetData>
    <row r="1" spans="1:5" ht="28.8" x14ac:dyDescent="0.3">
      <c r="A1" s="16" t="s">
        <v>36</v>
      </c>
      <c r="B1" s="16" t="s">
        <v>37</v>
      </c>
      <c r="C1" s="17" t="s">
        <v>38</v>
      </c>
      <c r="D1" s="17" t="s">
        <v>39</v>
      </c>
      <c r="E1" s="17" t="s">
        <v>40</v>
      </c>
    </row>
    <row r="2" spans="1:5" x14ac:dyDescent="0.3">
      <c r="A2" s="13" t="s">
        <v>41</v>
      </c>
      <c r="B2" s="14">
        <v>12.2615803815</v>
      </c>
      <c r="C2" s="14">
        <f>ROUND(B2,0)</f>
        <v>12</v>
      </c>
      <c r="D2" s="14">
        <f>ROUND(B2,4)</f>
        <v>12.2616</v>
      </c>
      <c r="E2" s="14">
        <f>TRUNC(B2,4)</f>
        <v>12.2615</v>
      </c>
    </row>
    <row r="3" spans="1:5" x14ac:dyDescent="0.3">
      <c r="A3" s="13" t="s">
        <v>42</v>
      </c>
      <c r="B3" s="14">
        <v>22.972972973000001</v>
      </c>
      <c r="C3" s="14">
        <f t="shared" ref="C3:C9" si="0">ROUND(B3,0)</f>
        <v>23</v>
      </c>
      <c r="D3" s="14">
        <f t="shared" ref="D3:D9" si="1">ROUND(B3,4)</f>
        <v>22.972999999999999</v>
      </c>
      <c r="E3" s="14">
        <f t="shared" ref="E3:E9" si="2">TRUNC(B3,4)</f>
        <v>22.972899999999999</v>
      </c>
    </row>
    <row r="4" spans="1:5" x14ac:dyDescent="0.3">
      <c r="A4" s="13" t="s">
        <v>43</v>
      </c>
      <c r="B4" s="14">
        <v>10.6175514626</v>
      </c>
      <c r="C4" s="14">
        <f t="shared" si="0"/>
        <v>11</v>
      </c>
      <c r="D4" s="14">
        <f t="shared" si="1"/>
        <v>10.617599999999999</v>
      </c>
      <c r="E4" s="14">
        <f t="shared" si="2"/>
        <v>10.6175</v>
      </c>
    </row>
    <row r="5" spans="1:5" x14ac:dyDescent="0.3">
      <c r="A5" s="13" t="s">
        <v>44</v>
      </c>
      <c r="B5" s="14">
        <v>12.125984252</v>
      </c>
      <c r="C5" s="14">
        <f t="shared" si="0"/>
        <v>12</v>
      </c>
      <c r="D5" s="14">
        <f t="shared" si="1"/>
        <v>12.125999999999999</v>
      </c>
      <c r="E5" s="14">
        <f t="shared" si="2"/>
        <v>12.1259</v>
      </c>
    </row>
    <row r="6" spans="1:5" x14ac:dyDescent="0.3">
      <c r="A6" s="13" t="s">
        <v>45</v>
      </c>
      <c r="B6" s="14">
        <v>6.5217391304000003</v>
      </c>
      <c r="C6" s="14">
        <f t="shared" si="0"/>
        <v>7</v>
      </c>
      <c r="D6" s="14">
        <f t="shared" si="1"/>
        <v>6.5217000000000001</v>
      </c>
      <c r="E6" s="14">
        <f t="shared" si="2"/>
        <v>6.5217000000000001</v>
      </c>
    </row>
    <row r="7" spans="1:5" x14ac:dyDescent="0.3">
      <c r="A7" s="13" t="s">
        <v>46</v>
      </c>
      <c r="B7" s="14">
        <v>7.4626865671999996</v>
      </c>
      <c r="C7" s="14">
        <f t="shared" si="0"/>
        <v>7</v>
      </c>
      <c r="D7" s="14">
        <f t="shared" si="1"/>
        <v>7.4626999999999999</v>
      </c>
      <c r="E7" s="14">
        <f t="shared" si="2"/>
        <v>7.4626000000000001</v>
      </c>
    </row>
    <row r="8" spans="1:5" x14ac:dyDescent="0.3">
      <c r="A8" s="13" t="s">
        <v>47</v>
      </c>
      <c r="B8" s="14">
        <v>22.661870503599999</v>
      </c>
      <c r="C8" s="14">
        <f t="shared" si="0"/>
        <v>23</v>
      </c>
      <c r="D8" s="14">
        <f t="shared" si="1"/>
        <v>22.661899999999999</v>
      </c>
      <c r="E8" s="14">
        <f t="shared" si="2"/>
        <v>22.661799999999999</v>
      </c>
    </row>
    <row r="9" spans="1:5" x14ac:dyDescent="0.3">
      <c r="A9" s="13" t="s">
        <v>48</v>
      </c>
      <c r="B9" s="14">
        <v>7.3212034785000002</v>
      </c>
      <c r="C9" s="14">
        <f t="shared" si="0"/>
        <v>7</v>
      </c>
      <c r="D9" s="14">
        <f t="shared" si="1"/>
        <v>7.3212000000000002</v>
      </c>
      <c r="E9" s="14">
        <f t="shared" si="2"/>
        <v>7.3212000000000002</v>
      </c>
    </row>
    <row r="10" spans="1:5" x14ac:dyDescent="0.3">
      <c r="A10" s="18" t="s">
        <v>49</v>
      </c>
      <c r="B10" s="15">
        <f>SUM(B2:B9)</f>
        <v>101.94558874879999</v>
      </c>
      <c r="C10" s="15">
        <f>SUM(C2:C9)</f>
        <v>102</v>
      </c>
      <c r="D10" s="15">
        <f>SUM(D2:D9)</f>
        <v>101.9457</v>
      </c>
      <c r="E10" s="15">
        <f>SUM(E2:E9)</f>
        <v>101.9451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JOSE EPIGMENIO RAMIREZ HERNANDEZ</cp:lastModifiedBy>
  <dcterms:created xsi:type="dcterms:W3CDTF">2025-04-02T19:23:01Z</dcterms:created>
  <dcterms:modified xsi:type="dcterms:W3CDTF">2025-05-08T19:25:32Z</dcterms:modified>
</cp:coreProperties>
</file>