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Jerry\Downloads\4-hour-course-xl-files\"/>
    </mc:Choice>
  </mc:AlternateContent>
  <xr:revisionPtr revIDLastSave="0" documentId="13_ncr:1_{A185DD4D-5458-4CFA-840C-0D79013FE4CC}" xr6:coauthVersionLast="47" xr6:coauthVersionMax="47" xr10:uidLastSave="{00000000-0000-0000-0000-000000000000}"/>
  <bookViews>
    <workbookView xWindow="-108" yWindow="-108" windowWidth="23256" windowHeight="12456" activeTab="2" xr2:uid="{26D4546B-D2A1-4444-8EAF-A6228F96F0C1}"/>
  </bookViews>
  <sheets>
    <sheet name="Sheet2" sheetId="8" r:id="rId1"/>
    <sheet name="pivots" sheetId="6" r:id="rId2"/>
    <sheet name="Customer center report" sheetId="5" r:id="rId3"/>
    <sheet name="Data" sheetId="2" r:id="rId4"/>
    <sheet name="Assets" sheetId="4" r:id="rId5"/>
  </sheets>
  <definedNames>
    <definedName name="_xlnm._FilterDatabase" localSheetId="3" hidden="1">Data!$B$3:$H$1003</definedName>
    <definedName name="_xlcn.WorksheetConnection_07.sampledataexcelportfolioproject.xlsxcalls" hidden="1">calls[]</definedName>
    <definedName name="_xlcn.WorksheetConnection_07.sampledataexcelportfolioproject.xlsxcustomers" hidden="1">customers[]</definedName>
    <definedName name="ExternalData_1" localSheetId="0" hidden="1">Sheet2!$A$3:$M$147</definedName>
    <definedName name="Slicer_Representative">#N/A</definedName>
  </definedNames>
  <calcPr calcId="191029"/>
  <pivotCaches>
    <pivotCache cacheId="0" r:id="rId6"/>
    <pivotCache cacheId="1" r:id="rId7"/>
    <pivotCache cacheId="2" r:id="rId8"/>
    <pivotCache cacheId="3" r:id="rId9"/>
    <pivotCache cacheId="4" r:id="rId10"/>
    <pivotCache cacheId="43" r:id="rId11"/>
    <pivotCache cacheId="46" r:id="rId12"/>
    <pivotCache cacheId="49" r:id="rId13"/>
    <pivotCache cacheId="52" r:id="rId14"/>
    <pivotCache cacheId="55"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1" i="6" l="1"/>
  <c r="I43" i="6"/>
  <c r="I47" i="6" s="1"/>
  <c r="H53" i="6" s="1"/>
  <c r="I42" i="6"/>
  <c r="I46" i="6" s="1"/>
  <c r="H52" i="6" s="1"/>
  <c r="I41" i="6"/>
  <c r="H51" i="6" s="1"/>
  <c r="P18" i="5" a="1"/>
  <c r="P18" i="5" s="1"/>
  <c r="O19" i="5" a="1"/>
  <c r="O19" i="5" s="1"/>
  <c r="S3" i="6"/>
  <c r="S8" i="6" s="1"/>
  <c r="O7" i="6" a="1"/>
  <c r="O7"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R8" i="6" l="1"/>
  <c r="R10" i="6"/>
  <c r="R7" i="6"/>
  <c r="R9" i="6"/>
  <c r="R11" i="6"/>
  <c r="S7" i="6"/>
  <c r="S11" i="6"/>
  <c r="S10" i="6"/>
  <c r="S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3725EC-43EE-49F5-A4A2-59BA8496EE2E}" keepAlive="1" name="ModelConnection_ExternalData_1" description="Data Model" type="5" refreshedVersion="8" minRefreshableVersion="5" saveData="1">
    <dbPr connection="Data Model Connection" command="DRILLTHROUGH MAXROWS 1000 SELECT FROM [Model] WHERE ((([Measures].[call count],[customers].[City].&amp;[Cincinnati]),[customers].[Gedner].&amp;[Female]))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9870CCBF-083C-4F5B-8E00-A86EDFEA25E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294D66D-2A97-48E9-9B7B-06C3C271E91A}"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4" xr16:uid="{99B87F50-7266-4D72-9A7F-0E63A9977CF3}"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<sst xmlns="http://schemas.openxmlformats.org/spreadsheetml/2006/main" count="4063" uniqueCount="1105">
  <si>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</si>
  <si>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</si>
  <si>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</si>
  <si>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</si>
  <si>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</si>
  <si>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</si>
  <si>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</si>
  <si>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</si>
  <si>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</si>
  <si>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</si>
  <si>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</si>
  <si>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</si>
  <si>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</si>
  <si>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</si>
  <si>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</si>
  <si>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</si>
  <si>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</si>
  <si>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</si>
  <si>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</si>
  <si>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</si>
  <si>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</si>
  <si>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</si>
  <si>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</si>
  <si>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</si>
  <si>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</si>
  <si>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</si>
  <si>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</si>
  <si>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</si>
  <si>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</si>
  <si>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</si>
  <si>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</si>
  <si>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</si>
  <si>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</si>
  <si>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</si>
  <si>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</si>
  <si>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</si>
  <si>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</si>
  <si>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</si>
  <si>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</si>
  <si>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</si>
  <si>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</si>
  <si>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</si>
  <si>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</si>
  <si>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</si>
  <si>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</si>
  <si>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</si>
  <si>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</si>
  <si>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</si>
  <si>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</si>
  <si>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</si>
  <si>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</si>
  <si>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</si>
  <si>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</si>
  <si>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</si>
  <si>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</si>
  <si>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</si>
  <si>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</si>
  <si>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</si>
  <si>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</si>
  <si>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</si>
  <si>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</si>
  <si>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</si>
  <si>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</si>
  <si>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</si>
  <si>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</si>
  <si>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</si>
  <si>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</si>
  <si>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</si>
  <si>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</si>
  <si>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</si>
  <si>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</si>
  <si>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</si>
  <si>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</si>
  <si>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</si>
  <si>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</si>
  <si>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</si>
  <si>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</si>
  <si>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</si>
  <si>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</si>
  <si>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</si>
  <si>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</si>
  <si>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</si>
  <si>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</si>
  <si>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</si>
  <si>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</si>
  <si>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</si>
  <si>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</si>
  <si>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</si>
  <si>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</si>
  <si>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</si>
  <si>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</si>
  <si>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</si>
  <si>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</si>
  <si>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</si>
  <si>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</si>
  <si>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</si>
  <si>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</si>
  <si>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</si>
  <si>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</si>
  <si>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</si>
  <si>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</si>
  <si>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</si>
  <si>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</si>
  <si>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</si>
  <si>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</si>
  <si>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</si>
  <si>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</si>
  <si>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</si>
  <si>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</si>
  <si>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</si>
  <si>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</si>
  <si>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</si>
  <si>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</si>
  <si>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</si>
  <si>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</si>
  <si>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</si>
  <si>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</si>
  <si>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</si>
  <si>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</si>
  <si>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</si>
  <si>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</si>
  <si>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</si>
  <si>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</si>
  <si>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</si>
  <si>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</si>
  <si>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</si>
  <si>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</si>
  <si>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</si>
  <si>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</si>
  <si>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</si>
  <si>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</si>
  <si>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</si>
  <si>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</si>
  <si>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</si>
  <si>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</si>
  <si>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</si>
  <si>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</si>
  <si>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</si>
  <si>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</si>
  <si>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</si>
  <si>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</si>
  <si>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</si>
  <si>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</si>
  <si>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</si>
  <si>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</si>
  <si>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</si>
  <si>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</si>
  <si>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</si>
  <si>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</si>
  <si>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</si>
  <si>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</si>
  <si>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</si>
  <si>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</si>
  <si>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</si>
  <si>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</si>
  <si>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</si>
  <si>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</si>
  <si>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</si>
  <si>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</si>
  <si>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</si>
  <si>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</si>
  <si>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</si>
  <si>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</si>
  <si>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</si>
  <si>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</si>
  <si>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</si>
  <si>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</si>
  <si>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</si>
  <si>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</si>
  <si>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</si>
  <si>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</si>
  <si>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</si>
  <si>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</si>
  <si>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</si>
  <si>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</si>
  <si>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</si>
  <si>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</si>
  <si>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</si>
  <si>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</si>
  <si>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</si>
  <si>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</si>
  <si>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</si>
  <si>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</si>
  <si>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</si>
  <si>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</si>
  <si>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</si>
  <si>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</si>
  <si>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</si>
  <si>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</si>
  <si>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</si>
  <si>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</si>
  <si>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</si>
  <si>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</si>
  <si>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</si>
  <si>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</si>
  <si>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</si>
  <si>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</si>
  <si>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</si>
  <si>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</si>
  <si>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</si>
  <si>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</si>
  <si>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</si>
  <si>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</si>
  <si>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</si>
  <si>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</si>
  <si>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</si>
  <si>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</si>
  <si>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</si>
  <si>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</si>
  <si>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</si>
  <si>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</si>
  <si>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</si>
  <si>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</si>
  <si>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</si>
  <si>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</si>
  <si>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</si>
  <si>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</si>
  <si>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</si>
  <si>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</si>
  <si>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</si>
  <si>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</si>
  <si>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</si>
  <si>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</si>
  <si>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</si>
  <si>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</si>
  <si>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</si>
  <si>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</si>
  <si>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</si>
  <si>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</si>
  <si>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</si>
  <si>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</si>
  <si>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</si>
  <si>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</si>
  <si>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</si>
  <si>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</si>
  <si>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</si>
  <si>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</si>
  <si>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</si>
  <si>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</si>
  <si>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</si>
  <si>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</si>
  <si>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</si>
  <si>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</si>
  <si>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</si>
  <si>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</si>
  <si>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</si>
  <si>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</si>
  <si>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</si>
  <si>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</si>
  <si>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</si>
  <si>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</si>
  <si>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</si>
  <si>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</si>
  <si>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</si>
  <si>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</si>
  <si>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</si>
  <si>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</si>
  <si>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</si>
  <si>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</si>
  <si>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</si>
  <si>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</si>
  <si>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</si>
  <si>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</si>
  <si>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</si>
  <si>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</si>
  <si>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</si>
  <si>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</si>
  <si>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</si>
  <si>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</si>
  <si>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</si>
  <si>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</si>
  <si>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</si>
  <si>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</si>
  <si>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</si>
  <si>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</si>
  <si>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</si>
  <si>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</si>
  <si>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</si>
  <si>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</si>
  <si>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</si>
  <si>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</si>
  <si>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</si>
  <si>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</si>
  <si>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</si>
  <si>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</si>
  <si>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</si>
  <si>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</si>
  <si>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</si>
  <si>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</si>
  <si>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</si>
  <si>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</si>
  <si>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</si>
  <si>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</si>
  <si>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</si>
  <si>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</si>
  <si>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</si>
  <si>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</si>
  <si>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</si>
  <si>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</si>
  <si>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</si>
  <si>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</si>
  <si>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</si>
  <si>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</si>
  <si>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</si>
  <si>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</si>
  <si>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</si>
  <si>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</si>
  <si>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</si>
  <si>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</si>
  <si>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</si>
  <si>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</si>
  <si>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</si>
  <si>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</si>
  <si>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</si>
  <si>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</si>
  <si>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</si>
  <si>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</si>
  <si>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</si>
  <si>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</si>
  <si>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</si>
  <si>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</si>
  <si>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</si>
  <si>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</si>
  <si>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</si>
  <si>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</si>
  <si>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</si>
  <si>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</si>
  <si>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</si>
  <si>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</si>
  <si>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</si>
  <si>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</si>
  <si>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</si>
  <si>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</si>
  <si>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</si>
  <si>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</si>
  <si>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</si>
  <si>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</si>
  <si>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</si>
  <si>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</si>
  <si>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</si>
  <si>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</si>
  <si>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</si>
  <si>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</si>
  <si>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</si>
  <si>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</si>
  <si>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</si>
  <si>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</si>
  <si>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</si>
  <si>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</si>
  <si>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</si>
  <si>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</si>
  <si>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</si>
  <si>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</si>
  <si>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</si>
  <si>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</si>
  <si>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</si>
  <si>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</si>
  <si>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</si>
  <si>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</si>
  <si>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</si>
  <si>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</si>
  <si>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</si>
  <si>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</si>
  <si>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</si>
  <si>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</si>
  <si>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</si>
  <si>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</si>
  <si>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</si>
  <si>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</si>
  <si>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</si>
  <si>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</si>
  <si>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</si>
  <si>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</si>
  <si>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</si>
  <si>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</si>
  <si>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</si>
  <si>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</si>
  <si>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</si>
  <si>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</si>
  <si>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</si>
  <si>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</si>
  <si>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</si>
  <si>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</si>
  <si>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</si>
  <si>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</si>
  <si>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</si>
  <si>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</si>
  <si>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</si>
  <si>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</si>
  <si>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</si>
  <si>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</si>
  <si>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</si>
  <si>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</si>
  <si>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</si>
  <si>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</si>
  <si>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</si>
  <si>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</si>
  <si>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</si>
  <si>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</si>
  <si>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</si>
  <si>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</si>
  <si>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</si>
  <si>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</si>
  <si>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</si>
  <si>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</si>
  <si>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</si>
  <si>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</si>
  <si>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</si>
  <si>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</si>
  <si>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</si>
  <si>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</si>
  <si>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</si>
  <si>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</si>
  <si>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</si>
  <si>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</si>
  <si>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</si>
  <si>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</si>
  <si>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</si>
  <si>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</si>
  <si>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</si>
  <si>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</si>
  <si>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</si>
  <si>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</si>
  <si>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</si>
  <si>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</si>
  <si>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</si>
  <si>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</si>
  <si>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</si>
  <si>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</si>
  <si>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</si>
  <si>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</si>
  <si>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</si>
  <si>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</si>
  <si>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</si>
  <si>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</si>
  <si>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</si>
  <si>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</si>
  <si>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</si>
  <si>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</si>
  <si>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</si>
  <si>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</si>
  <si>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</si>
  <si>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</si>
  <si>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</si>
  <si>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</si>
  <si>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</si>
  <si>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</si>
  <si>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</si>
  <si>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</si>
  <si>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</si>
  <si>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</si>
  <si>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</si>
  <si>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</si>
  <si>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</si>
  <si>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</si>
  <si>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</si>
  <si>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</si>
  <si>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</si>
  <si>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</si>
  <si>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</si>
  <si>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</si>
  <si>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</si>
  <si>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</si>
  <si>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</si>
  <si>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</si>
  <si>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</si>
  <si>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</si>
  <si>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</si>
  <si>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</si>
  <si>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</si>
  <si>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</si>
  <si>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</si>
  <si>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</si>
  <si>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</si>
  <si>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</si>
  <si>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</si>
  <si>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</si>
  <si>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</si>
  <si>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</si>
  <si>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</si>
  <si>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</si>
  <si>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</si>
  <si>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</si>
  <si>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</si>
  <si>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</si>
  <si>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</si>
  <si>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</si>
  <si>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</si>
  <si>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</si>
  <si>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</si>
  <si>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</si>
  <si>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</si>
  <si>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</si>
  <si>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</si>
  <si>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</si>
  <si>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</si>
  <si>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</si>
  <si>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</si>
  <si>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</si>
  <si>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</si>
  <si>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</si>
  <si>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</si>
  <si>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</si>
  <si>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</si>
  <si>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</si>
  <si>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</si>
  <si>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</si>
  <si>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</si>
  <si>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</si>
  <si>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</si>
  <si>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</si>
  <si>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</si>
  <si>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</si>
  <si>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</si>
  <si>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</si>
  <si>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</si>
  <si>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</si>
  <si>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</si>
  <si>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</si>
  <si>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</si>
  <si>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</si>
  <si>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</si>
  <si>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</si>
  <si>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</si>
  <si>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</si>
  <si>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</si>
  <si>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</si>
  <si>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</si>
  <si>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</si>
  <si>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</si>
  <si>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</si>
  <si>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</si>
  <si>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</si>
  <si>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</si>
  <si>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</si>
  <si>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</si>
  <si>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</si>
  <si>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</si>
  <si>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</si>
  <si>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</si>
  <si>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</si>
  <si>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</si>
  <si>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</si>
  <si>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</si>
  <si>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</si>
  <si>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</si>
  <si>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</si>
  <si>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</si>
  <si>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</si>
  <si>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</si>
  <si>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</si>
  <si>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</si>
  <si>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</si>
  <si>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</si>
  <si>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</si>
  <si>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</si>
  <si>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</si>
  <si>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</si>
  <si>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</si>
  <si>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</si>
  <si>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</si>
  <si>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</si>
  <si>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</si>
  <si>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</si>
  <si>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</si>
  <si>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</si>
  <si>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</si>
  <si>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</si>
  <si>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</si>
  <si>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</si>
  <si>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</si>
  <si>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</si>
  <si>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</si>
  <si>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</si>
  <si>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</si>
  <si>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</si>
  <si>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</si>
  <si>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</si>
  <si>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</si>
  <si>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</si>
  <si>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</si>
  <si>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</si>
  <si>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</si>
  <si>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</si>
  <si>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</si>
  <si>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</si>
  <si>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</si>
  <si>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</si>
  <si>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</si>
  <si>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</si>
  <si>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</si>
  <si>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</si>
  <si>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</si>
  <si>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</si>
  <si>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</si>
  <si>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</si>
  <si>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</si>
  <si>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</si>
  <si>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</si>
  <si>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</si>
  <si>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</si>
  <si>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</si>
  <si>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</si>
  <si>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</si>
  <si>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</si>
  <si>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</si>
  <si>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</si>
  <si>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</si>
  <si>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</si>
  <si>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</si>
  <si>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</si>
  <si>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</si>
  <si>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</si>
  <si>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</si>
  <si>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</si>
  <si>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</si>
  <si>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</si>
  <si>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</si>
  <si>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</si>
  <si>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</si>
  <si>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</si>
  <si>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</si>
  <si>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</si>
  <si>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</si>
  <si>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</si>
  <si>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</si>
  <si>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</si>
  <si>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</si>
  <si>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</si>
  <si>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</si>
  <si>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</si>
  <si>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</si>
  <si>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</si>
  <si>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</si>
  <si>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</si>
  <si>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</si>
  <si>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</si>
  <si>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</si>
  <si>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</si>
  <si>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</si>
  <si>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</si>
  <si>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</si>
  <si>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</si>
  <si>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</si>
  <si>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</si>
  <si>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</si>
  <si>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</si>
  <si>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</si>
  <si>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</si>
  <si>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</si>
  <si>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</si>
  <si>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</si>
  <si>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</si>
  <si>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</si>
  <si>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</si>
  <si>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</si>
  <si>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</si>
  <si>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</si>
  <si>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</si>
  <si>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</si>
  <si>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</si>
  <si>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</si>
  <si>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</si>
  <si>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</si>
  <si>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</si>
  <si>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</si>
  <si>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</si>
  <si>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</si>
  <si>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</si>
  <si>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</si>
  <si>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</si>
  <si>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</si>
  <si>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</si>
  <si>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</si>
  <si>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</si>
  <si>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</si>
  <si>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</si>
  <si>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</si>
  <si>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</si>
  <si>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</si>
  <si>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</si>
  <si>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</si>
  <si>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</si>
  <si>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</si>
  <si>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</si>
  <si>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</si>
  <si>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</si>
  <si>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</si>
  <si>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</si>
  <si>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</si>
  <si>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</si>
  <si>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</si>
  <si>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</si>
  <si>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</si>
  <si>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</si>
  <si>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</si>
  <si>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</si>
  <si>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</si>
  <si>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</si>
  <si>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</si>
  <si>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</si>
  <si>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</si>
  <si>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</si>
  <si>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</si>
  <si>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</si>
  <si>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</si>
  <si>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</si>
  <si>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</si>
  <si>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</si>
  <si>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</si>
  <si>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</si>
  <si>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</si>
  <si>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</si>
  <si>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</si>
  <si>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</si>
  <si>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</si>
  <si>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</si>
  <si>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</si>
  <si>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</si>
  <si>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</si>
  <si>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</si>
  <si>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</si>
  <si>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</si>
  <si>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</si>
  <si>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</si>
  <si>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</si>
  <si>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</si>
  <si>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</si>
  <si>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</si>
  <si>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</si>
  <si>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</si>
  <si>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</si>
  <si>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</si>
  <si>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</si>
  <si>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</si>
  <si>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</si>
  <si>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</si>
  <si>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</si>
  <si>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</si>
  <si>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</si>
  <si>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</si>
  <si>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</si>
  <si>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</si>
  <si>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</si>
  <si>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</si>
  <si>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</si>
  <si>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</si>
  <si>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</si>
  <si>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</si>
  <si>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</si>
  <si>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</si>
  <si>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</si>
  <si>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</si>
  <si>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</si>
  <si>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</si>
  <si>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</si>
  <si>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</si>
  <si>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</si>
  <si>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</si>
  <si>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</si>
  <si>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</si>
  <si>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</si>
  <si>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</si>
  <si>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</si>
  <si>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</si>
  <si>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</si>
  <si>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</si>
  <si>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</si>
  <si>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</si>
  <si>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</si>
  <si>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</si>
  <si>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</si>
  <si>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</si>
  <si>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</si>
  <si>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</si>
  <si>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</si>
  <si>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</si>
  <si>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</si>
  <si>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</si>
  <si>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</si>
  <si>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</si>
  <si>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</si>
  <si>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</si>
  <si>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</si>
  <si>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</si>
  <si>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</si>
  <si>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</si>
  <si>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</si>
  <si>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</si>
  <si>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</si>
  <si>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</si>
  <si>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</si>
  <si>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</si>
  <si>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</si>
  <si>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</si>
  <si>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</si>
  <si>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</si>
  <si>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</si>
  <si>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</si>
  <si>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</si>
  <si>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</si>
  <si>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</si>
  <si>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</si>
  <si>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</si>
  <si>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</si>
  <si>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</si>
  <si>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</si>
  <si>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</si>
  <si>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</si>
  <si>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</si>
  <si>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</si>
  <si>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</si>
  <si>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</si>
  <si>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</si>
  <si>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</si>
  <si>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</si>
  <si>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</si>
  <si>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</si>
  <si>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</si>
  <si>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</si>
  <si>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</si>
  <si>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</si>
  <si>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</si>
  <si>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</si>
  <si>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</si>
  <si>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</si>
  <si>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</si>
  <si>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</si>
  <si>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</si>
  <si>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</si>
  <si>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</si>
  <si>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</si>
  <si>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</si>
  <si>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</si>
  <si>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</si>
  <si>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</si>
  <si>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</si>
  <si>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</si>
  <si>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</si>
  <si>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</si>
  <si>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</si>
  <si>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</si>
  <si>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</si>
  <si>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</si>
  <si>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</si>
  <si>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</si>
  <si>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</si>
  <si>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</si>
  <si>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</si>
  <si>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</si>
  <si>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</si>
  <si>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</si>
  <si>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</si>
  <si>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</si>
  <si>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</si>
  <si>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</si>
  <si>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</si>
  <si>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</si>
  <si>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</si>
  <si>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</si>
  <si>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</si>
  <si>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</si>
  <si>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</si>
  <si>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</si>
  <si>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</si>
  <si>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</si>
  <si>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</si>
  <si>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</si>
  <si>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</si>
  <si>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</si>
  <si>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</si>
  <si>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</si>
  <si>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</si>
  <si>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</si>
  <si>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</si>
  <si>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</si>
  <si>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</si>
  <si>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</si>
  <si>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</si>
  <si>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</si>
  <si>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</si>
  <si>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</si>
  <si>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</si>
  <si>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</si>
  <si>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</si>
  <si>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</si>
  <si>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</si>
  <si>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</si>
  <si>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</si>
  <si>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</si>
  <si>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</si>
  <si>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</si>
  <si>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</si>
  <si>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</si>
  <si>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</si>
  <si>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</si>
  <si>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</si>
  <si>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</si>
  <si>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</si>
  <si>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</si>
  <si>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</si>
  <si>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</si>
  <si>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</si>
  <si>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</si>
  <si>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</si>
  <si>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</si>
  <si>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</si>
  <si>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</si>
  <si>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</si>
  <si>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</si>
  <si>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</si>
  <si>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</si>
  <si>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</si>
  <si>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</si>
  <si>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</si>
  <si>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</si>
  <si>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</si>
  <si>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</si>
  <si>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</si>
  <si>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</si>
  <si>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</si>
  <si>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</si>
  <si>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</si>
  <si>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</si>
  <si>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</si>
  <si>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</si>
  <si>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</si>
  <si>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</si>
  <si>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</si>
  <si>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</si>
  <si>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</si>
  <si>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</si>
  <si>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</si>
  <si>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</si>
  <si>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</si>
  <si>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</si>
  <si>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</si>
  <si>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</si>
  <si>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</si>
  <si>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</si>
  <si>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</si>
  <si>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</si>
  <si>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</si>
  <si>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</si>
  <si>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</si>
  <si>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</si>
  <si>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</si>
  <si>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</si>
  <si>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</si>
  <si>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</si>
  <si>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</si>
  <si>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</si>
  <si>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</si>
  <si>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</si>
  <si>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</si>
  <si>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</si>
  <si>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</si>
  <si>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</si>
  <si>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</si>
  <si>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</si>
  <si>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</si>
  <si>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</si>
  <si>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</si>
  <si>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</si>
  <si>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</si>
  <si>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</si>
  <si>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</si>
  <si>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</si>
  <si>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</si>
  <si>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</si>
  <si>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</si>
  <si>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</si>
  <si>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</si>
  <si>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</si>
  <si>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</si>
  <si>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</si>
  <si>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</si>
  <si>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</si>
  <si>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</si>
  <si>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</si>
  <si>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</si>
  <si>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</si>
  <si>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</si>
  <si>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</si>
  <si>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</si>
  <si>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</si>
  <si>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</si>
  <si>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</si>
  <si>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</si>
  <si>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</si>
  <si>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</si>
  <si>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</si>
  <si>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</si>
  <si>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</si>
  <si>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</si>
  <si>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</si>
  <si>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</si>
  <si>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</si>
  <si>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</si>
  <si>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</si>
  <si>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</si>
  <si>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</si>
  <si>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</si>
  <si>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</si>
  <si>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</si>
  <si>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</si>
  <si>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</si>
  <si>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</si>
  <si>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</si>
  <si>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</si>
  <si>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</si>
  <si>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</si>
  <si>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</si>
  <si>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</si>
  <si>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</si>
  <si>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</si>
  <si>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</si>
  <si>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</si>
  <si>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</si>
  <si>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</si>
  <si>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</si>
  <si>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</si>
  <si>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</si>
  <si>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</si>
  <si>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</si>
  <si>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</si>
  <si>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</si>
  <si>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</si>
  <si>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</si>
  <si>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</si>
  <si>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</si>
  <si>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</si>
  <si>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</si>
  <si>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</si>
  <si>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</si>
  <si>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</si>
  <si>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</si>
  <si>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</si>
  <si>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</si>
  <si>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</si>
  <si>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</si>
  <si>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</si>
  <si>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</si>
  <si>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</si>
  <si>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</si>
  <si>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Avg.rating</t>
  </si>
  <si>
    <t>5* Calls</t>
  </si>
  <si>
    <t xml:space="preserve"> </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</si>
  <si>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</si>
  <si>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</si>
  <si>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</si>
  <si>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</si>
  <si>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</si>
  <si>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</si>
  <si>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</si>
  <si>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</si>
  <si>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</si>
  <si>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</si>
  <si>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</si>
  <si>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</si>
  <si>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</si>
  <si>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</si>
  <si>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</si>
  <si>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</si>
  <si>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</si>
  <si>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</si>
  <si>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</si>
  <si>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</si>
  <si>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</si>
  <si>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</si>
  <si>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</si>
  <si>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</si>
  <si>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</si>
  <si>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</si>
  <si>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Sel.cols</t>
  </si>
  <si>
    <t>sel.amounts</t>
  </si>
  <si>
    <t>selected rep</t>
  </si>
  <si>
    <t>Column Labels</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</si>
  <si>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</si>
  <si>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</si>
  <si>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</si>
  <si>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</si>
  <si>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</si>
  <si>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</si>
  <si>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</si>
  <si>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</si>
  <si>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</si>
  <si>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</si>
  <si>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</si>
  <si>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</si>
  <si>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</si>
  <si>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More than 2 hours</t>
  </si>
  <si>
    <t>30 to 60 mins</t>
  </si>
  <si>
    <t>1 to 2 hours</t>
  </si>
  <si>
    <t>10 to 30 mins</t>
  </si>
  <si>
    <t>Under 10 mins</t>
  </si>
  <si>
    <t>Data returned for call count, Cincinnati, Female (First 1000 rows).</t>
  </si>
  <si>
    <t>Total</t>
  </si>
  <si>
    <t>Rep Summary</t>
  </si>
  <si>
    <t>% of calls</t>
  </si>
  <si>
    <t>Call rank</t>
  </si>
  <si>
    <t>Amount rank</t>
  </si>
  <si>
    <t>Lables:</t>
  </si>
  <si>
    <t>Image:</t>
  </si>
  <si>
    <t>Call Center Performance Dashboard (2023 - 2024)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</si>
</sst>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409]d\-mmm\-yy;@"/>
    <numFmt numFmtId="165" formatCode="_-[$$-409]* #,##0_ ;_-[$$-409]* \-#,##0\ ;_-[$$-409]* &quot;-&quot;??_ ;_-@_ "/>
    <numFmt numFmtId="166" formatCode="0.0"/>
    <numFmt numFmtId="167" formatCode="\$#,###.0,&quot;k&quot;"/>
    <numFmt numFmtId="168" formatCode="[$$-C09]#,##0"/>
  </numFmts>
  <fonts count="9"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
      <b/>
      <sz val="10"/>
      <color theme="1"/>
      <name val="Aptos"/>
      <family val="2"/>
      <scheme val="minor"/>
    </font>
    <font>
      <sz val="18"/>
      <color theme="1"/>
      <name val="Aptos ExtraBold"/>
      <family val="2"/>
      <scheme val="major"/>
    </font>
    <font>
      <sz val="18"/>
      <color theme="1"/>
      <name val="Aptos"/>
      <family val="2"/>
      <scheme val="minor"/>
    </font>
  </fonts>
  <fills count="7">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9933"/>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4" fillId="0" borderId="0" applyFont="0" applyFill="0" applyBorder="0" applyAlignment="0" applyProtection="0"/>
  </cellStyleXfs>
  <cellXfs count="50">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0" fontId="0" fillId="4"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 fontId="0" fillId="0" borderId="0" xfId="0" applyNumberFormat="1"/>
    <xf numFmtId="167" fontId="0" fillId="0" borderId="0" xfId="0" applyNumberFormat="1"/>
    <xf numFmtId="0" fontId="0" fillId="5" borderId="0" xfId="0" applyFill="1" applyAlignment="1">
      <alignment horizontal="left"/>
    </xf>
    <xf numFmtId="14" fontId="0" fillId="0" borderId="0" xfId="0" applyNumberFormat="1"/>
    <xf numFmtId="0" fontId="0" fillId="0" borderId="0" xfId="0" applyAlignment="1">
      <alignment horizontal="left" indent="1"/>
    </xf>
    <xf numFmtId="44" fontId="0" fillId="0" borderId="0" xfId="0" applyNumberFormat="1"/>
    <xf numFmtId="0" fontId="0" fillId="4" borderId="0" xfId="0" applyFill="1" applyAlignment="1">
      <alignment horizontal="left" indent="1"/>
    </xf>
    <xf numFmtId="0" fontId="0" fillId="6" borderId="10" xfId="0" applyFill="1" applyBorder="1"/>
    <xf numFmtId="0" fontId="5" fillId="6" borderId="0" xfId="0" applyFont="1" applyFill="1"/>
    <xf numFmtId="0" fontId="5" fillId="6" borderId="14" xfId="0" applyFont="1" applyFill="1" applyBorder="1"/>
    <xf numFmtId="0" fontId="5" fillId="6" borderId="13" xfId="0" applyFont="1" applyFill="1" applyBorder="1" applyAlignment="1">
      <alignment horizontal="left" indent="1"/>
    </xf>
    <xf numFmtId="168" fontId="5" fillId="6" borderId="0" xfId="0" applyNumberFormat="1" applyFont="1" applyFill="1"/>
    <xf numFmtId="168" fontId="5" fillId="6" borderId="14" xfId="0" applyNumberFormat="1" applyFont="1" applyFill="1" applyBorder="1"/>
    <xf numFmtId="0" fontId="5" fillId="6" borderId="15" xfId="0" applyFont="1" applyFill="1" applyBorder="1" applyAlignment="1">
      <alignment horizontal="left" indent="1"/>
    </xf>
    <xf numFmtId="168" fontId="5" fillId="6" borderId="16" xfId="0" applyNumberFormat="1" applyFont="1" applyFill="1" applyBorder="1"/>
    <xf numFmtId="168" fontId="5" fillId="6" borderId="17" xfId="0" applyNumberFormat="1" applyFont="1" applyFill="1" applyBorder="1"/>
    <xf numFmtId="0" fontId="1" fillId="6" borderId="11" xfId="0" applyFont="1" applyFill="1" applyBorder="1" applyAlignment="1">
      <alignment horizontal="right"/>
    </xf>
    <xf numFmtId="0" fontId="1" fillId="6" borderId="12" xfId="0" applyFont="1" applyFill="1" applyBorder="1" applyAlignment="1">
      <alignment horizontal="right"/>
    </xf>
    <xf numFmtId="0" fontId="1" fillId="4" borderId="0" xfId="0" applyFont="1" applyFill="1"/>
    <xf numFmtId="0" fontId="6" fillId="6" borderId="13" xfId="0" applyFont="1" applyFill="1" applyBorder="1"/>
    <xf numFmtId="9" fontId="0" fillId="0" borderId="0" xfId="1" applyFont="1"/>
    <xf numFmtId="0" fontId="7" fillId="4" borderId="0" xfId="0" applyFont="1" applyFill="1"/>
    <xf numFmtId="0" fontId="8" fillId="4" borderId="0" xfId="0" applyFont="1" applyFill="1"/>
  </cellXfs>
  <cellStyles count="2">
    <cellStyle name="Normal" xfId="0" builtinId="0"/>
    <cellStyle name="Percent" xfId="1" builtinId="5"/>
  </cellStyles>
  <dxfs count="34">
    <dxf>
      <fill>
        <patternFill patternType="solid">
          <bgColor rgb="FFFF9933"/>
        </patternFill>
      </fill>
    </dxf>
    <dxf>
      <numFmt numFmtId="165" formatCode="_-[$$-409]* #,##0_ ;_-[$$-409]* \-#,##0\ ;_-[$$-409]* &quot;-&quot;??_ ;_-@_ "/>
    </dxf>
    <dxf>
      <fill>
        <patternFill patternType="solid">
          <bgColor rgb="FFFF9933"/>
        </patternFill>
      </fill>
    </dxf>
    <dxf>
      <numFmt numFmtId="165" formatCode="_-[$$-409]* #,##0_ ;_-[$$-409]* \-#,##0\ ;_-[$$-409]* &quot;-&quot;??_ ;_-@_ "/>
    </dxf>
    <dxf>
      <fill>
        <patternFill patternType="solid">
          <bgColor rgb="FFFF9933"/>
        </patternFill>
      </fill>
    </dxf>
    <dxf>
      <numFmt numFmtId="165" formatCode="_-[$$-409]* #,##0_ ;_-[$$-409]* \-#,##0\ ;_-[$$-409]* &quot;-&quot;??_ ;_-@_ "/>
    </dxf>
    <dxf>
      <fill>
        <patternFill>
          <bgColor rgb="FFFFCC99"/>
        </patternFill>
      </fill>
      <border>
        <left style="thin">
          <color theme="1" tint="0.24994659260841701"/>
        </left>
        <right style="thin">
          <color theme="1" tint="0.2499465926084170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5" formatCode="_-[$$-409]* #,##0_ ;_-[$$-409]* \-#,##0\ ;_-[$$-409]* &quot;-&quot;??_ ;_-@_ "/>
    </dxf>
    <dxf>
      <numFmt numFmtId="34" formatCode="_ &quot;₹&quot;\ * #,##0.00_ ;_ &quot;₹&quot;\ * \-#,##0.00_ ;_ &quot;₹&quot;\ * &quot;-&quot;??_ ;_ @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fill>
        <patternFill patternType="solid">
          <bgColor rgb="FFFF9933"/>
        </patternFill>
      </fill>
    </dxf>
    <dxf>
      <numFmt numFmtId="165" formatCode="_-[$$-409]* #,##0_ ;_-[$$-409]* \-#,##0\ ;_-[$$-409]* &quot;-&quot;??_ ;_-@_ "/>
    </dxf>
    <dxf>
      <numFmt numFmtId="19" formatCode="dd/mm/yyyy"/>
    </dxf>
    <dxf>
      <font>
        <color rgb="FFFF9933"/>
      </font>
    </dxf>
    <dxf>
      <fill>
        <patternFill>
          <bgColor rgb="FFFF6600"/>
        </patternFill>
      </fill>
      <border>
        <left style="thin">
          <color theme="0" tint="-0.24994659260841701"/>
        </left>
        <right style="thin">
          <color theme="0" tint="-0.24994659260841701"/>
        </right>
        <top style="thin">
          <color theme="0" tint="-0.24994659260841701"/>
        </top>
        <bottom style="thin">
          <color theme="0" tint="-0.24994659260841701"/>
        </bottom>
      </border>
    </dxf>
    <dxf>
      <font>
        <color rgb="FFFF9933"/>
        <name val="Aptos"/>
        <family val="2"/>
        <scheme val="minor"/>
      </font>
    </dxf>
    <dxf>
      <border>
        <left style="thin">
          <color theme="0" tint="-0.14996795556505021"/>
        </left>
        <right style="thin">
          <color theme="0" tint="-0.14996795556505021"/>
        </right>
        <top style="thin">
          <color theme="0" tint="-0.14996795556505021"/>
        </top>
        <bottom style="thin">
          <color theme="0" tint="-0.14996795556505021"/>
        </bottom>
      </border>
    </dxf>
  </dxfs>
  <tableStyles count="6" defaultTableStyle="TableStyleMedium2" defaultPivotStyle="PivotStyleLight16">
    <tableStyle name="Slicer Style 1" pivot="0" table="0" count="1" xr9:uid="{25BABDA2-DB3D-41F6-98D0-3EE7CBB0176F}">
      <tableStyleElement type="wholeTable" dxfId="33"/>
    </tableStyle>
    <tableStyle name="Slicer Style 2" pivot="0" table="0" count="1" xr9:uid="{A7C86998-A9CD-4580-B929-93170AE31376}">
      <tableStyleElement type="wholeTable" dxfId="32"/>
    </tableStyle>
    <tableStyle name="Slicer Style 3" pivot="0" table="0" count="1" xr9:uid="{511E8F79-2C64-490C-A883-9A4346351963}"/>
    <tableStyle name="Slicer Style 3 2" pivot="0" table="0" count="3" xr9:uid="{3446AE5A-F7EB-4A02-A0AC-C51E367117CA}">
      <tableStyleElement type="wholeTable" dxfId="31"/>
    </tableStyle>
    <tableStyle name="Slicer Style 4" pivot="0" table="0" count="1" xr9:uid="{E7774924-10F0-4843-8CB3-24708AC58CE7}">
      <tableStyleElement type="wholeTable" dxfId="30"/>
    </tableStyle>
    <tableStyle name="SlicerStyleDark5 2 " pivot="0" table="0" count="0" xr9:uid="{64F1BDA3-DAE2-44AE-9F92-6C7A3CAD2FA6}"/>
  </tableStyles>
  <colors>
    <mruColors>
      <color rgb="FFFFCC99"/>
      <color rgb="FFFF6600"/>
      <color rgb="FFFF9933"/>
      <color rgb="FFFF3300"/>
      <color rgb="FFCCFFFF"/>
    </mruColors>
  </colors>
  <extLst>
    <ext xmlns:x14="http://schemas.microsoft.com/office/spreadsheetml/2009/9/main" uri="{46F421CA-312F-682f-3DD2-61675219B42D}">
      <x14:dxfs count="3">
        <dxf>
          <font>
            <b/>
            <i val="0"/>
            <color rgb="FFFF9933"/>
          </font>
          <border diagonalUp="0" diagonalDown="0">
            <left/>
            <right/>
            <top/>
            <bottom/>
            <vertical/>
            <horizontal/>
          </border>
        </dxf>
        <dxf>
          <fill>
            <patternFill>
              <bgColor theme="0" tint="-0.14996795556505021"/>
            </patternFill>
          </fill>
        </dxf>
        <dxf>
          <font>
            <color rgb="FFFF9933"/>
          </font>
        </dxf>
      </x14:dxfs>
    </ext>
    <ext xmlns:x14="http://schemas.microsoft.com/office/spreadsheetml/2009/9/main" uri="{EB79DEF2-80B8-43e5-95BD-54CBDDF9020C}">
      <x14:slicerStyles defaultSlicerStyle="SlicerStyleLight1">
        <x14:slicerStyle name="Slicer Style 2"/>
        <x14:slicerStyle name="Slicer Style 3">
          <x14:slicerStyleElements>
            <x14:slicerStyleElement type="selectedItemWithData" dxfId="2"/>
          </x14:slicerStyleElements>
        </x14:slicerStyle>
        <x14:slicerStyle name="Slicer Style 3 2">
          <x14:slicerStyleElements>
            <x14:slicerStyleElement type="unselectedItemWithData" dxfId="1"/>
            <x14:slicerStyleElement type="selectedItemWithData" dxfId="0"/>
          </x14:slicerStyleElements>
        </x14:slicerStyle>
        <x14:slicerStyle name="Slicer Style 4"/>
        <x14:slicerStyle name="SlicerStyleDark5 2 "/>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styles" Target="styles.xml"/><Relationship Id="rId29"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7/06/relationships/rdRichValue" Target="richData/rdrichvalue.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eetMetadata" Target="metadata.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[07.sample-data-excel-portfolio-project.xlsx]pivots!monthly trend</c:name>
    <c:fmtId val="6"/>
  </c:pivotSource>
  <c:chart>
    <c:title>
      <c:tx>
        <c:rich>
          <a:bodyPr rot="0" spcFirstLastPara="1" vertOverflow="ellipsis" vert="horz" wrap="square" anchor="ctr" anchorCtr="1"/>
          <a:lstStyle/>
          <a:p>
            <a:pPr>
              <a:defRPr sz="1600" b="0" i="0" u="none" strike="noStrike" kern="1200" spc="0" baseline="0">
                <a:solidFill>
                  <a:srgbClr val="FF0000"/>
                </a:solidFill>
                <a:latin typeface="+mn-lt"/>
                <a:ea typeface="+mn-ea"/>
                <a:cs typeface="+mn-cs"/>
              </a:defRPr>
            </a:pPr>
            <a:r>
              <a:rPr lang="en-IN" sz="1600">
                <a:solidFill>
                  <a:srgbClr val="FF0000"/>
                </a:solidFill>
                <a:latin typeface="+mj-lt"/>
              </a:rPr>
              <a:t>Call</a:t>
            </a:r>
            <a:r>
              <a:rPr lang="en-IN" sz="1600" baseline="0">
                <a:solidFill>
                  <a:srgbClr val="FF0000"/>
                </a:solidFill>
              </a:rPr>
              <a:t> </a:t>
            </a:r>
            <a:r>
              <a:rPr lang="en-IN" sz="1600" baseline="0">
                <a:solidFill>
                  <a:srgbClr val="FF0000"/>
                </a:solidFill>
                <a:latin typeface="+mj-lt"/>
              </a:rPr>
              <a:t>Trend</a:t>
            </a:r>
            <a:endParaRPr lang="en-IN" sz="1600">
              <a:solidFill>
                <a:srgbClr val="FF0000"/>
              </a:solidFill>
              <a:latin typeface="+mj-lt"/>
            </a:endParaRPr>
          </a:p>
        </c:rich>
      </c:tx>
      <c:layout>
        <c:manualLayout>
          <c:xMode val="edge"/>
          <c:yMode val="edge"/>
          <c:x val="6.836090734053088E-2"/>
          <c:y val="2.777777777777777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35000">
                <a:srgbClr val="FF0000"/>
              </a:gs>
              <a:gs pos="86000">
                <a:srgbClr val="FFFF00">
                  <a:alpha val="79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gradFill flip="none" rotWithShape="1">
              <a:gsLst>
                <a:gs pos="0">
                  <a:srgbClr val="FF0000"/>
                </a:gs>
                <a:gs pos="83000">
                  <a:srgbClr val="FF0000"/>
                </a:gs>
              </a:gsLst>
              <a:lin ang="2700000" scaled="1"/>
              <a:tileRect/>
            </a:gradFill>
            <a:round/>
          </a:ln>
          <a:effectLst/>
        </c:spPr>
        <c:marker>
          <c:symbol val="circle"/>
          <c:size val="7"/>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pivots!$C$24</c:f>
              <c:strCache>
                <c:ptCount val="1"/>
                <c:pt idx="0">
                  <c:v>call count2</c:v>
                </c:pt>
              </c:strCache>
            </c:strRef>
          </c:tx>
          <c:spPr>
            <a:gradFill>
              <a:gsLst>
                <a:gs pos="35000">
                  <a:srgbClr val="FF0000"/>
                </a:gs>
                <a:gs pos="86000">
                  <a:srgbClr val="FFFF00">
                    <a:alpha val="79000"/>
                  </a:srgbClr>
                </a:gs>
              </a:gsLst>
              <a:lin ang="5400000" scaled="1"/>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95D0-4380-B618-BDEB425E72B5}"/>
            </c:ext>
          </c:extLst>
        </c:ser>
        <c:dLbls>
          <c:showLegendKey val="0"/>
          <c:showVal val="0"/>
          <c:showCatName val="0"/>
          <c:showSerName val="0"/>
          <c:showPercent val="0"/>
          <c:showBubbleSize val="0"/>
        </c:dLbls>
        <c:axId val="1476860719"/>
        <c:axId val="1476870319"/>
      </c:areaChart>
      <c:lineChart>
        <c:grouping val="standard"/>
        <c:varyColors val="0"/>
        <c:ser>
          <c:idx val="0"/>
          <c:order val="0"/>
          <c:tx>
            <c:strRef>
              <c:f>pivots!$B$24</c:f>
              <c:strCache>
                <c:ptCount val="1"/>
                <c:pt idx="0">
                  <c:v>call count</c:v>
                </c:pt>
              </c:strCache>
            </c:strRef>
          </c:tx>
          <c:spPr>
            <a:ln w="28575" cap="rnd">
              <a:gradFill flip="none" rotWithShape="1">
                <a:gsLst>
                  <a:gs pos="0">
                    <a:srgbClr val="FF0000"/>
                  </a:gs>
                  <a:gs pos="83000">
                    <a:srgbClr val="FF0000"/>
                  </a:gs>
                </a:gsLst>
                <a:lin ang="2700000" scaled="1"/>
                <a:tileRect/>
              </a:gradFill>
              <a:round/>
            </a:ln>
            <a:effectLst/>
          </c:spPr>
          <c:marker>
            <c:symbol val="circle"/>
            <c:size val="7"/>
            <c:spPr>
              <a:solidFill>
                <a:schemeClr val="bg1"/>
              </a:solidFill>
              <a:ln w="25400">
                <a:solidFill>
                  <a:schemeClr val="tx1"/>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95D0-4380-B618-BDEB425E72B5}"/>
            </c:ext>
          </c:extLst>
        </c:ser>
        <c:dLbls>
          <c:showLegendKey val="0"/>
          <c:showVal val="0"/>
          <c:showCatName val="0"/>
          <c:showSerName val="0"/>
          <c:showPercent val="0"/>
          <c:showBubbleSize val="0"/>
        </c:dLbls>
        <c:marker val="1"/>
        <c:smooth val="0"/>
        <c:axId val="1476860719"/>
        <c:axId val="1476870319"/>
      </c:lineChart>
      <c:catAx>
        <c:axId val="147686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870319"/>
        <c:crosses val="autoZero"/>
        <c:auto val="1"/>
        <c:lblAlgn val="ctr"/>
        <c:lblOffset val="100"/>
        <c:noMultiLvlLbl val="0"/>
      </c:catAx>
      <c:valAx>
        <c:axId val="14768703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86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[07.sample-data-excel-portfolio-project.xlsx]pivots!week trend</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99049498928304"/>
          <c:y val="7.2911557444678671E-2"/>
          <c:w val="0.57065563348653658"/>
          <c:h val="0.87807018554332938"/>
        </c:manualLayout>
      </c:layout>
      <c:barChart>
        <c:barDir val="bar"/>
        <c:grouping val="clustered"/>
        <c:varyColors val="0"/>
        <c:ser>
          <c:idx val="0"/>
          <c:order val="0"/>
          <c:tx>
            <c:strRef>
              <c:f>pivots!$H$25</c:f>
              <c:strCache>
                <c:ptCount val="1"/>
                <c:pt idx="0">
                  <c:v>Total</c:v>
                </c:pt>
              </c:strCache>
            </c:strRef>
          </c:tx>
          <c:spPr>
            <a:solidFill>
              <a:srgbClr val="FF99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pivots!$G$26:$G$33</c:f>
              <c:strCache>
                <c:ptCount val="7"/>
                <c:pt idx="0">
                  <c:v>Sunday</c:v>
                </c:pt>
                <c:pt idx="1">
                  <c:v>Monday</c:v>
                </c:pt>
                <c:pt idx="2">
                  <c:v>Tuesday</c:v>
                </c:pt>
                <c:pt idx="3">
                  <c:v>Wednesday</c:v>
                </c:pt>
                <c:pt idx="4">
                  <c:v>Thursday</c:v>
                </c:pt>
                <c:pt idx="5">
                  <c:v>Friday</c:v>
                </c:pt>
                <c:pt idx="6">
                  <c:v>Saturday</c:v>
                </c:pt>
              </c:strCache>
            </c:strRef>
          </c:cat>
          <c:val>
            <c:numRef>
              <c:f>pivots!$H$26:$H$33</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2996-48DB-9DDF-715A98E8AB29}"/>
            </c:ext>
          </c:extLst>
        </c:ser>
        <c:dLbls>
          <c:dLblPos val="outEnd"/>
          <c:showLegendKey val="0"/>
          <c:showVal val="1"/>
          <c:showCatName val="0"/>
          <c:showSerName val="0"/>
          <c:showPercent val="0"/>
          <c:showBubbleSize val="0"/>
        </c:dLbls>
        <c:gapWidth val="25"/>
        <c:axId val="1476912559"/>
        <c:axId val="1476872239"/>
      </c:barChart>
      <c:catAx>
        <c:axId val="147691255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872239"/>
        <c:crosses val="autoZero"/>
        <c:auto val="1"/>
        <c:lblAlgn val="ctr"/>
        <c:lblOffset val="100"/>
        <c:noMultiLvlLbl val="0"/>
      </c:catAx>
      <c:valAx>
        <c:axId val="1476872239"/>
        <c:scaling>
          <c:orientation val="minMax"/>
        </c:scaling>
        <c:delete val="1"/>
        <c:axPos val="t"/>
        <c:numFmt formatCode="#,##0" sourceLinked="1"/>
        <c:majorTickMark val="out"/>
        <c:minorTickMark val="none"/>
        <c:tickLblPos val="nextTo"/>
        <c:crossAx val="147691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600" b="0" i="0" u="none" strike="noStrike" kern="1200" spc="0" baseline="0">
                <a:solidFill>
                  <a:srgbClr val="FF0000"/>
                </a:solidFill>
                <a:latin typeface="+mj-lt"/>
                <a:ea typeface="+mn-ea"/>
                <a:cs typeface="+mn-cs"/>
              </a:defRPr>
            </a:pPr>
            <a:r>
              <a:rPr lang="en-IN" sz="1600" b="0" i="0" u="none" strike="noStrike" kern="1200" spc="0" baseline="0">
                <a:solidFill>
                  <a:srgbClr val="FF0000"/>
                </a:solidFill>
                <a:latin typeface="+mj-lt"/>
                <a:ea typeface="+mn-ea"/>
                <a:cs typeface="+mn-cs"/>
              </a:rPr>
              <a:t>Amount</a:t>
            </a:r>
          </a:p>
        </c:rich>
      </c:tx>
      <c:layout>
        <c:manualLayout>
          <c:xMode val="edge"/>
          <c:yMode val="edge"/>
          <c:x val="7.9814948136196537E-2"/>
          <c:y val="3.048780487804878E-2"/>
        </c:manualLayout>
      </c:layout>
      <c:overlay val="0"/>
      <c:spPr>
        <a:noFill/>
        <a:ln>
          <a:noFill/>
        </a:ln>
        <a:effectLst/>
      </c:spPr>
      <c:txPr>
        <a:bodyPr rot="0" spcFirstLastPara="1" vertOverflow="ellipsis" vert="horz" wrap="square" anchor="ctr" anchorCtr="1"/>
        <a:lstStyle/>
        <a:p>
          <a:pPr algn="ctr" rtl="0">
            <a:defRPr lang="en-IN" sz="1600" b="0" i="0" u="none" strike="noStrike" kern="1200" spc="0" baseline="0">
              <a:solidFill>
                <a:srgbClr val="FF0000"/>
              </a:solidFill>
              <a:latin typeface="+mj-lt"/>
              <a:ea typeface="+mn-ea"/>
              <a:cs typeface="+mn-cs"/>
            </a:defRPr>
          </a:pPr>
          <a:endParaRPr lang="en-US"/>
        </a:p>
      </c:txPr>
    </c:title>
    <c:autoTitleDeleted val="0"/>
    <c:plotArea>
      <c:layout>
        <c:manualLayout>
          <c:layoutTarget val="inner"/>
          <c:xMode val="edge"/>
          <c:yMode val="edge"/>
          <c:x val="0.18301164482348078"/>
          <c:y val="0.19072682606747327"/>
          <c:w val="0.74962399887742148"/>
          <c:h val="0.75337886498943729"/>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pivots!$O$7:$O$11</c:f>
              <c:strCache>
                <c:ptCount val="5"/>
                <c:pt idx="0">
                  <c:v>R01</c:v>
                </c:pt>
                <c:pt idx="1">
                  <c:v>R02</c:v>
                </c:pt>
                <c:pt idx="2">
                  <c:v>R03</c:v>
                </c:pt>
                <c:pt idx="3">
                  <c:v>R04</c:v>
                </c:pt>
                <c:pt idx="4">
                  <c:v>R05</c:v>
                </c:pt>
              </c:strCache>
            </c:strRef>
          </c:cat>
          <c:val>
            <c:numRef>
              <c:f>pivots!$Q$7:$Q$11</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326A-43B8-8D1B-7F0EBF8D233C}"/>
            </c:ext>
          </c:extLst>
        </c:ser>
        <c:ser>
          <c:idx val="1"/>
          <c:order val="1"/>
          <c:tx>
            <c:strRef>
              <c:f>pivots!$S$6</c:f>
              <c:strCache>
                <c:ptCount val="1"/>
                <c:pt idx="0">
                  <c:v>sel.amounts</c:v>
                </c:pt>
              </c:strCache>
            </c:strRef>
          </c:tx>
          <c:spPr>
            <a:gradFill>
              <a:gsLst>
                <a:gs pos="79000">
                  <a:srgbClr val="FF3300"/>
                </a:gs>
                <a:gs pos="100000">
                  <a:srgbClr val="FF9933"/>
                </a:gs>
              </a:gsLst>
              <a:lin ang="5400000" scaled="1"/>
            </a:gradFill>
            <a:ln>
              <a:noFill/>
            </a:ln>
            <a:effectLst/>
          </c:spPr>
          <c:invertIfNegative val="0"/>
          <c:val>
            <c:numRef>
              <c:f>pivots!$S$7:$S$11</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326A-43B8-8D1B-7F0EBF8D233C}"/>
            </c:ext>
          </c:extLst>
        </c:ser>
        <c:dLbls>
          <c:showLegendKey val="0"/>
          <c:showVal val="0"/>
          <c:showCatName val="0"/>
          <c:showSerName val="0"/>
          <c:showPercent val="0"/>
          <c:showBubbleSize val="0"/>
        </c:dLbls>
        <c:gapWidth val="25"/>
        <c:overlap val="100"/>
        <c:axId val="1476872719"/>
        <c:axId val="1476866479"/>
      </c:barChart>
      <c:catAx>
        <c:axId val="147687271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866479"/>
        <c:crosses val="autoZero"/>
        <c:auto val="1"/>
        <c:lblAlgn val="ctr"/>
        <c:lblOffset val="100"/>
        <c:noMultiLvlLbl val="0"/>
      </c:catAx>
      <c:valAx>
        <c:axId val="1476866479"/>
        <c:scaling>
          <c:orientation val="minMax"/>
        </c:scaling>
        <c:delete val="1"/>
        <c:axPos val="t"/>
        <c:majorGridlines>
          <c:spPr>
            <a:ln w="9525" cap="flat" cmpd="sng" algn="ctr">
              <a:solidFill>
                <a:schemeClr val="tx1">
                  <a:lumMod val="15000"/>
                  <a:lumOff val="85000"/>
                </a:schemeClr>
              </a:solidFill>
              <a:round/>
            </a:ln>
            <a:effectLst/>
          </c:spPr>
        </c:majorGridlines>
        <c:numFmt formatCode="\$#,###.0,&quot;k&quot;" sourceLinked="1"/>
        <c:majorTickMark val="out"/>
        <c:minorTickMark val="none"/>
        <c:tickLblPos val="nextTo"/>
        <c:crossAx val="147687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600" b="0" i="0" u="none" strike="noStrike" kern="1200" spc="0" baseline="0">
                <a:solidFill>
                  <a:srgbClr val="FF0000"/>
                </a:solidFill>
                <a:latin typeface="+mj-lt"/>
                <a:ea typeface="+mn-ea"/>
                <a:cs typeface="+mn-cs"/>
              </a:defRPr>
            </a:pPr>
            <a:r>
              <a:rPr lang="en-IN" sz="1600" b="0" i="0" u="none" strike="noStrike" kern="1200" spc="0" baseline="0">
                <a:solidFill>
                  <a:srgbClr val="FF0000"/>
                </a:solidFill>
                <a:latin typeface="+mj-lt"/>
                <a:ea typeface="+mn-ea"/>
                <a:cs typeface="+mn-cs"/>
              </a:rPr>
              <a:t>Calls</a:t>
            </a:r>
          </a:p>
        </c:rich>
      </c:tx>
      <c:layout>
        <c:manualLayout>
          <c:xMode val="edge"/>
          <c:yMode val="edge"/>
          <c:x val="6.2986404861779394E-2"/>
          <c:y val="0"/>
        </c:manualLayout>
      </c:layout>
      <c:overlay val="0"/>
      <c:spPr>
        <a:noFill/>
        <a:ln>
          <a:noFill/>
        </a:ln>
        <a:effectLst/>
      </c:spPr>
      <c:txPr>
        <a:bodyPr rot="0" spcFirstLastPara="1" vertOverflow="ellipsis" vert="horz" wrap="square" anchor="ctr" anchorCtr="1"/>
        <a:lstStyle/>
        <a:p>
          <a:pPr algn="ctr" rtl="0">
            <a:defRPr lang="en-IN" sz="1600" b="0" i="0" u="none" strike="noStrike" kern="1200" spc="0" baseline="0">
              <a:solidFill>
                <a:srgbClr val="FF0000"/>
              </a:solidFill>
              <a:latin typeface="+mj-lt"/>
              <a:ea typeface="+mn-ea"/>
              <a:cs typeface="+mn-cs"/>
            </a:defRPr>
          </a:pPr>
          <a:endParaRPr lang="en-US"/>
        </a:p>
      </c:txPr>
    </c:title>
    <c:autoTitleDeleted val="0"/>
    <c:plotArea>
      <c:layout>
        <c:manualLayout>
          <c:layoutTarget val="inner"/>
          <c:xMode val="edge"/>
          <c:yMode val="edge"/>
          <c:x val="0.14122490639122592"/>
          <c:y val="0.13304282853399696"/>
          <c:w val="0.85877487206141612"/>
          <c:h val="0.84192219142133384"/>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pivots!$O$7:$O$11</c:f>
              <c:strCache>
                <c:ptCount val="5"/>
                <c:pt idx="0">
                  <c:v>R01</c:v>
                </c:pt>
                <c:pt idx="1">
                  <c:v>R02</c:v>
                </c:pt>
                <c:pt idx="2">
                  <c:v>R03</c:v>
                </c:pt>
                <c:pt idx="3">
                  <c:v>R04</c:v>
                </c:pt>
                <c:pt idx="4">
                  <c:v>R05</c:v>
                </c:pt>
              </c:strCache>
            </c:strRef>
          </c:cat>
          <c:val>
            <c:numRef>
              <c:f>pivots!$P$7:$P$11</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3DDD-4F0F-8072-640184765711}"/>
            </c:ext>
          </c:extLst>
        </c:ser>
        <c:ser>
          <c:idx val="1"/>
          <c:order val="1"/>
          <c:tx>
            <c:strRef>
              <c:f>pivots!$R$6</c:f>
              <c:strCache>
                <c:ptCount val="1"/>
                <c:pt idx="0">
                  <c:v>Sel.cols</c:v>
                </c:pt>
              </c:strCache>
            </c:strRef>
          </c:tx>
          <c:spPr>
            <a:gradFill>
              <a:gsLst>
                <a:gs pos="0">
                  <a:srgbClr val="FF9933"/>
                </a:gs>
                <a:gs pos="100000">
                  <a:srgbClr val="FF9933"/>
                </a:gs>
              </a:gsLst>
              <a:lin ang="5400000" scaled="1"/>
            </a:gradFill>
            <a:ln>
              <a:noFill/>
            </a:ln>
            <a:effectLst/>
          </c:spPr>
          <c:invertIfNegative val="0"/>
          <c:val>
            <c:numRef>
              <c:f>pivots!$R$7:$R$11</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3DDD-4F0F-8072-640184765711}"/>
            </c:ext>
          </c:extLst>
        </c:ser>
        <c:dLbls>
          <c:showLegendKey val="0"/>
          <c:showVal val="0"/>
          <c:showCatName val="0"/>
          <c:showSerName val="0"/>
          <c:showPercent val="0"/>
          <c:showBubbleSize val="0"/>
        </c:dLbls>
        <c:gapWidth val="25"/>
        <c:overlap val="100"/>
        <c:axId val="1476872719"/>
        <c:axId val="1476866479"/>
      </c:barChart>
      <c:catAx>
        <c:axId val="147687271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866479"/>
        <c:crosses val="autoZero"/>
        <c:auto val="1"/>
        <c:lblAlgn val="ctr"/>
        <c:lblOffset val="100"/>
        <c:noMultiLvlLbl val="0"/>
      </c:catAx>
      <c:valAx>
        <c:axId val="1476866479"/>
        <c:scaling>
          <c:orientation val="minMax"/>
          <c:min val="0"/>
        </c:scaling>
        <c:delete val="1"/>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7687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[07.sample-data-excel-portfolio-project.xlsx]pivots!PivotTable1</c:name>
    <c:fmtId val="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a:solidFill>
                  <a:schemeClr val="accent3"/>
                </a:solidFill>
              </a:rPr>
              <a:t>Male</a:t>
            </a:r>
            <a:r>
              <a:rPr lang="en-IN" baseline="0"/>
              <a:t> </a:t>
            </a:r>
            <a:r>
              <a:rPr lang="en-IN" b="1" baseline="0"/>
              <a:t>vs </a:t>
            </a:r>
            <a:r>
              <a:rPr lang="en-IN" b="1" baseline="0">
                <a:solidFill>
                  <a:srgbClr val="FF6600"/>
                </a:solidFill>
              </a:rPr>
              <a:t>Female</a:t>
            </a:r>
            <a:r>
              <a:rPr lang="en-IN" baseline="0"/>
              <a:t> </a:t>
            </a:r>
            <a:r>
              <a:rPr lang="en-IN" b="1" baseline="0"/>
              <a:t>Callers</a:t>
            </a:r>
            <a:endParaRPr lang="en-IN" b="1"/>
          </a:p>
        </c:rich>
      </c:tx>
      <c:layout>
        <c:manualLayout>
          <c:xMode val="edge"/>
          <c:yMode val="edge"/>
          <c:x val="0.13080104968544903"/>
          <c:y val="3.85634611855943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6600"/>
          </a:solidFill>
          <a:ln>
            <a:noFill/>
          </a:ln>
          <a:effectLst/>
        </c:spPr>
        <c:marker>
          <c:symbol val="none"/>
        </c:marker>
        <c:dLbl>
          <c:idx val="0"/>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pivots!$Q$28:$Q$29</c:f>
              <c:strCache>
                <c:ptCount val="1"/>
                <c:pt idx="0">
                  <c:v>Female</c:v>
                </c:pt>
              </c:strCache>
            </c:strRef>
          </c:tx>
          <c:spPr>
            <a:solidFill>
              <a:srgbClr val="FF6600"/>
            </a:solidFill>
            <a:ln>
              <a:noFill/>
            </a:ln>
            <a:effectLst/>
          </c:spPr>
          <c:invertIfNegative val="0"/>
          <c:dLbls>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pivots!$P$30:$P$33</c:f>
              <c:strCache>
                <c:ptCount val="3"/>
                <c:pt idx="0">
                  <c:v>Cincinnati</c:v>
                </c:pt>
                <c:pt idx="1">
                  <c:v>Cleveland</c:v>
                </c:pt>
                <c:pt idx="2">
                  <c:v>Columbus</c:v>
                </c:pt>
              </c:strCache>
            </c:strRef>
          </c:cat>
          <c:val>
            <c:numRef>
              <c:f>pivots!$Q$30:$Q$33</c:f>
              <c:numCache>
                <c:formatCode>#,##0</c:formatCode>
                <c:ptCount val="3"/>
                <c:pt idx="0">
                  <c:v>144</c:v>
                </c:pt>
                <c:pt idx="1">
                  <c:v>326</c:v>
                </c:pt>
                <c:pt idx="2">
                  <c:v>129</c:v>
                </c:pt>
              </c:numCache>
            </c:numRef>
          </c:val>
          <c:extLst>
            <c:ext xmlns:c16="http://schemas.microsoft.com/office/drawing/2014/chart" uri="{C3380CC4-5D6E-409C-BE32-E72D297353CC}">
              <c16:uniqueId val="{00000000-698B-435D-ADB4-6A017DF8E2D4}"/>
            </c:ext>
          </c:extLst>
        </c:ser>
        <c:ser>
          <c:idx val="1"/>
          <c:order val="1"/>
          <c:tx>
            <c:strRef>
              <c:f>pivots!$R$28:$R$29</c:f>
              <c:strCache>
                <c:ptCount val="1"/>
                <c:pt idx="0">
                  <c:v>Male</c:v>
                </c:pt>
              </c:strCache>
            </c:strRef>
          </c:tx>
          <c:spPr>
            <a:solidFill>
              <a:schemeClr val="accent4"/>
            </a:solidFill>
            <a:ln>
              <a:noFill/>
            </a:ln>
            <a:effectLst/>
          </c:spPr>
          <c:invertIfNegative val="0"/>
          <c:dLbls>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pivots!$P$30:$P$33</c:f>
              <c:strCache>
                <c:ptCount val="3"/>
                <c:pt idx="0">
                  <c:v>Cincinnati</c:v>
                </c:pt>
                <c:pt idx="1">
                  <c:v>Cleveland</c:v>
                </c:pt>
                <c:pt idx="2">
                  <c:v>Columbus</c:v>
                </c:pt>
              </c:strCache>
            </c:strRef>
          </c:cat>
          <c:val>
            <c:numRef>
              <c:f>pivots!$R$30:$R$33</c:f>
              <c:numCache>
                <c:formatCode>#,##0</c:formatCode>
                <c:ptCount val="3"/>
                <c:pt idx="0">
                  <c:v>132</c:v>
                </c:pt>
                <c:pt idx="1">
                  <c:v>63</c:v>
                </c:pt>
                <c:pt idx="2">
                  <c:v>206</c:v>
                </c:pt>
              </c:numCache>
            </c:numRef>
          </c:val>
          <c:extLst>
            <c:ext xmlns:c16="http://schemas.microsoft.com/office/drawing/2014/chart" uri="{C3380CC4-5D6E-409C-BE32-E72D297353CC}">
              <c16:uniqueId val="{00000001-698B-435D-ADB4-6A017DF8E2D4}"/>
            </c:ext>
          </c:extLst>
        </c:ser>
        <c:dLbls>
          <c:showLegendKey val="0"/>
          <c:showVal val="0"/>
          <c:showCatName val="0"/>
          <c:showSerName val="0"/>
          <c:showPercent val="0"/>
          <c:showBubbleSize val="0"/>
        </c:dLbls>
        <c:gapWidth val="25"/>
        <c:overlap val="100"/>
        <c:axId val="1767827680"/>
        <c:axId val="1767822880"/>
      </c:barChart>
      <c:catAx>
        <c:axId val="1767827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22880"/>
        <c:crosses val="autoZero"/>
        <c:auto val="1"/>
        <c:lblAlgn val="ctr"/>
        <c:lblOffset val="100"/>
        <c:noMultiLvlLbl val="0"/>
      </c:catAx>
      <c:valAx>
        <c:axId val="1767822880"/>
        <c:scaling>
          <c:orientation val="minMax"/>
        </c:scaling>
        <c:delete val="1"/>
        <c:axPos val="l"/>
        <c:numFmt formatCode="0%" sourceLinked="1"/>
        <c:majorTickMark val="out"/>
        <c:minorTickMark val="none"/>
        <c:tickLblPos val="nextTo"/>
        <c:crossAx val="176782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[07.sample-data-excel-portfolio-project.xlsx]pivots!Rep statisfcation</c:name>
    <c:fmtId val="4"/>
  </c:pivotSource>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pivots!$W$28</c:f>
              <c:strCache>
                <c:ptCount val="1"/>
                <c:pt idx="0">
                  <c:v>Total</c:v>
                </c:pt>
              </c:strCache>
            </c:strRef>
          </c:tx>
          <c:spPr>
            <a:solidFill>
              <a:schemeClr val="accent2"/>
            </a:solidFill>
            <a:ln>
              <a:noFill/>
            </a:ln>
            <a:effectLst/>
          </c:spPr>
          <c:invertIfNegative val="0"/>
          <c:cat>
            <c:strRef>
              <c:f>pivots!$V$29:$V$33</c:f>
              <c:strCache>
                <c:ptCount val="4"/>
                <c:pt idx="0">
                  <c:v>2</c:v>
                </c:pt>
                <c:pt idx="1">
                  <c:v>3</c:v>
                </c:pt>
                <c:pt idx="2">
                  <c:v>4</c:v>
                </c:pt>
                <c:pt idx="3">
                  <c:v>5</c:v>
                </c:pt>
              </c:strCache>
            </c:strRef>
          </c:cat>
          <c:val>
            <c:numRef>
              <c:f>pivots!$W$29:$W$33</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1F74-4F98-862B-32E2E644231C}"/>
            </c:ext>
          </c:extLst>
        </c:ser>
        <c:dLbls>
          <c:showLegendKey val="0"/>
          <c:showVal val="0"/>
          <c:showCatName val="0"/>
          <c:showSerName val="0"/>
          <c:showPercent val="0"/>
          <c:showBubbleSize val="0"/>
        </c:dLbls>
        <c:gapWidth val="10"/>
        <c:overlap val="-27"/>
        <c:axId val="1767735520"/>
        <c:axId val="1767745120"/>
      </c:barChart>
      <c:catAx>
        <c:axId val="1767735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745120"/>
        <c:crosses val="autoZero"/>
        <c:auto val="1"/>
        <c:lblAlgn val="ctr"/>
        <c:lblOffset val="100"/>
        <c:noMultiLvlLbl val="0"/>
      </c:catAx>
      <c:valAx>
        <c:axId val="1767745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73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image" Target="../media/image23.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 Id="rId1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12</xdr:col>
      <xdr:colOff>47609</xdr:colOff>
      <xdr:row>19</xdr:row>
      <xdr:rowOff>58492</xdr:rowOff>
    </xdr:from>
    <xdr:to>
      <xdr:col>13</xdr:col>
      <xdr:colOff>394849</xdr:colOff>
      <xdr:row>29</xdr:row>
      <xdr:rowOff>153694</xdr:rowOff>
    </xdr:to>
    <mc:AlternateContent xmlns:mc="http://schemas.openxmlformats.org/markup-compatibility/2006" xmlns:a14="http://schemas.microsoft.com/office/drawing/2010/main">
      <mc:Choice Requires="a14">
        <xdr:graphicFrame macro="">
          <xdr:nvGraphicFramePr>
            <xdr:cNvPr id="29" name="Representative">
              <a:extLst>
                <a:ext uri="{FF2B5EF4-FFF2-40B4-BE49-F238E27FC236}">
                  <a16:creationId xmlns:a16="http://schemas.microsoft.com/office/drawing/2014/main" id="{0F452A20-892E-4ADB-B527-6446551FA58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728157" y="3847615"/>
              <a:ext cx="1015295" cy="1974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159924</xdr:colOff>
      <xdr:row>1</xdr:row>
      <xdr:rowOff>146806</xdr:rowOff>
    </xdr:from>
    <xdr:to>
      <xdr:col>4</xdr:col>
      <xdr:colOff>154329</xdr:colOff>
      <xdr:row>7</xdr:row>
      <xdr:rowOff>28937</xdr:rowOff>
    </xdr:to>
    <xdr:sp macro="" textlink="pivots!A4">
      <xdr:nvSpPr>
        <xdr:cNvPr id="2" name="Rectangle 1">
          <a:extLst>
            <a:ext uri="{FF2B5EF4-FFF2-40B4-BE49-F238E27FC236}">
              <a16:creationId xmlns:a16="http://schemas.microsoft.com/office/drawing/2014/main" id="{15CB1C4E-1723-340C-4327-16DDA62F47F7}"/>
            </a:ext>
          </a:extLst>
        </xdr:cNvPr>
        <xdr:cNvSpPr/>
      </xdr:nvSpPr>
      <xdr:spPr>
        <a:xfrm>
          <a:off x="314253" y="330072"/>
          <a:ext cx="1508760" cy="981726"/>
        </a:xfrm>
        <a:prstGeom prst="rect">
          <a:avLst/>
        </a:prstGeom>
        <a:solidFill>
          <a:srgbClr val="FF0000"/>
        </a:solidFill>
        <a:ln>
          <a:noFill/>
        </a:ln>
        <a:effectLst>
          <a:outerShdw blurRad="254000" dist="127000" dir="2700000" algn="tl" rotWithShape="0">
            <a:prstClr val="black">
              <a:alpha val="5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A7F9A540-B661-4707-9377-0DB7C853AD60}" type="TxLink">
            <a:rPr lang="en-US" sz="2000" b="0" i="0" u="none" strike="noStrike">
              <a:solidFill>
                <a:schemeClr val="bg1"/>
              </a:solidFill>
              <a:latin typeface="+mj-lt"/>
            </a:rPr>
            <a:pPr algn="ctr"/>
            <a:t>1,000</a:t>
          </a:fld>
          <a:endParaRPr lang="en-IN" sz="2000">
            <a:solidFill>
              <a:schemeClr val="bg1"/>
            </a:solidFill>
            <a:latin typeface="+mj-lt"/>
          </a:endParaRPr>
        </a:p>
      </xdr:txBody>
    </xdr:sp>
    <xdr:clientData/>
  </xdr:twoCellAnchor>
  <xdr:oneCellAnchor>
    <xdr:from>
      <xdr:col>2</xdr:col>
      <xdr:colOff>349749</xdr:colOff>
      <xdr:row>3</xdr:row>
      <xdr:rowOff>86811</xdr:rowOff>
    </xdr:from>
    <xdr:ext cx="45719" cy="270076"/>
    <xdr:sp macro="" textlink="">
      <xdr:nvSpPr>
        <xdr:cNvPr id="3" name="TextBox 2">
          <a:extLst>
            <a:ext uri="{FF2B5EF4-FFF2-40B4-BE49-F238E27FC236}">
              <a16:creationId xmlns:a16="http://schemas.microsoft.com/office/drawing/2014/main" id="{C70B249A-8337-12E0-59E6-01F02C7C437F}"/>
            </a:ext>
          </a:extLst>
        </xdr:cNvPr>
        <xdr:cNvSpPr txBox="1"/>
      </xdr:nvSpPr>
      <xdr:spPr>
        <a:xfrm flipH="1">
          <a:off x="668053" y="636608"/>
          <a:ext cx="45719" cy="2700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400"/>
        </a:p>
      </xdr:txBody>
    </xdr:sp>
    <xdr:clientData/>
  </xdr:oneCellAnchor>
  <xdr:twoCellAnchor>
    <xdr:from>
      <xdr:col>2</xdr:col>
      <xdr:colOff>370294</xdr:colOff>
      <xdr:row>2</xdr:row>
      <xdr:rowOff>42151</xdr:rowOff>
    </xdr:from>
    <xdr:to>
      <xdr:col>3</xdr:col>
      <xdr:colOff>461734</xdr:colOff>
      <xdr:row>3</xdr:row>
      <xdr:rowOff>125971</xdr:rowOff>
    </xdr:to>
    <xdr:sp macro="" textlink="">
      <xdr:nvSpPr>
        <xdr:cNvPr id="4" name="TextBox 3">
          <a:extLst>
            <a:ext uri="{FF2B5EF4-FFF2-40B4-BE49-F238E27FC236}">
              <a16:creationId xmlns:a16="http://schemas.microsoft.com/office/drawing/2014/main" id="{6CA25720-9FC8-2618-04DF-83617343242A}"/>
            </a:ext>
          </a:extLst>
        </xdr:cNvPr>
        <xdr:cNvSpPr txBox="1"/>
      </xdr:nvSpPr>
      <xdr:spPr>
        <a:xfrm>
          <a:off x="688598" y="408683"/>
          <a:ext cx="766630" cy="267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lumMod val="85000"/>
                </a:schemeClr>
              </a:solidFill>
            </a:rPr>
            <a:t>Calls</a:t>
          </a:r>
        </a:p>
      </xdr:txBody>
    </xdr:sp>
    <xdr:clientData/>
  </xdr:twoCellAnchor>
  <xdr:twoCellAnchor editAs="oneCell">
    <xdr:from>
      <xdr:col>2</xdr:col>
      <xdr:colOff>129540</xdr:colOff>
      <xdr:row>2</xdr:row>
      <xdr:rowOff>30481</xdr:rowOff>
    </xdr:from>
    <xdr:to>
      <xdr:col>2</xdr:col>
      <xdr:colOff>363823</xdr:colOff>
      <xdr:row>3</xdr:row>
      <xdr:rowOff>76200</xdr:rowOff>
    </xdr:to>
    <xdr:pic>
      <xdr:nvPicPr>
        <xdr:cNvPr id="5" name="Graphic 4" descr="Receiver with solid fill">
          <a:extLst>
            <a:ext uri="{FF2B5EF4-FFF2-40B4-BE49-F238E27FC236}">
              <a16:creationId xmlns:a16="http://schemas.microsoft.com/office/drawing/2014/main" id="{CFBAD93E-01AA-4318-B522-1D087BAF37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1960" y="396241"/>
          <a:ext cx="234283" cy="228599"/>
        </a:xfrm>
        <a:prstGeom prst="rect">
          <a:avLst/>
        </a:prstGeom>
      </xdr:spPr>
    </xdr:pic>
    <xdr:clientData/>
  </xdr:twoCellAnchor>
  <xdr:twoCellAnchor>
    <xdr:from>
      <xdr:col>2</xdr:col>
      <xdr:colOff>552112</xdr:colOff>
      <xdr:row>5</xdr:row>
      <xdr:rowOff>42151</xdr:rowOff>
    </xdr:from>
    <xdr:to>
      <xdr:col>3</xdr:col>
      <xdr:colOff>369232</xdr:colOff>
      <xdr:row>6</xdr:row>
      <xdr:rowOff>110731</xdr:rowOff>
    </xdr:to>
    <xdr:sp macro="" textlink="pivots!A13">
      <xdr:nvSpPr>
        <xdr:cNvPr id="6" name="TextBox 5">
          <a:extLst>
            <a:ext uri="{FF2B5EF4-FFF2-40B4-BE49-F238E27FC236}">
              <a16:creationId xmlns:a16="http://schemas.microsoft.com/office/drawing/2014/main" id="{80CBBD4E-C740-DC84-4DA7-B01C9FECF73F}"/>
            </a:ext>
          </a:extLst>
        </xdr:cNvPr>
        <xdr:cNvSpPr txBox="1"/>
      </xdr:nvSpPr>
      <xdr:spPr>
        <a:xfrm>
          <a:off x="870416" y="958480"/>
          <a:ext cx="492310" cy="251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8BB952-4B28-4AC2-88EB-FDBDB5D701CC}" type="TxLink">
            <a:rPr lang="en-US" sz="1200" b="0" i="0" u="none" strike="noStrike">
              <a:solidFill>
                <a:schemeClr val="bg1">
                  <a:lumMod val="85000"/>
                </a:schemeClr>
              </a:solidFill>
              <a:latin typeface="Aptos"/>
            </a:rPr>
            <a:pPr/>
            <a:t>200</a:t>
          </a:fld>
          <a:endParaRPr lang="en-IN" sz="1200">
            <a:solidFill>
              <a:schemeClr val="bg1">
                <a:lumMod val="85000"/>
              </a:schemeClr>
            </a:solidFill>
          </a:endParaRPr>
        </a:p>
      </xdr:txBody>
    </xdr:sp>
    <xdr:clientData/>
  </xdr:twoCellAnchor>
  <xdr:twoCellAnchor>
    <xdr:from>
      <xdr:col>2</xdr:col>
      <xdr:colOff>22859</xdr:colOff>
      <xdr:row>8</xdr:row>
      <xdr:rowOff>68580</xdr:rowOff>
    </xdr:from>
    <xdr:to>
      <xdr:col>4</xdr:col>
      <xdr:colOff>192910</xdr:colOff>
      <xdr:row>13</xdr:row>
      <xdr:rowOff>86810</xdr:rowOff>
    </xdr:to>
    <xdr:sp macro="" textlink="pivots!B4">
      <xdr:nvSpPr>
        <xdr:cNvPr id="7" name="Rectangle 6">
          <a:extLst>
            <a:ext uri="{FF2B5EF4-FFF2-40B4-BE49-F238E27FC236}">
              <a16:creationId xmlns:a16="http://schemas.microsoft.com/office/drawing/2014/main" id="{61E0EFDF-FD15-4056-BA10-46B7181EEB2B}"/>
            </a:ext>
          </a:extLst>
        </xdr:cNvPr>
        <xdr:cNvSpPr/>
      </xdr:nvSpPr>
      <xdr:spPr>
        <a:xfrm>
          <a:off x="341163" y="1534707"/>
          <a:ext cx="1520431" cy="934559"/>
        </a:xfrm>
        <a:prstGeom prst="rect">
          <a:avLst/>
        </a:prstGeom>
        <a:solidFill>
          <a:srgbClr val="FF0000"/>
        </a:solidFill>
        <a:ln>
          <a:noFill/>
        </a:ln>
        <a:effectLst>
          <a:outerShdw blurRad="254000" dist="127000" dir="2700000" algn="tl" rotWithShape="0">
            <a:prstClr val="black">
              <a:alpha val="5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fld id="{D2600584-46A0-4AC2-9EE9-B4321EF3914C}" type="TxLink">
            <a:rPr lang="en-US" sz="2000" b="0" i="0" u="none" strike="noStrike">
              <a:solidFill>
                <a:schemeClr val="bg1"/>
              </a:solidFill>
              <a:latin typeface="+mj-lt"/>
              <a:ea typeface="+mn-ea"/>
              <a:cs typeface="+mn-cs"/>
            </a:rPr>
            <a:pPr marL="0" indent="0" algn="ctr"/>
            <a:t> $96,623 </a:t>
          </a:fld>
          <a:endParaRPr lang="en-IN" sz="2000" b="0" i="0" u="none" strike="noStrike">
            <a:solidFill>
              <a:schemeClr val="bg1"/>
            </a:solidFill>
            <a:latin typeface="+mj-lt"/>
            <a:ea typeface="+mn-ea"/>
            <a:cs typeface="+mn-cs"/>
          </a:endParaRPr>
        </a:p>
      </xdr:txBody>
    </xdr:sp>
    <xdr:clientData/>
  </xdr:twoCellAnchor>
  <xdr:oneCellAnchor>
    <xdr:from>
      <xdr:col>4</xdr:col>
      <xdr:colOff>152400</xdr:colOff>
      <xdr:row>9</xdr:row>
      <xdr:rowOff>144780</xdr:rowOff>
    </xdr:from>
    <xdr:ext cx="184731" cy="264560"/>
    <xdr:sp macro="" textlink="">
      <xdr:nvSpPr>
        <xdr:cNvPr id="8" name="TextBox 7">
          <a:extLst>
            <a:ext uri="{FF2B5EF4-FFF2-40B4-BE49-F238E27FC236}">
              <a16:creationId xmlns:a16="http://schemas.microsoft.com/office/drawing/2014/main" id="{C58ED37D-0D01-4C59-8042-FD29E872164B}"/>
            </a:ext>
          </a:extLst>
        </xdr:cNvPr>
        <xdr:cNvSpPr txBox="1"/>
      </xdr:nvSpPr>
      <xdr:spPr>
        <a:xfrm>
          <a:off x="1805940" y="179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401256</xdr:colOff>
      <xdr:row>8</xdr:row>
      <xdr:rowOff>106680</xdr:rowOff>
    </xdr:from>
    <xdr:to>
      <xdr:col>3</xdr:col>
      <xdr:colOff>492696</xdr:colOff>
      <xdr:row>10</xdr:row>
      <xdr:rowOff>7620</xdr:rowOff>
    </xdr:to>
    <xdr:sp macro="" textlink="">
      <xdr:nvSpPr>
        <xdr:cNvPr id="9" name="TextBox 8">
          <a:extLst>
            <a:ext uri="{FF2B5EF4-FFF2-40B4-BE49-F238E27FC236}">
              <a16:creationId xmlns:a16="http://schemas.microsoft.com/office/drawing/2014/main" id="{124177C7-0F1F-485B-811F-9292534CFD34}"/>
            </a:ext>
          </a:extLst>
        </xdr:cNvPr>
        <xdr:cNvSpPr txBox="1"/>
      </xdr:nvSpPr>
      <xdr:spPr>
        <a:xfrm>
          <a:off x="719560" y="1572807"/>
          <a:ext cx="766630" cy="267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lumMod val="85000"/>
                </a:schemeClr>
              </a:solidFill>
            </a:rPr>
            <a:t>Amount</a:t>
          </a:r>
        </a:p>
      </xdr:txBody>
    </xdr:sp>
    <xdr:clientData/>
  </xdr:twoCellAnchor>
  <xdr:twoCellAnchor editAs="oneCell">
    <xdr:from>
      <xdr:col>2</xdr:col>
      <xdr:colOff>124569</xdr:colOff>
      <xdr:row>8</xdr:row>
      <xdr:rowOff>114301</xdr:rowOff>
    </xdr:from>
    <xdr:to>
      <xdr:col>2</xdr:col>
      <xdr:colOff>353553</xdr:colOff>
      <xdr:row>9</xdr:row>
      <xdr:rowOff>160019</xdr:rowOff>
    </xdr:to>
    <xdr:pic>
      <xdr:nvPicPr>
        <xdr:cNvPr id="10" name="Graphic 9">
          <a:extLst>
            <a:ext uri="{FF2B5EF4-FFF2-40B4-BE49-F238E27FC236}">
              <a16:creationId xmlns:a16="http://schemas.microsoft.com/office/drawing/2014/main" id="{89819E27-C002-422A-A6D1-57420169FAF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42873" y="1580428"/>
          <a:ext cx="228984" cy="228984"/>
        </a:xfrm>
        <a:prstGeom prst="rect">
          <a:avLst/>
        </a:prstGeom>
      </xdr:spPr>
    </xdr:pic>
    <xdr:clientData/>
  </xdr:twoCellAnchor>
  <xdr:twoCellAnchor>
    <xdr:from>
      <xdr:col>2</xdr:col>
      <xdr:colOff>412926</xdr:colOff>
      <xdr:row>11</xdr:row>
      <xdr:rowOff>131566</xdr:rowOff>
    </xdr:from>
    <xdr:to>
      <xdr:col>3</xdr:col>
      <xdr:colOff>588186</xdr:colOff>
      <xdr:row>13</xdr:row>
      <xdr:rowOff>24886</xdr:rowOff>
    </xdr:to>
    <xdr:sp macro="" textlink="pivots!B13">
      <xdr:nvSpPr>
        <xdr:cNvPr id="11" name="TextBox 10">
          <a:extLst>
            <a:ext uri="{FF2B5EF4-FFF2-40B4-BE49-F238E27FC236}">
              <a16:creationId xmlns:a16="http://schemas.microsoft.com/office/drawing/2014/main" id="{69A0E94A-EC11-4A34-A996-EF1EB713768B}"/>
            </a:ext>
          </a:extLst>
        </xdr:cNvPr>
        <xdr:cNvSpPr txBox="1"/>
      </xdr:nvSpPr>
      <xdr:spPr>
        <a:xfrm>
          <a:off x="731230" y="2147490"/>
          <a:ext cx="850450" cy="259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A3405C-0880-4258-B97C-0286E7DC2EC8}" type="TxLink">
            <a:rPr lang="en-US" sz="1200" b="0" i="0" u="none" strike="noStrike">
              <a:solidFill>
                <a:schemeClr val="bg1">
                  <a:lumMod val="85000"/>
                </a:schemeClr>
              </a:solidFill>
              <a:latin typeface="Aptos"/>
            </a:rPr>
            <a:pPr/>
            <a:t> $20,104 </a:t>
          </a:fld>
          <a:endParaRPr lang="en-IN" sz="1200">
            <a:solidFill>
              <a:schemeClr val="bg1">
                <a:lumMod val="85000"/>
              </a:schemeClr>
            </a:solidFill>
          </a:endParaRPr>
        </a:p>
      </xdr:txBody>
    </xdr:sp>
    <xdr:clientData/>
  </xdr:twoCellAnchor>
  <xdr:twoCellAnchor>
    <xdr:from>
      <xdr:col>1</xdr:col>
      <xdr:colOff>162528</xdr:colOff>
      <xdr:row>15</xdr:row>
      <xdr:rowOff>7620</xdr:rowOff>
    </xdr:from>
    <xdr:to>
      <xdr:col>4</xdr:col>
      <xdr:colOff>192911</xdr:colOff>
      <xdr:row>20</xdr:row>
      <xdr:rowOff>48228</xdr:rowOff>
    </xdr:to>
    <xdr:sp macro="" textlink="pivots!C4">
      <xdr:nvSpPr>
        <xdr:cNvPr id="12" name="Rectangle 11">
          <a:extLst>
            <a:ext uri="{FF2B5EF4-FFF2-40B4-BE49-F238E27FC236}">
              <a16:creationId xmlns:a16="http://schemas.microsoft.com/office/drawing/2014/main" id="{C41CD667-3441-45F8-B156-642D160836D2}"/>
            </a:ext>
          </a:extLst>
        </xdr:cNvPr>
        <xdr:cNvSpPr/>
      </xdr:nvSpPr>
      <xdr:spPr>
        <a:xfrm>
          <a:off x="316857" y="2756607"/>
          <a:ext cx="1544738" cy="956937"/>
        </a:xfrm>
        <a:prstGeom prst="rect">
          <a:avLst/>
        </a:prstGeom>
        <a:solidFill>
          <a:srgbClr val="FF0000"/>
        </a:solidFill>
        <a:ln>
          <a:noFill/>
        </a:ln>
        <a:effectLst>
          <a:outerShdw blurRad="254000" dist="127000" dir="2700000" algn="tl" rotWithShape="0">
            <a:prstClr val="black">
              <a:alpha val="5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fld id="{AE775855-FB14-46C0-825E-2C9A742D5A89}" type="TxLink">
            <a:rPr lang="en-US" sz="2000" b="0" i="0" u="none" strike="noStrike">
              <a:solidFill>
                <a:schemeClr val="bg1"/>
              </a:solidFill>
              <a:latin typeface="+mj-lt"/>
              <a:ea typeface="+mn-ea"/>
              <a:cs typeface="+mn-cs"/>
            </a:rPr>
            <a:pPr marL="0" indent="0" algn="ctr"/>
            <a:t>89,850</a:t>
          </a:fld>
          <a:endParaRPr lang="en-IN" sz="2000" b="0" i="0" u="none" strike="noStrike">
            <a:solidFill>
              <a:schemeClr val="bg1"/>
            </a:solidFill>
            <a:latin typeface="+mj-lt"/>
            <a:ea typeface="+mn-ea"/>
            <a:cs typeface="+mn-cs"/>
          </a:endParaRPr>
        </a:p>
      </xdr:txBody>
    </xdr:sp>
    <xdr:clientData/>
  </xdr:twoCellAnchor>
  <xdr:twoCellAnchor>
    <xdr:from>
      <xdr:col>2</xdr:col>
      <xdr:colOff>404245</xdr:colOff>
      <xdr:row>15</xdr:row>
      <xdr:rowOff>70123</xdr:rowOff>
    </xdr:from>
    <xdr:to>
      <xdr:col>3</xdr:col>
      <xdr:colOff>495685</xdr:colOff>
      <xdr:row>16</xdr:row>
      <xdr:rowOff>154329</xdr:rowOff>
    </xdr:to>
    <xdr:sp macro="" textlink="">
      <xdr:nvSpPr>
        <xdr:cNvPr id="14" name="TextBox 13">
          <a:extLst>
            <a:ext uri="{FF2B5EF4-FFF2-40B4-BE49-F238E27FC236}">
              <a16:creationId xmlns:a16="http://schemas.microsoft.com/office/drawing/2014/main" id="{C3B4191F-4326-4B57-94DB-8C4705DE7D12}"/>
            </a:ext>
          </a:extLst>
        </xdr:cNvPr>
        <xdr:cNvSpPr txBox="1"/>
      </xdr:nvSpPr>
      <xdr:spPr>
        <a:xfrm>
          <a:off x="722549" y="2819110"/>
          <a:ext cx="766630" cy="267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lumMod val="85000"/>
                </a:schemeClr>
              </a:solidFill>
            </a:rPr>
            <a:t>Duration</a:t>
          </a:r>
        </a:p>
      </xdr:txBody>
    </xdr:sp>
    <xdr:clientData/>
  </xdr:twoCellAnchor>
  <xdr:twoCellAnchor editAs="oneCell">
    <xdr:from>
      <xdr:col>2</xdr:col>
      <xdr:colOff>131128</xdr:colOff>
      <xdr:row>15</xdr:row>
      <xdr:rowOff>116328</xdr:rowOff>
    </xdr:from>
    <xdr:to>
      <xdr:col>2</xdr:col>
      <xdr:colOff>333104</xdr:colOff>
      <xdr:row>16</xdr:row>
      <xdr:rowOff>135038</xdr:rowOff>
    </xdr:to>
    <xdr:pic>
      <xdr:nvPicPr>
        <xdr:cNvPr id="15" name="Graphic 14">
          <a:extLst>
            <a:ext uri="{FF2B5EF4-FFF2-40B4-BE49-F238E27FC236}">
              <a16:creationId xmlns:a16="http://schemas.microsoft.com/office/drawing/2014/main" id="{34CBD09A-FD17-472D-A170-411F33A5006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49432" y="2865315"/>
          <a:ext cx="201976" cy="201976"/>
        </a:xfrm>
        <a:prstGeom prst="rect">
          <a:avLst/>
        </a:prstGeom>
      </xdr:spPr>
    </xdr:pic>
    <xdr:clientData/>
  </xdr:twoCellAnchor>
  <xdr:twoCellAnchor>
    <xdr:from>
      <xdr:col>2</xdr:col>
      <xdr:colOff>453534</xdr:colOff>
      <xdr:row>18</xdr:row>
      <xdr:rowOff>89896</xdr:rowOff>
    </xdr:from>
    <xdr:to>
      <xdr:col>3</xdr:col>
      <xdr:colOff>445914</xdr:colOff>
      <xdr:row>19</xdr:row>
      <xdr:rowOff>158476</xdr:rowOff>
    </xdr:to>
    <xdr:sp macro="" textlink="pivots!C13">
      <xdr:nvSpPr>
        <xdr:cNvPr id="16" name="TextBox 15">
          <a:extLst>
            <a:ext uri="{FF2B5EF4-FFF2-40B4-BE49-F238E27FC236}">
              <a16:creationId xmlns:a16="http://schemas.microsoft.com/office/drawing/2014/main" id="{FA0C51B6-985E-4B10-93A6-1284A73DAB1A}"/>
            </a:ext>
          </a:extLst>
        </xdr:cNvPr>
        <xdr:cNvSpPr txBox="1"/>
      </xdr:nvSpPr>
      <xdr:spPr>
        <a:xfrm>
          <a:off x="771838" y="3388681"/>
          <a:ext cx="667570" cy="251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E56403-B63C-4342-A1A0-592C1F8E72F3}" type="TxLink">
            <a:rPr lang="en-US" sz="1200" b="0" i="0" u="none" strike="noStrike">
              <a:solidFill>
                <a:schemeClr val="bg1">
                  <a:lumMod val="85000"/>
                </a:schemeClr>
              </a:solidFill>
              <a:latin typeface="Aptos"/>
            </a:rPr>
            <a:pPr/>
            <a:t>18,209</a:t>
          </a:fld>
          <a:endParaRPr lang="en-IN" sz="1200">
            <a:solidFill>
              <a:schemeClr val="bg1">
                <a:lumMod val="85000"/>
              </a:schemeClr>
            </a:solidFill>
          </a:endParaRPr>
        </a:p>
      </xdr:txBody>
    </xdr:sp>
    <xdr:clientData/>
  </xdr:twoCellAnchor>
  <xdr:twoCellAnchor>
    <xdr:from>
      <xdr:col>2</xdr:col>
      <xdr:colOff>25463</xdr:colOff>
      <xdr:row>21</xdr:row>
      <xdr:rowOff>99542</xdr:rowOff>
    </xdr:from>
    <xdr:to>
      <xdr:col>4</xdr:col>
      <xdr:colOff>231493</xdr:colOff>
      <xdr:row>26</xdr:row>
      <xdr:rowOff>144684</xdr:rowOff>
    </xdr:to>
    <xdr:sp macro="" textlink="pivots!D4">
      <xdr:nvSpPr>
        <xdr:cNvPr id="17" name="Rectangle 16">
          <a:extLst>
            <a:ext uri="{FF2B5EF4-FFF2-40B4-BE49-F238E27FC236}">
              <a16:creationId xmlns:a16="http://schemas.microsoft.com/office/drawing/2014/main" id="{9E25F6CB-ABDE-43C0-9CE7-05E54218F706}"/>
            </a:ext>
          </a:extLst>
        </xdr:cNvPr>
        <xdr:cNvSpPr/>
      </xdr:nvSpPr>
      <xdr:spPr>
        <a:xfrm>
          <a:off x="343767" y="3948124"/>
          <a:ext cx="1556410" cy="961471"/>
        </a:xfrm>
        <a:prstGeom prst="rect">
          <a:avLst/>
        </a:prstGeom>
        <a:solidFill>
          <a:srgbClr val="FF0000"/>
        </a:solidFill>
        <a:ln>
          <a:noFill/>
        </a:ln>
        <a:effectLst>
          <a:outerShdw blurRad="254000" dist="127000" dir="2700000" algn="tl" rotWithShape="0">
            <a:prstClr val="black">
              <a:alpha val="5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fld id="{1514F82A-39A0-41CD-8197-919F879B0A4E}" type="TxLink">
            <a:rPr lang="en-US" sz="2000" b="0" i="0" u="none" strike="noStrike">
              <a:solidFill>
                <a:schemeClr val="bg1"/>
              </a:solidFill>
              <a:latin typeface="+mj-lt"/>
              <a:ea typeface="+mn-ea"/>
              <a:cs typeface="+mn-cs"/>
            </a:rPr>
            <a:pPr marL="0" indent="0" algn="ctr"/>
            <a:t>3.9</a:t>
          </a:fld>
          <a:endParaRPr lang="en-IN" sz="2000" b="0" i="0" u="none" strike="noStrike">
            <a:solidFill>
              <a:schemeClr val="bg1"/>
            </a:solidFill>
            <a:latin typeface="+mj-lt"/>
            <a:ea typeface="+mn-ea"/>
            <a:cs typeface="+mn-cs"/>
          </a:endParaRPr>
        </a:p>
      </xdr:txBody>
    </xdr:sp>
    <xdr:clientData/>
  </xdr:twoCellAnchor>
  <xdr:oneCellAnchor>
    <xdr:from>
      <xdr:col>4</xdr:col>
      <xdr:colOff>382929</xdr:colOff>
      <xdr:row>23</xdr:row>
      <xdr:rowOff>156451</xdr:rowOff>
    </xdr:from>
    <xdr:ext cx="184731" cy="264560"/>
    <xdr:sp macro="" textlink="">
      <xdr:nvSpPr>
        <xdr:cNvPr id="18" name="TextBox 17">
          <a:extLst>
            <a:ext uri="{FF2B5EF4-FFF2-40B4-BE49-F238E27FC236}">
              <a16:creationId xmlns:a16="http://schemas.microsoft.com/office/drawing/2014/main" id="{3C6008C7-3032-400E-B561-231AE823C006}"/>
            </a:ext>
          </a:extLst>
        </xdr:cNvPr>
        <xdr:cNvSpPr txBox="1"/>
      </xdr:nvSpPr>
      <xdr:spPr>
        <a:xfrm>
          <a:off x="2051613" y="43715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356884</xdr:colOff>
      <xdr:row>21</xdr:row>
      <xdr:rowOff>183264</xdr:rowOff>
    </xdr:from>
    <xdr:to>
      <xdr:col>3</xdr:col>
      <xdr:colOff>665545</xdr:colOff>
      <xdr:row>23</xdr:row>
      <xdr:rowOff>77163</xdr:rowOff>
    </xdr:to>
    <xdr:sp macro="" textlink="">
      <xdr:nvSpPr>
        <xdr:cNvPr id="19" name="TextBox 18">
          <a:extLst>
            <a:ext uri="{FF2B5EF4-FFF2-40B4-BE49-F238E27FC236}">
              <a16:creationId xmlns:a16="http://schemas.microsoft.com/office/drawing/2014/main" id="{5210F85D-8A74-45C4-8C95-A2D6641C7C3D}"/>
            </a:ext>
          </a:extLst>
        </xdr:cNvPr>
        <xdr:cNvSpPr txBox="1"/>
      </xdr:nvSpPr>
      <xdr:spPr>
        <a:xfrm>
          <a:off x="675188" y="4031846"/>
          <a:ext cx="983851" cy="260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lumMod val="85000"/>
                </a:schemeClr>
              </a:solidFill>
            </a:rPr>
            <a:t>Avg_rating</a:t>
          </a:r>
        </a:p>
      </xdr:txBody>
    </xdr:sp>
    <xdr:clientData/>
  </xdr:twoCellAnchor>
  <xdr:twoCellAnchor editAs="oneCell">
    <xdr:from>
      <xdr:col>2</xdr:col>
      <xdr:colOff>115214</xdr:colOff>
      <xdr:row>21</xdr:row>
      <xdr:rowOff>160021</xdr:rowOff>
    </xdr:from>
    <xdr:to>
      <xdr:col>2</xdr:col>
      <xdr:colOff>405114</xdr:colOff>
      <xdr:row>23</xdr:row>
      <xdr:rowOff>83389</xdr:rowOff>
    </xdr:to>
    <xdr:pic>
      <xdr:nvPicPr>
        <xdr:cNvPr id="20" name="Graphic 19">
          <a:extLst>
            <a:ext uri="{FF2B5EF4-FFF2-40B4-BE49-F238E27FC236}">
              <a16:creationId xmlns:a16="http://schemas.microsoft.com/office/drawing/2014/main" id="{3C41E92C-D335-4965-8A4D-A4FE4E7155A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433518" y="4008603"/>
          <a:ext cx="289900" cy="289900"/>
        </a:xfrm>
        <a:prstGeom prst="rect">
          <a:avLst/>
        </a:prstGeom>
      </xdr:spPr>
    </xdr:pic>
    <xdr:clientData/>
  </xdr:twoCellAnchor>
  <xdr:twoCellAnchor>
    <xdr:from>
      <xdr:col>2</xdr:col>
      <xdr:colOff>620113</xdr:colOff>
      <xdr:row>24</xdr:row>
      <xdr:rowOff>158476</xdr:rowOff>
    </xdr:from>
    <xdr:to>
      <xdr:col>3</xdr:col>
      <xdr:colOff>437233</xdr:colOff>
      <xdr:row>26</xdr:row>
      <xdr:rowOff>44176</xdr:rowOff>
    </xdr:to>
    <xdr:sp macro="" textlink="pivots!D13">
      <xdr:nvSpPr>
        <xdr:cNvPr id="21" name="TextBox 20">
          <a:extLst>
            <a:ext uri="{FF2B5EF4-FFF2-40B4-BE49-F238E27FC236}">
              <a16:creationId xmlns:a16="http://schemas.microsoft.com/office/drawing/2014/main" id="{15B1FE59-31D4-41FA-A707-40ADC1D0D2B9}"/>
            </a:ext>
          </a:extLst>
        </xdr:cNvPr>
        <xdr:cNvSpPr txBox="1"/>
      </xdr:nvSpPr>
      <xdr:spPr>
        <a:xfrm>
          <a:off x="938417" y="4556856"/>
          <a:ext cx="492310" cy="252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B8CAA6-9B46-44F9-83CB-2B13745C7E6A}" type="TxLink">
            <a:rPr lang="en-US" sz="1200" b="0" i="0" u="none" strike="noStrike">
              <a:solidFill>
                <a:schemeClr val="bg1">
                  <a:lumMod val="85000"/>
                </a:schemeClr>
              </a:solidFill>
              <a:latin typeface="Aptos"/>
            </a:rPr>
            <a:pPr/>
            <a:t>3.9</a:t>
          </a:fld>
          <a:endParaRPr lang="en-IN" sz="1200">
            <a:solidFill>
              <a:schemeClr val="bg1">
                <a:lumMod val="85000"/>
              </a:schemeClr>
            </a:solidFill>
          </a:endParaRPr>
        </a:p>
      </xdr:txBody>
    </xdr:sp>
    <xdr:clientData/>
  </xdr:twoCellAnchor>
  <xdr:twoCellAnchor>
    <xdr:from>
      <xdr:col>2</xdr:col>
      <xdr:colOff>22859</xdr:colOff>
      <xdr:row>28</xdr:row>
      <xdr:rowOff>87872</xdr:rowOff>
    </xdr:from>
    <xdr:to>
      <xdr:col>4</xdr:col>
      <xdr:colOff>241138</xdr:colOff>
      <xdr:row>33</xdr:row>
      <xdr:rowOff>135038</xdr:rowOff>
    </xdr:to>
    <xdr:sp macro="" textlink="pivots!D4">
      <xdr:nvSpPr>
        <xdr:cNvPr id="23" name="Rectangle 22">
          <a:extLst>
            <a:ext uri="{FF2B5EF4-FFF2-40B4-BE49-F238E27FC236}">
              <a16:creationId xmlns:a16="http://schemas.microsoft.com/office/drawing/2014/main" id="{7B937BF4-A0EA-408C-B009-5318D0BAC66E}"/>
            </a:ext>
          </a:extLst>
        </xdr:cNvPr>
        <xdr:cNvSpPr/>
      </xdr:nvSpPr>
      <xdr:spPr>
        <a:xfrm>
          <a:off x="341163" y="5219315"/>
          <a:ext cx="1568659" cy="963495"/>
        </a:xfrm>
        <a:prstGeom prst="rect">
          <a:avLst/>
        </a:prstGeom>
        <a:solidFill>
          <a:srgbClr val="FF0000"/>
        </a:solidFill>
        <a:ln>
          <a:noFill/>
        </a:ln>
        <a:effectLst>
          <a:outerShdw blurRad="254000" dist="127000" dir="2700000" algn="tl" rotWithShape="0">
            <a:prstClr val="black">
              <a:alpha val="5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endParaRPr lang="en-IN" sz="1600">
            <a:solidFill>
              <a:schemeClr val="bg1"/>
            </a:solidFill>
            <a:latin typeface="+mj-lt"/>
          </a:endParaRPr>
        </a:p>
      </xdr:txBody>
    </xdr:sp>
    <xdr:clientData/>
  </xdr:twoCellAnchor>
  <xdr:oneCellAnchor>
    <xdr:from>
      <xdr:col>3</xdr:col>
      <xdr:colOff>251460</xdr:colOff>
      <xdr:row>30</xdr:row>
      <xdr:rowOff>83820</xdr:rowOff>
    </xdr:from>
    <xdr:ext cx="184731" cy="264560"/>
    <xdr:sp macro="" textlink="">
      <xdr:nvSpPr>
        <xdr:cNvPr id="24" name="TextBox 23">
          <a:extLst>
            <a:ext uri="{FF2B5EF4-FFF2-40B4-BE49-F238E27FC236}">
              <a16:creationId xmlns:a16="http://schemas.microsoft.com/office/drawing/2014/main" id="{6CBBE4CB-FDB1-416D-B1D4-0D9AFE90033B}"/>
            </a:ext>
          </a:extLst>
        </xdr:cNvPr>
        <xdr:cNvSpPr txBox="1"/>
      </xdr:nvSpPr>
      <xdr:spPr>
        <a:xfrm>
          <a:off x="1234440" y="5570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280878</xdr:colOff>
      <xdr:row>28</xdr:row>
      <xdr:rowOff>152881</xdr:rowOff>
    </xdr:from>
    <xdr:to>
      <xdr:col>4</xdr:col>
      <xdr:colOff>38581</xdr:colOff>
      <xdr:row>30</xdr:row>
      <xdr:rowOff>48228</xdr:rowOff>
    </xdr:to>
    <xdr:sp macro="" textlink="">
      <xdr:nvSpPr>
        <xdr:cNvPr id="25" name="TextBox 24">
          <a:extLst>
            <a:ext uri="{FF2B5EF4-FFF2-40B4-BE49-F238E27FC236}">
              <a16:creationId xmlns:a16="http://schemas.microsoft.com/office/drawing/2014/main" id="{CF39C47D-7900-4C10-80D6-D5C170B5A8D5}"/>
            </a:ext>
          </a:extLst>
        </xdr:cNvPr>
        <xdr:cNvSpPr txBox="1"/>
      </xdr:nvSpPr>
      <xdr:spPr>
        <a:xfrm>
          <a:off x="599182" y="5284324"/>
          <a:ext cx="1108083" cy="261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lumMod val="85000"/>
                </a:schemeClr>
              </a:solidFill>
            </a:rPr>
            <a:t>Happy</a:t>
          </a:r>
          <a:r>
            <a:rPr lang="en-IN" sz="1100" baseline="0">
              <a:solidFill>
                <a:schemeClr val="bg1">
                  <a:lumMod val="85000"/>
                </a:schemeClr>
              </a:solidFill>
            </a:rPr>
            <a:t> </a:t>
          </a:r>
          <a:r>
            <a:rPr lang="en-IN" sz="1200" baseline="0">
              <a:solidFill>
                <a:schemeClr val="bg1">
                  <a:lumMod val="85000"/>
                </a:schemeClr>
              </a:solidFill>
            </a:rPr>
            <a:t>Caller's</a:t>
          </a:r>
          <a:r>
            <a:rPr lang="en-IN" sz="1100" baseline="0">
              <a:solidFill>
                <a:schemeClr val="bg1">
                  <a:lumMod val="85000"/>
                </a:schemeClr>
              </a:solidFill>
            </a:rPr>
            <a:t> </a:t>
          </a:r>
          <a:endParaRPr lang="en-IN" sz="1100">
            <a:solidFill>
              <a:schemeClr val="bg1">
                <a:lumMod val="85000"/>
              </a:schemeClr>
            </a:solidFill>
          </a:endParaRPr>
        </a:p>
      </xdr:txBody>
    </xdr:sp>
    <xdr:clientData/>
  </xdr:twoCellAnchor>
  <xdr:twoCellAnchor editAs="oneCell">
    <xdr:from>
      <xdr:col>2</xdr:col>
      <xdr:colOff>111644</xdr:colOff>
      <xdr:row>29</xdr:row>
      <xdr:rowOff>15338</xdr:rowOff>
    </xdr:from>
    <xdr:to>
      <xdr:col>2</xdr:col>
      <xdr:colOff>341015</xdr:colOff>
      <xdr:row>30</xdr:row>
      <xdr:rowOff>61443</xdr:rowOff>
    </xdr:to>
    <xdr:pic>
      <xdr:nvPicPr>
        <xdr:cNvPr id="26" name="Graphic 25">
          <a:extLst>
            <a:ext uri="{FF2B5EF4-FFF2-40B4-BE49-F238E27FC236}">
              <a16:creationId xmlns:a16="http://schemas.microsoft.com/office/drawing/2014/main" id="{D5F090C7-54CC-4A88-A4DC-5CC8B8D78F9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429948" y="5330047"/>
          <a:ext cx="229371" cy="229371"/>
        </a:xfrm>
        <a:prstGeom prst="rect">
          <a:avLst/>
        </a:prstGeom>
      </xdr:spPr>
    </xdr:pic>
    <xdr:clientData/>
  </xdr:twoCellAnchor>
  <xdr:twoCellAnchor>
    <xdr:from>
      <xdr:col>2</xdr:col>
      <xdr:colOff>541984</xdr:colOff>
      <xdr:row>30</xdr:row>
      <xdr:rowOff>71088</xdr:rowOff>
    </xdr:from>
    <xdr:to>
      <xdr:col>3</xdr:col>
      <xdr:colOff>359104</xdr:colOff>
      <xdr:row>31</xdr:row>
      <xdr:rowOff>125392</xdr:rowOff>
    </xdr:to>
    <xdr:sp macro="" textlink="pivots!E4">
      <xdr:nvSpPr>
        <xdr:cNvPr id="27" name="TextBox 26">
          <a:extLst>
            <a:ext uri="{FF2B5EF4-FFF2-40B4-BE49-F238E27FC236}">
              <a16:creationId xmlns:a16="http://schemas.microsoft.com/office/drawing/2014/main" id="{EBDECFD5-F220-42DA-9C42-477EE5E493A8}"/>
            </a:ext>
          </a:extLst>
        </xdr:cNvPr>
        <xdr:cNvSpPr txBox="1"/>
      </xdr:nvSpPr>
      <xdr:spPr>
        <a:xfrm>
          <a:off x="860288" y="5569063"/>
          <a:ext cx="492310" cy="237570"/>
        </a:xfrm>
        <a:prstGeom prst="rect">
          <a:avLst/>
        </a:prstGeom>
        <a:noFill/>
        <a:ln>
          <a:noFill/>
        </a:ln>
        <a:effectLst>
          <a:outerShdw blurRad="254000" dist="127000" dir="2700000" algn="tl" rotWithShape="0">
            <a:prstClr val="black">
              <a:alpha val="5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509CE297-D529-4666-BB2C-9BD3384CCAC1}" type="TxLink">
            <a:rPr lang="en-US" sz="2000" b="0" i="0" u="none" strike="noStrike">
              <a:solidFill>
                <a:schemeClr val="bg1"/>
              </a:solidFill>
              <a:latin typeface="+mj-lt"/>
              <a:ea typeface="+mn-ea"/>
              <a:cs typeface="+mn-cs"/>
            </a:rPr>
            <a:pPr marL="0" indent="0" algn="ctr"/>
            <a:t>307</a:t>
          </a:fld>
          <a:endParaRPr lang="en-IN" sz="2000" b="0" i="0" u="none" strike="noStrike">
            <a:solidFill>
              <a:schemeClr val="bg1"/>
            </a:solidFill>
            <a:latin typeface="+mj-lt"/>
            <a:ea typeface="+mn-ea"/>
            <a:cs typeface="+mn-cs"/>
          </a:endParaRPr>
        </a:p>
      </xdr:txBody>
    </xdr:sp>
    <xdr:clientData/>
  </xdr:twoCellAnchor>
  <xdr:twoCellAnchor>
    <xdr:from>
      <xdr:col>2</xdr:col>
      <xdr:colOff>605452</xdr:colOff>
      <xdr:row>31</xdr:row>
      <xdr:rowOff>144682</xdr:rowOff>
    </xdr:from>
    <xdr:to>
      <xdr:col>3</xdr:col>
      <xdr:colOff>376176</xdr:colOff>
      <xdr:row>32</xdr:row>
      <xdr:rowOff>166097</xdr:rowOff>
    </xdr:to>
    <xdr:sp macro="" textlink="pivots!E13">
      <xdr:nvSpPr>
        <xdr:cNvPr id="28" name="TextBox 27">
          <a:extLst>
            <a:ext uri="{FF2B5EF4-FFF2-40B4-BE49-F238E27FC236}">
              <a16:creationId xmlns:a16="http://schemas.microsoft.com/office/drawing/2014/main" id="{8C97AA3B-92BE-A4DF-296B-ACB7AFAA405F}"/>
            </a:ext>
          </a:extLst>
        </xdr:cNvPr>
        <xdr:cNvSpPr txBox="1"/>
      </xdr:nvSpPr>
      <xdr:spPr>
        <a:xfrm>
          <a:off x="923756" y="5825923"/>
          <a:ext cx="445914" cy="204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4405CD-A92D-4AB7-A68F-E3C1858371C0}" type="TxLink">
            <a:rPr lang="en-US" sz="1200" b="0" i="0" u="none" strike="noStrike">
              <a:solidFill>
                <a:schemeClr val="bg1">
                  <a:lumMod val="85000"/>
                </a:schemeClr>
              </a:solidFill>
              <a:latin typeface="Aptos"/>
            </a:rPr>
            <a:pPr/>
            <a:t>51</a:t>
          </a:fld>
          <a:endParaRPr lang="en-IN" sz="1200">
            <a:solidFill>
              <a:schemeClr val="bg1">
                <a:lumMod val="85000"/>
              </a:schemeClr>
            </a:solidFill>
          </a:endParaRPr>
        </a:p>
      </xdr:txBody>
    </xdr:sp>
    <xdr:clientData/>
  </xdr:twoCellAnchor>
  <xdr:twoCellAnchor>
    <xdr:from>
      <xdr:col>4</xdr:col>
      <xdr:colOff>331783</xdr:colOff>
      <xdr:row>1</xdr:row>
      <xdr:rowOff>76298</xdr:rowOff>
    </xdr:from>
    <xdr:to>
      <xdr:col>11</xdr:col>
      <xdr:colOff>375558</xdr:colOff>
      <xdr:row>17</xdr:row>
      <xdr:rowOff>99818</xdr:rowOff>
    </xdr:to>
    <xdr:graphicFrame macro="">
      <xdr:nvGraphicFramePr>
        <xdr:cNvPr id="30" name="Chart 29">
          <a:extLst>
            <a:ext uri="{FF2B5EF4-FFF2-40B4-BE49-F238E27FC236}">
              <a16:creationId xmlns:a16="http://schemas.microsoft.com/office/drawing/2014/main" id="{3E682B0E-4F97-467C-8F7D-7E6F9D213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452600</xdr:colOff>
      <xdr:row>1</xdr:row>
      <xdr:rowOff>27207</xdr:rowOff>
    </xdr:from>
    <xdr:to>
      <xdr:col>15</xdr:col>
      <xdr:colOff>163233</xdr:colOff>
      <xdr:row>16</xdr:row>
      <xdr:rowOff>136029</xdr:rowOff>
    </xdr:to>
    <xdr:graphicFrame macro="">
      <xdr:nvGraphicFramePr>
        <xdr:cNvPr id="32" name="Chart 31">
          <a:extLst>
            <a:ext uri="{FF2B5EF4-FFF2-40B4-BE49-F238E27FC236}">
              <a16:creationId xmlns:a16="http://schemas.microsoft.com/office/drawing/2014/main" id="{654CB79A-00CE-406C-8285-B6D9CA917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115746</xdr:colOff>
      <xdr:row>18</xdr:row>
      <xdr:rowOff>154330</xdr:rowOff>
    </xdr:from>
    <xdr:to>
      <xdr:col>11</xdr:col>
      <xdr:colOff>607671</xdr:colOff>
      <xdr:row>32</xdr:row>
      <xdr:rowOff>173621</xdr:rowOff>
    </xdr:to>
    <xdr:sp macro="" textlink="">
      <xdr:nvSpPr>
        <xdr:cNvPr id="31" name="Rectangle 30">
          <a:extLst>
            <a:ext uri="{FF2B5EF4-FFF2-40B4-BE49-F238E27FC236}">
              <a16:creationId xmlns:a16="http://schemas.microsoft.com/office/drawing/2014/main" id="{140700F0-FFD7-35E3-37F7-AA01BF6E442E}"/>
            </a:ext>
          </a:extLst>
        </xdr:cNvPr>
        <xdr:cNvSpPr/>
      </xdr:nvSpPr>
      <xdr:spPr>
        <a:xfrm>
          <a:off x="2131670" y="3453115"/>
          <a:ext cx="4543064" cy="2585012"/>
        </a:xfrm>
        <a:prstGeom prst="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xdr:txBody>
    </xdr:sp>
    <xdr:clientData/>
  </xdr:twoCellAnchor>
  <xdr:twoCellAnchor>
    <xdr:from>
      <xdr:col>5</xdr:col>
      <xdr:colOff>154330</xdr:colOff>
      <xdr:row>19</xdr:row>
      <xdr:rowOff>9645</xdr:rowOff>
    </xdr:from>
    <xdr:to>
      <xdr:col>8</xdr:col>
      <xdr:colOff>202557</xdr:colOff>
      <xdr:row>32</xdr:row>
      <xdr:rowOff>126550</xdr:rowOff>
    </xdr:to>
    <xdr:graphicFrame macro="">
      <xdr:nvGraphicFramePr>
        <xdr:cNvPr id="13" name="Chart 12">
          <a:extLst>
            <a:ext uri="{FF2B5EF4-FFF2-40B4-BE49-F238E27FC236}">
              <a16:creationId xmlns:a16="http://schemas.microsoft.com/office/drawing/2014/main" id="{BC3CD259-8202-4652-917A-21B47FA61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241140</xdr:colOff>
      <xdr:row>19</xdr:row>
      <xdr:rowOff>19292</xdr:rowOff>
    </xdr:from>
    <xdr:to>
      <xdr:col>11</xdr:col>
      <xdr:colOff>540152</xdr:colOff>
      <xdr:row>32</xdr:row>
      <xdr:rowOff>106102</xdr:rowOff>
    </xdr:to>
    <xdr:graphicFrame macro="">
      <xdr:nvGraphicFramePr>
        <xdr:cNvPr id="22" name="Chart 21">
          <a:extLst>
            <a:ext uri="{FF2B5EF4-FFF2-40B4-BE49-F238E27FC236}">
              <a16:creationId xmlns:a16="http://schemas.microsoft.com/office/drawing/2014/main" id="{718CA0DC-2298-420C-8813-68E297240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250043</xdr:colOff>
      <xdr:row>1</xdr:row>
      <xdr:rowOff>46867</xdr:rowOff>
    </xdr:from>
    <xdr:to>
      <xdr:col>18</xdr:col>
      <xdr:colOff>423663</xdr:colOff>
      <xdr:row>16</xdr:row>
      <xdr:rowOff>47238</xdr:rowOff>
    </xdr:to>
    <xdr:graphicFrame macro="">
      <xdr:nvGraphicFramePr>
        <xdr:cNvPr id="33" name="Chart 32">
          <a:extLst>
            <a:ext uri="{FF2B5EF4-FFF2-40B4-BE49-F238E27FC236}">
              <a16:creationId xmlns:a16="http://schemas.microsoft.com/office/drawing/2014/main" id="{9E9B21E4-4C95-41F2-9E13-0354C76CD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491057</xdr:colOff>
      <xdr:row>1</xdr:row>
      <xdr:rowOff>66408</xdr:rowOff>
    </xdr:from>
    <xdr:to>
      <xdr:col>22</xdr:col>
      <xdr:colOff>57005</xdr:colOff>
      <xdr:row>14</xdr:row>
      <xdr:rowOff>179087</xdr:rowOff>
    </xdr:to>
    <xdr:graphicFrame macro="">
      <xdr:nvGraphicFramePr>
        <xdr:cNvPr id="35" name="Chart 34">
          <a:extLst>
            <a:ext uri="{FF2B5EF4-FFF2-40B4-BE49-F238E27FC236}">
              <a16:creationId xmlns:a16="http://schemas.microsoft.com/office/drawing/2014/main" id="{63919C94-D7B9-41F1-B2AD-C9B5166A1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xdr:from>
      <xdr:col>7</xdr:col>
      <xdr:colOff>119269</xdr:colOff>
      <xdr:row>1</xdr:row>
      <xdr:rowOff>156255</xdr:rowOff>
    </xdr:from>
    <xdr:to>
      <xdr:col>7</xdr:col>
      <xdr:colOff>527078</xdr:colOff>
      <xdr:row>3</xdr:row>
      <xdr:rowOff>26505</xdr:rowOff>
    </xdr:to>
    <xdr:pic>
      <xdr:nvPicPr>
        <xdr:cNvPr id="9" name="Picture 8" descr="Businessman pointing up">
          <a:extLst>
            <a:ext uri="{FF2B5EF4-FFF2-40B4-BE49-F238E27FC236}">
              <a16:creationId xmlns:a16="http://schemas.microsoft.com/office/drawing/2014/main" id="{C1B274B0-6E9D-26F6-58E2-98875DEFA9F8}"/>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36102" t="209" r="18167" b="83729"/>
        <a:stretch>
          <a:fillRect/>
        </a:stretch>
      </xdr:blipFill>
      <xdr:spPr>
        <a:xfrm>
          <a:off x="5062330" y="341785"/>
          <a:ext cx="407809" cy="373833"/>
        </a:xfrm>
        <a:prstGeom prst="ellipse">
          <a:avLst/>
        </a:prstGeom>
      </xdr:spPr>
    </xdr:pic>
    <xdr:clientData/>
  </xdr:twoCellAnchor>
  <xdr:twoCellAnchor>
    <xdr:from>
      <xdr:col>7</xdr:col>
      <xdr:colOff>107677</xdr:colOff>
      <xdr:row>3</xdr:row>
      <xdr:rowOff>1654</xdr:rowOff>
    </xdr:from>
    <xdr:to>
      <xdr:col>7</xdr:col>
      <xdr:colOff>564965</xdr:colOff>
      <xdr:row>4</xdr:row>
      <xdr:rowOff>49696</xdr:rowOff>
    </xdr:to>
    <xdr:pic>
      <xdr:nvPicPr>
        <xdr:cNvPr id="12" name="Picture 11" descr="Businesswoman pointing to side">
          <a:extLst>
            <a:ext uri="{FF2B5EF4-FFF2-40B4-BE49-F238E27FC236}">
              <a16:creationId xmlns:a16="http://schemas.microsoft.com/office/drawing/2014/main" id="{1AB31F52-7525-DE64-7986-5C9165A8D031}"/>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34275" t="-1752" r="-5689" b="72568"/>
        <a:stretch>
          <a:fillRect/>
        </a:stretch>
      </xdr:blipFill>
      <xdr:spPr>
        <a:xfrm>
          <a:off x="5060677" y="689111"/>
          <a:ext cx="457288" cy="371063"/>
        </a:xfrm>
        <a:prstGeom prst="ellipse">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rry" refreshedDate="45940.823631712963" backgroundQuery="1" createdVersion="8" refreshedVersion="8" minRefreshableVersion="3" recordCount="0" supportSubquery="1" supportAdvancedDrill="1" xr:uid="{D44FCB2D-C4E7-40F0-A5DF-0BC252FB8FA6}">
  <cacheSource type="external" connectionId="2"/>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rry" refreshedDate="45940.854451620369" backgroundQuery="1" createdVersion="8" refreshedVersion="8" minRefreshableVersion="3" recordCount="0" supportSubquery="1" supportAdvancedDrill="1" xr:uid="{676FF3B3-4699-4B7A-ABC9-A42C2402B136}">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rry" refreshedDate="45943.55235740741" backgroundQuery="1" createdVersion="8" refreshedVersion="8" minRefreshableVersion="3" recordCount="0" supportSubquery="1" supportAdvancedDrill="1" xr:uid="{ACEF8D0E-3DF9-4F9E-85C5-F96EB482A426}">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rry" refreshedDate="45943.55235740741" backgroundQuery="1" createdVersion="8" refreshedVersion="8" minRefreshableVersion="3" recordCount="0" supportSubquery="1" supportAdvancedDrill="1" xr:uid="{55FAE6DF-2E96-48C5-911A-C3C8FDF31788}">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rry" refreshedDate="45943.570584606481" backgroundQuery="1" createdVersion="8" refreshedVersion="8" minRefreshableVersion="3" recordCount="0" supportSubquery="1" supportAdvancedDrill="1" xr:uid="{0BBF8C9A-4E6F-4238-B361-86D8461B39EF}">
  <cacheSource type="external" connectionId="2"/>
  <cacheFields count="4">
    <cacheField name="[customers].[City].[City]" caption="City" numFmtId="0" hierarchy="15" level="1">
      <sharedItems count="3">
        <s v="Cincinnati"/>
        <s v="Cleveland"/>
        <s v="Columbus"/>
      </sharedItems>
    </cacheField>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1"/>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rry" refreshedDate="45945.54733090278" backgroundQuery="1" createdVersion="8" refreshedVersion="8" minRefreshableVersion="3" recordCount="0" supportSubquery="1" supportAdvancedDrill="1" xr:uid="{C7805E67-1285-426A-976F-3AD6CCAAD9D9}">
  <cacheSource type="external" connectionId="2"/>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rry" refreshedDate="45945.547331365742" backgroundQuery="1" createdVersion="8" refreshedVersion="8" minRefreshableVersion="3" recordCount="0" supportSubquery="1" supportAdvancedDrill="1" xr:uid="{5528A61C-8AC3-49A2-8C9B-364736FC7B85}">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3-01-31T00:00:00" count="1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rry" refreshedDate="45945.547331828704" backgroundQuery="1" createdVersion="8" refreshedVersion="8" minRefreshableVersion="3" recordCount="0" supportSubquery="1" supportAdvancedDrill="1" xr:uid="{CDDBB876-66C9-4E5B-A5F3-4FC74AD6562C}">
  <cacheSource type="external" connectionId="2"/>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rry" refreshedDate="45945.547332175927" backgroundQuery="1" createdVersion="8" refreshedVersion="8" minRefreshableVersion="3" recordCount="0" supportSubquery="1" supportAdvancedDrill="1" xr:uid="{7075EEC8-F07A-4882-91D4-D78E9C58C5A7}">
  <cacheSource type="external" connectionId="2"/>
  <cacheFields count="1">
    <cacheField name="[calls].[Representative].[Representative]" caption="Representative" numFmtId="0" hierarchy="3" level="1">
      <sharedItems count="1">
        <s v="R05"/>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rry" refreshedDate="45945.547332638889" backgroundQuery="1" createdVersion="8" refreshedVersion="8" minRefreshableVersion="3" recordCount="0" supportSubquery="1" supportAdvancedDrill="1" xr:uid="{A5112679-89DD-4CB6-9DCE-228B889640D3}">
  <cacheSource type="external" connectionId="2"/>
  <cacheFields count="3">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rry" refreshedDate="45940.823624652781" backgroundQuery="1" createdVersion="3" refreshedVersion="8" minRefreshableVersion="3" recordCount="0" supportSubquery="1" supportAdvancedDrill="1" xr:uid="{FA41010E-19BA-48A0-9285-375F41FECA69}">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722302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0D52F6-1D03-4E0D-8EC0-00AEF18A0DC4}" name="week trend" cacheId="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G25:H33"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2">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CFDC1B-817F-46D7-B992-3CC18F796A06}" name="Summary pivot"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5"/>
    <dataField fld="2" subtotal="count" baseField="0" baseItem="0"/>
    <dataField fld="3" subtotal="count" baseField="0" baseItem="0"/>
    <dataField fld="4" subtotal="count" baseField="0" baseItem="0"/>
  </dataFields>
  <formats count="1">
    <format dxfId="21">
      <pivotArea outline="0" collapsedLevelsAreSubtotals="1" fieldPosition="0">
        <references count="1">
          <reference field="4294967294" count="1" selected="0">
            <x v="1"/>
          </reference>
        </references>
      </pivotArea>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1157F9-6FA5-4322-A1FD-E7D46DFDBF0D}" name="Reps amount"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V40:AB59"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formats count="5">
    <format dxfId="26">
      <pivotArea collapsedLevelsAreSubtotals="1" fieldPosition="0">
        <references count="2">
          <reference field="0" count="1" selected="0">
            <x v="0"/>
          </reference>
          <reference field="1" count="4">
            <x v="0"/>
            <x v="1"/>
            <x v="2"/>
            <x v="3"/>
          </reference>
        </references>
      </pivotArea>
    </format>
    <format dxfId="25">
      <pivotArea collapsedLevelsAreSubtotals="1" fieldPosition="0">
        <references count="1">
          <reference field="0" count="1">
            <x v="1"/>
          </reference>
        </references>
      </pivotArea>
    </format>
    <format dxfId="24">
      <pivotArea collapsedLevelsAreSubtotals="1" fieldPosition="0">
        <references count="2">
          <reference field="0" count="1" selected="0">
            <x v="1"/>
          </reference>
          <reference field="1" count="6">
            <x v="4"/>
            <x v="5"/>
            <x v="6"/>
            <x v="7"/>
            <x v="8"/>
            <x v="9"/>
          </reference>
        </references>
      </pivotArea>
    </format>
    <format dxfId="23">
      <pivotArea collapsedLevelsAreSubtotals="1" fieldPosition="0">
        <references count="1">
          <reference field="0" count="1">
            <x v="2"/>
          </reference>
        </references>
      </pivotArea>
    </format>
    <format dxfId="22">
      <pivotArea collapsedLevelsAreSubtotals="1" fieldPosition="0">
        <references count="2">
          <reference field="0" count="1" selected="0">
            <x v="0"/>
          </reference>
          <reference field="1" count="4">
            <x v="0"/>
            <x v="1"/>
            <x v="2"/>
            <x v="3"/>
          </reference>
        </references>
      </pivotArea>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EB1D5A-BA2F-4D13-8685-4AB148159F1A}" name="Rep statisfcation"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V28:W3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508F1E-14BF-4207-9FF2-A8A1D220806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P28:S3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00DB84-59CA-482C-B276-A6B343F496A6}" name="Selected rep" cacheId="5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J32:J33"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27">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C580FE-AE6D-4E28-8AC8-7BFCDD20DEFC}" name="monthly trend" cacheId="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A63325-A0C3-4790-8D6D-C9AC686A401E}"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L10"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E1A363-E741-4BA7-9129-65A1B57E5039}"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P39:S44"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286769-FA1C-4B3E-BD79-1E696E80DF9B}" name="Rep pivot" cacheId="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E1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5"/>
    <dataField fld="2" subtotal="count" baseField="0" baseItem="0"/>
    <dataField fld="3" subtotal="count" baseField="0" baseItem="0"/>
    <dataField fld="4" subtotal="count" baseField="0" baseItem="0"/>
  </dataFields>
  <formats count="1">
    <format dxfId="28">
      <pivotArea outline="0" collapsedLevelsAreSubtotals="1" fieldPosition="0">
        <references count="1">
          <reference field="4294967294" count="1" selected="0">
            <x v="1"/>
          </reference>
        </references>
      </pivotArea>
    </format>
  </formats>
  <pivotHierarchies count="25">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48780FB-9525-4850-8032-40AF31DE18B1}"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11</v>
  </rv>
  <rv s="1">
    <v>1</v>
    <v>5</v>
    <v>A person in a suit and tie
Description automatically generated</v>
  </rv>
  <rv s="1">
    <v>2</v>
    <v>5</v>
    <v>Business woman raising hand</v>
  </rv>
  <rv s="1">
    <v>3</v>
    <v>5</v>
    <v>Young businessman writing on notebook</v>
  </rv>
  <rv s="1">
    <v>4</v>
    <v>5</v>
    <v>Business woman shrugging</v>
  </rv>
</rvData>
</file>

<file path=xl/richData/rdrichvaluestructure.xml><?xml version="1.0" encoding="utf-8"?>
<rvStructures xmlns="http://schemas.microsoft.com/office/spreadsheetml/2017/richdata" count="2">
  <s t="_error">
    <k n="error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A3049B46-0067-4F56-B59C-3931A36ACB85}" sourceName="[calls].[Representative]">
  <pivotTables>
    <pivotTable tabId="6" name="Rep pivot"/>
    <pivotTable tabId="6" name="monthly trend"/>
    <pivotTable tabId="6" name="week trend"/>
    <pivotTable tabId="6" name="Selected rep"/>
    <pivotTable tabId="6" name="Rep statisfcation"/>
  </pivotTables>
  <data>
    <olap pivotCacheId="772230233">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8AE336F-E2A7-46AE-AFCE-EA0FCF64D6D4}" cache="Slicer_Representative" caption="Representative" level="1" style="Slicer Style 3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6296F7-063D-42D3-AF9C-92F91EF52364}" name="Table_ExternalData_1" displayName="Table_ExternalData_1" ref="A3:M147" tableType="queryTable" totalsRowShown="0">
  <autoFilter ref="A3:M147" xr:uid="{736296F7-063D-42D3-AF9C-92F91EF52364}"/>
  <tableColumns count="13">
    <tableColumn id="1" xr3:uid="{F9D92B91-9438-4498-9AF3-B630AFA2CBDF}" uniqueName="1" name="calls[Call number]" queryTableFieldId="1"/>
    <tableColumn id="2" xr3:uid="{F054A0CB-D671-4ADD-A0C6-1F3E9BCB2E99}" uniqueName="2" name="calls[Customer ID]" queryTableFieldId="2"/>
    <tableColumn id="3" xr3:uid="{F5FF5D22-61A7-463C-B1E3-A374A3BD3AD7}" uniqueName="3" name="calls[Duration]" queryTableFieldId="3"/>
    <tableColumn id="4" xr3:uid="{7F13ED02-1B0F-4B89-A366-06EDED892397}" uniqueName="4" name="calls[Representative]" queryTableFieldId="4"/>
    <tableColumn id="5" xr3:uid="{D79865F8-92BC-4245-927B-E0EF54F33F9B}" uniqueName="5" name="calls[Date of Call]" queryTableFieldId="5" dataDxfId="29"/>
    <tableColumn id="6" xr3:uid="{14791577-171B-4FA2-92F2-4D766AABCDDD}" uniqueName="6" name="calls[Purchase Amount]" queryTableFieldId="6"/>
    <tableColumn id="7" xr3:uid="{55A7CDDB-FC63-4996-B954-5D75A149CA80}" uniqueName="7" name="calls[Satisfaction Rating]" queryTableFieldId="7"/>
    <tableColumn id="8" xr3:uid="{357C4077-98AD-4967-B6E2-F9D064A882AB}" uniqueName="8" name="calls[FY]" queryTableFieldId="8"/>
    <tableColumn id="9" xr3:uid="{E00B5C51-9E0D-4569-B88F-A81E409A11E8}" uniqueName="9" name="calls[Day of week]" queryTableFieldId="9"/>
    <tableColumn id="10" xr3:uid="{8EB8437C-28C2-47C5-B381-68161BECBA02}" uniqueName="10" name="calls[Duration Bucket]" queryTableFieldId="10"/>
    <tableColumn id="11" xr3:uid="{3BAADA66-761A-4BF8-BBFD-249B6E04E4F2}" uniqueName="11" name="calls[Rating rounded]" queryTableFieldId="11"/>
    <tableColumn id="12" xr3:uid="{C2E9F88F-801C-4655-B985-2BA4AC511C74}" uniqueName="12" name="calls[Date of Call (Month)]" queryTableFieldId="12"/>
    <tableColumn id="13" xr3:uid="{68C529D4-56D2-45DC-81ED-C515A7D8551B}"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0"/>
    <tableColumn id="5" xr3:uid="{5A35565E-8707-4DED-AD15-A0669D67B382}" name="Date of Call" dataDxfId="19"/>
    <tableColumn id="6" xr3:uid="{F2E4F158-B41F-47BC-8DF8-DFCADFEE4E40}" name="Purchase Amount"/>
    <tableColumn id="7" xr3:uid="{04B291B5-47BD-4F78-8FD8-D1551CCA6BD9}" name="Satisfaction Rating"/>
    <tableColumn id="8" xr3:uid="{6E4123C0-0B17-43B8-A142-A1E540CE974C}" name="FY" dataDxfId="18">
      <calculatedColumnFormula>IF(MONTH(calls[[#This Row],[Date of Call]])&lt;=6, YEAR(calls[[#This Row],[Date of Call]]), YEAR(calls[[#This Row],[Date of Call]])+1)</calculatedColumnFormula>
    </tableColumn>
    <tableColumn id="9" xr3:uid="{199FA271-5E9B-46CE-9BC6-2801F92CD17E}" name="Day of week" dataDxfId="17">
      <calculatedColumnFormula>TEXT(calls[[#This Row],[Date of Call]],"DDDD")</calculatedColumnFormula>
    </tableColumn>
    <tableColumn id="10" xr3:uid="{328CDB09-95B8-4D5E-9ED9-EF0D363735A1}" name="Duration Bucket" dataDxfId="16">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5">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4" headerRowBorderDxfId="13" tableBorderDxfId="12" totalsRowBorderDxfId="11">
  <autoFilter ref="Q3:T18" xr:uid="{27158F51-A707-4171-8A04-81FB0AABCBA5}"/>
  <tableColumns count="4">
    <tableColumn id="1" xr3:uid="{02688061-6A8C-4E23-B7FF-D00CD8B58CAC}" name="Customer ID" dataDxfId="10"/>
    <tableColumn id="2" xr3:uid="{771678B6-DB44-426B-9874-B4E421A440D5}" name="Gedner" dataDxfId="9"/>
    <tableColumn id="3" xr3:uid="{B0D41C62-587E-494D-B49A-603F2C05F8D3}" name="Age" dataDxfId="8"/>
    <tableColumn id="4" xr3:uid="{663F92D6-FE31-4D81-9E01-8D066DDC8A88}" name="City" dataDxfId="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0D82B-CC15-4541-B8BA-2087CFE01FC4}">
  <dimension ref="A1:M147"/>
  <sheetViews>
    <sheetView workbookViewId="0"/>
  </sheetViews>
  <sheetFormatPr defaultRowHeight="14.4" x14ac:dyDescent="0.3"/>
  <cols>
    <col min="1" max="1" width="18.19921875" bestFit="1" customWidth="1"/>
    <col min="2" max="2" width="18.3984375" bestFit="1" customWidth="1"/>
    <col min="3" max="3" width="15.19921875" bestFit="1" customWidth="1"/>
    <col min="4" max="4" width="20.59765625" bestFit="1" customWidth="1"/>
    <col min="5" max="5" width="17.69921875" bestFit="1" customWidth="1"/>
    <col min="6" max="6" width="22.59765625" bestFit="1" customWidth="1"/>
    <col min="7" max="7" width="23.59765625" bestFit="1" customWidth="1"/>
    <col min="8" max="8" width="10.09765625" bestFit="1" customWidth="1"/>
    <col min="9" max="9" width="18.09765625" bestFit="1" customWidth="1"/>
    <col min="10" max="10" width="21.3984375" bestFit="1" customWidth="1"/>
    <col min="11" max="11" width="20.59765625" bestFit="1" customWidth="1"/>
    <col min="12" max="12" width="24.3984375" bestFit="1" customWidth="1"/>
    <col min="13" max="13" width="29.3984375" bestFit="1" customWidth="1"/>
  </cols>
  <sheetData>
    <row r="1" spans="1:13" x14ac:dyDescent="0.3">
      <c r="A1" s="14" t="s">
        <v>1096</v>
      </c>
    </row>
    <row r="3" spans="1:13" x14ac:dyDescent="0.3">
      <c r="A3" t="s">
        <v>1078</v>
      </c>
      <c r="B3" t="s">
        <v>1079</v>
      </c>
      <c r="C3" t="s">
        <v>1080</v>
      </c>
      <c r="D3" t="s">
        <v>1081</v>
      </c>
      <c r="E3" t="s">
        <v>1082</v>
      </c>
      <c r="F3" t="s">
        <v>1083</v>
      </c>
      <c r="G3" t="s">
        <v>1084</v>
      </c>
      <c r="H3" t="s">
        <v>1085</v>
      </c>
      <c r="I3" t="s">
        <v>1086</v>
      </c>
      <c r="J3" t="s">
        <v>1087</v>
      </c>
      <c r="K3" t="s">
        <v>1088</v>
      </c>
      <c r="L3" t="s">
        <v>1089</v>
      </c>
      <c r="M3" t="s">
        <v>1090</v>
      </c>
    </row>
    <row r="4" spans="1:13" x14ac:dyDescent="0.3">
      <c r="A4" t="s">
        <v>30</v>
      </c>
      <c r="B4" t="s">
        <v>8</v>
      </c>
      <c r="C4">
        <v>128</v>
      </c>
      <c r="D4" t="s">
        <v>11</v>
      </c>
      <c r="E4" s="30">
        <v>44928</v>
      </c>
      <c r="F4">
        <v>31</v>
      </c>
      <c r="G4">
        <v>2.8</v>
      </c>
      <c r="H4">
        <v>2023</v>
      </c>
      <c r="I4" t="s">
        <v>1064</v>
      </c>
      <c r="J4" t="s">
        <v>1091</v>
      </c>
      <c r="K4">
        <v>3</v>
      </c>
      <c r="L4" t="s">
        <v>1050</v>
      </c>
      <c r="M4">
        <v>1</v>
      </c>
    </row>
    <row r="5" spans="1:13" x14ac:dyDescent="0.3">
      <c r="A5" t="s">
        <v>31</v>
      </c>
      <c r="B5" t="s">
        <v>8</v>
      </c>
      <c r="C5">
        <v>49</v>
      </c>
      <c r="D5" t="s">
        <v>9</v>
      </c>
      <c r="E5" s="30">
        <v>44929</v>
      </c>
      <c r="F5">
        <v>135</v>
      </c>
      <c r="G5">
        <v>4.8</v>
      </c>
      <c r="H5">
        <v>2023</v>
      </c>
      <c r="I5" t="s">
        <v>1068</v>
      </c>
      <c r="J5" t="s">
        <v>1092</v>
      </c>
      <c r="K5">
        <v>5</v>
      </c>
      <c r="L5" t="s">
        <v>1050</v>
      </c>
      <c r="M5">
        <v>1</v>
      </c>
    </row>
    <row r="6" spans="1:13" x14ac:dyDescent="0.3">
      <c r="A6" t="s">
        <v>36</v>
      </c>
      <c r="B6" t="s">
        <v>8</v>
      </c>
      <c r="C6">
        <v>102</v>
      </c>
      <c r="D6" t="s">
        <v>9</v>
      </c>
      <c r="E6" s="30">
        <v>44929</v>
      </c>
      <c r="F6">
        <v>69</v>
      </c>
      <c r="G6">
        <v>4.9000000000000004</v>
      </c>
      <c r="H6">
        <v>2023</v>
      </c>
      <c r="I6" t="s">
        <v>1068</v>
      </c>
      <c r="J6" t="s">
        <v>1093</v>
      </c>
      <c r="K6">
        <v>5</v>
      </c>
      <c r="L6" t="s">
        <v>1050</v>
      </c>
      <c r="M6">
        <v>1</v>
      </c>
    </row>
    <row r="7" spans="1:13" x14ac:dyDescent="0.3">
      <c r="A7" t="s">
        <v>51</v>
      </c>
      <c r="B7" t="s">
        <v>16</v>
      </c>
      <c r="C7">
        <v>28</v>
      </c>
      <c r="D7" t="s">
        <v>10</v>
      </c>
      <c r="E7" s="30">
        <v>44935</v>
      </c>
      <c r="F7">
        <v>63</v>
      </c>
      <c r="G7">
        <v>4.0999999999999996</v>
      </c>
      <c r="H7">
        <v>2023</v>
      </c>
      <c r="I7" t="s">
        <v>1064</v>
      </c>
      <c r="J7" t="s">
        <v>1094</v>
      </c>
      <c r="K7">
        <v>4</v>
      </c>
      <c r="L7" t="s">
        <v>1050</v>
      </c>
      <c r="M7">
        <v>1</v>
      </c>
    </row>
    <row r="8" spans="1:13" x14ac:dyDescent="0.3">
      <c r="A8" t="s">
        <v>53</v>
      </c>
      <c r="B8" t="s">
        <v>8</v>
      </c>
      <c r="C8">
        <v>81</v>
      </c>
      <c r="D8" t="s">
        <v>10</v>
      </c>
      <c r="E8" s="30">
        <v>44936</v>
      </c>
      <c r="F8">
        <v>50</v>
      </c>
      <c r="G8">
        <v>4.5999999999999996</v>
      </c>
      <c r="H8">
        <v>2023</v>
      </c>
      <c r="I8" t="s">
        <v>1068</v>
      </c>
      <c r="J8" t="s">
        <v>1093</v>
      </c>
      <c r="K8">
        <v>5</v>
      </c>
      <c r="L8" t="s">
        <v>1050</v>
      </c>
      <c r="M8">
        <v>1</v>
      </c>
    </row>
    <row r="9" spans="1:13" x14ac:dyDescent="0.3">
      <c r="A9" t="s">
        <v>57</v>
      </c>
      <c r="B9" t="s">
        <v>8</v>
      </c>
      <c r="C9">
        <v>82</v>
      </c>
      <c r="D9" t="s">
        <v>10</v>
      </c>
      <c r="E9" s="30">
        <v>44938</v>
      </c>
      <c r="F9">
        <v>42</v>
      </c>
      <c r="G9">
        <v>3.7</v>
      </c>
      <c r="H9">
        <v>2023</v>
      </c>
      <c r="I9" t="s">
        <v>1067</v>
      </c>
      <c r="J9" t="s">
        <v>1093</v>
      </c>
      <c r="K9">
        <v>4</v>
      </c>
      <c r="L9" t="s">
        <v>1050</v>
      </c>
      <c r="M9">
        <v>1</v>
      </c>
    </row>
    <row r="10" spans="1:13" x14ac:dyDescent="0.3">
      <c r="A10" t="s">
        <v>58</v>
      </c>
      <c r="B10" t="s">
        <v>8</v>
      </c>
      <c r="C10">
        <v>29</v>
      </c>
      <c r="D10" t="s">
        <v>11</v>
      </c>
      <c r="E10" s="30">
        <v>44938</v>
      </c>
      <c r="F10">
        <v>170</v>
      </c>
      <c r="G10">
        <v>5</v>
      </c>
      <c r="H10">
        <v>2023</v>
      </c>
      <c r="I10" t="s">
        <v>1067</v>
      </c>
      <c r="J10" t="s">
        <v>1094</v>
      </c>
      <c r="K10">
        <v>5</v>
      </c>
      <c r="L10" t="s">
        <v>1050</v>
      </c>
      <c r="M10">
        <v>1</v>
      </c>
    </row>
    <row r="11" spans="1:13" x14ac:dyDescent="0.3">
      <c r="A11" t="s">
        <v>71</v>
      </c>
      <c r="B11" t="s">
        <v>8</v>
      </c>
      <c r="C11">
        <v>13</v>
      </c>
      <c r="D11" t="s">
        <v>6</v>
      </c>
      <c r="E11" s="30">
        <v>44945</v>
      </c>
      <c r="F11">
        <v>32</v>
      </c>
      <c r="G11">
        <v>4.4000000000000004</v>
      </c>
      <c r="H11">
        <v>2023</v>
      </c>
      <c r="I11" t="s">
        <v>1067</v>
      </c>
      <c r="J11" t="s">
        <v>1094</v>
      </c>
      <c r="K11">
        <v>4</v>
      </c>
      <c r="L11" t="s">
        <v>1050</v>
      </c>
      <c r="M11">
        <v>1</v>
      </c>
    </row>
    <row r="12" spans="1:13" x14ac:dyDescent="0.3">
      <c r="A12" t="s">
        <v>75</v>
      </c>
      <c r="B12" t="s">
        <v>16</v>
      </c>
      <c r="C12">
        <v>37</v>
      </c>
      <c r="D12" t="s">
        <v>9</v>
      </c>
      <c r="E12" s="30">
        <v>44946</v>
      </c>
      <c r="F12">
        <v>96</v>
      </c>
      <c r="G12">
        <v>3.6</v>
      </c>
      <c r="H12">
        <v>2023</v>
      </c>
      <c r="I12" t="s">
        <v>1063</v>
      </c>
      <c r="J12" t="s">
        <v>1092</v>
      </c>
      <c r="K12">
        <v>4</v>
      </c>
      <c r="L12" t="s">
        <v>1050</v>
      </c>
      <c r="M12">
        <v>1</v>
      </c>
    </row>
    <row r="13" spans="1:13" x14ac:dyDescent="0.3">
      <c r="A13" t="s">
        <v>81</v>
      </c>
      <c r="B13" t="s">
        <v>16</v>
      </c>
      <c r="C13">
        <v>83</v>
      </c>
      <c r="D13" t="s">
        <v>11</v>
      </c>
      <c r="E13" s="30">
        <v>44948</v>
      </c>
      <c r="F13">
        <v>28</v>
      </c>
      <c r="G13">
        <v>4.5</v>
      </c>
      <c r="H13">
        <v>2023</v>
      </c>
      <c r="I13" t="s">
        <v>1066</v>
      </c>
      <c r="J13" t="s">
        <v>1093</v>
      </c>
      <c r="K13">
        <v>5</v>
      </c>
      <c r="L13" t="s">
        <v>1050</v>
      </c>
      <c r="M13">
        <v>1</v>
      </c>
    </row>
    <row r="14" spans="1:13" x14ac:dyDescent="0.3">
      <c r="A14" t="s">
        <v>84</v>
      </c>
      <c r="B14" t="s">
        <v>8</v>
      </c>
      <c r="C14">
        <v>63</v>
      </c>
      <c r="D14" t="s">
        <v>10</v>
      </c>
      <c r="E14" s="30">
        <v>44949</v>
      </c>
      <c r="F14">
        <v>160</v>
      </c>
      <c r="G14">
        <v>4.3</v>
      </c>
      <c r="H14">
        <v>2023</v>
      </c>
      <c r="I14" t="s">
        <v>1064</v>
      </c>
      <c r="J14" t="s">
        <v>1093</v>
      </c>
      <c r="K14">
        <v>4</v>
      </c>
      <c r="L14" t="s">
        <v>1050</v>
      </c>
      <c r="M14">
        <v>1</v>
      </c>
    </row>
    <row r="15" spans="1:13" x14ac:dyDescent="0.3">
      <c r="A15" t="s">
        <v>101</v>
      </c>
      <c r="B15" t="s">
        <v>8</v>
      </c>
      <c r="C15">
        <v>69</v>
      </c>
      <c r="D15" t="s">
        <v>6</v>
      </c>
      <c r="E15" s="30">
        <v>44956</v>
      </c>
      <c r="F15">
        <v>108</v>
      </c>
      <c r="G15">
        <v>3.3</v>
      </c>
      <c r="H15">
        <v>2023</v>
      </c>
      <c r="I15" t="s">
        <v>1064</v>
      </c>
      <c r="J15" t="s">
        <v>1093</v>
      </c>
      <c r="K15">
        <v>3</v>
      </c>
      <c r="L15" t="s">
        <v>1050</v>
      </c>
      <c r="M15">
        <v>1</v>
      </c>
    </row>
    <row r="16" spans="1:13" x14ac:dyDescent="0.3">
      <c r="A16" t="s">
        <v>104</v>
      </c>
      <c r="B16" t="s">
        <v>8</v>
      </c>
      <c r="C16">
        <v>62</v>
      </c>
      <c r="D16" t="s">
        <v>10</v>
      </c>
      <c r="E16" s="30">
        <v>44957</v>
      </c>
      <c r="F16">
        <v>99</v>
      </c>
      <c r="G16">
        <v>3.6</v>
      </c>
      <c r="H16">
        <v>2023</v>
      </c>
      <c r="I16" t="s">
        <v>1068</v>
      </c>
      <c r="J16" t="s">
        <v>1093</v>
      </c>
      <c r="K16">
        <v>4</v>
      </c>
      <c r="L16" t="s">
        <v>1050</v>
      </c>
      <c r="M16">
        <v>1</v>
      </c>
    </row>
    <row r="17" spans="1:13" x14ac:dyDescent="0.3">
      <c r="A17" t="s">
        <v>107</v>
      </c>
      <c r="B17" t="s">
        <v>8</v>
      </c>
      <c r="C17">
        <v>137</v>
      </c>
      <c r="D17" t="s">
        <v>6</v>
      </c>
      <c r="E17" s="30">
        <v>44958</v>
      </c>
      <c r="F17">
        <v>86</v>
      </c>
      <c r="G17">
        <v>4.8</v>
      </c>
      <c r="H17">
        <v>2023</v>
      </c>
      <c r="I17" t="s">
        <v>1069</v>
      </c>
      <c r="J17" t="s">
        <v>1091</v>
      </c>
      <c r="K17">
        <v>5</v>
      </c>
      <c r="L17" t="s">
        <v>1051</v>
      </c>
      <c r="M17">
        <v>2</v>
      </c>
    </row>
    <row r="18" spans="1:13" x14ac:dyDescent="0.3">
      <c r="A18" t="s">
        <v>110</v>
      </c>
      <c r="B18" t="s">
        <v>8</v>
      </c>
      <c r="C18">
        <v>137</v>
      </c>
      <c r="D18" t="s">
        <v>13</v>
      </c>
      <c r="E18" s="30">
        <v>44958</v>
      </c>
      <c r="F18">
        <v>90</v>
      </c>
      <c r="G18">
        <v>4.0999999999999996</v>
      </c>
      <c r="H18">
        <v>2023</v>
      </c>
      <c r="I18" t="s">
        <v>1069</v>
      </c>
      <c r="J18" t="s">
        <v>1091</v>
      </c>
      <c r="K18">
        <v>4</v>
      </c>
      <c r="L18" t="s">
        <v>1051</v>
      </c>
      <c r="M18">
        <v>2</v>
      </c>
    </row>
    <row r="19" spans="1:13" x14ac:dyDescent="0.3">
      <c r="A19" t="s">
        <v>119</v>
      </c>
      <c r="B19" t="s">
        <v>16</v>
      </c>
      <c r="C19">
        <v>152</v>
      </c>
      <c r="D19" t="s">
        <v>9</v>
      </c>
      <c r="E19" s="30">
        <v>44964</v>
      </c>
      <c r="F19">
        <v>123</v>
      </c>
      <c r="G19">
        <v>4.5999999999999996</v>
      </c>
      <c r="H19">
        <v>2023</v>
      </c>
      <c r="I19" t="s">
        <v>1068</v>
      </c>
      <c r="J19" t="s">
        <v>1091</v>
      </c>
      <c r="K19">
        <v>5</v>
      </c>
      <c r="L19" t="s">
        <v>1051</v>
      </c>
      <c r="M19">
        <v>2</v>
      </c>
    </row>
    <row r="20" spans="1:13" x14ac:dyDescent="0.3">
      <c r="A20" t="s">
        <v>122</v>
      </c>
      <c r="B20" t="s">
        <v>16</v>
      </c>
      <c r="C20">
        <v>95</v>
      </c>
      <c r="D20" t="s">
        <v>9</v>
      </c>
      <c r="E20" s="30">
        <v>44965</v>
      </c>
      <c r="F20">
        <v>130</v>
      </c>
      <c r="G20">
        <v>5</v>
      </c>
      <c r="H20">
        <v>2023</v>
      </c>
      <c r="I20" t="s">
        <v>1069</v>
      </c>
      <c r="J20" t="s">
        <v>1093</v>
      </c>
      <c r="K20">
        <v>5</v>
      </c>
      <c r="L20" t="s">
        <v>1051</v>
      </c>
      <c r="M20">
        <v>2</v>
      </c>
    </row>
    <row r="21" spans="1:13" x14ac:dyDescent="0.3">
      <c r="A21" t="s">
        <v>127</v>
      </c>
      <c r="B21" t="s">
        <v>16</v>
      </c>
      <c r="C21">
        <v>131</v>
      </c>
      <c r="D21" t="s">
        <v>11</v>
      </c>
      <c r="E21" s="30">
        <v>44967</v>
      </c>
      <c r="F21">
        <v>172</v>
      </c>
      <c r="G21">
        <v>2.6</v>
      </c>
      <c r="H21">
        <v>2023</v>
      </c>
      <c r="I21" t="s">
        <v>1063</v>
      </c>
      <c r="J21" t="s">
        <v>1091</v>
      </c>
      <c r="K21">
        <v>3</v>
      </c>
      <c r="L21" t="s">
        <v>1051</v>
      </c>
      <c r="M21">
        <v>2</v>
      </c>
    </row>
    <row r="22" spans="1:13" x14ac:dyDescent="0.3">
      <c r="A22" t="s">
        <v>138</v>
      </c>
      <c r="B22" t="s">
        <v>8</v>
      </c>
      <c r="C22">
        <v>19</v>
      </c>
      <c r="D22" t="s">
        <v>11</v>
      </c>
      <c r="E22" s="30">
        <v>44972</v>
      </c>
      <c r="F22">
        <v>28</v>
      </c>
      <c r="G22">
        <v>4.9000000000000004</v>
      </c>
      <c r="H22">
        <v>2023</v>
      </c>
      <c r="I22" t="s">
        <v>1069</v>
      </c>
      <c r="J22" t="s">
        <v>1094</v>
      </c>
      <c r="K22">
        <v>5</v>
      </c>
      <c r="L22" t="s">
        <v>1051</v>
      </c>
      <c r="M22">
        <v>2</v>
      </c>
    </row>
    <row r="23" spans="1:13" x14ac:dyDescent="0.3">
      <c r="A23" t="s">
        <v>151</v>
      </c>
      <c r="B23" t="s">
        <v>8</v>
      </c>
      <c r="C23">
        <v>114</v>
      </c>
      <c r="D23" t="s">
        <v>11</v>
      </c>
      <c r="E23" s="30">
        <v>44976</v>
      </c>
      <c r="F23">
        <v>54</v>
      </c>
      <c r="G23">
        <v>1.1000000000000001</v>
      </c>
      <c r="H23">
        <v>2023</v>
      </c>
      <c r="I23" t="s">
        <v>1066</v>
      </c>
      <c r="J23" t="s">
        <v>1093</v>
      </c>
      <c r="K23">
        <v>1</v>
      </c>
      <c r="L23" t="s">
        <v>1051</v>
      </c>
      <c r="M23">
        <v>2</v>
      </c>
    </row>
    <row r="24" spans="1:13" x14ac:dyDescent="0.3">
      <c r="A24" t="s">
        <v>164</v>
      </c>
      <c r="B24" t="s">
        <v>16</v>
      </c>
      <c r="C24">
        <v>102</v>
      </c>
      <c r="D24" t="s">
        <v>11</v>
      </c>
      <c r="E24" s="30">
        <v>44983</v>
      </c>
      <c r="F24">
        <v>165</v>
      </c>
      <c r="G24">
        <v>2.7</v>
      </c>
      <c r="H24">
        <v>2023</v>
      </c>
      <c r="I24" t="s">
        <v>1066</v>
      </c>
      <c r="J24" t="s">
        <v>1093</v>
      </c>
      <c r="K24">
        <v>3</v>
      </c>
      <c r="L24" t="s">
        <v>1051</v>
      </c>
      <c r="M24">
        <v>2</v>
      </c>
    </row>
    <row r="25" spans="1:13" x14ac:dyDescent="0.3">
      <c r="A25" t="s">
        <v>171</v>
      </c>
      <c r="B25" t="s">
        <v>8</v>
      </c>
      <c r="C25">
        <v>155</v>
      </c>
      <c r="D25" t="s">
        <v>6</v>
      </c>
      <c r="E25" s="30">
        <v>44986</v>
      </c>
      <c r="F25">
        <v>132</v>
      </c>
      <c r="G25">
        <v>4.5999999999999996</v>
      </c>
      <c r="H25">
        <v>2023</v>
      </c>
      <c r="I25" t="s">
        <v>1069</v>
      </c>
      <c r="J25" t="s">
        <v>1091</v>
      </c>
      <c r="K25">
        <v>5</v>
      </c>
      <c r="L25" t="s">
        <v>1052</v>
      </c>
      <c r="M25">
        <v>3</v>
      </c>
    </row>
    <row r="26" spans="1:13" x14ac:dyDescent="0.3">
      <c r="A26" t="s">
        <v>172</v>
      </c>
      <c r="B26" t="s">
        <v>8</v>
      </c>
      <c r="C26">
        <v>90</v>
      </c>
      <c r="D26" t="s">
        <v>13</v>
      </c>
      <c r="E26" s="30">
        <v>44986</v>
      </c>
      <c r="F26">
        <v>170</v>
      </c>
      <c r="G26">
        <v>3.7</v>
      </c>
      <c r="H26">
        <v>2023</v>
      </c>
      <c r="I26" t="s">
        <v>1069</v>
      </c>
      <c r="J26" t="s">
        <v>1093</v>
      </c>
      <c r="K26">
        <v>4</v>
      </c>
      <c r="L26" t="s">
        <v>1052</v>
      </c>
      <c r="M26">
        <v>3</v>
      </c>
    </row>
    <row r="27" spans="1:13" x14ac:dyDescent="0.3">
      <c r="A27" t="s">
        <v>188</v>
      </c>
      <c r="B27" t="s">
        <v>16</v>
      </c>
      <c r="C27">
        <v>107</v>
      </c>
      <c r="D27" t="s">
        <v>10</v>
      </c>
      <c r="E27" s="30">
        <v>44988</v>
      </c>
      <c r="F27">
        <v>66</v>
      </c>
      <c r="G27">
        <v>4</v>
      </c>
      <c r="H27">
        <v>2023</v>
      </c>
      <c r="I27" t="s">
        <v>1063</v>
      </c>
      <c r="J27" t="s">
        <v>1093</v>
      </c>
      <c r="K27">
        <v>4</v>
      </c>
      <c r="L27" t="s">
        <v>1052</v>
      </c>
      <c r="M27">
        <v>3</v>
      </c>
    </row>
    <row r="28" spans="1:13" x14ac:dyDescent="0.3">
      <c r="A28" t="s">
        <v>189</v>
      </c>
      <c r="B28" t="s">
        <v>16</v>
      </c>
      <c r="C28">
        <v>131</v>
      </c>
      <c r="D28" t="s">
        <v>9</v>
      </c>
      <c r="E28" s="30">
        <v>44988</v>
      </c>
      <c r="F28">
        <v>39</v>
      </c>
      <c r="G28">
        <v>2.4</v>
      </c>
      <c r="H28">
        <v>2023</v>
      </c>
      <c r="I28" t="s">
        <v>1063</v>
      </c>
      <c r="J28" t="s">
        <v>1091</v>
      </c>
      <c r="K28">
        <v>2</v>
      </c>
      <c r="L28" t="s">
        <v>1052</v>
      </c>
      <c r="M28">
        <v>3</v>
      </c>
    </row>
    <row r="29" spans="1:13" x14ac:dyDescent="0.3">
      <c r="A29" t="s">
        <v>193</v>
      </c>
      <c r="B29" t="s">
        <v>8</v>
      </c>
      <c r="C29">
        <v>139</v>
      </c>
      <c r="D29" t="s">
        <v>9</v>
      </c>
      <c r="E29" s="30">
        <v>44989</v>
      </c>
      <c r="F29">
        <v>88</v>
      </c>
      <c r="G29">
        <v>3.4</v>
      </c>
      <c r="H29">
        <v>2023</v>
      </c>
      <c r="I29" t="s">
        <v>1065</v>
      </c>
      <c r="J29" t="s">
        <v>1091</v>
      </c>
      <c r="K29">
        <v>3</v>
      </c>
      <c r="L29" t="s">
        <v>1052</v>
      </c>
      <c r="M29">
        <v>3</v>
      </c>
    </row>
    <row r="30" spans="1:13" x14ac:dyDescent="0.3">
      <c r="A30" t="s">
        <v>200</v>
      </c>
      <c r="B30" t="s">
        <v>16</v>
      </c>
      <c r="C30">
        <v>67</v>
      </c>
      <c r="D30" t="s">
        <v>11</v>
      </c>
      <c r="E30" s="30">
        <v>44990</v>
      </c>
      <c r="F30">
        <v>40</v>
      </c>
      <c r="G30">
        <v>5</v>
      </c>
      <c r="H30">
        <v>2023</v>
      </c>
      <c r="I30" t="s">
        <v>1066</v>
      </c>
      <c r="J30" t="s">
        <v>1093</v>
      </c>
      <c r="K30">
        <v>5</v>
      </c>
      <c r="L30" t="s">
        <v>1052</v>
      </c>
      <c r="M30">
        <v>3</v>
      </c>
    </row>
    <row r="31" spans="1:13" x14ac:dyDescent="0.3">
      <c r="A31" t="s">
        <v>205</v>
      </c>
      <c r="B31" t="s">
        <v>16</v>
      </c>
      <c r="C31">
        <v>73</v>
      </c>
      <c r="D31" t="s">
        <v>13</v>
      </c>
      <c r="E31" s="30">
        <v>44991</v>
      </c>
      <c r="F31">
        <v>215</v>
      </c>
      <c r="G31">
        <v>3.6</v>
      </c>
      <c r="H31">
        <v>2023</v>
      </c>
      <c r="I31" t="s">
        <v>1064</v>
      </c>
      <c r="J31" t="s">
        <v>1093</v>
      </c>
      <c r="K31">
        <v>4</v>
      </c>
      <c r="L31" t="s">
        <v>1052</v>
      </c>
      <c r="M31">
        <v>3</v>
      </c>
    </row>
    <row r="32" spans="1:13" x14ac:dyDescent="0.3">
      <c r="A32" t="s">
        <v>207</v>
      </c>
      <c r="B32" t="s">
        <v>8</v>
      </c>
      <c r="C32">
        <v>115</v>
      </c>
      <c r="D32" t="s">
        <v>9</v>
      </c>
      <c r="E32" s="30">
        <v>44992</v>
      </c>
      <c r="F32">
        <v>48</v>
      </c>
      <c r="G32">
        <v>4.7</v>
      </c>
      <c r="H32">
        <v>2023</v>
      </c>
      <c r="I32" t="s">
        <v>1068</v>
      </c>
      <c r="J32" t="s">
        <v>1093</v>
      </c>
      <c r="K32">
        <v>5</v>
      </c>
      <c r="L32" t="s">
        <v>1052</v>
      </c>
      <c r="M32">
        <v>3</v>
      </c>
    </row>
    <row r="33" spans="1:13" x14ac:dyDescent="0.3">
      <c r="A33" t="s">
        <v>231</v>
      </c>
      <c r="B33" t="s">
        <v>8</v>
      </c>
      <c r="C33">
        <v>73</v>
      </c>
      <c r="D33" t="s">
        <v>13</v>
      </c>
      <c r="E33" s="30">
        <v>44997</v>
      </c>
      <c r="F33">
        <v>34</v>
      </c>
      <c r="G33">
        <v>4.8</v>
      </c>
      <c r="H33">
        <v>2023</v>
      </c>
      <c r="I33" t="s">
        <v>1066</v>
      </c>
      <c r="J33" t="s">
        <v>1093</v>
      </c>
      <c r="K33">
        <v>5</v>
      </c>
      <c r="L33" t="s">
        <v>1052</v>
      </c>
      <c r="M33">
        <v>3</v>
      </c>
    </row>
    <row r="34" spans="1:13" x14ac:dyDescent="0.3">
      <c r="A34" t="s">
        <v>233</v>
      </c>
      <c r="B34" t="s">
        <v>16</v>
      </c>
      <c r="C34">
        <v>46</v>
      </c>
      <c r="D34" t="s">
        <v>9</v>
      </c>
      <c r="E34" s="30">
        <v>44997</v>
      </c>
      <c r="F34">
        <v>165</v>
      </c>
      <c r="G34">
        <v>3.3</v>
      </c>
      <c r="H34">
        <v>2023</v>
      </c>
      <c r="I34" t="s">
        <v>1066</v>
      </c>
      <c r="J34" t="s">
        <v>1092</v>
      </c>
      <c r="K34">
        <v>3</v>
      </c>
      <c r="L34" t="s">
        <v>1052</v>
      </c>
      <c r="M34">
        <v>3</v>
      </c>
    </row>
    <row r="35" spans="1:13" x14ac:dyDescent="0.3">
      <c r="A35" t="s">
        <v>237</v>
      </c>
      <c r="B35" t="s">
        <v>16</v>
      </c>
      <c r="C35">
        <v>145</v>
      </c>
      <c r="D35" t="s">
        <v>10</v>
      </c>
      <c r="E35" s="30">
        <v>44998</v>
      </c>
      <c r="F35">
        <v>136</v>
      </c>
      <c r="G35">
        <v>4.4000000000000004</v>
      </c>
      <c r="H35">
        <v>2023</v>
      </c>
      <c r="I35" t="s">
        <v>1064</v>
      </c>
      <c r="J35" t="s">
        <v>1091</v>
      </c>
      <c r="K35">
        <v>4</v>
      </c>
      <c r="L35" t="s">
        <v>1052</v>
      </c>
      <c r="M35">
        <v>3</v>
      </c>
    </row>
    <row r="36" spans="1:13" x14ac:dyDescent="0.3">
      <c r="A36" t="s">
        <v>239</v>
      </c>
      <c r="B36" t="s">
        <v>16</v>
      </c>
      <c r="C36">
        <v>13</v>
      </c>
      <c r="D36" t="s">
        <v>11</v>
      </c>
      <c r="E36" s="30">
        <v>44999</v>
      </c>
      <c r="F36">
        <v>63</v>
      </c>
      <c r="G36">
        <v>4.0999999999999996</v>
      </c>
      <c r="H36">
        <v>2023</v>
      </c>
      <c r="I36" t="s">
        <v>1068</v>
      </c>
      <c r="J36" t="s">
        <v>1094</v>
      </c>
      <c r="K36">
        <v>4</v>
      </c>
      <c r="L36" t="s">
        <v>1052</v>
      </c>
      <c r="M36">
        <v>3</v>
      </c>
    </row>
    <row r="37" spans="1:13" x14ac:dyDescent="0.3">
      <c r="A37" t="s">
        <v>253</v>
      </c>
      <c r="B37" t="s">
        <v>8</v>
      </c>
      <c r="C37">
        <v>123</v>
      </c>
      <c r="D37" t="s">
        <v>6</v>
      </c>
      <c r="E37" s="30">
        <v>45000</v>
      </c>
      <c r="F37">
        <v>36</v>
      </c>
      <c r="G37">
        <v>3.6</v>
      </c>
      <c r="H37">
        <v>2023</v>
      </c>
      <c r="I37" t="s">
        <v>1069</v>
      </c>
      <c r="J37" t="s">
        <v>1091</v>
      </c>
      <c r="K37">
        <v>4</v>
      </c>
      <c r="L37" t="s">
        <v>1052</v>
      </c>
      <c r="M37">
        <v>3</v>
      </c>
    </row>
    <row r="38" spans="1:13" x14ac:dyDescent="0.3">
      <c r="A38" t="s">
        <v>258</v>
      </c>
      <c r="B38" t="s">
        <v>8</v>
      </c>
      <c r="C38">
        <v>54</v>
      </c>
      <c r="D38" t="s">
        <v>9</v>
      </c>
      <c r="E38" s="30">
        <v>45001</v>
      </c>
      <c r="F38">
        <v>26</v>
      </c>
      <c r="G38">
        <v>4.8</v>
      </c>
      <c r="H38">
        <v>2023</v>
      </c>
      <c r="I38" t="s">
        <v>1067</v>
      </c>
      <c r="J38" t="s">
        <v>1092</v>
      </c>
      <c r="K38">
        <v>5</v>
      </c>
      <c r="L38" t="s">
        <v>1052</v>
      </c>
      <c r="M38">
        <v>3</v>
      </c>
    </row>
    <row r="39" spans="1:13" x14ac:dyDescent="0.3">
      <c r="A39" t="s">
        <v>275</v>
      </c>
      <c r="B39" t="s">
        <v>8</v>
      </c>
      <c r="C39">
        <v>48</v>
      </c>
      <c r="D39" t="s">
        <v>9</v>
      </c>
      <c r="E39" s="30">
        <v>45005</v>
      </c>
      <c r="F39">
        <v>200</v>
      </c>
      <c r="G39">
        <v>3.9</v>
      </c>
      <c r="H39">
        <v>2023</v>
      </c>
      <c r="I39" t="s">
        <v>1064</v>
      </c>
      <c r="J39" t="s">
        <v>1092</v>
      </c>
      <c r="K39">
        <v>4</v>
      </c>
      <c r="L39" t="s">
        <v>1052</v>
      </c>
      <c r="M39">
        <v>3</v>
      </c>
    </row>
    <row r="40" spans="1:13" x14ac:dyDescent="0.3">
      <c r="A40" t="s">
        <v>284</v>
      </c>
      <c r="B40" t="s">
        <v>16</v>
      </c>
      <c r="C40">
        <v>154</v>
      </c>
      <c r="D40" t="s">
        <v>10</v>
      </c>
      <c r="E40" s="30">
        <v>45006</v>
      </c>
      <c r="F40">
        <v>90</v>
      </c>
      <c r="G40">
        <v>4.5</v>
      </c>
      <c r="H40">
        <v>2023</v>
      </c>
      <c r="I40" t="s">
        <v>1068</v>
      </c>
      <c r="J40" t="s">
        <v>1091</v>
      </c>
      <c r="K40">
        <v>5</v>
      </c>
      <c r="L40" t="s">
        <v>1052</v>
      </c>
      <c r="M40">
        <v>3</v>
      </c>
    </row>
    <row r="41" spans="1:13" x14ac:dyDescent="0.3">
      <c r="A41" t="s">
        <v>285</v>
      </c>
      <c r="B41" t="s">
        <v>16</v>
      </c>
      <c r="C41">
        <v>58</v>
      </c>
      <c r="D41" t="s">
        <v>11</v>
      </c>
      <c r="E41" s="30">
        <v>45007</v>
      </c>
      <c r="F41">
        <v>176</v>
      </c>
      <c r="G41">
        <v>4.2</v>
      </c>
      <c r="H41">
        <v>2023</v>
      </c>
      <c r="I41" t="s">
        <v>1069</v>
      </c>
      <c r="J41" t="s">
        <v>1092</v>
      </c>
      <c r="K41">
        <v>4</v>
      </c>
      <c r="L41" t="s">
        <v>1052</v>
      </c>
      <c r="M41">
        <v>3</v>
      </c>
    </row>
    <row r="42" spans="1:13" x14ac:dyDescent="0.3">
      <c r="A42" t="s">
        <v>286</v>
      </c>
      <c r="B42" t="s">
        <v>8</v>
      </c>
      <c r="C42">
        <v>63</v>
      </c>
      <c r="D42" t="s">
        <v>6</v>
      </c>
      <c r="E42" s="30">
        <v>45007</v>
      </c>
      <c r="F42">
        <v>87</v>
      </c>
      <c r="G42">
        <v>4.5999999999999996</v>
      </c>
      <c r="H42">
        <v>2023</v>
      </c>
      <c r="I42" t="s">
        <v>1069</v>
      </c>
      <c r="J42" t="s">
        <v>1093</v>
      </c>
      <c r="K42">
        <v>5</v>
      </c>
      <c r="L42" t="s">
        <v>1052</v>
      </c>
      <c r="M42">
        <v>3</v>
      </c>
    </row>
    <row r="43" spans="1:13" x14ac:dyDescent="0.3">
      <c r="A43" t="s">
        <v>293</v>
      </c>
      <c r="B43" t="s">
        <v>16</v>
      </c>
      <c r="C43">
        <v>142</v>
      </c>
      <c r="D43" t="s">
        <v>13</v>
      </c>
      <c r="E43" s="30">
        <v>45009</v>
      </c>
      <c r="F43">
        <v>31</v>
      </c>
      <c r="G43">
        <v>4.4000000000000004</v>
      </c>
      <c r="H43">
        <v>2023</v>
      </c>
      <c r="I43" t="s">
        <v>1063</v>
      </c>
      <c r="J43" t="s">
        <v>1091</v>
      </c>
      <c r="K43">
        <v>4</v>
      </c>
      <c r="L43" t="s">
        <v>1052</v>
      </c>
      <c r="M43">
        <v>3</v>
      </c>
    </row>
    <row r="44" spans="1:13" x14ac:dyDescent="0.3">
      <c r="A44" t="s">
        <v>295</v>
      </c>
      <c r="B44" t="s">
        <v>16</v>
      </c>
      <c r="C44">
        <v>125</v>
      </c>
      <c r="D44" t="s">
        <v>10</v>
      </c>
      <c r="E44" s="30">
        <v>45010</v>
      </c>
      <c r="F44">
        <v>27</v>
      </c>
      <c r="G44">
        <v>3</v>
      </c>
      <c r="H44">
        <v>2023</v>
      </c>
      <c r="I44" t="s">
        <v>1065</v>
      </c>
      <c r="J44" t="s">
        <v>1091</v>
      </c>
      <c r="K44">
        <v>3</v>
      </c>
      <c r="L44" t="s">
        <v>1052</v>
      </c>
      <c r="M44">
        <v>3</v>
      </c>
    </row>
    <row r="45" spans="1:13" x14ac:dyDescent="0.3">
      <c r="A45" t="s">
        <v>299</v>
      </c>
      <c r="B45" t="s">
        <v>16</v>
      </c>
      <c r="C45">
        <v>57</v>
      </c>
      <c r="D45" t="s">
        <v>6</v>
      </c>
      <c r="E45" s="30">
        <v>45010</v>
      </c>
      <c r="F45">
        <v>35</v>
      </c>
      <c r="G45">
        <v>3.5</v>
      </c>
      <c r="H45">
        <v>2023</v>
      </c>
      <c r="I45" t="s">
        <v>1065</v>
      </c>
      <c r="J45" t="s">
        <v>1092</v>
      </c>
      <c r="K45">
        <v>4</v>
      </c>
      <c r="L45" t="s">
        <v>1052</v>
      </c>
      <c r="M45">
        <v>3</v>
      </c>
    </row>
    <row r="46" spans="1:13" x14ac:dyDescent="0.3">
      <c r="A46" t="s">
        <v>302</v>
      </c>
      <c r="B46" t="s">
        <v>8</v>
      </c>
      <c r="C46">
        <v>158</v>
      </c>
      <c r="D46" t="s">
        <v>11</v>
      </c>
      <c r="E46" s="30">
        <v>45010</v>
      </c>
      <c r="F46">
        <v>60</v>
      </c>
      <c r="G46">
        <v>4.5</v>
      </c>
      <c r="H46">
        <v>2023</v>
      </c>
      <c r="I46" t="s">
        <v>1065</v>
      </c>
      <c r="J46" t="s">
        <v>1091</v>
      </c>
      <c r="K46">
        <v>5</v>
      </c>
      <c r="L46" t="s">
        <v>1052</v>
      </c>
      <c r="M46">
        <v>3</v>
      </c>
    </row>
    <row r="47" spans="1:13" x14ac:dyDescent="0.3">
      <c r="A47" t="s">
        <v>309</v>
      </c>
      <c r="B47" t="s">
        <v>16</v>
      </c>
      <c r="C47">
        <v>126</v>
      </c>
      <c r="D47" t="s">
        <v>9</v>
      </c>
      <c r="E47" s="30">
        <v>45012</v>
      </c>
      <c r="F47">
        <v>128</v>
      </c>
      <c r="G47">
        <v>4.2</v>
      </c>
      <c r="H47">
        <v>2023</v>
      </c>
      <c r="I47" t="s">
        <v>1064</v>
      </c>
      <c r="J47" t="s">
        <v>1091</v>
      </c>
      <c r="K47">
        <v>4</v>
      </c>
      <c r="L47" t="s">
        <v>1052</v>
      </c>
      <c r="M47">
        <v>3</v>
      </c>
    </row>
    <row r="48" spans="1:13" x14ac:dyDescent="0.3">
      <c r="A48" t="s">
        <v>311</v>
      </c>
      <c r="B48" t="s">
        <v>8</v>
      </c>
      <c r="C48">
        <v>95</v>
      </c>
      <c r="D48" t="s">
        <v>13</v>
      </c>
      <c r="E48" s="30">
        <v>45012</v>
      </c>
      <c r="F48">
        <v>28</v>
      </c>
      <c r="G48">
        <v>2.7</v>
      </c>
      <c r="H48">
        <v>2023</v>
      </c>
      <c r="I48" t="s">
        <v>1064</v>
      </c>
      <c r="J48" t="s">
        <v>1093</v>
      </c>
      <c r="K48">
        <v>3</v>
      </c>
      <c r="L48" t="s">
        <v>1052</v>
      </c>
      <c r="M48">
        <v>3</v>
      </c>
    </row>
    <row r="49" spans="1:13" x14ac:dyDescent="0.3">
      <c r="A49" t="s">
        <v>318</v>
      </c>
      <c r="B49" t="s">
        <v>16</v>
      </c>
      <c r="C49">
        <v>30</v>
      </c>
      <c r="D49" t="s">
        <v>9</v>
      </c>
      <c r="E49" s="30">
        <v>45013</v>
      </c>
      <c r="F49">
        <v>168</v>
      </c>
      <c r="G49">
        <v>4.2</v>
      </c>
      <c r="H49">
        <v>2023</v>
      </c>
      <c r="I49" t="s">
        <v>1068</v>
      </c>
      <c r="J49" t="s">
        <v>1094</v>
      </c>
      <c r="K49">
        <v>4</v>
      </c>
      <c r="L49" t="s">
        <v>1052</v>
      </c>
      <c r="M49">
        <v>3</v>
      </c>
    </row>
    <row r="50" spans="1:13" x14ac:dyDescent="0.3">
      <c r="A50" t="s">
        <v>323</v>
      </c>
      <c r="B50" t="s">
        <v>8</v>
      </c>
      <c r="C50">
        <v>49</v>
      </c>
      <c r="D50" t="s">
        <v>10</v>
      </c>
      <c r="E50" s="30">
        <v>45014</v>
      </c>
      <c r="F50">
        <v>80</v>
      </c>
      <c r="G50">
        <v>3</v>
      </c>
      <c r="H50">
        <v>2023</v>
      </c>
      <c r="I50" t="s">
        <v>1069</v>
      </c>
      <c r="J50" t="s">
        <v>1092</v>
      </c>
      <c r="K50">
        <v>3</v>
      </c>
      <c r="L50" t="s">
        <v>1052</v>
      </c>
      <c r="M50">
        <v>3</v>
      </c>
    </row>
    <row r="51" spans="1:13" x14ac:dyDescent="0.3">
      <c r="A51" t="s">
        <v>331</v>
      </c>
      <c r="B51" t="s">
        <v>16</v>
      </c>
      <c r="C51">
        <v>71</v>
      </c>
      <c r="D51" t="s">
        <v>10</v>
      </c>
      <c r="E51" s="30">
        <v>45018</v>
      </c>
      <c r="F51">
        <v>110</v>
      </c>
      <c r="G51">
        <v>4.8</v>
      </c>
      <c r="H51">
        <v>2023</v>
      </c>
      <c r="I51" t="s">
        <v>1066</v>
      </c>
      <c r="J51" t="s">
        <v>1093</v>
      </c>
      <c r="K51">
        <v>5</v>
      </c>
      <c r="L51" t="s">
        <v>1053</v>
      </c>
      <c r="M51">
        <v>4</v>
      </c>
    </row>
    <row r="52" spans="1:13" x14ac:dyDescent="0.3">
      <c r="A52" t="s">
        <v>337</v>
      </c>
      <c r="B52" t="s">
        <v>16</v>
      </c>
      <c r="C52">
        <v>106</v>
      </c>
      <c r="D52" t="s">
        <v>9</v>
      </c>
      <c r="E52" s="30">
        <v>45020</v>
      </c>
      <c r="F52">
        <v>145</v>
      </c>
      <c r="G52">
        <v>4.0999999999999996</v>
      </c>
      <c r="H52">
        <v>2023</v>
      </c>
      <c r="I52" t="s">
        <v>1068</v>
      </c>
      <c r="J52" t="s">
        <v>1093</v>
      </c>
      <c r="K52">
        <v>4</v>
      </c>
      <c r="L52" t="s">
        <v>1053</v>
      </c>
      <c r="M52">
        <v>4</v>
      </c>
    </row>
    <row r="53" spans="1:13" x14ac:dyDescent="0.3">
      <c r="A53" t="s">
        <v>356</v>
      </c>
      <c r="B53" t="s">
        <v>8</v>
      </c>
      <c r="C53">
        <v>49</v>
      </c>
      <c r="D53" t="s">
        <v>10</v>
      </c>
      <c r="E53" s="30">
        <v>45024</v>
      </c>
      <c r="F53">
        <v>172</v>
      </c>
      <c r="G53">
        <v>2.9</v>
      </c>
      <c r="H53">
        <v>2023</v>
      </c>
      <c r="I53" t="s">
        <v>1065</v>
      </c>
      <c r="J53" t="s">
        <v>1092</v>
      </c>
      <c r="K53">
        <v>3</v>
      </c>
      <c r="L53" t="s">
        <v>1053</v>
      </c>
      <c r="M53">
        <v>4</v>
      </c>
    </row>
    <row r="54" spans="1:13" x14ac:dyDescent="0.3">
      <c r="A54" t="s">
        <v>357</v>
      </c>
      <c r="B54" t="s">
        <v>16</v>
      </c>
      <c r="C54">
        <v>8</v>
      </c>
      <c r="D54" t="s">
        <v>6</v>
      </c>
      <c r="E54" s="30">
        <v>45024</v>
      </c>
      <c r="F54">
        <v>20</v>
      </c>
      <c r="G54">
        <v>4.8</v>
      </c>
      <c r="H54">
        <v>2023</v>
      </c>
      <c r="I54" t="s">
        <v>1065</v>
      </c>
      <c r="J54" t="s">
        <v>1095</v>
      </c>
      <c r="K54">
        <v>5</v>
      </c>
      <c r="L54" t="s">
        <v>1053</v>
      </c>
      <c r="M54">
        <v>4</v>
      </c>
    </row>
    <row r="55" spans="1:13" x14ac:dyDescent="0.3">
      <c r="A55" t="s">
        <v>371</v>
      </c>
      <c r="B55" t="s">
        <v>16</v>
      </c>
      <c r="C55">
        <v>159</v>
      </c>
      <c r="D55" t="s">
        <v>13</v>
      </c>
      <c r="E55" s="30">
        <v>45027</v>
      </c>
      <c r="F55">
        <v>42</v>
      </c>
      <c r="G55">
        <v>4.5</v>
      </c>
      <c r="H55">
        <v>2023</v>
      </c>
      <c r="I55" t="s">
        <v>1068</v>
      </c>
      <c r="J55" t="s">
        <v>1091</v>
      </c>
      <c r="K55">
        <v>5</v>
      </c>
      <c r="L55" t="s">
        <v>1053</v>
      </c>
      <c r="M55">
        <v>4</v>
      </c>
    </row>
    <row r="56" spans="1:13" x14ac:dyDescent="0.3">
      <c r="A56" t="s">
        <v>373</v>
      </c>
      <c r="B56" t="s">
        <v>16</v>
      </c>
      <c r="C56">
        <v>53</v>
      </c>
      <c r="D56" t="s">
        <v>6</v>
      </c>
      <c r="E56" s="30">
        <v>45028</v>
      </c>
      <c r="F56">
        <v>23</v>
      </c>
      <c r="G56">
        <v>4.9000000000000004</v>
      </c>
      <c r="H56">
        <v>2023</v>
      </c>
      <c r="I56" t="s">
        <v>1069</v>
      </c>
      <c r="J56" t="s">
        <v>1092</v>
      </c>
      <c r="K56">
        <v>5</v>
      </c>
      <c r="L56" t="s">
        <v>1053</v>
      </c>
      <c r="M56">
        <v>4</v>
      </c>
    </row>
    <row r="57" spans="1:13" x14ac:dyDescent="0.3">
      <c r="A57" t="s">
        <v>374</v>
      </c>
      <c r="B57" t="s">
        <v>16</v>
      </c>
      <c r="C57">
        <v>89</v>
      </c>
      <c r="D57" t="s">
        <v>10</v>
      </c>
      <c r="E57" s="30">
        <v>45028</v>
      </c>
      <c r="F57">
        <v>200</v>
      </c>
      <c r="G57">
        <v>4.8</v>
      </c>
      <c r="H57">
        <v>2023</v>
      </c>
      <c r="I57" t="s">
        <v>1069</v>
      </c>
      <c r="J57" t="s">
        <v>1093</v>
      </c>
      <c r="K57">
        <v>5</v>
      </c>
      <c r="L57" t="s">
        <v>1053</v>
      </c>
      <c r="M57">
        <v>4</v>
      </c>
    </row>
    <row r="58" spans="1:13" x14ac:dyDescent="0.3">
      <c r="A58" t="s">
        <v>377</v>
      </c>
      <c r="B58" t="s">
        <v>8</v>
      </c>
      <c r="C58">
        <v>98</v>
      </c>
      <c r="D58" t="s">
        <v>9</v>
      </c>
      <c r="E58" s="30">
        <v>45029</v>
      </c>
      <c r="F58">
        <v>22</v>
      </c>
      <c r="G58">
        <v>3.8</v>
      </c>
      <c r="H58">
        <v>2023</v>
      </c>
      <c r="I58" t="s">
        <v>1067</v>
      </c>
      <c r="J58" t="s">
        <v>1093</v>
      </c>
      <c r="K58">
        <v>4</v>
      </c>
      <c r="L58" t="s">
        <v>1053</v>
      </c>
      <c r="M58">
        <v>4</v>
      </c>
    </row>
    <row r="59" spans="1:13" x14ac:dyDescent="0.3">
      <c r="A59" t="s">
        <v>394</v>
      </c>
      <c r="B59" t="s">
        <v>16</v>
      </c>
      <c r="C59">
        <v>133</v>
      </c>
      <c r="D59" t="s">
        <v>11</v>
      </c>
      <c r="E59" s="30">
        <v>45032</v>
      </c>
      <c r="F59">
        <v>100</v>
      </c>
      <c r="G59">
        <v>4</v>
      </c>
      <c r="H59">
        <v>2023</v>
      </c>
      <c r="I59" t="s">
        <v>1066</v>
      </c>
      <c r="J59" t="s">
        <v>1091</v>
      </c>
      <c r="K59">
        <v>4</v>
      </c>
      <c r="L59" t="s">
        <v>1053</v>
      </c>
      <c r="M59">
        <v>4</v>
      </c>
    </row>
    <row r="60" spans="1:13" x14ac:dyDescent="0.3">
      <c r="A60" t="s">
        <v>408</v>
      </c>
      <c r="B60" t="s">
        <v>8</v>
      </c>
      <c r="C60">
        <v>47</v>
      </c>
      <c r="D60" t="s">
        <v>11</v>
      </c>
      <c r="E60" s="30">
        <v>45035</v>
      </c>
      <c r="F60">
        <v>84</v>
      </c>
      <c r="G60">
        <v>4.0999999999999996</v>
      </c>
      <c r="H60">
        <v>2023</v>
      </c>
      <c r="I60" t="s">
        <v>1069</v>
      </c>
      <c r="J60" t="s">
        <v>1092</v>
      </c>
      <c r="K60">
        <v>4</v>
      </c>
      <c r="L60" t="s">
        <v>1053</v>
      </c>
      <c r="M60">
        <v>4</v>
      </c>
    </row>
    <row r="61" spans="1:13" x14ac:dyDescent="0.3">
      <c r="A61" t="s">
        <v>438</v>
      </c>
      <c r="B61" t="s">
        <v>16</v>
      </c>
      <c r="C61">
        <v>75</v>
      </c>
      <c r="D61" t="s">
        <v>11</v>
      </c>
      <c r="E61" s="30">
        <v>45040</v>
      </c>
      <c r="F61">
        <v>43</v>
      </c>
      <c r="G61">
        <v>4.9000000000000004</v>
      </c>
      <c r="H61">
        <v>2023</v>
      </c>
      <c r="I61" t="s">
        <v>1064</v>
      </c>
      <c r="J61" t="s">
        <v>1093</v>
      </c>
      <c r="K61">
        <v>5</v>
      </c>
      <c r="L61" t="s">
        <v>1053</v>
      </c>
      <c r="M61">
        <v>4</v>
      </c>
    </row>
    <row r="62" spans="1:13" x14ac:dyDescent="0.3">
      <c r="A62" t="s">
        <v>441</v>
      </c>
      <c r="B62" t="s">
        <v>16</v>
      </c>
      <c r="C62">
        <v>124</v>
      </c>
      <c r="D62" t="s">
        <v>9</v>
      </c>
      <c r="E62" s="30">
        <v>45041</v>
      </c>
      <c r="F62">
        <v>132</v>
      </c>
      <c r="G62">
        <v>4.9000000000000004</v>
      </c>
      <c r="H62">
        <v>2023</v>
      </c>
      <c r="I62" t="s">
        <v>1068</v>
      </c>
      <c r="J62" t="s">
        <v>1091</v>
      </c>
      <c r="K62">
        <v>5</v>
      </c>
      <c r="L62" t="s">
        <v>1053</v>
      </c>
      <c r="M62">
        <v>4</v>
      </c>
    </row>
    <row r="63" spans="1:13" x14ac:dyDescent="0.3">
      <c r="A63" t="s">
        <v>443</v>
      </c>
      <c r="B63" t="s">
        <v>8</v>
      </c>
      <c r="C63">
        <v>15</v>
      </c>
      <c r="D63" t="s">
        <v>9</v>
      </c>
      <c r="E63" s="30">
        <v>45041</v>
      </c>
      <c r="F63">
        <v>31</v>
      </c>
      <c r="G63">
        <v>4.0999999999999996</v>
      </c>
      <c r="H63">
        <v>2023</v>
      </c>
      <c r="I63" t="s">
        <v>1068</v>
      </c>
      <c r="J63" t="s">
        <v>1094</v>
      </c>
      <c r="K63">
        <v>4</v>
      </c>
      <c r="L63" t="s">
        <v>1053</v>
      </c>
      <c r="M63">
        <v>4</v>
      </c>
    </row>
    <row r="64" spans="1:13" x14ac:dyDescent="0.3">
      <c r="A64" t="s">
        <v>446</v>
      </c>
      <c r="B64" t="s">
        <v>16</v>
      </c>
      <c r="C64">
        <v>26</v>
      </c>
      <c r="D64" t="s">
        <v>10</v>
      </c>
      <c r="E64" s="30">
        <v>45042</v>
      </c>
      <c r="F64">
        <v>87</v>
      </c>
      <c r="G64">
        <v>4.7</v>
      </c>
      <c r="H64">
        <v>2023</v>
      </c>
      <c r="I64" t="s">
        <v>1069</v>
      </c>
      <c r="J64" t="s">
        <v>1094</v>
      </c>
      <c r="K64">
        <v>5</v>
      </c>
      <c r="L64" t="s">
        <v>1053</v>
      </c>
      <c r="M64">
        <v>4</v>
      </c>
    </row>
    <row r="65" spans="1:13" x14ac:dyDescent="0.3">
      <c r="A65" t="s">
        <v>486</v>
      </c>
      <c r="B65" t="s">
        <v>8</v>
      </c>
      <c r="C65">
        <v>44</v>
      </c>
      <c r="D65" t="s">
        <v>6</v>
      </c>
      <c r="E65" s="30">
        <v>45054</v>
      </c>
      <c r="F65">
        <v>63</v>
      </c>
      <c r="G65">
        <v>3.5</v>
      </c>
      <c r="H65">
        <v>2023</v>
      </c>
      <c r="I65" t="s">
        <v>1064</v>
      </c>
      <c r="J65" t="s">
        <v>1092</v>
      </c>
      <c r="K65">
        <v>4</v>
      </c>
      <c r="L65" t="s">
        <v>1054</v>
      </c>
      <c r="M65">
        <v>5</v>
      </c>
    </row>
    <row r="66" spans="1:13" x14ac:dyDescent="0.3">
      <c r="A66" t="s">
        <v>492</v>
      </c>
      <c r="B66" t="s">
        <v>8</v>
      </c>
      <c r="C66">
        <v>144</v>
      </c>
      <c r="D66" t="s">
        <v>6</v>
      </c>
      <c r="E66" s="30">
        <v>45058</v>
      </c>
      <c r="F66">
        <v>62</v>
      </c>
      <c r="G66">
        <v>4.8</v>
      </c>
      <c r="H66">
        <v>2023</v>
      </c>
      <c r="I66" t="s">
        <v>1063</v>
      </c>
      <c r="J66" t="s">
        <v>1091</v>
      </c>
      <c r="K66">
        <v>5</v>
      </c>
      <c r="L66" t="s">
        <v>1054</v>
      </c>
      <c r="M66">
        <v>5</v>
      </c>
    </row>
    <row r="67" spans="1:13" x14ac:dyDescent="0.3">
      <c r="A67" t="s">
        <v>507</v>
      </c>
      <c r="B67" t="s">
        <v>16</v>
      </c>
      <c r="C67">
        <v>107</v>
      </c>
      <c r="D67" t="s">
        <v>6</v>
      </c>
      <c r="E67" s="30">
        <v>45067</v>
      </c>
      <c r="F67">
        <v>115</v>
      </c>
      <c r="G67">
        <v>4.9000000000000004</v>
      </c>
      <c r="H67">
        <v>2023</v>
      </c>
      <c r="I67" t="s">
        <v>1066</v>
      </c>
      <c r="J67" t="s">
        <v>1093</v>
      </c>
      <c r="K67">
        <v>5</v>
      </c>
      <c r="L67" t="s">
        <v>1054</v>
      </c>
      <c r="M67">
        <v>5</v>
      </c>
    </row>
    <row r="68" spans="1:13" x14ac:dyDescent="0.3">
      <c r="A68" t="s">
        <v>508</v>
      </c>
      <c r="B68" t="s">
        <v>16</v>
      </c>
      <c r="C68">
        <v>93</v>
      </c>
      <c r="D68" t="s">
        <v>6</v>
      </c>
      <c r="E68" s="30">
        <v>45067</v>
      </c>
      <c r="F68">
        <v>128</v>
      </c>
      <c r="G68">
        <v>3.9</v>
      </c>
      <c r="H68">
        <v>2023</v>
      </c>
      <c r="I68" t="s">
        <v>1066</v>
      </c>
      <c r="J68" t="s">
        <v>1093</v>
      </c>
      <c r="K68">
        <v>4</v>
      </c>
      <c r="L68" t="s">
        <v>1054</v>
      </c>
      <c r="M68">
        <v>5</v>
      </c>
    </row>
    <row r="69" spans="1:13" x14ac:dyDescent="0.3">
      <c r="A69" t="s">
        <v>509</v>
      </c>
      <c r="B69" t="s">
        <v>16</v>
      </c>
      <c r="C69">
        <v>117</v>
      </c>
      <c r="D69" t="s">
        <v>11</v>
      </c>
      <c r="E69" s="30">
        <v>45067</v>
      </c>
      <c r="F69">
        <v>90</v>
      </c>
      <c r="G69">
        <v>4.5</v>
      </c>
      <c r="H69">
        <v>2023</v>
      </c>
      <c r="I69" t="s">
        <v>1066</v>
      </c>
      <c r="J69" t="s">
        <v>1093</v>
      </c>
      <c r="K69">
        <v>5</v>
      </c>
      <c r="L69" t="s">
        <v>1054</v>
      </c>
      <c r="M69">
        <v>5</v>
      </c>
    </row>
    <row r="70" spans="1:13" x14ac:dyDescent="0.3">
      <c r="A70" t="s">
        <v>512</v>
      </c>
      <c r="B70" t="s">
        <v>8</v>
      </c>
      <c r="C70">
        <v>33</v>
      </c>
      <c r="D70" t="s">
        <v>6</v>
      </c>
      <c r="E70" s="30">
        <v>45068</v>
      </c>
      <c r="F70">
        <v>170</v>
      </c>
      <c r="G70">
        <v>3.8</v>
      </c>
      <c r="H70">
        <v>2023</v>
      </c>
      <c r="I70" t="s">
        <v>1064</v>
      </c>
      <c r="J70" t="s">
        <v>1092</v>
      </c>
      <c r="K70">
        <v>4</v>
      </c>
      <c r="L70" t="s">
        <v>1054</v>
      </c>
      <c r="M70">
        <v>5</v>
      </c>
    </row>
    <row r="71" spans="1:13" x14ac:dyDescent="0.3">
      <c r="A71" t="s">
        <v>513</v>
      </c>
      <c r="B71" t="s">
        <v>16</v>
      </c>
      <c r="C71">
        <v>115</v>
      </c>
      <c r="D71" t="s">
        <v>11</v>
      </c>
      <c r="E71" s="30">
        <v>45068</v>
      </c>
      <c r="F71">
        <v>42</v>
      </c>
      <c r="G71">
        <v>4.7</v>
      </c>
      <c r="H71">
        <v>2023</v>
      </c>
      <c r="I71" t="s">
        <v>1064</v>
      </c>
      <c r="J71" t="s">
        <v>1093</v>
      </c>
      <c r="K71">
        <v>5</v>
      </c>
      <c r="L71" t="s">
        <v>1054</v>
      </c>
      <c r="M71">
        <v>5</v>
      </c>
    </row>
    <row r="72" spans="1:13" x14ac:dyDescent="0.3">
      <c r="A72" t="s">
        <v>521</v>
      </c>
      <c r="B72" t="s">
        <v>8</v>
      </c>
      <c r="C72">
        <v>146</v>
      </c>
      <c r="D72" t="s">
        <v>6</v>
      </c>
      <c r="E72" s="30">
        <v>45071</v>
      </c>
      <c r="F72">
        <v>123</v>
      </c>
      <c r="G72">
        <v>4.3</v>
      </c>
      <c r="H72">
        <v>2023</v>
      </c>
      <c r="I72" t="s">
        <v>1067</v>
      </c>
      <c r="J72" t="s">
        <v>1091</v>
      </c>
      <c r="K72">
        <v>4</v>
      </c>
      <c r="L72" t="s">
        <v>1054</v>
      </c>
      <c r="M72">
        <v>5</v>
      </c>
    </row>
    <row r="73" spans="1:13" x14ac:dyDescent="0.3">
      <c r="A73" t="s">
        <v>536</v>
      </c>
      <c r="B73" t="s">
        <v>8</v>
      </c>
      <c r="C73">
        <v>98</v>
      </c>
      <c r="D73" t="s">
        <v>13</v>
      </c>
      <c r="E73" s="30">
        <v>45075</v>
      </c>
      <c r="F73">
        <v>35</v>
      </c>
      <c r="G73">
        <v>4.5</v>
      </c>
      <c r="H73">
        <v>2023</v>
      </c>
      <c r="I73" t="s">
        <v>1064</v>
      </c>
      <c r="J73" t="s">
        <v>1093</v>
      </c>
      <c r="K73">
        <v>5</v>
      </c>
      <c r="L73" t="s">
        <v>1054</v>
      </c>
      <c r="M73">
        <v>5</v>
      </c>
    </row>
    <row r="74" spans="1:13" x14ac:dyDescent="0.3">
      <c r="A74" t="s">
        <v>548</v>
      </c>
      <c r="B74" t="s">
        <v>16</v>
      </c>
      <c r="C74">
        <v>141</v>
      </c>
      <c r="D74" t="s">
        <v>11</v>
      </c>
      <c r="E74" s="30">
        <v>45080</v>
      </c>
      <c r="F74">
        <v>54</v>
      </c>
      <c r="G74">
        <v>4.8</v>
      </c>
      <c r="H74">
        <v>2023</v>
      </c>
      <c r="I74" t="s">
        <v>1065</v>
      </c>
      <c r="J74" t="s">
        <v>1091</v>
      </c>
      <c r="K74">
        <v>5</v>
      </c>
      <c r="L74" t="s">
        <v>1055</v>
      </c>
      <c r="M74">
        <v>6</v>
      </c>
    </row>
    <row r="75" spans="1:13" x14ac:dyDescent="0.3">
      <c r="A75" t="s">
        <v>552</v>
      </c>
      <c r="B75" t="s">
        <v>16</v>
      </c>
      <c r="C75">
        <v>48</v>
      </c>
      <c r="D75" t="s">
        <v>11</v>
      </c>
      <c r="E75" s="30">
        <v>45082</v>
      </c>
      <c r="F75">
        <v>120</v>
      </c>
      <c r="G75">
        <v>4.0999999999999996</v>
      </c>
      <c r="H75">
        <v>2023</v>
      </c>
      <c r="I75" t="s">
        <v>1064</v>
      </c>
      <c r="J75" t="s">
        <v>1092</v>
      </c>
      <c r="K75">
        <v>4</v>
      </c>
      <c r="L75" t="s">
        <v>1055</v>
      </c>
      <c r="M75">
        <v>6</v>
      </c>
    </row>
    <row r="76" spans="1:13" x14ac:dyDescent="0.3">
      <c r="A76" t="s">
        <v>564</v>
      </c>
      <c r="B76" t="s">
        <v>8</v>
      </c>
      <c r="C76">
        <v>147</v>
      </c>
      <c r="D76" t="s">
        <v>10</v>
      </c>
      <c r="E76" s="30">
        <v>45088</v>
      </c>
      <c r="F76">
        <v>82</v>
      </c>
      <c r="G76">
        <v>4.4000000000000004</v>
      </c>
      <c r="H76">
        <v>2023</v>
      </c>
      <c r="I76" t="s">
        <v>1066</v>
      </c>
      <c r="J76" t="s">
        <v>1091</v>
      </c>
      <c r="K76">
        <v>4</v>
      </c>
      <c r="L76" t="s">
        <v>1055</v>
      </c>
      <c r="M76">
        <v>6</v>
      </c>
    </row>
    <row r="77" spans="1:13" x14ac:dyDescent="0.3">
      <c r="A77" t="s">
        <v>572</v>
      </c>
      <c r="B77" t="s">
        <v>16</v>
      </c>
      <c r="C77">
        <v>78</v>
      </c>
      <c r="D77" t="s">
        <v>13</v>
      </c>
      <c r="E77" s="30">
        <v>45092</v>
      </c>
      <c r="F77">
        <v>28</v>
      </c>
      <c r="G77">
        <v>3.9</v>
      </c>
      <c r="H77">
        <v>2023</v>
      </c>
      <c r="I77" t="s">
        <v>1067</v>
      </c>
      <c r="J77" t="s">
        <v>1093</v>
      </c>
      <c r="K77">
        <v>4</v>
      </c>
      <c r="L77" t="s">
        <v>1055</v>
      </c>
      <c r="M77">
        <v>6</v>
      </c>
    </row>
    <row r="78" spans="1:13" x14ac:dyDescent="0.3">
      <c r="A78" t="s">
        <v>573</v>
      </c>
      <c r="B78" t="s">
        <v>8</v>
      </c>
      <c r="C78">
        <v>103</v>
      </c>
      <c r="D78" t="s">
        <v>6</v>
      </c>
      <c r="E78" s="30">
        <v>45092</v>
      </c>
      <c r="F78">
        <v>120</v>
      </c>
      <c r="G78">
        <v>5</v>
      </c>
      <c r="H78">
        <v>2023</v>
      </c>
      <c r="I78" t="s">
        <v>1067</v>
      </c>
      <c r="J78" t="s">
        <v>1093</v>
      </c>
      <c r="K78">
        <v>5</v>
      </c>
      <c r="L78" t="s">
        <v>1055</v>
      </c>
      <c r="M78">
        <v>6</v>
      </c>
    </row>
    <row r="79" spans="1:13" x14ac:dyDescent="0.3">
      <c r="A79" t="s">
        <v>576</v>
      </c>
      <c r="B79" t="s">
        <v>16</v>
      </c>
      <c r="C79">
        <v>127</v>
      </c>
      <c r="D79" t="s">
        <v>11</v>
      </c>
      <c r="E79" s="30">
        <v>45093</v>
      </c>
      <c r="F79">
        <v>200</v>
      </c>
      <c r="G79">
        <v>4.8</v>
      </c>
      <c r="H79">
        <v>2023</v>
      </c>
      <c r="I79" t="s">
        <v>1063</v>
      </c>
      <c r="J79" t="s">
        <v>1091</v>
      </c>
      <c r="K79">
        <v>5</v>
      </c>
      <c r="L79" t="s">
        <v>1055</v>
      </c>
      <c r="M79">
        <v>6</v>
      </c>
    </row>
    <row r="80" spans="1:13" x14ac:dyDescent="0.3">
      <c r="A80" t="s">
        <v>577</v>
      </c>
      <c r="B80" t="s">
        <v>8</v>
      </c>
      <c r="C80">
        <v>132</v>
      </c>
      <c r="D80" t="s">
        <v>6</v>
      </c>
      <c r="E80" s="30">
        <v>45094</v>
      </c>
      <c r="F80">
        <v>50</v>
      </c>
      <c r="G80">
        <v>4.2</v>
      </c>
      <c r="H80">
        <v>2023</v>
      </c>
      <c r="I80" t="s">
        <v>1065</v>
      </c>
      <c r="J80" t="s">
        <v>1091</v>
      </c>
      <c r="K80">
        <v>4</v>
      </c>
      <c r="L80" t="s">
        <v>1055</v>
      </c>
      <c r="M80">
        <v>6</v>
      </c>
    </row>
    <row r="81" spans="1:13" x14ac:dyDescent="0.3">
      <c r="A81" t="s">
        <v>602</v>
      </c>
      <c r="B81" t="s">
        <v>8</v>
      </c>
      <c r="C81">
        <v>25</v>
      </c>
      <c r="D81" t="s">
        <v>11</v>
      </c>
      <c r="E81" s="30">
        <v>45103</v>
      </c>
      <c r="F81">
        <v>84</v>
      </c>
      <c r="G81">
        <v>4.5</v>
      </c>
      <c r="H81">
        <v>2023</v>
      </c>
      <c r="I81" t="s">
        <v>1064</v>
      </c>
      <c r="J81" t="s">
        <v>1094</v>
      </c>
      <c r="K81">
        <v>5</v>
      </c>
      <c r="L81" t="s">
        <v>1055</v>
      </c>
      <c r="M81">
        <v>6</v>
      </c>
    </row>
    <row r="82" spans="1:13" x14ac:dyDescent="0.3">
      <c r="A82" t="s">
        <v>613</v>
      </c>
      <c r="B82" t="s">
        <v>16</v>
      </c>
      <c r="C82">
        <v>88</v>
      </c>
      <c r="D82" t="s">
        <v>13</v>
      </c>
      <c r="E82" s="30">
        <v>45108</v>
      </c>
      <c r="F82">
        <v>80</v>
      </c>
      <c r="G82">
        <v>4.2</v>
      </c>
      <c r="H82">
        <v>2024</v>
      </c>
      <c r="I82" t="s">
        <v>1065</v>
      </c>
      <c r="J82" t="s">
        <v>1093</v>
      </c>
      <c r="K82">
        <v>4</v>
      </c>
      <c r="L82" t="s">
        <v>1056</v>
      </c>
      <c r="M82">
        <v>7</v>
      </c>
    </row>
    <row r="83" spans="1:13" x14ac:dyDescent="0.3">
      <c r="A83" t="s">
        <v>623</v>
      </c>
      <c r="B83" t="s">
        <v>8</v>
      </c>
      <c r="C83">
        <v>128</v>
      </c>
      <c r="D83" t="s">
        <v>13</v>
      </c>
      <c r="E83" s="30">
        <v>45112</v>
      </c>
      <c r="F83">
        <v>116</v>
      </c>
      <c r="G83">
        <v>2.2999999999999998</v>
      </c>
      <c r="H83">
        <v>2024</v>
      </c>
      <c r="I83" t="s">
        <v>1069</v>
      </c>
      <c r="J83" t="s">
        <v>1091</v>
      </c>
      <c r="K83">
        <v>2</v>
      </c>
      <c r="L83" t="s">
        <v>1056</v>
      </c>
      <c r="M83">
        <v>7</v>
      </c>
    </row>
    <row r="84" spans="1:13" x14ac:dyDescent="0.3">
      <c r="A84" t="s">
        <v>626</v>
      </c>
      <c r="B84" t="s">
        <v>8</v>
      </c>
      <c r="C84">
        <v>55</v>
      </c>
      <c r="D84" t="s">
        <v>9</v>
      </c>
      <c r="E84" s="30">
        <v>45114</v>
      </c>
      <c r="F84">
        <v>112</v>
      </c>
      <c r="G84">
        <v>4.5</v>
      </c>
      <c r="H84">
        <v>2024</v>
      </c>
      <c r="I84" t="s">
        <v>1063</v>
      </c>
      <c r="J84" t="s">
        <v>1092</v>
      </c>
      <c r="K84">
        <v>5</v>
      </c>
      <c r="L84" t="s">
        <v>1056</v>
      </c>
      <c r="M84">
        <v>7</v>
      </c>
    </row>
    <row r="85" spans="1:13" x14ac:dyDescent="0.3">
      <c r="A85" t="s">
        <v>636</v>
      </c>
      <c r="B85" t="s">
        <v>8</v>
      </c>
      <c r="C85">
        <v>154</v>
      </c>
      <c r="D85" t="s">
        <v>11</v>
      </c>
      <c r="E85" s="30">
        <v>45117</v>
      </c>
      <c r="F85">
        <v>164</v>
      </c>
      <c r="G85">
        <v>4.9000000000000004</v>
      </c>
      <c r="H85">
        <v>2024</v>
      </c>
      <c r="I85" t="s">
        <v>1064</v>
      </c>
      <c r="J85" t="s">
        <v>1091</v>
      </c>
      <c r="K85">
        <v>5</v>
      </c>
      <c r="L85" t="s">
        <v>1056</v>
      </c>
      <c r="M85">
        <v>7</v>
      </c>
    </row>
    <row r="86" spans="1:13" x14ac:dyDescent="0.3">
      <c r="A86" t="s">
        <v>650</v>
      </c>
      <c r="B86" t="s">
        <v>16</v>
      </c>
      <c r="C86">
        <v>105</v>
      </c>
      <c r="D86" t="s">
        <v>13</v>
      </c>
      <c r="E86" s="30">
        <v>45125</v>
      </c>
      <c r="F86">
        <v>176</v>
      </c>
      <c r="G86">
        <v>4.7</v>
      </c>
      <c r="H86">
        <v>2024</v>
      </c>
      <c r="I86" t="s">
        <v>1068</v>
      </c>
      <c r="J86" t="s">
        <v>1093</v>
      </c>
      <c r="K86">
        <v>5</v>
      </c>
      <c r="L86" t="s">
        <v>1056</v>
      </c>
      <c r="M86">
        <v>7</v>
      </c>
    </row>
    <row r="87" spans="1:13" x14ac:dyDescent="0.3">
      <c r="A87" t="s">
        <v>660</v>
      </c>
      <c r="B87" t="s">
        <v>8</v>
      </c>
      <c r="C87">
        <v>67</v>
      </c>
      <c r="D87" t="s">
        <v>11</v>
      </c>
      <c r="E87" s="30">
        <v>45129</v>
      </c>
      <c r="F87">
        <v>38</v>
      </c>
      <c r="G87">
        <v>4.2</v>
      </c>
      <c r="H87">
        <v>2024</v>
      </c>
      <c r="I87" t="s">
        <v>1065</v>
      </c>
      <c r="J87" t="s">
        <v>1093</v>
      </c>
      <c r="K87">
        <v>4</v>
      </c>
      <c r="L87" t="s">
        <v>1056</v>
      </c>
      <c r="M87">
        <v>7</v>
      </c>
    </row>
    <row r="88" spans="1:13" x14ac:dyDescent="0.3">
      <c r="A88" t="s">
        <v>666</v>
      </c>
      <c r="B88" t="s">
        <v>16</v>
      </c>
      <c r="C88">
        <v>75</v>
      </c>
      <c r="D88" t="s">
        <v>10</v>
      </c>
      <c r="E88" s="30">
        <v>45134</v>
      </c>
      <c r="F88">
        <v>78</v>
      </c>
      <c r="G88">
        <v>3.3</v>
      </c>
      <c r="H88">
        <v>2024</v>
      </c>
      <c r="I88" t="s">
        <v>1067</v>
      </c>
      <c r="J88" t="s">
        <v>1093</v>
      </c>
      <c r="K88">
        <v>3</v>
      </c>
      <c r="L88" t="s">
        <v>1056</v>
      </c>
      <c r="M88">
        <v>7</v>
      </c>
    </row>
    <row r="89" spans="1:13" x14ac:dyDescent="0.3">
      <c r="A89" t="s">
        <v>675</v>
      </c>
      <c r="B89" t="s">
        <v>16</v>
      </c>
      <c r="C89">
        <v>163</v>
      </c>
      <c r="D89" t="s">
        <v>9</v>
      </c>
      <c r="E89" s="30">
        <v>45138</v>
      </c>
      <c r="F89">
        <v>76</v>
      </c>
      <c r="G89">
        <v>4.4000000000000004</v>
      </c>
      <c r="H89">
        <v>2024</v>
      </c>
      <c r="I89" t="s">
        <v>1064</v>
      </c>
      <c r="J89" t="s">
        <v>1091</v>
      </c>
      <c r="K89">
        <v>4</v>
      </c>
      <c r="L89" t="s">
        <v>1056</v>
      </c>
      <c r="M89">
        <v>7</v>
      </c>
    </row>
    <row r="90" spans="1:13" x14ac:dyDescent="0.3">
      <c r="A90" t="s">
        <v>679</v>
      </c>
      <c r="B90" t="s">
        <v>16</v>
      </c>
      <c r="C90">
        <v>111</v>
      </c>
      <c r="D90" t="s">
        <v>6</v>
      </c>
      <c r="E90" s="30">
        <v>45141</v>
      </c>
      <c r="F90">
        <v>99</v>
      </c>
      <c r="G90">
        <v>4.0999999999999996</v>
      </c>
      <c r="H90">
        <v>2024</v>
      </c>
      <c r="I90" t="s">
        <v>1067</v>
      </c>
      <c r="J90" t="s">
        <v>1093</v>
      </c>
      <c r="K90">
        <v>4</v>
      </c>
      <c r="L90" t="s">
        <v>1057</v>
      </c>
      <c r="M90">
        <v>8</v>
      </c>
    </row>
    <row r="91" spans="1:13" x14ac:dyDescent="0.3">
      <c r="A91" t="s">
        <v>685</v>
      </c>
      <c r="B91" t="s">
        <v>16</v>
      </c>
      <c r="C91">
        <v>18</v>
      </c>
      <c r="D91" t="s">
        <v>11</v>
      </c>
      <c r="E91" s="30">
        <v>45144</v>
      </c>
      <c r="F91">
        <v>22</v>
      </c>
      <c r="G91">
        <v>3.5</v>
      </c>
      <c r="H91">
        <v>2024</v>
      </c>
      <c r="I91" t="s">
        <v>1066</v>
      </c>
      <c r="J91" t="s">
        <v>1094</v>
      </c>
      <c r="K91">
        <v>4</v>
      </c>
      <c r="L91" t="s">
        <v>1057</v>
      </c>
      <c r="M91">
        <v>8</v>
      </c>
    </row>
    <row r="92" spans="1:13" x14ac:dyDescent="0.3">
      <c r="A92" t="s">
        <v>686</v>
      </c>
      <c r="B92" t="s">
        <v>8</v>
      </c>
      <c r="C92">
        <v>115</v>
      </c>
      <c r="D92" t="s">
        <v>6</v>
      </c>
      <c r="E92" s="30">
        <v>45145</v>
      </c>
      <c r="F92">
        <v>40</v>
      </c>
      <c r="G92">
        <v>3.3</v>
      </c>
      <c r="H92">
        <v>2024</v>
      </c>
      <c r="I92" t="s">
        <v>1064</v>
      </c>
      <c r="J92" t="s">
        <v>1093</v>
      </c>
      <c r="K92">
        <v>3</v>
      </c>
      <c r="L92" t="s">
        <v>1057</v>
      </c>
      <c r="M92">
        <v>8</v>
      </c>
    </row>
    <row r="93" spans="1:13" x14ac:dyDescent="0.3">
      <c r="A93" t="s">
        <v>687</v>
      </c>
      <c r="B93" t="s">
        <v>8</v>
      </c>
      <c r="C93">
        <v>124</v>
      </c>
      <c r="D93" t="s">
        <v>9</v>
      </c>
      <c r="E93" s="30">
        <v>45146</v>
      </c>
      <c r="F93">
        <v>54</v>
      </c>
      <c r="G93">
        <v>3.8</v>
      </c>
      <c r="H93">
        <v>2024</v>
      </c>
      <c r="I93" t="s">
        <v>1068</v>
      </c>
      <c r="J93" t="s">
        <v>1091</v>
      </c>
      <c r="K93">
        <v>4</v>
      </c>
      <c r="L93" t="s">
        <v>1057</v>
      </c>
      <c r="M93">
        <v>8</v>
      </c>
    </row>
    <row r="94" spans="1:13" x14ac:dyDescent="0.3">
      <c r="A94" t="s">
        <v>694</v>
      </c>
      <c r="B94" t="s">
        <v>16</v>
      </c>
      <c r="C94">
        <v>103</v>
      </c>
      <c r="D94" t="s">
        <v>9</v>
      </c>
      <c r="E94" s="30">
        <v>45151</v>
      </c>
      <c r="F94">
        <v>200</v>
      </c>
      <c r="G94">
        <v>4.9000000000000004</v>
      </c>
      <c r="H94">
        <v>2024</v>
      </c>
      <c r="I94" t="s">
        <v>1066</v>
      </c>
      <c r="J94" t="s">
        <v>1093</v>
      </c>
      <c r="K94">
        <v>5</v>
      </c>
      <c r="L94" t="s">
        <v>1057</v>
      </c>
      <c r="M94">
        <v>8</v>
      </c>
    </row>
    <row r="95" spans="1:13" x14ac:dyDescent="0.3">
      <c r="A95" t="s">
        <v>695</v>
      </c>
      <c r="B95" t="s">
        <v>16</v>
      </c>
      <c r="C95">
        <v>155</v>
      </c>
      <c r="D95" t="s">
        <v>10</v>
      </c>
      <c r="E95" s="30">
        <v>45154</v>
      </c>
      <c r="F95">
        <v>135</v>
      </c>
      <c r="G95">
        <v>4.9000000000000004</v>
      </c>
      <c r="H95">
        <v>2024</v>
      </c>
      <c r="I95" t="s">
        <v>1069</v>
      </c>
      <c r="J95" t="s">
        <v>1091</v>
      </c>
      <c r="K95">
        <v>5</v>
      </c>
      <c r="L95" t="s">
        <v>1057</v>
      </c>
      <c r="M95">
        <v>8</v>
      </c>
    </row>
    <row r="96" spans="1:13" x14ac:dyDescent="0.3">
      <c r="A96" t="s">
        <v>698</v>
      </c>
      <c r="B96" t="s">
        <v>8</v>
      </c>
      <c r="C96">
        <v>81</v>
      </c>
      <c r="D96" t="s">
        <v>10</v>
      </c>
      <c r="E96" s="30">
        <v>45156</v>
      </c>
      <c r="F96">
        <v>21</v>
      </c>
      <c r="G96">
        <v>4.9000000000000004</v>
      </c>
      <c r="H96">
        <v>2024</v>
      </c>
      <c r="I96" t="s">
        <v>1063</v>
      </c>
      <c r="J96" t="s">
        <v>1093</v>
      </c>
      <c r="K96">
        <v>5</v>
      </c>
      <c r="L96" t="s">
        <v>1057</v>
      </c>
      <c r="M96">
        <v>8</v>
      </c>
    </row>
    <row r="97" spans="1:13" x14ac:dyDescent="0.3">
      <c r="A97" t="s">
        <v>701</v>
      </c>
      <c r="B97" t="s">
        <v>8</v>
      </c>
      <c r="C97">
        <v>128</v>
      </c>
      <c r="D97" t="s">
        <v>11</v>
      </c>
      <c r="E97" s="30">
        <v>45157</v>
      </c>
      <c r="F97">
        <v>135</v>
      </c>
      <c r="G97">
        <v>2.1</v>
      </c>
      <c r="H97">
        <v>2024</v>
      </c>
      <c r="I97" t="s">
        <v>1065</v>
      </c>
      <c r="J97" t="s">
        <v>1091</v>
      </c>
      <c r="K97">
        <v>2</v>
      </c>
      <c r="L97" t="s">
        <v>1057</v>
      </c>
      <c r="M97">
        <v>8</v>
      </c>
    </row>
    <row r="98" spans="1:13" x14ac:dyDescent="0.3">
      <c r="A98" t="s">
        <v>702</v>
      </c>
      <c r="B98" t="s">
        <v>16</v>
      </c>
      <c r="C98">
        <v>30</v>
      </c>
      <c r="D98" t="s">
        <v>10</v>
      </c>
      <c r="E98" s="30">
        <v>45157</v>
      </c>
      <c r="F98">
        <v>210</v>
      </c>
      <c r="G98">
        <v>4.2</v>
      </c>
      <c r="H98">
        <v>2024</v>
      </c>
      <c r="I98" t="s">
        <v>1065</v>
      </c>
      <c r="J98" t="s">
        <v>1094</v>
      </c>
      <c r="K98">
        <v>4</v>
      </c>
      <c r="L98" t="s">
        <v>1057</v>
      </c>
      <c r="M98">
        <v>8</v>
      </c>
    </row>
    <row r="99" spans="1:13" x14ac:dyDescent="0.3">
      <c r="A99" t="s">
        <v>708</v>
      </c>
      <c r="B99" t="s">
        <v>8</v>
      </c>
      <c r="C99">
        <v>15</v>
      </c>
      <c r="D99" t="s">
        <v>13</v>
      </c>
      <c r="E99" s="30">
        <v>45161</v>
      </c>
      <c r="F99">
        <v>120</v>
      </c>
      <c r="G99">
        <v>4.0999999999999996</v>
      </c>
      <c r="H99">
        <v>2024</v>
      </c>
      <c r="I99" t="s">
        <v>1069</v>
      </c>
      <c r="J99" t="s">
        <v>1094</v>
      </c>
      <c r="K99">
        <v>4</v>
      </c>
      <c r="L99" t="s">
        <v>1057</v>
      </c>
      <c r="M99">
        <v>8</v>
      </c>
    </row>
    <row r="100" spans="1:13" x14ac:dyDescent="0.3">
      <c r="A100" t="s">
        <v>711</v>
      </c>
      <c r="B100" t="s">
        <v>16</v>
      </c>
      <c r="C100">
        <v>73</v>
      </c>
      <c r="D100" t="s">
        <v>13</v>
      </c>
      <c r="E100" s="30">
        <v>45163</v>
      </c>
      <c r="F100">
        <v>44</v>
      </c>
      <c r="G100">
        <v>3.8</v>
      </c>
      <c r="H100">
        <v>2024</v>
      </c>
      <c r="I100" t="s">
        <v>1063</v>
      </c>
      <c r="J100" t="s">
        <v>1093</v>
      </c>
      <c r="K100">
        <v>4</v>
      </c>
      <c r="L100" t="s">
        <v>1057</v>
      </c>
      <c r="M100">
        <v>8</v>
      </c>
    </row>
    <row r="101" spans="1:13" x14ac:dyDescent="0.3">
      <c r="A101" t="s">
        <v>716</v>
      </c>
      <c r="B101" t="s">
        <v>16</v>
      </c>
      <c r="C101">
        <v>131</v>
      </c>
      <c r="D101" t="s">
        <v>11</v>
      </c>
      <c r="E101" s="30">
        <v>45164</v>
      </c>
      <c r="F101">
        <v>92</v>
      </c>
      <c r="G101">
        <v>4.9000000000000004</v>
      </c>
      <c r="H101">
        <v>2024</v>
      </c>
      <c r="I101" t="s">
        <v>1065</v>
      </c>
      <c r="J101" t="s">
        <v>1091</v>
      </c>
      <c r="K101">
        <v>5</v>
      </c>
      <c r="L101" t="s">
        <v>1057</v>
      </c>
      <c r="M101">
        <v>8</v>
      </c>
    </row>
    <row r="102" spans="1:13" x14ac:dyDescent="0.3">
      <c r="A102" t="s">
        <v>718</v>
      </c>
      <c r="B102" t="s">
        <v>8</v>
      </c>
      <c r="C102">
        <v>49</v>
      </c>
      <c r="D102" t="s">
        <v>13</v>
      </c>
      <c r="E102" s="30">
        <v>45165</v>
      </c>
      <c r="F102">
        <v>105</v>
      </c>
      <c r="G102">
        <v>3.3</v>
      </c>
      <c r="H102">
        <v>2024</v>
      </c>
      <c r="I102" t="s">
        <v>1066</v>
      </c>
      <c r="J102" t="s">
        <v>1092</v>
      </c>
      <c r="K102">
        <v>3</v>
      </c>
      <c r="L102" t="s">
        <v>1057</v>
      </c>
      <c r="M102">
        <v>8</v>
      </c>
    </row>
    <row r="103" spans="1:13" x14ac:dyDescent="0.3">
      <c r="A103" t="s">
        <v>723</v>
      </c>
      <c r="B103" t="s">
        <v>8</v>
      </c>
      <c r="C103">
        <v>70</v>
      </c>
      <c r="D103" t="s">
        <v>9</v>
      </c>
      <c r="E103" s="30">
        <v>45168</v>
      </c>
      <c r="F103">
        <v>210</v>
      </c>
      <c r="G103">
        <v>4.0999999999999996</v>
      </c>
      <c r="H103">
        <v>2024</v>
      </c>
      <c r="I103" t="s">
        <v>1069</v>
      </c>
      <c r="J103" t="s">
        <v>1093</v>
      </c>
      <c r="K103">
        <v>4</v>
      </c>
      <c r="L103" t="s">
        <v>1057</v>
      </c>
      <c r="M103">
        <v>8</v>
      </c>
    </row>
    <row r="104" spans="1:13" x14ac:dyDescent="0.3">
      <c r="A104" t="s">
        <v>733</v>
      </c>
      <c r="B104" t="s">
        <v>16</v>
      </c>
      <c r="C104">
        <v>113</v>
      </c>
      <c r="D104" t="s">
        <v>13</v>
      </c>
      <c r="E104" s="30">
        <v>45173</v>
      </c>
      <c r="F104">
        <v>46</v>
      </c>
      <c r="G104">
        <v>4.4000000000000004</v>
      </c>
      <c r="H104">
        <v>2024</v>
      </c>
      <c r="I104" t="s">
        <v>1064</v>
      </c>
      <c r="J104" t="s">
        <v>1093</v>
      </c>
      <c r="K104">
        <v>4</v>
      </c>
      <c r="L104" t="s">
        <v>1058</v>
      </c>
      <c r="M104">
        <v>9</v>
      </c>
    </row>
    <row r="105" spans="1:13" x14ac:dyDescent="0.3">
      <c r="A105" t="s">
        <v>734</v>
      </c>
      <c r="B105" t="s">
        <v>16</v>
      </c>
      <c r="C105">
        <v>96</v>
      </c>
      <c r="D105" t="s">
        <v>13</v>
      </c>
      <c r="E105" s="30">
        <v>45173</v>
      </c>
      <c r="F105">
        <v>96</v>
      </c>
      <c r="G105">
        <v>2.9</v>
      </c>
      <c r="H105">
        <v>2024</v>
      </c>
      <c r="I105" t="s">
        <v>1064</v>
      </c>
      <c r="J105" t="s">
        <v>1093</v>
      </c>
      <c r="K105">
        <v>3</v>
      </c>
      <c r="L105" t="s">
        <v>1058</v>
      </c>
      <c r="M105">
        <v>9</v>
      </c>
    </row>
    <row r="106" spans="1:13" x14ac:dyDescent="0.3">
      <c r="A106" t="s">
        <v>739</v>
      </c>
      <c r="B106" t="s">
        <v>8</v>
      </c>
      <c r="C106">
        <v>144</v>
      </c>
      <c r="D106" t="s">
        <v>6</v>
      </c>
      <c r="E106" s="30">
        <v>45176</v>
      </c>
      <c r="F106">
        <v>124</v>
      </c>
      <c r="G106">
        <v>2.2999999999999998</v>
      </c>
      <c r="H106">
        <v>2024</v>
      </c>
      <c r="I106" t="s">
        <v>1067</v>
      </c>
      <c r="J106" t="s">
        <v>1091</v>
      </c>
      <c r="K106">
        <v>2</v>
      </c>
      <c r="L106" t="s">
        <v>1058</v>
      </c>
      <c r="M106">
        <v>9</v>
      </c>
    </row>
    <row r="107" spans="1:13" x14ac:dyDescent="0.3">
      <c r="A107" t="s">
        <v>741</v>
      </c>
      <c r="B107" t="s">
        <v>16</v>
      </c>
      <c r="C107">
        <v>97</v>
      </c>
      <c r="D107" t="s">
        <v>9</v>
      </c>
      <c r="E107" s="30">
        <v>45177</v>
      </c>
      <c r="F107">
        <v>45</v>
      </c>
      <c r="G107">
        <v>4.5999999999999996</v>
      </c>
      <c r="H107">
        <v>2024</v>
      </c>
      <c r="I107" t="s">
        <v>1063</v>
      </c>
      <c r="J107" t="s">
        <v>1093</v>
      </c>
      <c r="K107">
        <v>5</v>
      </c>
      <c r="L107" t="s">
        <v>1058</v>
      </c>
      <c r="M107">
        <v>9</v>
      </c>
    </row>
    <row r="108" spans="1:13" x14ac:dyDescent="0.3">
      <c r="A108" t="s">
        <v>745</v>
      </c>
      <c r="B108" t="s">
        <v>8</v>
      </c>
      <c r="C108">
        <v>74</v>
      </c>
      <c r="D108" t="s">
        <v>13</v>
      </c>
      <c r="E108" s="30">
        <v>45178</v>
      </c>
      <c r="F108">
        <v>75</v>
      </c>
      <c r="G108">
        <v>2.8</v>
      </c>
      <c r="H108">
        <v>2024</v>
      </c>
      <c r="I108" t="s">
        <v>1065</v>
      </c>
      <c r="J108" t="s">
        <v>1093</v>
      </c>
      <c r="K108">
        <v>3</v>
      </c>
      <c r="L108" t="s">
        <v>1058</v>
      </c>
      <c r="M108">
        <v>9</v>
      </c>
    </row>
    <row r="109" spans="1:13" x14ac:dyDescent="0.3">
      <c r="A109" t="s">
        <v>759</v>
      </c>
      <c r="B109" t="s">
        <v>16</v>
      </c>
      <c r="C109">
        <v>59</v>
      </c>
      <c r="D109" t="s">
        <v>10</v>
      </c>
      <c r="E109" s="30">
        <v>45184</v>
      </c>
      <c r="F109">
        <v>24</v>
      </c>
      <c r="G109">
        <v>4.8</v>
      </c>
      <c r="H109">
        <v>2024</v>
      </c>
      <c r="I109" t="s">
        <v>1063</v>
      </c>
      <c r="J109" t="s">
        <v>1092</v>
      </c>
      <c r="K109">
        <v>5</v>
      </c>
      <c r="L109" t="s">
        <v>1058</v>
      </c>
      <c r="M109">
        <v>9</v>
      </c>
    </row>
    <row r="110" spans="1:13" x14ac:dyDescent="0.3">
      <c r="A110" t="s">
        <v>767</v>
      </c>
      <c r="B110" t="s">
        <v>16</v>
      </c>
      <c r="C110">
        <v>136</v>
      </c>
      <c r="D110" t="s">
        <v>10</v>
      </c>
      <c r="E110" s="30">
        <v>45190</v>
      </c>
      <c r="F110">
        <v>36</v>
      </c>
      <c r="G110">
        <v>2.8</v>
      </c>
      <c r="H110">
        <v>2024</v>
      </c>
      <c r="I110" t="s">
        <v>1067</v>
      </c>
      <c r="J110" t="s">
        <v>1091</v>
      </c>
      <c r="K110">
        <v>3</v>
      </c>
      <c r="L110" t="s">
        <v>1058</v>
      </c>
      <c r="M110">
        <v>9</v>
      </c>
    </row>
    <row r="111" spans="1:13" x14ac:dyDescent="0.3">
      <c r="A111" t="s">
        <v>773</v>
      </c>
      <c r="B111" t="s">
        <v>8</v>
      </c>
      <c r="C111">
        <v>96</v>
      </c>
      <c r="D111" t="s">
        <v>10</v>
      </c>
      <c r="E111" s="30">
        <v>45192</v>
      </c>
      <c r="F111">
        <v>80</v>
      </c>
      <c r="G111">
        <v>3.6</v>
      </c>
      <c r="H111">
        <v>2024</v>
      </c>
      <c r="I111" t="s">
        <v>1065</v>
      </c>
      <c r="J111" t="s">
        <v>1093</v>
      </c>
      <c r="K111">
        <v>4</v>
      </c>
      <c r="L111" t="s">
        <v>1058</v>
      </c>
      <c r="M111">
        <v>9</v>
      </c>
    </row>
    <row r="112" spans="1:13" x14ac:dyDescent="0.3">
      <c r="A112" t="s">
        <v>774</v>
      </c>
      <c r="B112" t="s">
        <v>8</v>
      </c>
      <c r="C112">
        <v>81</v>
      </c>
      <c r="D112" t="s">
        <v>10</v>
      </c>
      <c r="E112" s="30">
        <v>45193</v>
      </c>
      <c r="F112">
        <v>123</v>
      </c>
      <c r="G112">
        <v>4.9000000000000004</v>
      </c>
      <c r="H112">
        <v>2024</v>
      </c>
      <c r="I112" t="s">
        <v>1066</v>
      </c>
      <c r="J112" t="s">
        <v>1093</v>
      </c>
      <c r="K112">
        <v>5</v>
      </c>
      <c r="L112" t="s">
        <v>1058</v>
      </c>
      <c r="M112">
        <v>9</v>
      </c>
    </row>
    <row r="113" spans="1:13" x14ac:dyDescent="0.3">
      <c r="A113" t="s">
        <v>775</v>
      </c>
      <c r="B113" t="s">
        <v>16</v>
      </c>
      <c r="C113">
        <v>95</v>
      </c>
      <c r="D113" t="s">
        <v>13</v>
      </c>
      <c r="E113" s="30">
        <v>45193</v>
      </c>
      <c r="F113">
        <v>23</v>
      </c>
      <c r="G113">
        <v>2.4</v>
      </c>
      <c r="H113">
        <v>2024</v>
      </c>
      <c r="I113" t="s">
        <v>1066</v>
      </c>
      <c r="J113" t="s">
        <v>1093</v>
      </c>
      <c r="K113">
        <v>2</v>
      </c>
      <c r="L113" t="s">
        <v>1058</v>
      </c>
      <c r="M113">
        <v>9</v>
      </c>
    </row>
    <row r="114" spans="1:13" x14ac:dyDescent="0.3">
      <c r="A114" t="s">
        <v>779</v>
      </c>
      <c r="B114" t="s">
        <v>8</v>
      </c>
      <c r="C114">
        <v>67</v>
      </c>
      <c r="D114" t="s">
        <v>11</v>
      </c>
      <c r="E114" s="30">
        <v>45194</v>
      </c>
      <c r="F114">
        <v>87</v>
      </c>
      <c r="G114">
        <v>3.9</v>
      </c>
      <c r="H114">
        <v>2024</v>
      </c>
      <c r="I114" t="s">
        <v>1064</v>
      </c>
      <c r="J114" t="s">
        <v>1093</v>
      </c>
      <c r="K114">
        <v>4</v>
      </c>
      <c r="L114" t="s">
        <v>1058</v>
      </c>
      <c r="M114">
        <v>9</v>
      </c>
    </row>
    <row r="115" spans="1:13" x14ac:dyDescent="0.3">
      <c r="A115" t="s">
        <v>796</v>
      </c>
      <c r="B115" t="s">
        <v>8</v>
      </c>
      <c r="C115">
        <v>96</v>
      </c>
      <c r="D115" t="s">
        <v>10</v>
      </c>
      <c r="E115" s="30">
        <v>45199</v>
      </c>
      <c r="F115">
        <v>195</v>
      </c>
      <c r="G115">
        <v>2.7</v>
      </c>
      <c r="H115">
        <v>2024</v>
      </c>
      <c r="I115" t="s">
        <v>1065</v>
      </c>
      <c r="J115" t="s">
        <v>1093</v>
      </c>
      <c r="K115">
        <v>3</v>
      </c>
      <c r="L115" t="s">
        <v>1058</v>
      </c>
      <c r="M115">
        <v>9</v>
      </c>
    </row>
    <row r="116" spans="1:13" x14ac:dyDescent="0.3">
      <c r="A116" t="s">
        <v>800</v>
      </c>
      <c r="B116" t="s">
        <v>8</v>
      </c>
      <c r="C116">
        <v>29</v>
      </c>
      <c r="D116" t="s">
        <v>13</v>
      </c>
      <c r="E116" s="30">
        <v>45199</v>
      </c>
      <c r="F116">
        <v>80</v>
      </c>
      <c r="G116">
        <v>4.8</v>
      </c>
      <c r="H116">
        <v>2024</v>
      </c>
      <c r="I116" t="s">
        <v>1065</v>
      </c>
      <c r="J116" t="s">
        <v>1094</v>
      </c>
      <c r="K116">
        <v>5</v>
      </c>
      <c r="L116" t="s">
        <v>1058</v>
      </c>
      <c r="M116">
        <v>9</v>
      </c>
    </row>
    <row r="117" spans="1:13" x14ac:dyDescent="0.3">
      <c r="A117" t="s">
        <v>808</v>
      </c>
      <c r="B117" t="s">
        <v>8</v>
      </c>
      <c r="C117">
        <v>80</v>
      </c>
      <c r="D117" t="s">
        <v>11</v>
      </c>
      <c r="E117" s="30">
        <v>45200</v>
      </c>
      <c r="F117">
        <v>128</v>
      </c>
      <c r="G117">
        <v>3.7</v>
      </c>
      <c r="H117">
        <v>2024</v>
      </c>
      <c r="I117" t="s">
        <v>1066</v>
      </c>
      <c r="J117" t="s">
        <v>1093</v>
      </c>
      <c r="K117">
        <v>4</v>
      </c>
      <c r="L117" t="s">
        <v>1059</v>
      </c>
      <c r="M117">
        <v>10</v>
      </c>
    </row>
    <row r="118" spans="1:13" x14ac:dyDescent="0.3">
      <c r="A118" t="s">
        <v>818</v>
      </c>
      <c r="B118" t="s">
        <v>8</v>
      </c>
      <c r="C118">
        <v>86</v>
      </c>
      <c r="D118" t="s">
        <v>10</v>
      </c>
      <c r="E118" s="30">
        <v>45203</v>
      </c>
      <c r="F118">
        <v>92</v>
      </c>
      <c r="G118">
        <v>2.4</v>
      </c>
      <c r="H118">
        <v>2024</v>
      </c>
      <c r="I118" t="s">
        <v>1069</v>
      </c>
      <c r="J118" t="s">
        <v>1093</v>
      </c>
      <c r="K118">
        <v>2</v>
      </c>
      <c r="L118" t="s">
        <v>1059</v>
      </c>
      <c r="M118">
        <v>10</v>
      </c>
    </row>
    <row r="119" spans="1:13" x14ac:dyDescent="0.3">
      <c r="A119" t="s">
        <v>819</v>
      </c>
      <c r="B119" t="s">
        <v>16</v>
      </c>
      <c r="C119">
        <v>57</v>
      </c>
      <c r="D119" t="s">
        <v>13</v>
      </c>
      <c r="E119" s="30">
        <v>45203</v>
      </c>
      <c r="F119">
        <v>48</v>
      </c>
      <c r="G119">
        <v>4.5</v>
      </c>
      <c r="H119">
        <v>2024</v>
      </c>
      <c r="I119" t="s">
        <v>1069</v>
      </c>
      <c r="J119" t="s">
        <v>1092</v>
      </c>
      <c r="K119">
        <v>5</v>
      </c>
      <c r="L119" t="s">
        <v>1059</v>
      </c>
      <c r="M119">
        <v>10</v>
      </c>
    </row>
    <row r="120" spans="1:13" x14ac:dyDescent="0.3">
      <c r="A120" t="s">
        <v>824</v>
      </c>
      <c r="B120" t="s">
        <v>8</v>
      </c>
      <c r="C120">
        <v>4</v>
      </c>
      <c r="D120" t="s">
        <v>10</v>
      </c>
      <c r="E120" s="30">
        <v>45204</v>
      </c>
      <c r="F120">
        <v>170</v>
      </c>
      <c r="G120">
        <v>3.9</v>
      </c>
      <c r="H120">
        <v>2024</v>
      </c>
      <c r="I120" t="s">
        <v>1067</v>
      </c>
      <c r="J120" t="s">
        <v>1095</v>
      </c>
      <c r="K120">
        <v>4</v>
      </c>
      <c r="L120" t="s">
        <v>1059</v>
      </c>
      <c r="M120">
        <v>10</v>
      </c>
    </row>
    <row r="121" spans="1:13" x14ac:dyDescent="0.3">
      <c r="A121" t="s">
        <v>833</v>
      </c>
      <c r="B121" t="s">
        <v>8</v>
      </c>
      <c r="C121">
        <v>150</v>
      </c>
      <c r="D121" t="s">
        <v>6</v>
      </c>
      <c r="E121" s="30">
        <v>45207</v>
      </c>
      <c r="F121">
        <v>70</v>
      </c>
      <c r="G121">
        <v>4.0999999999999996</v>
      </c>
      <c r="H121">
        <v>2024</v>
      </c>
      <c r="I121" t="s">
        <v>1066</v>
      </c>
      <c r="J121" t="s">
        <v>1091</v>
      </c>
      <c r="K121">
        <v>4</v>
      </c>
      <c r="L121" t="s">
        <v>1059</v>
      </c>
      <c r="M121">
        <v>10</v>
      </c>
    </row>
    <row r="122" spans="1:13" x14ac:dyDescent="0.3">
      <c r="A122" t="s">
        <v>837</v>
      </c>
      <c r="B122" t="s">
        <v>16</v>
      </c>
      <c r="C122">
        <v>56</v>
      </c>
      <c r="D122" t="s">
        <v>6</v>
      </c>
      <c r="E122" s="30">
        <v>45208</v>
      </c>
      <c r="F122">
        <v>205</v>
      </c>
      <c r="G122">
        <v>3.3</v>
      </c>
      <c r="H122">
        <v>2024</v>
      </c>
      <c r="I122" t="s">
        <v>1064</v>
      </c>
      <c r="J122" t="s">
        <v>1092</v>
      </c>
      <c r="K122">
        <v>3</v>
      </c>
      <c r="L122" t="s">
        <v>1059</v>
      </c>
      <c r="M122">
        <v>10</v>
      </c>
    </row>
    <row r="123" spans="1:13" x14ac:dyDescent="0.3">
      <c r="A123" t="s">
        <v>839</v>
      </c>
      <c r="B123" t="s">
        <v>8</v>
      </c>
      <c r="C123">
        <v>119</v>
      </c>
      <c r="D123" t="s">
        <v>13</v>
      </c>
      <c r="E123" s="30">
        <v>45209</v>
      </c>
      <c r="F123">
        <v>111</v>
      </c>
      <c r="G123">
        <v>3.9</v>
      </c>
      <c r="H123">
        <v>2024</v>
      </c>
      <c r="I123" t="s">
        <v>1068</v>
      </c>
      <c r="J123" t="s">
        <v>1093</v>
      </c>
      <c r="K123">
        <v>4</v>
      </c>
      <c r="L123" t="s">
        <v>1059</v>
      </c>
      <c r="M123">
        <v>10</v>
      </c>
    </row>
    <row r="124" spans="1:13" x14ac:dyDescent="0.3">
      <c r="A124" t="s">
        <v>858</v>
      </c>
      <c r="B124" t="s">
        <v>8</v>
      </c>
      <c r="C124">
        <v>131</v>
      </c>
      <c r="D124" t="s">
        <v>6</v>
      </c>
      <c r="E124" s="30">
        <v>45214</v>
      </c>
      <c r="F124">
        <v>205</v>
      </c>
      <c r="G124">
        <v>4.8</v>
      </c>
      <c r="H124">
        <v>2024</v>
      </c>
      <c r="I124" t="s">
        <v>1066</v>
      </c>
      <c r="J124" t="s">
        <v>1091</v>
      </c>
      <c r="K124">
        <v>5</v>
      </c>
      <c r="L124" t="s">
        <v>1059</v>
      </c>
      <c r="M124">
        <v>10</v>
      </c>
    </row>
    <row r="125" spans="1:13" x14ac:dyDescent="0.3">
      <c r="A125" t="s">
        <v>860</v>
      </c>
      <c r="B125" t="s">
        <v>8</v>
      </c>
      <c r="C125">
        <v>70</v>
      </c>
      <c r="D125" t="s">
        <v>6</v>
      </c>
      <c r="E125" s="30">
        <v>45214</v>
      </c>
      <c r="F125">
        <v>50</v>
      </c>
      <c r="G125">
        <v>3.4</v>
      </c>
      <c r="H125">
        <v>2024</v>
      </c>
      <c r="I125" t="s">
        <v>1066</v>
      </c>
      <c r="J125" t="s">
        <v>1093</v>
      </c>
      <c r="K125">
        <v>3</v>
      </c>
      <c r="L125" t="s">
        <v>1059</v>
      </c>
      <c r="M125">
        <v>10</v>
      </c>
    </row>
    <row r="126" spans="1:13" x14ac:dyDescent="0.3">
      <c r="A126" t="s">
        <v>861</v>
      </c>
      <c r="B126" t="s">
        <v>8</v>
      </c>
      <c r="C126">
        <v>55</v>
      </c>
      <c r="D126" t="s">
        <v>11</v>
      </c>
      <c r="E126" s="30">
        <v>45214</v>
      </c>
      <c r="F126">
        <v>80</v>
      </c>
      <c r="G126">
        <v>4.3</v>
      </c>
      <c r="H126">
        <v>2024</v>
      </c>
      <c r="I126" t="s">
        <v>1066</v>
      </c>
      <c r="J126" t="s">
        <v>1092</v>
      </c>
      <c r="K126">
        <v>4</v>
      </c>
      <c r="L126" t="s">
        <v>1059</v>
      </c>
      <c r="M126">
        <v>10</v>
      </c>
    </row>
    <row r="127" spans="1:13" x14ac:dyDescent="0.3">
      <c r="A127" t="s">
        <v>883</v>
      </c>
      <c r="B127" t="s">
        <v>8</v>
      </c>
      <c r="C127">
        <v>60</v>
      </c>
      <c r="D127" t="s">
        <v>10</v>
      </c>
      <c r="E127" s="30">
        <v>45220</v>
      </c>
      <c r="F127">
        <v>135</v>
      </c>
      <c r="G127">
        <v>3.9</v>
      </c>
      <c r="H127">
        <v>2024</v>
      </c>
      <c r="I127" t="s">
        <v>1065</v>
      </c>
      <c r="J127" t="s">
        <v>1092</v>
      </c>
      <c r="K127">
        <v>4</v>
      </c>
      <c r="L127" t="s">
        <v>1059</v>
      </c>
      <c r="M127">
        <v>10</v>
      </c>
    </row>
    <row r="128" spans="1:13" x14ac:dyDescent="0.3">
      <c r="A128" t="s">
        <v>884</v>
      </c>
      <c r="B128" t="s">
        <v>8</v>
      </c>
      <c r="C128">
        <v>72</v>
      </c>
      <c r="D128" t="s">
        <v>11</v>
      </c>
      <c r="E128" s="30">
        <v>45220</v>
      </c>
      <c r="F128">
        <v>20</v>
      </c>
      <c r="G128">
        <v>4.8</v>
      </c>
      <c r="H128">
        <v>2024</v>
      </c>
      <c r="I128" t="s">
        <v>1065</v>
      </c>
      <c r="J128" t="s">
        <v>1093</v>
      </c>
      <c r="K128">
        <v>5</v>
      </c>
      <c r="L128" t="s">
        <v>1059</v>
      </c>
      <c r="M128">
        <v>10</v>
      </c>
    </row>
    <row r="129" spans="1:13" x14ac:dyDescent="0.3">
      <c r="A129" t="s">
        <v>885</v>
      </c>
      <c r="B129" t="s">
        <v>16</v>
      </c>
      <c r="C129">
        <v>40</v>
      </c>
      <c r="D129" t="s">
        <v>11</v>
      </c>
      <c r="E129" s="30">
        <v>45220</v>
      </c>
      <c r="F129">
        <v>31</v>
      </c>
      <c r="G129">
        <v>4</v>
      </c>
      <c r="H129">
        <v>2024</v>
      </c>
      <c r="I129" t="s">
        <v>1065</v>
      </c>
      <c r="J129" t="s">
        <v>1092</v>
      </c>
      <c r="K129">
        <v>4</v>
      </c>
      <c r="L129" t="s">
        <v>1059</v>
      </c>
      <c r="M129">
        <v>10</v>
      </c>
    </row>
    <row r="130" spans="1:13" x14ac:dyDescent="0.3">
      <c r="A130" t="s">
        <v>891</v>
      </c>
      <c r="B130" t="s">
        <v>8</v>
      </c>
      <c r="C130">
        <v>19</v>
      </c>
      <c r="D130" t="s">
        <v>6</v>
      </c>
      <c r="E130" s="30">
        <v>45223</v>
      </c>
      <c r="F130">
        <v>58</v>
      </c>
      <c r="G130">
        <v>3.9</v>
      </c>
      <c r="H130">
        <v>2024</v>
      </c>
      <c r="I130" t="s">
        <v>1068</v>
      </c>
      <c r="J130" t="s">
        <v>1094</v>
      </c>
      <c r="K130">
        <v>4</v>
      </c>
      <c r="L130" t="s">
        <v>1059</v>
      </c>
      <c r="M130">
        <v>10</v>
      </c>
    </row>
    <row r="131" spans="1:13" x14ac:dyDescent="0.3">
      <c r="A131" t="s">
        <v>892</v>
      </c>
      <c r="B131" t="s">
        <v>16</v>
      </c>
      <c r="C131">
        <v>72</v>
      </c>
      <c r="D131" t="s">
        <v>10</v>
      </c>
      <c r="E131" s="30">
        <v>45223</v>
      </c>
      <c r="F131">
        <v>41</v>
      </c>
      <c r="G131">
        <v>4.3</v>
      </c>
      <c r="H131">
        <v>2024</v>
      </c>
      <c r="I131" t="s">
        <v>1068</v>
      </c>
      <c r="J131" t="s">
        <v>1093</v>
      </c>
      <c r="K131">
        <v>4</v>
      </c>
      <c r="L131" t="s">
        <v>1059</v>
      </c>
      <c r="M131">
        <v>10</v>
      </c>
    </row>
    <row r="132" spans="1:13" x14ac:dyDescent="0.3">
      <c r="A132" t="s">
        <v>896</v>
      </c>
      <c r="B132" t="s">
        <v>16</v>
      </c>
      <c r="C132">
        <v>101</v>
      </c>
      <c r="D132" t="s">
        <v>9</v>
      </c>
      <c r="E132" s="30">
        <v>45224</v>
      </c>
      <c r="F132">
        <v>125</v>
      </c>
      <c r="G132">
        <v>4.2</v>
      </c>
      <c r="H132">
        <v>2024</v>
      </c>
      <c r="I132" t="s">
        <v>1069</v>
      </c>
      <c r="J132" t="s">
        <v>1093</v>
      </c>
      <c r="K132">
        <v>4</v>
      </c>
      <c r="L132" t="s">
        <v>1059</v>
      </c>
      <c r="M132">
        <v>10</v>
      </c>
    </row>
    <row r="133" spans="1:13" x14ac:dyDescent="0.3">
      <c r="A133" t="s">
        <v>897</v>
      </c>
      <c r="B133" t="s">
        <v>16</v>
      </c>
      <c r="C133">
        <v>107</v>
      </c>
      <c r="D133" t="s">
        <v>10</v>
      </c>
      <c r="E133" s="30">
        <v>45225</v>
      </c>
      <c r="F133">
        <v>78</v>
      </c>
      <c r="G133">
        <v>4.3</v>
      </c>
      <c r="H133">
        <v>2024</v>
      </c>
      <c r="I133" t="s">
        <v>1067</v>
      </c>
      <c r="J133" t="s">
        <v>1093</v>
      </c>
      <c r="K133">
        <v>4</v>
      </c>
      <c r="L133" t="s">
        <v>1059</v>
      </c>
      <c r="M133">
        <v>10</v>
      </c>
    </row>
    <row r="134" spans="1:13" x14ac:dyDescent="0.3">
      <c r="A134" t="s">
        <v>900</v>
      </c>
      <c r="B134" t="s">
        <v>8</v>
      </c>
      <c r="C134">
        <v>21</v>
      </c>
      <c r="D134" t="s">
        <v>10</v>
      </c>
      <c r="E134" s="30">
        <v>45225</v>
      </c>
      <c r="F134">
        <v>26</v>
      </c>
      <c r="G134">
        <v>4.7</v>
      </c>
      <c r="H134">
        <v>2024</v>
      </c>
      <c r="I134" t="s">
        <v>1067</v>
      </c>
      <c r="J134" t="s">
        <v>1094</v>
      </c>
      <c r="K134">
        <v>5</v>
      </c>
      <c r="L134" t="s">
        <v>1059</v>
      </c>
      <c r="M134">
        <v>10</v>
      </c>
    </row>
    <row r="135" spans="1:13" x14ac:dyDescent="0.3">
      <c r="A135" t="s">
        <v>920</v>
      </c>
      <c r="B135" t="s">
        <v>16</v>
      </c>
      <c r="C135">
        <v>114</v>
      </c>
      <c r="D135" t="s">
        <v>10</v>
      </c>
      <c r="E135" s="30">
        <v>45234</v>
      </c>
      <c r="F135">
        <v>144</v>
      </c>
      <c r="G135">
        <v>3.8</v>
      </c>
      <c r="H135">
        <v>2024</v>
      </c>
      <c r="I135" t="s">
        <v>1065</v>
      </c>
      <c r="J135" t="s">
        <v>1093</v>
      </c>
      <c r="K135">
        <v>4</v>
      </c>
      <c r="L135" t="s">
        <v>1060</v>
      </c>
      <c r="M135">
        <v>11</v>
      </c>
    </row>
    <row r="136" spans="1:13" x14ac:dyDescent="0.3">
      <c r="A136" t="s">
        <v>930</v>
      </c>
      <c r="B136" t="s">
        <v>16</v>
      </c>
      <c r="C136">
        <v>124</v>
      </c>
      <c r="D136" t="s">
        <v>10</v>
      </c>
      <c r="E136" s="30">
        <v>45239</v>
      </c>
      <c r="F136">
        <v>215</v>
      </c>
      <c r="G136">
        <v>3.5</v>
      </c>
      <c r="H136">
        <v>2024</v>
      </c>
      <c r="I136" t="s">
        <v>1067</v>
      </c>
      <c r="J136" t="s">
        <v>1091</v>
      </c>
      <c r="K136">
        <v>4</v>
      </c>
      <c r="L136" t="s">
        <v>1060</v>
      </c>
      <c r="M136">
        <v>11</v>
      </c>
    </row>
    <row r="137" spans="1:13" x14ac:dyDescent="0.3">
      <c r="A137" t="s">
        <v>944</v>
      </c>
      <c r="B137" t="s">
        <v>8</v>
      </c>
      <c r="C137">
        <v>88</v>
      </c>
      <c r="D137" t="s">
        <v>10</v>
      </c>
      <c r="E137" s="30">
        <v>45245</v>
      </c>
      <c r="F137">
        <v>220</v>
      </c>
      <c r="G137">
        <v>4.0999999999999996</v>
      </c>
      <c r="H137">
        <v>2024</v>
      </c>
      <c r="I137" t="s">
        <v>1069</v>
      </c>
      <c r="J137" t="s">
        <v>1093</v>
      </c>
      <c r="K137">
        <v>4</v>
      </c>
      <c r="L137" t="s">
        <v>1060</v>
      </c>
      <c r="M137">
        <v>11</v>
      </c>
    </row>
    <row r="138" spans="1:13" x14ac:dyDescent="0.3">
      <c r="A138" t="s">
        <v>947</v>
      </c>
      <c r="B138" t="s">
        <v>16</v>
      </c>
      <c r="C138">
        <v>63</v>
      </c>
      <c r="D138" t="s">
        <v>9</v>
      </c>
      <c r="E138" s="30">
        <v>45246</v>
      </c>
      <c r="F138">
        <v>44</v>
      </c>
      <c r="G138">
        <v>5</v>
      </c>
      <c r="H138">
        <v>2024</v>
      </c>
      <c r="I138" t="s">
        <v>1067</v>
      </c>
      <c r="J138" t="s">
        <v>1093</v>
      </c>
      <c r="K138">
        <v>5</v>
      </c>
      <c r="L138" t="s">
        <v>1060</v>
      </c>
      <c r="M138">
        <v>11</v>
      </c>
    </row>
    <row r="139" spans="1:13" x14ac:dyDescent="0.3">
      <c r="A139" t="s">
        <v>949</v>
      </c>
      <c r="B139" t="s">
        <v>16</v>
      </c>
      <c r="C139">
        <v>54</v>
      </c>
      <c r="D139" t="s">
        <v>10</v>
      </c>
      <c r="E139" s="30">
        <v>45247</v>
      </c>
      <c r="F139">
        <v>145</v>
      </c>
      <c r="G139">
        <v>2.7</v>
      </c>
      <c r="H139">
        <v>2024</v>
      </c>
      <c r="I139" t="s">
        <v>1063</v>
      </c>
      <c r="J139" t="s">
        <v>1092</v>
      </c>
      <c r="K139">
        <v>3</v>
      </c>
      <c r="L139" t="s">
        <v>1060</v>
      </c>
      <c r="M139">
        <v>11</v>
      </c>
    </row>
    <row r="140" spans="1:13" x14ac:dyDescent="0.3">
      <c r="A140" t="s">
        <v>951</v>
      </c>
      <c r="B140" t="s">
        <v>16</v>
      </c>
      <c r="C140">
        <v>93</v>
      </c>
      <c r="D140" t="s">
        <v>10</v>
      </c>
      <c r="E140" s="30">
        <v>45248</v>
      </c>
      <c r="F140">
        <v>185</v>
      </c>
      <c r="G140">
        <v>4.3</v>
      </c>
      <c r="H140">
        <v>2024</v>
      </c>
      <c r="I140" t="s">
        <v>1065</v>
      </c>
      <c r="J140" t="s">
        <v>1093</v>
      </c>
      <c r="K140">
        <v>4</v>
      </c>
      <c r="L140" t="s">
        <v>1060</v>
      </c>
      <c r="M140">
        <v>11</v>
      </c>
    </row>
    <row r="141" spans="1:13" x14ac:dyDescent="0.3">
      <c r="A141" t="s">
        <v>954</v>
      </c>
      <c r="B141" t="s">
        <v>16</v>
      </c>
      <c r="C141">
        <v>107</v>
      </c>
      <c r="D141" t="s">
        <v>6</v>
      </c>
      <c r="E141" s="30">
        <v>45248</v>
      </c>
      <c r="F141">
        <v>23</v>
      </c>
      <c r="G141">
        <v>3.4</v>
      </c>
      <c r="H141">
        <v>2024</v>
      </c>
      <c r="I141" t="s">
        <v>1065</v>
      </c>
      <c r="J141" t="s">
        <v>1093</v>
      </c>
      <c r="K141">
        <v>3</v>
      </c>
      <c r="L141" t="s">
        <v>1060</v>
      </c>
      <c r="M141">
        <v>11</v>
      </c>
    </row>
    <row r="142" spans="1:13" x14ac:dyDescent="0.3">
      <c r="A142" t="s">
        <v>957</v>
      </c>
      <c r="B142" t="s">
        <v>8</v>
      </c>
      <c r="C142">
        <v>26</v>
      </c>
      <c r="D142" t="s">
        <v>9</v>
      </c>
      <c r="E142" s="30">
        <v>45251</v>
      </c>
      <c r="F142">
        <v>74</v>
      </c>
      <c r="G142">
        <v>4.0999999999999996</v>
      </c>
      <c r="H142">
        <v>2024</v>
      </c>
      <c r="I142" t="s">
        <v>1068</v>
      </c>
      <c r="J142" t="s">
        <v>1094</v>
      </c>
      <c r="K142">
        <v>4</v>
      </c>
      <c r="L142" t="s">
        <v>1060</v>
      </c>
      <c r="M142">
        <v>11</v>
      </c>
    </row>
    <row r="143" spans="1:13" x14ac:dyDescent="0.3">
      <c r="A143" t="s">
        <v>965</v>
      </c>
      <c r="B143" t="s">
        <v>8</v>
      </c>
      <c r="C143">
        <v>104</v>
      </c>
      <c r="D143" t="s">
        <v>13</v>
      </c>
      <c r="E143" s="30">
        <v>45256</v>
      </c>
      <c r="F143">
        <v>41</v>
      </c>
      <c r="G143">
        <v>4.7</v>
      </c>
      <c r="H143">
        <v>2024</v>
      </c>
      <c r="I143" t="s">
        <v>1066</v>
      </c>
      <c r="J143" t="s">
        <v>1093</v>
      </c>
      <c r="K143">
        <v>5</v>
      </c>
      <c r="L143" t="s">
        <v>1060</v>
      </c>
      <c r="M143">
        <v>11</v>
      </c>
    </row>
    <row r="144" spans="1:13" x14ac:dyDescent="0.3">
      <c r="A144" t="s">
        <v>986</v>
      </c>
      <c r="B144" t="s">
        <v>16</v>
      </c>
      <c r="C144">
        <v>50</v>
      </c>
      <c r="D144" t="s">
        <v>6</v>
      </c>
      <c r="E144" s="30">
        <v>45268</v>
      </c>
      <c r="F144">
        <v>54</v>
      </c>
      <c r="G144">
        <v>4.3</v>
      </c>
      <c r="H144">
        <v>2024</v>
      </c>
      <c r="I144" t="s">
        <v>1063</v>
      </c>
      <c r="J144" t="s">
        <v>1092</v>
      </c>
      <c r="K144">
        <v>4</v>
      </c>
      <c r="L144" t="s">
        <v>1061</v>
      </c>
      <c r="M144">
        <v>12</v>
      </c>
    </row>
    <row r="145" spans="1:13" x14ac:dyDescent="0.3">
      <c r="A145" t="s">
        <v>989</v>
      </c>
      <c r="B145" t="s">
        <v>16</v>
      </c>
      <c r="C145">
        <v>96</v>
      </c>
      <c r="D145" t="s">
        <v>6</v>
      </c>
      <c r="E145" s="30">
        <v>45273</v>
      </c>
      <c r="F145">
        <v>164</v>
      </c>
      <c r="G145">
        <v>4.8</v>
      </c>
      <c r="H145">
        <v>2024</v>
      </c>
      <c r="I145" t="s">
        <v>1069</v>
      </c>
      <c r="J145" t="s">
        <v>1093</v>
      </c>
      <c r="K145">
        <v>5</v>
      </c>
      <c r="L145" t="s">
        <v>1061</v>
      </c>
      <c r="M145">
        <v>12</v>
      </c>
    </row>
    <row r="146" spans="1:13" x14ac:dyDescent="0.3">
      <c r="A146" t="s">
        <v>1014</v>
      </c>
      <c r="B146" t="s">
        <v>8</v>
      </c>
      <c r="C146">
        <v>93</v>
      </c>
      <c r="D146" t="s">
        <v>13</v>
      </c>
      <c r="E146" s="30">
        <v>45280</v>
      </c>
      <c r="F146">
        <v>38</v>
      </c>
      <c r="G146">
        <v>4.5</v>
      </c>
      <c r="H146">
        <v>2024</v>
      </c>
      <c r="I146" t="s">
        <v>1069</v>
      </c>
      <c r="J146" t="s">
        <v>1093</v>
      </c>
      <c r="K146">
        <v>5</v>
      </c>
      <c r="L146" t="s">
        <v>1061</v>
      </c>
      <c r="M146">
        <v>12</v>
      </c>
    </row>
    <row r="147" spans="1:13" x14ac:dyDescent="0.3">
      <c r="A147" t="s">
        <v>1027</v>
      </c>
      <c r="B147" t="s">
        <v>8</v>
      </c>
      <c r="C147">
        <v>40</v>
      </c>
      <c r="D147" t="s">
        <v>9</v>
      </c>
      <c r="E147" s="30">
        <v>45289</v>
      </c>
      <c r="F147">
        <v>111</v>
      </c>
      <c r="G147">
        <v>4.5999999999999996</v>
      </c>
      <c r="H147">
        <v>2024</v>
      </c>
      <c r="I147" t="s">
        <v>1063</v>
      </c>
      <c r="J147" t="s">
        <v>1092</v>
      </c>
      <c r="K147">
        <v>5</v>
      </c>
      <c r="L147" t="s">
        <v>1061</v>
      </c>
      <c r="M147">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979B4-4129-4648-B664-324D860D8013}">
  <dimension ref="A3:AB59"/>
  <sheetViews>
    <sheetView topLeftCell="C1" workbookViewId="0">
      <selection activeCell="D54" sqref="D54"/>
    </sheetView>
  </sheetViews>
  <sheetFormatPr defaultRowHeight="14.4" x14ac:dyDescent="0.3"/>
  <cols>
    <col min="1" max="1" width="12.19921875" bestFit="1" customWidth="1"/>
    <col min="2" max="2" width="8.8984375" bestFit="1" customWidth="1"/>
    <col min="3" max="3" width="9.8984375" bestFit="1" customWidth="1"/>
    <col min="4" max="4" width="9" bestFit="1" customWidth="1"/>
    <col min="5" max="5" width="7.296875" bestFit="1" customWidth="1"/>
    <col min="7" max="7" width="12.19921875" bestFit="1" customWidth="1"/>
    <col min="8" max="8" width="8.8984375" bestFit="1" customWidth="1"/>
    <col min="9" max="9" width="9.8984375" bestFit="1" customWidth="1"/>
    <col min="10" max="10" width="12.19921875" bestFit="1" customWidth="1"/>
    <col min="11" max="11" width="8.8984375" bestFit="1" customWidth="1"/>
    <col min="12" max="12" width="11.5" bestFit="1" customWidth="1"/>
    <col min="16" max="16" width="12.19921875" bestFit="1" customWidth="1"/>
    <col min="17" max="17" width="15.19921875" bestFit="1" customWidth="1"/>
    <col min="18" max="18" width="4.8984375" bestFit="1" customWidth="1"/>
    <col min="19" max="19" width="10.3984375" bestFit="1" customWidth="1"/>
    <col min="22" max="22" width="12.19921875" bestFit="1" customWidth="1"/>
    <col min="23" max="23" width="8.8984375" bestFit="1" customWidth="1"/>
    <col min="24" max="27" width="10.09765625" bestFit="1" customWidth="1"/>
    <col min="28" max="28" width="10.5" bestFit="1" customWidth="1"/>
  </cols>
  <sheetData>
    <row r="3" spans="1:19" x14ac:dyDescent="0.3">
      <c r="A3" t="s">
        <v>1042</v>
      </c>
      <c r="B3" t="s">
        <v>1043</v>
      </c>
      <c r="C3" t="s">
        <v>1044</v>
      </c>
      <c r="D3" t="s">
        <v>1045</v>
      </c>
      <c r="E3" t="s">
        <v>1046</v>
      </c>
      <c r="O3" t="s">
        <v>1070</v>
      </c>
      <c r="R3" t="s">
        <v>1076</v>
      </c>
      <c r="S3" t="str">
        <f>J33</f>
        <v>R05</v>
      </c>
    </row>
    <row r="4" spans="1:19" x14ac:dyDescent="0.3">
      <c r="A4" s="22">
        <v>1000</v>
      </c>
      <c r="B4" s="23">
        <v>96623</v>
      </c>
      <c r="C4" s="22">
        <v>89850</v>
      </c>
      <c r="D4" s="24">
        <v>3.8854000000000033</v>
      </c>
      <c r="E4" s="22">
        <v>307</v>
      </c>
      <c r="J4" s="25" t="s">
        <v>1048</v>
      </c>
      <c r="K4" t="s">
        <v>1042</v>
      </c>
      <c r="L4" t="s">
        <v>1043</v>
      </c>
    </row>
    <row r="5" spans="1:19" x14ac:dyDescent="0.3">
      <c r="J5" s="26" t="s">
        <v>11</v>
      </c>
      <c r="K5" s="22">
        <v>189</v>
      </c>
      <c r="L5" s="27">
        <v>18415</v>
      </c>
    </row>
    <row r="6" spans="1:19" x14ac:dyDescent="0.3">
      <c r="J6" s="26" t="s">
        <v>9</v>
      </c>
      <c r="K6" s="22">
        <v>218</v>
      </c>
      <c r="L6" s="27">
        <v>20581</v>
      </c>
      <c r="O6" t="s">
        <v>1071</v>
      </c>
      <c r="P6" t="s">
        <v>1072</v>
      </c>
      <c r="Q6" t="s">
        <v>1073</v>
      </c>
      <c r="R6" t="s">
        <v>1074</v>
      </c>
      <c r="S6" t="s">
        <v>1075</v>
      </c>
    </row>
    <row r="7" spans="1:19" x14ac:dyDescent="0.3">
      <c r="J7" s="26" t="s">
        <v>6</v>
      </c>
      <c r="K7" s="22">
        <v>207</v>
      </c>
      <c r="L7" s="27">
        <v>20872</v>
      </c>
      <c r="O7" t="str" cm="1">
        <f t="array" ref="O7:Q11">J5:L9</f>
        <v>R01</v>
      </c>
      <c r="P7">
        <v>189</v>
      </c>
      <c r="Q7" s="28">
        <v>18415</v>
      </c>
      <c r="R7" t="e">
        <f>IF(O7=$S$3,P7,NA())</f>
        <v>#N/A</v>
      </c>
      <c r="S7" t="e">
        <f>IF(O7=$S$3,Q7,NA())</f>
        <v>#N/A</v>
      </c>
    </row>
    <row r="8" spans="1:19" x14ac:dyDescent="0.3">
      <c r="J8" s="26" t="s">
        <v>13</v>
      </c>
      <c r="K8" s="22">
        <v>186</v>
      </c>
      <c r="L8" s="27">
        <v>16651</v>
      </c>
      <c r="O8" t="str">
        <v>R02</v>
      </c>
      <c r="P8">
        <v>218</v>
      </c>
      <c r="Q8" s="28">
        <v>20581</v>
      </c>
      <c r="R8" t="e">
        <f t="shared" ref="R8:R11" si="0">IF(O8=$S$3,P8,NA())</f>
        <v>#N/A</v>
      </c>
      <c r="S8" t="e">
        <f t="shared" ref="S8:S11" si="1">IF(O8=$S$3,Q8,NA())</f>
        <v>#N/A</v>
      </c>
    </row>
    <row r="9" spans="1:19" x14ac:dyDescent="0.3">
      <c r="J9" s="26" t="s">
        <v>10</v>
      </c>
      <c r="K9" s="22">
        <v>200</v>
      </c>
      <c r="L9" s="27">
        <v>20104</v>
      </c>
      <c r="O9" t="str">
        <v>R03</v>
      </c>
      <c r="P9">
        <v>207</v>
      </c>
      <c r="Q9" s="28">
        <v>20872</v>
      </c>
      <c r="R9" t="e">
        <f t="shared" si="0"/>
        <v>#N/A</v>
      </c>
      <c r="S9" t="e">
        <f t="shared" si="1"/>
        <v>#N/A</v>
      </c>
    </row>
    <row r="10" spans="1:19" x14ac:dyDescent="0.3">
      <c r="J10" s="26" t="s">
        <v>1049</v>
      </c>
      <c r="K10" s="22">
        <v>1000</v>
      </c>
      <c r="L10" s="27">
        <v>96623</v>
      </c>
      <c r="O10" t="str">
        <v>R04</v>
      </c>
      <c r="P10">
        <v>186</v>
      </c>
      <c r="Q10" s="28">
        <v>16651</v>
      </c>
      <c r="R10" t="e">
        <f t="shared" si="0"/>
        <v>#N/A</v>
      </c>
      <c r="S10" t="e">
        <f t="shared" si="1"/>
        <v>#N/A</v>
      </c>
    </row>
    <row r="11" spans="1:19" x14ac:dyDescent="0.3">
      <c r="O11" t="str">
        <v>R05</v>
      </c>
      <c r="P11">
        <v>200</v>
      </c>
      <c r="Q11" s="28">
        <v>20104</v>
      </c>
      <c r="R11">
        <f t="shared" si="0"/>
        <v>200</v>
      </c>
      <c r="S11">
        <f t="shared" si="1"/>
        <v>20104</v>
      </c>
    </row>
    <row r="12" spans="1:19" x14ac:dyDescent="0.3">
      <c r="A12" t="s">
        <v>1042</v>
      </c>
      <c r="B12" t="s">
        <v>1043</v>
      </c>
      <c r="C12" t="s">
        <v>1044</v>
      </c>
      <c r="D12" t="s">
        <v>1045</v>
      </c>
      <c r="E12" t="s">
        <v>1046</v>
      </c>
    </row>
    <row r="13" spans="1:19" x14ac:dyDescent="0.3">
      <c r="A13" s="22">
        <v>200</v>
      </c>
      <c r="B13" s="23">
        <v>20104</v>
      </c>
      <c r="C13" s="22">
        <v>18209</v>
      </c>
      <c r="D13" s="24">
        <v>3.8824999999999998</v>
      </c>
      <c r="E13" s="22">
        <v>51</v>
      </c>
    </row>
    <row r="24" spans="1:23" x14ac:dyDescent="0.3">
      <c r="A24" s="25" t="s">
        <v>1048</v>
      </c>
      <c r="B24" t="s">
        <v>1042</v>
      </c>
      <c r="C24" t="s">
        <v>1062</v>
      </c>
    </row>
    <row r="25" spans="1:23" x14ac:dyDescent="0.3">
      <c r="A25" s="26" t="s">
        <v>1050</v>
      </c>
      <c r="B25" s="22">
        <v>21</v>
      </c>
      <c r="C25" s="22">
        <v>21</v>
      </c>
      <c r="G25" s="25" t="s">
        <v>1048</v>
      </c>
      <c r="H25" t="s">
        <v>1042</v>
      </c>
    </row>
    <row r="26" spans="1:23" x14ac:dyDescent="0.3">
      <c r="A26" s="26" t="s">
        <v>1051</v>
      </c>
      <c r="B26" s="22">
        <v>18</v>
      </c>
      <c r="C26" s="22">
        <v>18</v>
      </c>
      <c r="G26" s="26" t="s">
        <v>1066</v>
      </c>
      <c r="H26" s="22">
        <v>27</v>
      </c>
    </row>
    <row r="27" spans="1:23" x14ac:dyDescent="0.3">
      <c r="A27" s="26" t="s">
        <v>1052</v>
      </c>
      <c r="B27" s="22">
        <v>31</v>
      </c>
      <c r="C27" s="22">
        <v>31</v>
      </c>
      <c r="G27" s="26" t="s">
        <v>1064</v>
      </c>
      <c r="H27" s="22">
        <v>22</v>
      </c>
    </row>
    <row r="28" spans="1:23" x14ac:dyDescent="0.3">
      <c r="A28" s="26" t="s">
        <v>1053</v>
      </c>
      <c r="B28" s="22">
        <v>20</v>
      </c>
      <c r="C28" s="22">
        <v>20</v>
      </c>
      <c r="G28" s="26" t="s">
        <v>1068</v>
      </c>
      <c r="H28" s="22">
        <v>27</v>
      </c>
      <c r="P28" s="25" t="s">
        <v>1042</v>
      </c>
      <c r="Q28" s="25" t="s">
        <v>1077</v>
      </c>
      <c r="V28" s="25" t="s">
        <v>1048</v>
      </c>
      <c r="W28" t="s">
        <v>1042</v>
      </c>
    </row>
    <row r="29" spans="1:23" x14ac:dyDescent="0.3">
      <c r="A29" s="26" t="s">
        <v>1054</v>
      </c>
      <c r="B29" s="22">
        <v>8</v>
      </c>
      <c r="C29" s="22">
        <v>8</v>
      </c>
      <c r="G29" s="26" t="s">
        <v>1069</v>
      </c>
      <c r="H29" s="22">
        <v>27</v>
      </c>
      <c r="P29" s="25" t="s">
        <v>1048</v>
      </c>
      <c r="Q29" t="s">
        <v>999</v>
      </c>
      <c r="R29" t="s">
        <v>998</v>
      </c>
      <c r="S29" t="s">
        <v>1049</v>
      </c>
      <c r="V29" s="26">
        <v>2</v>
      </c>
      <c r="W29" s="22">
        <v>10</v>
      </c>
    </row>
    <row r="30" spans="1:23" x14ac:dyDescent="0.3">
      <c r="A30" s="26" t="s">
        <v>1055</v>
      </c>
      <c r="B30" s="22">
        <v>12</v>
      </c>
      <c r="C30" s="22">
        <v>12</v>
      </c>
      <c r="G30" s="26" t="s">
        <v>1067</v>
      </c>
      <c r="H30" s="22">
        <v>27</v>
      </c>
      <c r="P30" s="26" t="s">
        <v>1002</v>
      </c>
      <c r="Q30" s="22">
        <v>144</v>
      </c>
      <c r="R30" s="22">
        <v>132</v>
      </c>
      <c r="S30" s="22">
        <v>276</v>
      </c>
      <c r="V30" s="26">
        <v>3</v>
      </c>
      <c r="W30" s="22">
        <v>44</v>
      </c>
    </row>
    <row r="31" spans="1:23" x14ac:dyDescent="0.3">
      <c r="A31" s="26" t="s">
        <v>1056</v>
      </c>
      <c r="B31" s="22">
        <v>12</v>
      </c>
      <c r="C31" s="22">
        <v>12</v>
      </c>
      <c r="G31" s="26" t="s">
        <v>1063</v>
      </c>
      <c r="H31" s="22">
        <v>32</v>
      </c>
      <c r="P31" s="26" t="s">
        <v>1001</v>
      </c>
      <c r="Q31" s="22">
        <v>326</v>
      </c>
      <c r="R31" s="22">
        <v>63</v>
      </c>
      <c r="S31" s="22">
        <v>389</v>
      </c>
      <c r="V31" s="26">
        <v>4</v>
      </c>
      <c r="W31" s="22">
        <v>95</v>
      </c>
    </row>
    <row r="32" spans="1:23" x14ac:dyDescent="0.3">
      <c r="A32" s="26" t="s">
        <v>1057</v>
      </c>
      <c r="B32" s="22">
        <v>7</v>
      </c>
      <c r="C32" s="22">
        <v>7</v>
      </c>
      <c r="G32" s="26" t="s">
        <v>1065</v>
      </c>
      <c r="H32" s="22">
        <v>38</v>
      </c>
      <c r="J32" s="25" t="s">
        <v>1048</v>
      </c>
      <c r="P32" s="26" t="s">
        <v>1000</v>
      </c>
      <c r="Q32" s="22">
        <v>129</v>
      </c>
      <c r="R32" s="22">
        <v>206</v>
      </c>
      <c r="S32" s="22">
        <v>335</v>
      </c>
      <c r="V32" s="26">
        <v>5</v>
      </c>
      <c r="W32" s="22">
        <v>51</v>
      </c>
    </row>
    <row r="33" spans="1:28" x14ac:dyDescent="0.3">
      <c r="A33" s="26" t="s">
        <v>1058</v>
      </c>
      <c r="B33" s="22">
        <v>20</v>
      </c>
      <c r="C33" s="22">
        <v>20</v>
      </c>
      <c r="G33" s="26" t="s">
        <v>1049</v>
      </c>
      <c r="H33" s="22">
        <v>200</v>
      </c>
      <c r="J33" s="29" t="s">
        <v>10</v>
      </c>
      <c r="P33" s="26" t="s">
        <v>1049</v>
      </c>
      <c r="Q33" s="22">
        <v>599</v>
      </c>
      <c r="R33" s="22">
        <v>401</v>
      </c>
      <c r="S33" s="22">
        <v>1000</v>
      </c>
      <c r="V33" s="26" t="s">
        <v>1049</v>
      </c>
      <c r="W33" s="22">
        <v>200</v>
      </c>
    </row>
    <row r="34" spans="1:28" x14ac:dyDescent="0.3">
      <c r="A34" s="26" t="s">
        <v>1059</v>
      </c>
      <c r="B34" s="22">
        <v>24</v>
      </c>
      <c r="C34" s="22">
        <v>24</v>
      </c>
    </row>
    <row r="35" spans="1:28" x14ac:dyDescent="0.3">
      <c r="A35" s="26" t="s">
        <v>1060</v>
      </c>
      <c r="B35" s="22">
        <v>12</v>
      </c>
      <c r="C35" s="22">
        <v>12</v>
      </c>
    </row>
    <row r="36" spans="1:28" x14ac:dyDescent="0.3">
      <c r="A36" s="26" t="s">
        <v>1061</v>
      </c>
      <c r="B36" s="22">
        <v>15</v>
      </c>
      <c r="C36" s="22">
        <v>15</v>
      </c>
    </row>
    <row r="37" spans="1:28" x14ac:dyDescent="0.3">
      <c r="A37" s="26" t="s">
        <v>1049</v>
      </c>
      <c r="B37" s="22">
        <v>200</v>
      </c>
      <c r="C37" s="22">
        <v>200</v>
      </c>
    </row>
    <row r="39" spans="1:28" x14ac:dyDescent="0.3">
      <c r="H39" t="s">
        <v>1098</v>
      </c>
      <c r="P39" s="25" t="s">
        <v>1042</v>
      </c>
      <c r="Q39" s="25" t="s">
        <v>1077</v>
      </c>
    </row>
    <row r="40" spans="1:28" x14ac:dyDescent="0.3">
      <c r="I40" s="47"/>
      <c r="P40" s="25" t="s">
        <v>1048</v>
      </c>
      <c r="Q40" t="s">
        <v>999</v>
      </c>
      <c r="R40" t="s">
        <v>998</v>
      </c>
      <c r="S40" t="s">
        <v>1049</v>
      </c>
      <c r="V40" s="25" t="s">
        <v>1043</v>
      </c>
      <c r="W40" s="25" t="s">
        <v>1077</v>
      </c>
    </row>
    <row r="41" spans="1:28" x14ac:dyDescent="0.3">
      <c r="H41" t="s">
        <v>1099</v>
      </c>
      <c r="I41" s="47">
        <f>A13/A4</f>
        <v>0.2</v>
      </c>
      <c r="P41" s="26" t="s">
        <v>1002</v>
      </c>
      <c r="Q41" s="22">
        <v>144</v>
      </c>
      <c r="R41" s="22">
        <v>132</v>
      </c>
      <c r="S41" s="22">
        <v>276</v>
      </c>
      <c r="V41" s="25" t="s">
        <v>1048</v>
      </c>
      <c r="W41" t="s">
        <v>11</v>
      </c>
      <c r="X41" t="s">
        <v>9</v>
      </c>
      <c r="Y41" t="s">
        <v>6</v>
      </c>
      <c r="Z41" t="s">
        <v>13</v>
      </c>
      <c r="AA41" t="s">
        <v>10</v>
      </c>
      <c r="AB41" t="s">
        <v>1049</v>
      </c>
    </row>
    <row r="42" spans="1:28" x14ac:dyDescent="0.3">
      <c r="H42" t="s">
        <v>1072</v>
      </c>
      <c r="I42">
        <f>_xlfn.XLOOKUP(J33,J5:J9,K5:K9)</f>
        <v>200</v>
      </c>
      <c r="P42" s="26" t="s">
        <v>1001</v>
      </c>
      <c r="Q42" s="22">
        <v>326</v>
      </c>
      <c r="R42" s="22">
        <v>63</v>
      </c>
      <c r="S42" s="22">
        <v>389</v>
      </c>
      <c r="V42" s="26" t="s">
        <v>1002</v>
      </c>
    </row>
    <row r="43" spans="1:28" x14ac:dyDescent="0.3">
      <c r="H43" t="s">
        <v>1073</v>
      </c>
      <c r="I43">
        <f>_xlfn.XLOOKUP(J33,J5:J9,L5:L9)</f>
        <v>20104</v>
      </c>
      <c r="P43" s="26" t="s">
        <v>1000</v>
      </c>
      <c r="Q43" s="22">
        <v>129</v>
      </c>
      <c r="R43" s="22">
        <v>206</v>
      </c>
      <c r="S43" s="22">
        <v>335</v>
      </c>
      <c r="V43" s="31" t="s">
        <v>20</v>
      </c>
      <c r="W43" s="32">
        <v>891</v>
      </c>
      <c r="X43" s="32">
        <v>1332</v>
      </c>
      <c r="Y43" s="32">
        <v>1282</v>
      </c>
      <c r="Z43" s="32">
        <v>739</v>
      </c>
      <c r="AA43" s="32">
        <v>560</v>
      </c>
      <c r="AB43" s="32">
        <v>4804</v>
      </c>
    </row>
    <row r="44" spans="1:28" x14ac:dyDescent="0.3">
      <c r="P44" s="26" t="s">
        <v>1049</v>
      </c>
      <c r="Q44" s="22">
        <v>599</v>
      </c>
      <c r="R44" s="22">
        <v>401</v>
      </c>
      <c r="S44" s="22">
        <v>1000</v>
      </c>
      <c r="V44" s="31" t="s">
        <v>12</v>
      </c>
      <c r="W44" s="32">
        <v>1991</v>
      </c>
      <c r="X44" s="32">
        <v>1886</v>
      </c>
      <c r="Y44" s="32">
        <v>1206</v>
      </c>
      <c r="Z44" s="32">
        <v>884</v>
      </c>
      <c r="AA44" s="32">
        <v>1722</v>
      </c>
      <c r="AB44" s="32">
        <v>7689</v>
      </c>
    </row>
    <row r="45" spans="1:28" x14ac:dyDescent="0.3">
      <c r="V45" s="31" t="s">
        <v>8</v>
      </c>
      <c r="W45" s="32">
        <v>1163</v>
      </c>
      <c r="X45" s="32">
        <v>1180</v>
      </c>
      <c r="Y45" s="32">
        <v>1616</v>
      </c>
      <c r="Z45" s="32">
        <v>1043</v>
      </c>
      <c r="AA45" s="32">
        <v>1747</v>
      </c>
      <c r="AB45" s="32">
        <v>6749</v>
      </c>
    </row>
    <row r="46" spans="1:28" x14ac:dyDescent="0.3">
      <c r="H46" t="s">
        <v>1100</v>
      </c>
      <c r="I46">
        <f>_xlfn.RANK.AVG(I42,K5:K9)</f>
        <v>3</v>
      </c>
      <c r="V46" s="31" t="s">
        <v>16</v>
      </c>
      <c r="W46" s="32">
        <v>1438</v>
      </c>
      <c r="X46" s="32">
        <v>1616</v>
      </c>
      <c r="Y46" s="32">
        <v>866</v>
      </c>
      <c r="Z46" s="32">
        <v>829</v>
      </c>
      <c r="AA46" s="32">
        <v>2070</v>
      </c>
      <c r="AB46" s="32">
        <v>6819</v>
      </c>
    </row>
    <row r="47" spans="1:28" x14ac:dyDescent="0.3">
      <c r="H47" t="s">
        <v>1101</v>
      </c>
      <c r="I47">
        <f>_xlfn.RANK.AVG(I43,L5:L9)</f>
        <v>3</v>
      </c>
      <c r="V47" s="26" t="s">
        <v>1001</v>
      </c>
      <c r="W47" s="32"/>
      <c r="X47" s="32"/>
      <c r="Y47" s="32"/>
      <c r="Z47" s="32"/>
      <c r="AA47" s="32"/>
      <c r="AB47" s="32"/>
    </row>
    <row r="48" spans="1:28" x14ac:dyDescent="0.3">
      <c r="V48" s="31" t="s">
        <v>24</v>
      </c>
      <c r="W48" s="32">
        <v>1233</v>
      </c>
      <c r="X48" s="32">
        <v>223</v>
      </c>
      <c r="Y48" s="32">
        <v>1680</v>
      </c>
      <c r="Z48" s="32">
        <v>990</v>
      </c>
      <c r="AA48" s="32">
        <v>1508</v>
      </c>
      <c r="AB48" s="32">
        <v>5634</v>
      </c>
    </row>
    <row r="49" spans="8:28" x14ac:dyDescent="0.3">
      <c r="V49" s="31" t="s">
        <v>15</v>
      </c>
      <c r="W49" s="32">
        <v>1598</v>
      </c>
      <c r="X49" s="32">
        <v>1907</v>
      </c>
      <c r="Y49" s="32">
        <v>869</v>
      </c>
      <c r="Z49" s="32">
        <v>1426</v>
      </c>
      <c r="AA49" s="32">
        <v>1416</v>
      </c>
      <c r="AB49" s="32">
        <v>7216</v>
      </c>
    </row>
    <row r="50" spans="8:28" x14ac:dyDescent="0.3">
      <c r="H50" t="s">
        <v>1102</v>
      </c>
      <c r="V50" s="31" t="s">
        <v>5</v>
      </c>
      <c r="W50" s="32">
        <v>900</v>
      </c>
      <c r="X50" s="32">
        <v>1016</v>
      </c>
      <c r="Y50" s="32">
        <v>960</v>
      </c>
      <c r="Z50" s="32">
        <v>940</v>
      </c>
      <c r="AA50" s="32">
        <v>1193</v>
      </c>
      <c r="AB50" s="32">
        <v>5009</v>
      </c>
    </row>
    <row r="51" spans="8:28" x14ac:dyDescent="0.3">
      <c r="H51" t="str">
        <f>"% of calls:"&amp;TEXT(I41,"0%")</f>
        <v>% of calls:20%</v>
      </c>
      <c r="I51" t="str">
        <f>""</f>
        <v/>
      </c>
      <c r="V51" s="31" t="s">
        <v>18</v>
      </c>
      <c r="W51" s="32">
        <v>900</v>
      </c>
      <c r="X51" s="32">
        <v>1470</v>
      </c>
      <c r="Y51" s="32">
        <v>1617</v>
      </c>
      <c r="Z51" s="32">
        <v>1314</v>
      </c>
      <c r="AA51" s="32">
        <v>941</v>
      </c>
      <c r="AB51" s="32">
        <v>6242</v>
      </c>
    </row>
    <row r="52" spans="8:28" x14ac:dyDescent="0.3">
      <c r="H52" t="str">
        <f>"Call rank:"&amp;I46</f>
        <v>Call rank:3</v>
      </c>
      <c r="V52" s="31" t="s">
        <v>14</v>
      </c>
      <c r="W52" s="32">
        <v>1255</v>
      </c>
      <c r="X52" s="32">
        <v>516</v>
      </c>
      <c r="Y52" s="32">
        <v>1874</v>
      </c>
      <c r="Z52" s="32">
        <v>1863</v>
      </c>
      <c r="AA52" s="32">
        <v>1722</v>
      </c>
      <c r="AB52" s="32">
        <v>7230</v>
      </c>
    </row>
    <row r="53" spans="8:28" x14ac:dyDescent="0.3">
      <c r="H53" t="str">
        <f>"Amount rank:"&amp;I47</f>
        <v>Amount rank:3</v>
      </c>
      <c r="V53" s="31" t="s">
        <v>19</v>
      </c>
      <c r="W53" s="32">
        <v>1138</v>
      </c>
      <c r="X53" s="32">
        <v>1898</v>
      </c>
      <c r="Y53" s="32">
        <v>1482</v>
      </c>
      <c r="Z53" s="32">
        <v>846</v>
      </c>
      <c r="AA53" s="32">
        <v>1154</v>
      </c>
      <c r="AB53" s="32">
        <v>6518</v>
      </c>
    </row>
    <row r="54" spans="8:28" x14ac:dyDescent="0.3">
      <c r="H54" t="s">
        <v>1103</v>
      </c>
      <c r="V54" s="26" t="s">
        <v>1000</v>
      </c>
      <c r="W54" s="32"/>
      <c r="X54" s="32"/>
      <c r="Y54" s="32"/>
      <c r="Z54" s="32"/>
      <c r="AA54" s="32"/>
      <c r="AB54" s="32"/>
    </row>
    <row r="55" spans="8:28" x14ac:dyDescent="0.3">
      <c r="V55" s="31" t="s">
        <v>17</v>
      </c>
      <c r="W55" s="32">
        <v>1655</v>
      </c>
      <c r="X55" s="32">
        <v>805</v>
      </c>
      <c r="Y55" s="32">
        <v>2263</v>
      </c>
      <c r="Z55" s="32">
        <v>987</v>
      </c>
      <c r="AA55" s="32">
        <v>1075</v>
      </c>
      <c r="AB55" s="32">
        <v>6785</v>
      </c>
    </row>
    <row r="56" spans="8:28" x14ac:dyDescent="0.3">
      <c r="V56" s="31" t="s">
        <v>23</v>
      </c>
      <c r="W56" s="32">
        <v>1104</v>
      </c>
      <c r="X56" s="32">
        <v>2280</v>
      </c>
      <c r="Y56" s="32">
        <v>1445</v>
      </c>
      <c r="Z56" s="32">
        <v>1722</v>
      </c>
      <c r="AA56" s="32">
        <v>1196</v>
      </c>
      <c r="AB56" s="32">
        <v>7747</v>
      </c>
    </row>
    <row r="57" spans="8:28" x14ac:dyDescent="0.3">
      <c r="V57" s="31" t="s">
        <v>7</v>
      </c>
      <c r="W57" s="32">
        <v>372</v>
      </c>
      <c r="X57" s="32">
        <v>1818</v>
      </c>
      <c r="Y57" s="32">
        <v>1346</v>
      </c>
      <c r="Z57" s="32">
        <v>1156</v>
      </c>
      <c r="AA57" s="32">
        <v>1484</v>
      </c>
      <c r="AB57" s="32">
        <v>6176</v>
      </c>
    </row>
    <row r="58" spans="8:28" x14ac:dyDescent="0.3">
      <c r="V58" s="31" t="s">
        <v>22</v>
      </c>
      <c r="W58" s="32">
        <v>1415</v>
      </c>
      <c r="X58" s="32">
        <v>1271</v>
      </c>
      <c r="Y58" s="32">
        <v>1214</v>
      </c>
      <c r="Z58" s="32">
        <v>1135</v>
      </c>
      <c r="AA58" s="32">
        <v>1566</v>
      </c>
      <c r="AB58" s="32">
        <v>6601</v>
      </c>
    </row>
    <row r="59" spans="8:28" x14ac:dyDescent="0.3">
      <c r="V59" s="31" t="s">
        <v>21</v>
      </c>
      <c r="W59" s="32">
        <v>1362</v>
      </c>
      <c r="X59" s="32">
        <v>1363</v>
      </c>
      <c r="Y59" s="32">
        <v>1152</v>
      </c>
      <c r="Z59" s="32">
        <v>777</v>
      </c>
      <c r="AA59" s="32">
        <v>750</v>
      </c>
      <c r="AB59" s="32">
        <v>5404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5ABE4-2036-4B40-BB98-73549E716D1B}">
  <dimension ref="A1:AE536"/>
  <sheetViews>
    <sheetView tabSelected="1" zoomScale="73" zoomScaleNormal="78" workbookViewId="0">
      <selection activeCell="X25" sqref="X25"/>
    </sheetView>
  </sheetViews>
  <sheetFormatPr defaultRowHeight="14.4" x14ac:dyDescent="0.3"/>
  <cols>
    <col min="1" max="1" width="2" customWidth="1"/>
    <col min="2" max="2" width="2.09765625" customWidth="1"/>
    <col min="5" max="5" width="4.59765625" customWidth="1"/>
    <col min="16" max="16" width="8.796875" customWidth="1"/>
    <col min="17" max="17" width="12.59765625" customWidth="1"/>
    <col min="18" max="18" width="10.796875" customWidth="1"/>
    <col min="19" max="19" width="10.59765625" customWidth="1"/>
    <col min="20" max="23" width="8.796875" customWidth="1"/>
  </cols>
  <sheetData>
    <row r="1" spans="1:30" ht="31.8" customHeight="1" x14ac:dyDescent="0.45">
      <c r="A1" s="48" t="s">
        <v>1104</v>
      </c>
      <c r="B1" s="49"/>
      <c r="C1" s="49"/>
      <c r="D1" s="49"/>
      <c r="E1" s="49"/>
      <c r="F1" s="21"/>
      <c r="G1" s="21"/>
      <c r="H1" s="21"/>
      <c r="I1" s="21"/>
      <c r="J1" s="21"/>
      <c r="K1" s="21"/>
      <c r="L1" s="21"/>
      <c r="M1" s="21"/>
      <c r="N1" s="21"/>
      <c r="O1" s="21"/>
      <c r="P1" s="21"/>
      <c r="Q1" s="21"/>
      <c r="R1" s="21"/>
      <c r="S1" s="21"/>
      <c r="T1" s="21"/>
      <c r="U1" s="21"/>
      <c r="V1" s="21"/>
      <c r="W1" s="21"/>
      <c r="X1" s="21"/>
      <c r="Y1" s="21"/>
      <c r="Z1" s="21"/>
      <c r="AA1" s="21"/>
      <c r="AB1" s="21"/>
      <c r="AC1" s="21"/>
      <c r="AD1" s="21"/>
    </row>
    <row r="2" spans="1:30" x14ac:dyDescent="0.3">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row>
    <row r="3" spans="1:30" x14ac:dyDescent="0.3">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row>
    <row r="4" spans="1:30" x14ac:dyDescent="0.3">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row>
    <row r="5" spans="1:30" x14ac:dyDescent="0.3">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row>
    <row r="6" spans="1:30" x14ac:dyDescent="0.3">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row>
    <row r="7" spans="1:30" x14ac:dyDescent="0.3">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row>
    <row r="8" spans="1:30" x14ac:dyDescent="0.3">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row>
    <row r="9" spans="1:30" x14ac:dyDescent="0.3">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row>
    <row r="10" spans="1:30" x14ac:dyDescent="0.3">
      <c r="A10" s="21"/>
      <c r="B10" s="21"/>
      <c r="C10" s="21"/>
      <c r="D10" s="21"/>
      <c r="E10" s="21"/>
      <c r="F10" s="21"/>
      <c r="G10" s="21" t="s">
        <v>1047</v>
      </c>
      <c r="H10" s="21"/>
      <c r="I10" s="21"/>
      <c r="J10" s="21"/>
      <c r="K10" s="21"/>
      <c r="L10" s="21"/>
      <c r="M10" s="21"/>
      <c r="N10" s="21"/>
      <c r="O10" s="21"/>
      <c r="P10" s="21"/>
      <c r="Q10" s="21"/>
      <c r="R10" s="21"/>
      <c r="S10" s="21"/>
      <c r="T10" s="21"/>
      <c r="U10" s="21"/>
      <c r="V10" s="21"/>
      <c r="W10" s="21"/>
      <c r="X10" s="21"/>
      <c r="Y10" s="21"/>
      <c r="Z10" s="21"/>
      <c r="AA10" s="21"/>
      <c r="AB10" s="21"/>
      <c r="AC10" s="21"/>
      <c r="AD10" s="21"/>
    </row>
    <row r="11" spans="1:30" x14ac:dyDescent="0.3">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row>
    <row r="12" spans="1:30" x14ac:dyDescent="0.3">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row>
    <row r="13" spans="1:30" x14ac:dyDescent="0.3">
      <c r="A13" s="21"/>
      <c r="B13" s="21"/>
      <c r="C13" s="21"/>
      <c r="D13" s="21"/>
      <c r="E13" s="21"/>
      <c r="F13" s="21"/>
      <c r="G13" s="21"/>
      <c r="H13" s="21" t="s">
        <v>1047</v>
      </c>
      <c r="I13" s="21"/>
      <c r="J13" s="21"/>
      <c r="K13" s="21"/>
      <c r="L13" s="21"/>
      <c r="M13" s="21"/>
      <c r="N13" s="21"/>
      <c r="O13" s="21"/>
      <c r="P13" s="21"/>
      <c r="Q13" s="21"/>
      <c r="R13" s="21"/>
      <c r="S13" s="21"/>
      <c r="T13" s="21"/>
      <c r="U13" s="21"/>
      <c r="V13" s="21"/>
      <c r="W13" s="21"/>
      <c r="X13" s="21"/>
      <c r="Y13" s="21"/>
      <c r="Z13" s="21"/>
      <c r="AA13" s="21"/>
      <c r="AB13" s="21"/>
      <c r="AC13" s="21"/>
      <c r="AD13" s="21"/>
    </row>
    <row r="14" spans="1:30" x14ac:dyDescent="0.3">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row>
    <row r="15" spans="1:30" x14ac:dyDescent="0.3">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row>
    <row r="16" spans="1:30" x14ac:dyDescent="0.3">
      <c r="A16" s="21"/>
      <c r="B16" s="21"/>
      <c r="C16" s="21"/>
      <c r="D16" s="21"/>
      <c r="E16" s="21"/>
      <c r="F16" s="21"/>
      <c r="G16" s="21"/>
      <c r="H16" s="21"/>
      <c r="I16" s="21"/>
      <c r="J16" s="21"/>
      <c r="K16" s="21"/>
      <c r="L16" s="21" t="s">
        <v>1047</v>
      </c>
      <c r="M16" s="21"/>
      <c r="N16" s="21"/>
      <c r="O16" s="21"/>
      <c r="P16" s="21"/>
      <c r="Q16" s="21"/>
      <c r="R16" s="21"/>
      <c r="S16" s="21"/>
      <c r="T16" s="21"/>
      <c r="U16" s="21"/>
      <c r="V16" s="21"/>
      <c r="W16" s="21"/>
      <c r="X16" s="21"/>
      <c r="Y16" s="21"/>
      <c r="Z16" s="21"/>
      <c r="AA16" s="21"/>
      <c r="AB16" s="21"/>
      <c r="AC16" s="21"/>
      <c r="AD16" s="21"/>
    </row>
    <row r="17" spans="1:30" x14ac:dyDescent="0.3">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row>
    <row r="18" spans="1:30" x14ac:dyDescent="0.3">
      <c r="A18" s="21"/>
      <c r="B18" s="21"/>
      <c r="C18" s="21"/>
      <c r="D18" s="21"/>
      <c r="E18" s="21"/>
      <c r="F18" s="21"/>
      <c r="G18" s="21"/>
      <c r="H18" s="21"/>
      <c r="I18" s="21"/>
      <c r="J18" s="21"/>
      <c r="K18" s="21"/>
      <c r="L18" s="21"/>
      <c r="M18" s="21"/>
      <c r="N18" s="21"/>
      <c r="O18" s="34"/>
      <c r="P18" s="43" t="str" cm="1">
        <f t="array" ref="P18:T18">pivots!W41:AA41</f>
        <v>R01</v>
      </c>
      <c r="Q18" s="43" t="str">
        <v>R02</v>
      </c>
      <c r="R18" s="43" t="str">
        <v>R03</v>
      </c>
      <c r="S18" s="43" t="str">
        <v>R04</v>
      </c>
      <c r="T18" s="43" t="str">
        <v>R05</v>
      </c>
      <c r="U18" s="44" t="s">
        <v>1097</v>
      </c>
      <c r="V18" s="21"/>
      <c r="W18" s="21"/>
      <c r="X18" s="21"/>
      <c r="Y18" s="21"/>
      <c r="Z18" s="21"/>
      <c r="AA18" s="21"/>
      <c r="AB18" s="21"/>
      <c r="AC18" s="21"/>
      <c r="AD18" s="21"/>
    </row>
    <row r="19" spans="1:30" x14ac:dyDescent="0.3">
      <c r="A19" s="21"/>
      <c r="B19" s="21"/>
      <c r="C19" s="21"/>
      <c r="D19" s="21"/>
      <c r="E19" s="21"/>
      <c r="F19" s="21"/>
      <c r="G19" s="21"/>
      <c r="H19" s="21"/>
      <c r="I19" s="21"/>
      <c r="J19" s="21"/>
      <c r="K19" s="21"/>
      <c r="L19" s="21"/>
      <c r="M19" s="21"/>
      <c r="N19" s="21"/>
      <c r="O19" s="46" t="str" cm="1">
        <f t="array" ref="O19:U36">IF(pivots!V42:AB59="","",pivots!V42:AB59)</f>
        <v>Cincinnati</v>
      </c>
      <c r="P19" s="35" t="str">
        <v/>
      </c>
      <c r="Q19" s="35" t="str">
        <v/>
      </c>
      <c r="R19" s="35" t="str">
        <v/>
      </c>
      <c r="S19" s="35" t="str">
        <v/>
      </c>
      <c r="T19" s="35" t="str">
        <v/>
      </c>
      <c r="U19" s="36" t="str">
        <v/>
      </c>
      <c r="V19" s="21"/>
      <c r="W19" s="21"/>
      <c r="X19" s="21"/>
      <c r="Y19" s="21"/>
      <c r="Z19" s="21"/>
      <c r="AA19" s="21"/>
      <c r="AB19" s="21"/>
      <c r="AC19" s="21"/>
      <c r="AD19" s="21"/>
    </row>
    <row r="20" spans="1:30" x14ac:dyDescent="0.3">
      <c r="A20" s="21"/>
      <c r="B20" s="21"/>
      <c r="C20" s="21"/>
      <c r="D20" s="21"/>
      <c r="E20" s="21"/>
      <c r="F20" s="21"/>
      <c r="G20" s="21"/>
      <c r="H20" s="21"/>
      <c r="I20" s="21"/>
      <c r="J20" s="21"/>
      <c r="K20" s="21"/>
      <c r="L20" s="21"/>
      <c r="M20" s="21"/>
      <c r="N20" s="21"/>
      <c r="O20" s="37" t="str">
        <v>C0003</v>
      </c>
      <c r="P20" s="38">
        <v>891</v>
      </c>
      <c r="Q20" s="38">
        <v>1332</v>
      </c>
      <c r="R20" s="38">
        <v>1282</v>
      </c>
      <c r="S20" s="38">
        <v>739</v>
      </c>
      <c r="T20" s="38">
        <v>560</v>
      </c>
      <c r="U20" s="39">
        <v>4804</v>
      </c>
      <c r="V20" s="21"/>
      <c r="W20" s="21"/>
      <c r="X20" s="45"/>
      <c r="Y20" s="21"/>
      <c r="Z20" s="21"/>
      <c r="AA20" s="21"/>
      <c r="AB20" s="21"/>
      <c r="AC20" s="21"/>
      <c r="AD20" s="21"/>
    </row>
    <row r="21" spans="1:30" x14ac:dyDescent="0.3">
      <c r="A21" s="21"/>
      <c r="B21" s="21"/>
      <c r="C21" s="21"/>
      <c r="D21" s="21"/>
      <c r="E21" s="21"/>
      <c r="F21" s="21"/>
      <c r="G21" s="21"/>
      <c r="H21" s="21"/>
      <c r="I21" s="21"/>
      <c r="J21" s="21"/>
      <c r="K21" s="21"/>
      <c r="L21" s="21"/>
      <c r="M21" s="21"/>
      <c r="N21" s="21"/>
      <c r="O21" s="37" t="str">
        <v>C0004</v>
      </c>
      <c r="P21" s="38">
        <v>1991</v>
      </c>
      <c r="Q21" s="38">
        <v>1886</v>
      </c>
      <c r="R21" s="38">
        <v>1206</v>
      </c>
      <c r="S21" s="38">
        <v>884</v>
      </c>
      <c r="T21" s="38">
        <v>1722</v>
      </c>
      <c r="U21" s="39">
        <v>7689</v>
      </c>
      <c r="V21" s="21"/>
      <c r="W21" s="21"/>
      <c r="X21" s="21"/>
      <c r="Y21" s="21"/>
      <c r="Z21" s="21"/>
      <c r="AA21" s="21"/>
      <c r="AB21" s="21"/>
      <c r="AC21" s="21"/>
      <c r="AD21" s="21"/>
    </row>
    <row r="22" spans="1:30" x14ac:dyDescent="0.3">
      <c r="A22" s="21"/>
      <c r="B22" s="21"/>
      <c r="C22" s="21"/>
      <c r="D22" s="21"/>
      <c r="E22" s="21"/>
      <c r="F22" s="21"/>
      <c r="G22" s="21"/>
      <c r="H22" s="21"/>
      <c r="I22" s="21"/>
      <c r="J22" s="21"/>
      <c r="K22" s="21"/>
      <c r="L22" s="21"/>
      <c r="M22" s="21"/>
      <c r="N22" s="21"/>
      <c r="O22" s="37" t="str">
        <v>C0011</v>
      </c>
      <c r="P22" s="38">
        <v>1163</v>
      </c>
      <c r="Q22" s="38">
        <v>1180</v>
      </c>
      <c r="R22" s="38">
        <v>1616</v>
      </c>
      <c r="S22" s="38">
        <v>1043</v>
      </c>
      <c r="T22" s="38">
        <v>1747</v>
      </c>
      <c r="U22" s="39">
        <v>6749</v>
      </c>
      <c r="V22" s="21"/>
      <c r="W22" s="21"/>
      <c r="X22" s="21"/>
      <c r="Y22" s="21"/>
      <c r="Z22" s="21"/>
      <c r="AA22" s="21"/>
      <c r="AB22" s="21"/>
      <c r="AC22" s="21"/>
      <c r="AD22" s="21"/>
    </row>
    <row r="23" spans="1:30" x14ac:dyDescent="0.3">
      <c r="A23" s="21"/>
      <c r="B23" s="21"/>
      <c r="C23" s="21"/>
      <c r="D23" s="21"/>
      <c r="E23" s="21"/>
      <c r="F23" s="21"/>
      <c r="G23" s="21"/>
      <c r="H23" s="21"/>
      <c r="I23" s="21"/>
      <c r="J23" s="21"/>
      <c r="K23" s="21"/>
      <c r="L23" s="21"/>
      <c r="M23" s="21"/>
      <c r="N23" s="21"/>
      <c r="O23" s="37" t="str">
        <v>C0012</v>
      </c>
      <c r="P23" s="38">
        <v>1438</v>
      </c>
      <c r="Q23" s="38">
        <v>1616</v>
      </c>
      <c r="R23" s="38">
        <v>866</v>
      </c>
      <c r="S23" s="38">
        <v>829</v>
      </c>
      <c r="T23" s="38">
        <v>2070</v>
      </c>
      <c r="U23" s="39">
        <v>6819</v>
      </c>
      <c r="V23" s="21"/>
      <c r="W23" s="21"/>
      <c r="X23" s="21"/>
      <c r="Y23" s="21"/>
      <c r="Z23" s="21"/>
      <c r="AA23" s="21"/>
      <c r="AB23" s="21"/>
      <c r="AC23" s="21"/>
      <c r="AD23" s="21"/>
    </row>
    <row r="24" spans="1:30" x14ac:dyDescent="0.3">
      <c r="A24" s="21"/>
      <c r="B24" s="21"/>
      <c r="C24" s="21"/>
      <c r="D24" s="21"/>
      <c r="E24" s="21"/>
      <c r="F24" s="21"/>
      <c r="G24" s="21"/>
      <c r="H24" s="21"/>
      <c r="I24" s="21"/>
      <c r="J24" s="21"/>
      <c r="K24" s="21"/>
      <c r="L24" s="21"/>
      <c r="M24" s="21"/>
      <c r="N24" s="21"/>
      <c r="O24" s="46" t="str">
        <v>Cleveland</v>
      </c>
      <c r="P24" s="38" t="str">
        <v/>
      </c>
      <c r="Q24" s="38" t="str">
        <v/>
      </c>
      <c r="R24" s="38" t="str">
        <v/>
      </c>
      <c r="S24" s="38" t="str">
        <v/>
      </c>
      <c r="T24" s="38" t="str">
        <v/>
      </c>
      <c r="U24" s="39" t="str">
        <v/>
      </c>
      <c r="V24" s="21"/>
      <c r="W24" s="21"/>
      <c r="X24" s="21"/>
      <c r="Y24" s="21"/>
      <c r="Z24" s="21"/>
      <c r="AA24" s="21"/>
      <c r="AB24" s="21"/>
      <c r="AC24" s="21"/>
      <c r="AD24" s="21"/>
    </row>
    <row r="25" spans="1:30" x14ac:dyDescent="0.3">
      <c r="A25" s="21"/>
      <c r="B25" s="21"/>
      <c r="C25" s="21"/>
      <c r="D25" s="21"/>
      <c r="E25" s="21"/>
      <c r="F25" s="21"/>
      <c r="G25" s="21"/>
      <c r="H25" s="21"/>
      <c r="I25" s="21"/>
      <c r="J25" s="21"/>
      <c r="K25" s="21"/>
      <c r="L25" s="21"/>
      <c r="M25" s="21"/>
      <c r="N25" s="21"/>
      <c r="O25" s="37" t="str">
        <v>C0002</v>
      </c>
      <c r="P25" s="38">
        <v>1233</v>
      </c>
      <c r="Q25" s="38">
        <v>223</v>
      </c>
      <c r="R25" s="38">
        <v>1680</v>
      </c>
      <c r="S25" s="38">
        <v>990</v>
      </c>
      <c r="T25" s="38">
        <v>1508</v>
      </c>
      <c r="U25" s="39">
        <v>5634</v>
      </c>
      <c r="V25" s="21"/>
      <c r="W25" s="21"/>
      <c r="X25" s="21"/>
      <c r="Y25" s="21"/>
      <c r="Z25" s="21"/>
      <c r="AA25" s="21"/>
      <c r="AB25" s="21"/>
      <c r="AC25" s="21"/>
      <c r="AD25" s="21"/>
    </row>
    <row r="26" spans="1:30" x14ac:dyDescent="0.3">
      <c r="A26" s="21"/>
      <c r="B26" s="21"/>
      <c r="C26" s="21"/>
      <c r="D26" s="21"/>
      <c r="E26" s="21"/>
      <c r="F26" s="21"/>
      <c r="G26" s="21"/>
      <c r="H26" s="21"/>
      <c r="I26" s="21"/>
      <c r="J26" s="21"/>
      <c r="K26" s="21"/>
      <c r="L26" s="21"/>
      <c r="M26" s="21"/>
      <c r="N26" s="21"/>
      <c r="O26" s="37" t="str">
        <v>C0007</v>
      </c>
      <c r="P26" s="38">
        <v>1598</v>
      </c>
      <c r="Q26" s="38">
        <v>1907</v>
      </c>
      <c r="R26" s="38">
        <v>869</v>
      </c>
      <c r="S26" s="38">
        <v>1426</v>
      </c>
      <c r="T26" s="38">
        <v>1416</v>
      </c>
      <c r="U26" s="39">
        <v>7216</v>
      </c>
      <c r="V26" s="21"/>
      <c r="W26" s="21"/>
      <c r="X26" s="21"/>
      <c r="Y26" s="21"/>
      <c r="Z26" s="21"/>
      <c r="AA26" s="21"/>
      <c r="AB26" s="21"/>
      <c r="AC26" s="21"/>
      <c r="AD26" s="21"/>
    </row>
    <row r="27" spans="1:30" x14ac:dyDescent="0.3">
      <c r="A27" s="21"/>
      <c r="B27" s="21"/>
      <c r="C27" s="21"/>
      <c r="D27" s="21"/>
      <c r="E27" s="21"/>
      <c r="F27" s="21"/>
      <c r="G27" s="21"/>
      <c r="H27" s="21"/>
      <c r="I27" s="21"/>
      <c r="J27" s="21"/>
      <c r="K27" s="21"/>
      <c r="L27" s="21"/>
      <c r="M27" s="21"/>
      <c r="N27" s="21"/>
      <c r="O27" s="37" t="str">
        <v>C0008</v>
      </c>
      <c r="P27" s="38">
        <v>900</v>
      </c>
      <c r="Q27" s="38">
        <v>1016</v>
      </c>
      <c r="R27" s="38">
        <v>960</v>
      </c>
      <c r="S27" s="38">
        <v>940</v>
      </c>
      <c r="T27" s="38">
        <v>1193</v>
      </c>
      <c r="U27" s="39">
        <v>5009</v>
      </c>
      <c r="V27" s="21"/>
      <c r="W27" s="21"/>
      <c r="X27" s="21"/>
      <c r="Y27" s="21"/>
      <c r="Z27" s="21"/>
      <c r="AA27" s="21"/>
      <c r="AB27" s="21"/>
      <c r="AC27" s="21"/>
      <c r="AD27" s="21"/>
    </row>
    <row r="28" spans="1:30" x14ac:dyDescent="0.3">
      <c r="A28" s="21"/>
      <c r="B28" s="21"/>
      <c r="C28" s="21"/>
      <c r="D28" s="21"/>
      <c r="E28" s="21"/>
      <c r="F28" s="21"/>
      <c r="G28" s="21"/>
      <c r="H28" s="21"/>
      <c r="I28" s="21"/>
      <c r="J28" s="21"/>
      <c r="K28" s="21"/>
      <c r="L28" s="21"/>
      <c r="M28" s="21"/>
      <c r="N28" s="21"/>
      <c r="O28" s="37" t="str">
        <v>C0010</v>
      </c>
      <c r="P28" s="38">
        <v>900</v>
      </c>
      <c r="Q28" s="38">
        <v>1470</v>
      </c>
      <c r="R28" s="38">
        <v>1617</v>
      </c>
      <c r="S28" s="38">
        <v>1314</v>
      </c>
      <c r="T28" s="38">
        <v>941</v>
      </c>
      <c r="U28" s="39">
        <v>6242</v>
      </c>
      <c r="V28" s="21"/>
      <c r="W28" s="21"/>
      <c r="X28" s="21"/>
      <c r="Y28" s="21"/>
      <c r="Z28" s="21"/>
      <c r="AA28" s="21"/>
      <c r="AB28" s="21"/>
      <c r="AC28" s="21"/>
      <c r="AD28" s="21"/>
    </row>
    <row r="29" spans="1:30" x14ac:dyDescent="0.3">
      <c r="A29" s="21"/>
      <c r="B29" s="21"/>
      <c r="C29" s="21"/>
      <c r="D29" s="21"/>
      <c r="E29" s="21"/>
      <c r="F29" s="21"/>
      <c r="G29" s="21"/>
      <c r="H29" s="21"/>
      <c r="I29" s="21"/>
      <c r="J29" s="21"/>
      <c r="K29" s="21"/>
      <c r="L29" s="21"/>
      <c r="M29" s="21"/>
      <c r="N29" s="21"/>
      <c r="O29" s="37" t="str">
        <v>C0013</v>
      </c>
      <c r="P29" s="38">
        <v>1255</v>
      </c>
      <c r="Q29" s="38">
        <v>516</v>
      </c>
      <c r="R29" s="38">
        <v>1874</v>
      </c>
      <c r="S29" s="38">
        <v>1863</v>
      </c>
      <c r="T29" s="38">
        <v>1722</v>
      </c>
      <c r="U29" s="39">
        <v>7230</v>
      </c>
      <c r="V29" s="21"/>
      <c r="W29" s="21"/>
      <c r="X29" s="21"/>
      <c r="Y29" s="21"/>
      <c r="Z29" s="21"/>
      <c r="AA29" s="21"/>
      <c r="AB29" s="21"/>
      <c r="AC29" s="21"/>
      <c r="AD29" s="21"/>
    </row>
    <row r="30" spans="1:30" x14ac:dyDescent="0.3">
      <c r="A30" s="21"/>
      <c r="B30" s="21"/>
      <c r="C30" s="21"/>
      <c r="D30" s="21"/>
      <c r="E30" s="21"/>
      <c r="F30" s="21"/>
      <c r="H30" s="21"/>
      <c r="I30" s="21"/>
      <c r="J30" s="21"/>
      <c r="K30" s="21"/>
      <c r="L30" s="21"/>
      <c r="M30" s="21"/>
      <c r="N30" s="21"/>
      <c r="O30" s="37" t="str">
        <v>C0015</v>
      </c>
      <c r="P30" s="38">
        <v>1138</v>
      </c>
      <c r="Q30" s="38">
        <v>1898</v>
      </c>
      <c r="R30" s="38">
        <v>1482</v>
      </c>
      <c r="S30" s="38">
        <v>846</v>
      </c>
      <c r="T30" s="38">
        <v>1154</v>
      </c>
      <c r="U30" s="39">
        <v>6518</v>
      </c>
      <c r="V30" s="33"/>
      <c r="W30" s="21"/>
      <c r="X30" s="21"/>
      <c r="Y30" s="21"/>
      <c r="Z30" s="21"/>
      <c r="AA30" s="21"/>
      <c r="AB30" s="21"/>
      <c r="AC30" s="21"/>
      <c r="AD30" s="21"/>
    </row>
    <row r="31" spans="1:30" x14ac:dyDescent="0.3">
      <c r="A31" s="21"/>
      <c r="B31" s="21"/>
      <c r="C31" s="21"/>
      <c r="D31" s="21"/>
      <c r="E31" s="21"/>
      <c r="F31" s="21"/>
      <c r="G31" s="21"/>
      <c r="H31" s="21"/>
      <c r="I31" s="21"/>
      <c r="J31" s="21"/>
      <c r="K31" s="21"/>
      <c r="L31" s="21"/>
      <c r="M31" s="21"/>
      <c r="N31" s="21"/>
      <c r="O31" s="46" t="str">
        <v>Columbus</v>
      </c>
      <c r="P31" s="38" t="str">
        <v/>
      </c>
      <c r="Q31" s="38" t="str">
        <v/>
      </c>
      <c r="R31" s="38" t="str">
        <v/>
      </c>
      <c r="S31" s="38" t="str">
        <v/>
      </c>
      <c r="T31" s="38" t="str">
        <v/>
      </c>
      <c r="U31" s="39" t="str">
        <v/>
      </c>
      <c r="V31" s="21"/>
      <c r="W31" s="21"/>
      <c r="X31" s="21"/>
      <c r="Y31" s="21"/>
      <c r="Z31" s="21"/>
      <c r="AA31" s="21"/>
      <c r="AB31" s="21"/>
      <c r="AC31" s="21"/>
      <c r="AD31" s="21"/>
    </row>
    <row r="32" spans="1:30" x14ac:dyDescent="0.3">
      <c r="A32" s="21"/>
      <c r="B32" s="21"/>
      <c r="C32" s="21"/>
      <c r="D32" s="21"/>
      <c r="E32" s="21"/>
      <c r="F32" s="21"/>
      <c r="G32" s="21"/>
      <c r="H32" s="21"/>
      <c r="I32" s="21"/>
      <c r="J32" s="21"/>
      <c r="K32" s="21"/>
      <c r="L32" s="21"/>
      <c r="M32" s="21"/>
      <c r="N32" s="21"/>
      <c r="O32" s="37" t="str">
        <v>C0001</v>
      </c>
      <c r="P32" s="38">
        <v>1655</v>
      </c>
      <c r="Q32" s="38">
        <v>805</v>
      </c>
      <c r="R32" s="38">
        <v>2263</v>
      </c>
      <c r="S32" s="38">
        <v>987</v>
      </c>
      <c r="T32" s="38">
        <v>1075</v>
      </c>
      <c r="U32" s="39">
        <v>6785</v>
      </c>
      <c r="V32" s="21"/>
      <c r="W32" s="21"/>
      <c r="X32" s="21"/>
      <c r="Y32" s="21"/>
      <c r="Z32" s="21"/>
      <c r="AA32" s="21"/>
      <c r="AB32" s="21"/>
      <c r="AC32" s="21"/>
      <c r="AD32" s="21"/>
    </row>
    <row r="33" spans="1:31" x14ac:dyDescent="0.3">
      <c r="A33" s="21"/>
      <c r="B33" s="21"/>
      <c r="C33" s="21"/>
      <c r="D33" s="21"/>
      <c r="E33" s="21"/>
      <c r="F33" s="21"/>
      <c r="G33" s="21"/>
      <c r="H33" s="21"/>
      <c r="I33" s="21"/>
      <c r="J33" s="21"/>
      <c r="K33" s="21"/>
      <c r="L33" s="21"/>
      <c r="M33" s="21"/>
      <c r="N33" s="21"/>
      <c r="O33" s="37" t="str">
        <v>C0005</v>
      </c>
      <c r="P33" s="38">
        <v>1104</v>
      </c>
      <c r="Q33" s="38">
        <v>2280</v>
      </c>
      <c r="R33" s="38">
        <v>1445</v>
      </c>
      <c r="S33" s="38">
        <v>1722</v>
      </c>
      <c r="T33" s="38">
        <v>1196</v>
      </c>
      <c r="U33" s="39">
        <v>7747</v>
      </c>
      <c r="V33" s="21"/>
      <c r="W33" s="21"/>
      <c r="X33" s="21"/>
      <c r="Y33" s="21"/>
      <c r="Z33" s="21"/>
      <c r="AA33" s="21"/>
      <c r="AB33" s="21"/>
      <c r="AC33" s="21"/>
      <c r="AD33" s="21"/>
    </row>
    <row r="34" spans="1:31" x14ac:dyDescent="0.3">
      <c r="A34" s="21"/>
      <c r="B34" s="21"/>
      <c r="C34" s="21"/>
      <c r="D34" s="21"/>
      <c r="E34" s="21"/>
      <c r="F34" s="21"/>
      <c r="G34" s="21"/>
      <c r="H34" s="21"/>
      <c r="I34" s="21"/>
      <c r="J34" s="21"/>
      <c r="K34" s="21"/>
      <c r="L34" s="21"/>
      <c r="M34" s="21"/>
      <c r="N34" s="21"/>
      <c r="O34" s="37" t="str">
        <v>C0006</v>
      </c>
      <c r="P34" s="38">
        <v>372</v>
      </c>
      <c r="Q34" s="38">
        <v>1818</v>
      </c>
      <c r="R34" s="38">
        <v>1346</v>
      </c>
      <c r="S34" s="38">
        <v>1156</v>
      </c>
      <c r="T34" s="38">
        <v>1484</v>
      </c>
      <c r="U34" s="39">
        <v>6176</v>
      </c>
      <c r="V34" s="21"/>
      <c r="W34" s="21"/>
      <c r="X34" s="21"/>
      <c r="Y34" s="21"/>
      <c r="Z34" s="21"/>
      <c r="AA34" s="21"/>
      <c r="AB34" s="21"/>
      <c r="AC34" s="21"/>
      <c r="AD34" s="21"/>
    </row>
    <row r="35" spans="1:31" x14ac:dyDescent="0.3">
      <c r="A35" s="21"/>
      <c r="B35" s="21"/>
      <c r="C35" s="21"/>
      <c r="D35" s="21"/>
      <c r="E35" s="21"/>
      <c r="F35" s="21"/>
      <c r="G35" s="21"/>
      <c r="H35" s="21"/>
      <c r="I35" s="21"/>
      <c r="J35" s="21"/>
      <c r="K35" s="21"/>
      <c r="L35" s="21"/>
      <c r="M35" s="21"/>
      <c r="N35" s="21"/>
      <c r="O35" s="37" t="str">
        <v>C0009</v>
      </c>
      <c r="P35" s="38">
        <v>1415</v>
      </c>
      <c r="Q35" s="38">
        <v>1271</v>
      </c>
      <c r="R35" s="38">
        <v>1214</v>
      </c>
      <c r="S35" s="38">
        <v>1135</v>
      </c>
      <c r="T35" s="38">
        <v>1566</v>
      </c>
      <c r="U35" s="39">
        <v>6601</v>
      </c>
      <c r="V35" s="21"/>
      <c r="W35" s="21"/>
      <c r="X35" s="21"/>
      <c r="Y35" s="21"/>
      <c r="Z35" s="21"/>
      <c r="AA35" s="21"/>
      <c r="AB35" s="21"/>
      <c r="AC35" s="21"/>
      <c r="AD35" s="21"/>
    </row>
    <row r="36" spans="1:31" x14ac:dyDescent="0.3">
      <c r="A36" s="21"/>
      <c r="B36" s="21"/>
      <c r="C36" s="21"/>
      <c r="D36" s="21"/>
      <c r="E36" s="21"/>
      <c r="F36" s="21"/>
      <c r="G36" s="21"/>
      <c r="H36" s="21"/>
      <c r="I36" s="21"/>
      <c r="J36" s="21"/>
      <c r="K36" s="21"/>
      <c r="L36" s="21"/>
      <c r="M36" s="21"/>
      <c r="N36" s="21"/>
      <c r="O36" s="40" t="str">
        <v>C0014</v>
      </c>
      <c r="P36" s="41">
        <v>1362</v>
      </c>
      <c r="Q36" s="41">
        <v>1363</v>
      </c>
      <c r="R36" s="41">
        <v>1152</v>
      </c>
      <c r="S36" s="41">
        <v>777</v>
      </c>
      <c r="T36" s="41">
        <v>750</v>
      </c>
      <c r="U36" s="42">
        <v>5404</v>
      </c>
      <c r="V36" s="21"/>
      <c r="W36" s="21"/>
      <c r="X36" s="21"/>
      <c r="Y36" s="21"/>
      <c r="Z36" s="21"/>
      <c r="AA36" s="21"/>
      <c r="AB36" s="21"/>
      <c r="AC36" s="21"/>
      <c r="AD36" s="21"/>
    </row>
    <row r="37" spans="1:31" x14ac:dyDescent="0.3">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row>
    <row r="38" spans="1:31" x14ac:dyDescent="0.3">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row>
    <row r="39" spans="1:31" x14ac:dyDescent="0.3">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row>
    <row r="40" spans="1:31" x14ac:dyDescent="0.3">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row>
    <row r="41" spans="1:31" x14ac:dyDescent="0.3">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row>
    <row r="42" spans="1:31" x14ac:dyDescent="0.3">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row>
    <row r="43" spans="1:31" x14ac:dyDescent="0.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row>
    <row r="44" spans="1:31" x14ac:dyDescent="0.3">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row>
    <row r="45" spans="1:31" x14ac:dyDescent="0.3">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31" x14ac:dyDescent="0.3">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31" x14ac:dyDescent="0.3">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31" x14ac:dyDescent="0.3">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30" x14ac:dyDescent="0.3">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30" x14ac:dyDescent="0.3">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30" x14ac:dyDescent="0.3">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D51" s="21"/>
    </row>
    <row r="52" spans="1:30" x14ac:dyDescent="0.3">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30" x14ac:dyDescent="0.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30" x14ac:dyDescent="0.3">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30" x14ac:dyDescent="0.3">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30" x14ac:dyDescent="0.3">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30" x14ac:dyDescent="0.3">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30" x14ac:dyDescent="0.3">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30" x14ac:dyDescent="0.3">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30" x14ac:dyDescent="0.3">
      <c r="A60" s="21"/>
      <c r="B60" s="21"/>
      <c r="C60" s="21"/>
      <c r="D60" s="21"/>
      <c r="E60" s="21"/>
      <c r="F60" s="21"/>
      <c r="G60" s="21"/>
      <c r="H60" s="21"/>
      <c r="I60" s="21"/>
      <c r="J60" s="21"/>
      <c r="K60" s="21"/>
      <c r="L60" s="21"/>
      <c r="M60" s="21"/>
      <c r="N60" s="21"/>
      <c r="O60" s="21"/>
      <c r="P60" s="21"/>
      <c r="Q60" s="21"/>
      <c r="R60" s="21"/>
      <c r="S60" s="21"/>
      <c r="T60" s="21"/>
      <c r="U60" s="21"/>
      <c r="V60" s="21"/>
      <c r="W60" s="21"/>
      <c r="X60" s="21"/>
      <c r="Y60" s="21"/>
    </row>
    <row r="61" spans="1:30" x14ac:dyDescent="0.3">
      <c r="A61" s="21"/>
      <c r="B61" s="21"/>
      <c r="C61" s="21"/>
      <c r="D61" s="21"/>
      <c r="E61" s="21"/>
      <c r="F61" s="21"/>
      <c r="G61" s="21"/>
      <c r="H61" s="21"/>
      <c r="I61" s="21"/>
      <c r="J61" s="21"/>
      <c r="K61" s="21"/>
      <c r="L61" s="21"/>
      <c r="M61" s="21"/>
      <c r="N61" s="21"/>
      <c r="O61" s="21"/>
      <c r="P61" s="21"/>
      <c r="Q61" s="21"/>
      <c r="R61" s="21"/>
      <c r="S61" s="21"/>
      <c r="T61" s="21"/>
      <c r="U61" s="21"/>
      <c r="V61" s="21"/>
      <c r="W61" s="21"/>
    </row>
    <row r="62" spans="1:30" x14ac:dyDescent="0.3">
      <c r="A62" s="21"/>
      <c r="B62" s="21"/>
      <c r="C62" s="21"/>
      <c r="D62" s="21"/>
      <c r="E62" s="21"/>
      <c r="F62" s="21"/>
      <c r="G62" s="21"/>
      <c r="H62" s="21"/>
      <c r="I62" s="21"/>
      <c r="J62" s="21"/>
      <c r="K62" s="21"/>
      <c r="L62" s="21"/>
      <c r="M62" s="21"/>
      <c r="N62" s="21"/>
      <c r="O62" s="21"/>
      <c r="P62" s="21"/>
      <c r="Q62" s="21"/>
      <c r="R62" s="21"/>
      <c r="S62" s="21"/>
      <c r="T62" s="21"/>
      <c r="U62" s="21"/>
      <c r="V62" s="21"/>
      <c r="W62" s="21"/>
    </row>
    <row r="63" spans="1:30" x14ac:dyDescent="0.3">
      <c r="A63" s="21"/>
      <c r="B63" s="21"/>
      <c r="C63" s="21"/>
      <c r="D63" s="21"/>
      <c r="E63" s="21"/>
      <c r="F63" s="21"/>
      <c r="G63" s="21"/>
      <c r="H63" s="21"/>
      <c r="I63" s="21"/>
      <c r="J63" s="21"/>
      <c r="K63" s="21"/>
      <c r="L63" s="21"/>
      <c r="M63" s="21"/>
      <c r="N63" s="21"/>
      <c r="O63" s="21"/>
      <c r="P63" s="21"/>
      <c r="Q63" s="21"/>
      <c r="R63" s="21"/>
      <c r="S63" s="21"/>
      <c r="T63" s="21"/>
      <c r="U63" s="21"/>
      <c r="V63" s="21"/>
      <c r="W63" s="21"/>
    </row>
    <row r="64" spans="1:30" x14ac:dyDescent="0.3">
      <c r="A64" s="21"/>
      <c r="B64" s="21"/>
      <c r="C64" s="21"/>
      <c r="D64" s="21"/>
      <c r="E64" s="21"/>
      <c r="F64" s="21"/>
      <c r="G64" s="21"/>
      <c r="H64" s="21"/>
      <c r="I64" s="21"/>
      <c r="J64" s="21"/>
      <c r="K64" s="21"/>
      <c r="L64" s="21"/>
      <c r="M64" s="21"/>
      <c r="N64" s="21"/>
      <c r="O64" s="21"/>
      <c r="P64" s="21"/>
      <c r="Q64" s="21"/>
      <c r="R64" s="21"/>
      <c r="S64" s="21"/>
      <c r="T64" s="21"/>
      <c r="U64" s="21"/>
      <c r="V64" s="21"/>
      <c r="W64" s="21"/>
    </row>
    <row r="65" spans="1:23" x14ac:dyDescent="0.3">
      <c r="A65" s="21"/>
      <c r="B65" s="21"/>
      <c r="C65" s="21"/>
      <c r="D65" s="21"/>
      <c r="E65" s="21"/>
      <c r="F65" s="21"/>
      <c r="G65" s="21"/>
      <c r="H65" s="21"/>
      <c r="I65" s="21"/>
      <c r="J65" s="21"/>
      <c r="K65" s="21"/>
      <c r="L65" s="21"/>
      <c r="M65" s="21"/>
      <c r="N65" s="21"/>
      <c r="O65" s="21"/>
      <c r="P65" s="21"/>
      <c r="Q65" s="21"/>
      <c r="R65" s="21"/>
      <c r="S65" s="21"/>
      <c r="T65" s="21"/>
      <c r="U65" s="21"/>
      <c r="V65" s="21"/>
      <c r="W65" s="21"/>
    </row>
    <row r="66" spans="1:23" x14ac:dyDescent="0.3">
      <c r="A66" s="21"/>
      <c r="B66" s="21"/>
      <c r="C66" s="21"/>
      <c r="D66" s="21"/>
      <c r="E66" s="21"/>
      <c r="F66" s="21"/>
      <c r="G66" s="21"/>
      <c r="H66" s="21"/>
      <c r="I66" s="21"/>
      <c r="J66" s="21"/>
      <c r="K66" s="21"/>
      <c r="L66" s="21"/>
      <c r="M66" s="21"/>
      <c r="N66" s="21"/>
      <c r="O66" s="21"/>
      <c r="P66" s="21"/>
      <c r="Q66" s="21"/>
      <c r="R66" s="21"/>
      <c r="S66" s="21"/>
      <c r="T66" s="21"/>
      <c r="U66" s="21"/>
      <c r="V66" s="21"/>
      <c r="W66" s="21"/>
    </row>
    <row r="67" spans="1:23" x14ac:dyDescent="0.3">
      <c r="A67" s="21"/>
      <c r="B67" s="21"/>
      <c r="C67" s="21"/>
      <c r="D67" s="21"/>
      <c r="E67" s="21"/>
      <c r="F67" s="21"/>
      <c r="G67" s="21"/>
      <c r="H67" s="21"/>
      <c r="I67" s="21"/>
      <c r="J67" s="21"/>
      <c r="K67" s="21"/>
      <c r="L67" s="21"/>
      <c r="M67" s="21"/>
      <c r="N67" s="21"/>
      <c r="O67" s="21"/>
      <c r="P67" s="21"/>
      <c r="Q67" s="21"/>
      <c r="R67" s="21"/>
      <c r="S67" s="21"/>
      <c r="T67" s="21"/>
      <c r="U67" s="21"/>
      <c r="V67" s="21"/>
      <c r="W67" s="21"/>
    </row>
    <row r="68" spans="1:23" x14ac:dyDescent="0.3">
      <c r="A68" s="21"/>
      <c r="B68" s="21"/>
      <c r="C68" s="21"/>
      <c r="D68" s="21"/>
      <c r="E68" s="21"/>
      <c r="F68" s="21"/>
      <c r="G68" s="21"/>
      <c r="H68" s="21"/>
      <c r="I68" s="21"/>
      <c r="J68" s="21"/>
      <c r="K68" s="21"/>
      <c r="L68" s="21"/>
      <c r="M68" s="21"/>
      <c r="N68" s="21"/>
      <c r="O68" s="21"/>
      <c r="P68" s="21"/>
      <c r="Q68" s="21"/>
      <c r="R68" s="21"/>
      <c r="S68" s="21"/>
      <c r="T68" s="21"/>
      <c r="U68" s="21"/>
      <c r="V68" s="21"/>
      <c r="W68" s="21"/>
    </row>
    <row r="69" spans="1:23" x14ac:dyDescent="0.3">
      <c r="A69" s="21"/>
      <c r="B69" s="21"/>
      <c r="C69" s="21"/>
      <c r="D69" s="21"/>
      <c r="E69" s="21"/>
      <c r="F69" s="21"/>
      <c r="G69" s="21"/>
      <c r="H69" s="21"/>
      <c r="I69" s="21"/>
      <c r="J69" s="21"/>
      <c r="K69" s="21"/>
      <c r="L69" s="21"/>
      <c r="M69" s="21"/>
      <c r="N69" s="21"/>
      <c r="O69" s="21"/>
      <c r="P69" s="21"/>
      <c r="Q69" s="21"/>
      <c r="R69" s="21"/>
      <c r="S69" s="21"/>
      <c r="T69" s="21"/>
      <c r="U69" s="21"/>
      <c r="V69" s="21"/>
      <c r="W69" s="21"/>
    </row>
    <row r="70" spans="1:23" x14ac:dyDescent="0.3">
      <c r="A70" s="21"/>
      <c r="B70" s="21"/>
      <c r="C70" s="21"/>
      <c r="D70" s="21"/>
      <c r="E70" s="21"/>
      <c r="F70" s="21"/>
      <c r="G70" s="21"/>
      <c r="H70" s="21"/>
      <c r="I70" s="21"/>
      <c r="J70" s="21"/>
      <c r="K70" s="21"/>
      <c r="L70" s="21"/>
      <c r="M70" s="21"/>
      <c r="N70" s="21"/>
      <c r="O70" s="21"/>
      <c r="P70" s="21"/>
      <c r="Q70" s="21"/>
      <c r="R70" s="21"/>
      <c r="S70" s="21"/>
      <c r="T70" s="21"/>
      <c r="U70" s="21"/>
      <c r="V70" s="21"/>
      <c r="W70" s="21"/>
    </row>
    <row r="71" spans="1:23" x14ac:dyDescent="0.3">
      <c r="A71" s="21"/>
      <c r="B71" s="21"/>
      <c r="C71" s="21"/>
      <c r="D71" s="21"/>
      <c r="E71" s="21"/>
      <c r="F71" s="21"/>
      <c r="G71" s="21"/>
      <c r="H71" s="21"/>
      <c r="I71" s="21"/>
      <c r="J71" s="21"/>
      <c r="K71" s="21"/>
      <c r="L71" s="21"/>
      <c r="M71" s="21"/>
      <c r="N71" s="21"/>
      <c r="O71" s="21"/>
      <c r="P71" s="21"/>
      <c r="Q71" s="21"/>
      <c r="R71" s="21"/>
      <c r="S71" s="21"/>
      <c r="T71" s="21"/>
      <c r="U71" s="21"/>
      <c r="V71" s="21"/>
      <c r="W71" s="21"/>
    </row>
    <row r="72" spans="1:23" x14ac:dyDescent="0.3">
      <c r="A72" s="21"/>
      <c r="B72" s="21"/>
      <c r="C72" s="21"/>
      <c r="D72" s="21"/>
      <c r="E72" s="21"/>
      <c r="F72" s="21"/>
      <c r="G72" s="21"/>
      <c r="H72" s="21"/>
      <c r="I72" s="21"/>
      <c r="J72" s="21"/>
      <c r="K72" s="21"/>
      <c r="L72" s="21"/>
      <c r="M72" s="21"/>
      <c r="N72" s="21"/>
      <c r="O72" s="21"/>
      <c r="P72" s="21"/>
      <c r="Q72" s="21"/>
      <c r="R72" s="21"/>
      <c r="S72" s="21"/>
      <c r="T72" s="21"/>
      <c r="U72" s="21"/>
      <c r="V72" s="21"/>
      <c r="W72" s="21"/>
    </row>
    <row r="73" spans="1:23" x14ac:dyDescent="0.3">
      <c r="A73" s="21"/>
      <c r="B73" s="21"/>
      <c r="C73" s="21"/>
      <c r="D73" s="21"/>
      <c r="E73" s="21"/>
      <c r="F73" s="21"/>
      <c r="G73" s="21"/>
      <c r="H73" s="21"/>
      <c r="I73" s="21"/>
      <c r="J73" s="21"/>
      <c r="K73" s="21"/>
      <c r="L73" s="21"/>
      <c r="M73" s="21"/>
      <c r="N73" s="21"/>
      <c r="O73" s="21"/>
      <c r="P73" s="21"/>
      <c r="Q73" s="21"/>
      <c r="R73" s="21"/>
      <c r="S73" s="21"/>
      <c r="T73" s="21"/>
      <c r="U73" s="21"/>
      <c r="V73" s="21"/>
      <c r="W73" s="21"/>
    </row>
    <row r="74" spans="1:23" x14ac:dyDescent="0.3">
      <c r="A74" s="21"/>
      <c r="B74" s="21"/>
      <c r="C74" s="21"/>
      <c r="D74" s="21"/>
      <c r="E74" s="21"/>
      <c r="F74" s="21"/>
      <c r="G74" s="21"/>
      <c r="H74" s="21"/>
      <c r="I74" s="21"/>
      <c r="J74" s="21"/>
      <c r="K74" s="21"/>
      <c r="L74" s="21"/>
      <c r="M74" s="21"/>
      <c r="N74" s="21"/>
      <c r="O74" s="21"/>
      <c r="P74" s="21"/>
      <c r="Q74" s="21"/>
      <c r="R74" s="21"/>
      <c r="S74" s="21"/>
      <c r="T74" s="21"/>
      <c r="U74" s="21"/>
      <c r="V74" s="21"/>
      <c r="W74" s="21"/>
    </row>
    <row r="75" spans="1:23" x14ac:dyDescent="0.3">
      <c r="A75" s="21"/>
      <c r="B75" s="21"/>
      <c r="C75" s="21"/>
      <c r="D75" s="21"/>
      <c r="E75" s="21"/>
      <c r="F75" s="21"/>
      <c r="G75" s="21"/>
      <c r="H75" s="21"/>
      <c r="I75" s="21"/>
      <c r="J75" s="21"/>
      <c r="K75" s="21"/>
      <c r="L75" s="21"/>
      <c r="M75" s="21"/>
      <c r="N75" s="21"/>
      <c r="O75" s="21"/>
      <c r="P75" s="21"/>
      <c r="Q75" s="21"/>
      <c r="R75" s="21"/>
      <c r="S75" s="21"/>
      <c r="T75" s="21"/>
      <c r="U75" s="21"/>
      <c r="V75" s="21"/>
      <c r="W75" s="21"/>
    </row>
    <row r="76" spans="1:23" x14ac:dyDescent="0.3">
      <c r="A76" s="21"/>
      <c r="B76" s="21"/>
      <c r="C76" s="21"/>
      <c r="D76" s="21"/>
      <c r="E76" s="21"/>
      <c r="F76" s="21"/>
      <c r="G76" s="21"/>
      <c r="H76" s="21"/>
      <c r="I76" s="21"/>
      <c r="J76" s="21"/>
      <c r="K76" s="21"/>
      <c r="L76" s="21"/>
      <c r="M76" s="21"/>
      <c r="N76" s="21"/>
      <c r="O76" s="21"/>
      <c r="P76" s="21"/>
      <c r="Q76" s="21"/>
      <c r="R76" s="21"/>
      <c r="S76" s="21"/>
      <c r="T76" s="21"/>
      <c r="U76" s="21"/>
      <c r="V76" s="21"/>
      <c r="W76" s="21"/>
    </row>
    <row r="77" spans="1:23" x14ac:dyDescent="0.3">
      <c r="A77" s="21"/>
      <c r="B77" s="21"/>
      <c r="C77" s="21"/>
      <c r="D77" s="21"/>
      <c r="E77" s="21"/>
      <c r="F77" s="21"/>
      <c r="G77" s="21"/>
      <c r="H77" s="21"/>
      <c r="I77" s="21"/>
      <c r="J77" s="21"/>
      <c r="K77" s="21"/>
      <c r="L77" s="21"/>
      <c r="M77" s="21"/>
      <c r="N77" s="21"/>
      <c r="O77" s="21"/>
      <c r="P77" s="21"/>
      <c r="Q77" s="21"/>
      <c r="R77" s="21"/>
      <c r="S77" s="21"/>
      <c r="T77" s="21"/>
      <c r="U77" s="21"/>
      <c r="V77" s="21"/>
      <c r="W77" s="21"/>
    </row>
    <row r="78" spans="1:23" x14ac:dyDescent="0.3">
      <c r="A78" s="21"/>
      <c r="B78" s="21"/>
      <c r="C78" s="21"/>
      <c r="D78" s="21"/>
      <c r="E78" s="21"/>
      <c r="F78" s="21"/>
      <c r="G78" s="21"/>
      <c r="H78" s="21"/>
      <c r="I78" s="21"/>
      <c r="J78" s="21"/>
      <c r="K78" s="21"/>
      <c r="L78" s="21"/>
      <c r="M78" s="21"/>
      <c r="N78" s="21"/>
      <c r="O78" s="21"/>
      <c r="P78" s="21"/>
      <c r="Q78" s="21"/>
      <c r="R78" s="21"/>
      <c r="S78" s="21"/>
      <c r="T78" s="21"/>
      <c r="U78" s="21"/>
      <c r="V78" s="21"/>
      <c r="W78" s="21"/>
    </row>
    <row r="79" spans="1:23" x14ac:dyDescent="0.3">
      <c r="A79" s="21"/>
      <c r="B79" s="21"/>
      <c r="C79" s="21"/>
      <c r="D79" s="21"/>
      <c r="E79" s="21"/>
      <c r="F79" s="21"/>
      <c r="G79" s="21"/>
      <c r="H79" s="21"/>
      <c r="I79" s="21"/>
      <c r="J79" s="21"/>
      <c r="K79" s="21"/>
      <c r="L79" s="21"/>
      <c r="M79" s="21"/>
      <c r="N79" s="21"/>
      <c r="O79" s="21"/>
      <c r="P79" s="21"/>
      <c r="Q79" s="21"/>
      <c r="R79" s="21"/>
      <c r="S79" s="21"/>
      <c r="T79" s="21"/>
      <c r="U79" s="21"/>
      <c r="V79" s="21"/>
      <c r="W79" s="21"/>
    </row>
    <row r="80" spans="1:23" x14ac:dyDescent="0.3">
      <c r="A80" s="21"/>
      <c r="B80" s="21"/>
      <c r="C80" s="21"/>
      <c r="D80" s="21"/>
      <c r="E80" s="21"/>
      <c r="F80" s="21"/>
      <c r="G80" s="21"/>
      <c r="H80" s="21"/>
      <c r="I80" s="21"/>
      <c r="J80" s="21"/>
      <c r="K80" s="21"/>
      <c r="L80" s="21"/>
      <c r="M80" s="21"/>
      <c r="N80" s="21"/>
      <c r="O80" s="21"/>
      <c r="P80" s="21"/>
      <c r="Q80" s="21"/>
      <c r="R80" s="21"/>
      <c r="S80" s="21"/>
      <c r="T80" s="21"/>
      <c r="U80" s="21"/>
      <c r="V80" s="21"/>
      <c r="W80" s="21"/>
    </row>
    <row r="81" spans="1:23" x14ac:dyDescent="0.3">
      <c r="A81" s="21"/>
      <c r="B81" s="21"/>
      <c r="C81" s="21"/>
      <c r="D81" s="21"/>
      <c r="E81" s="21"/>
      <c r="F81" s="21"/>
      <c r="G81" s="21"/>
      <c r="H81" s="21"/>
      <c r="I81" s="21"/>
      <c r="J81" s="21"/>
      <c r="K81" s="21"/>
      <c r="L81" s="21"/>
      <c r="M81" s="21"/>
      <c r="N81" s="21"/>
      <c r="O81" s="21"/>
      <c r="P81" s="21"/>
      <c r="Q81" s="21"/>
      <c r="R81" s="21"/>
      <c r="S81" s="21"/>
      <c r="T81" s="21"/>
      <c r="U81" s="21"/>
      <c r="V81" s="21"/>
      <c r="W81" s="21"/>
    </row>
    <row r="82" spans="1:23" x14ac:dyDescent="0.3">
      <c r="A82" s="21"/>
      <c r="B82" s="21"/>
      <c r="C82" s="21"/>
      <c r="D82" s="21"/>
      <c r="E82" s="21"/>
      <c r="F82" s="21"/>
      <c r="G82" s="21"/>
      <c r="H82" s="21"/>
      <c r="I82" s="21"/>
      <c r="J82" s="21"/>
      <c r="K82" s="21"/>
      <c r="L82" s="21"/>
      <c r="M82" s="21"/>
      <c r="N82" s="21"/>
      <c r="O82" s="21"/>
      <c r="P82" s="21"/>
      <c r="Q82" s="21"/>
      <c r="R82" s="21"/>
      <c r="S82" s="21"/>
      <c r="T82" s="21"/>
      <c r="U82" s="21"/>
      <c r="V82" s="21"/>
      <c r="W82" s="21"/>
    </row>
    <row r="83" spans="1:23" x14ac:dyDescent="0.3">
      <c r="A83" s="21"/>
      <c r="B83" s="21"/>
      <c r="C83" s="21"/>
      <c r="D83" s="21"/>
      <c r="E83" s="21"/>
      <c r="F83" s="21"/>
      <c r="G83" s="21"/>
      <c r="H83" s="21"/>
      <c r="I83" s="21"/>
      <c r="J83" s="21"/>
      <c r="K83" s="21"/>
      <c r="L83" s="21"/>
      <c r="M83" s="21"/>
      <c r="N83" s="21"/>
      <c r="O83" s="21"/>
      <c r="P83" s="21"/>
      <c r="Q83" s="21"/>
      <c r="R83" s="21"/>
      <c r="S83" s="21"/>
      <c r="T83" s="21"/>
      <c r="U83" s="21"/>
      <c r="V83" s="21"/>
      <c r="W83" s="21"/>
    </row>
    <row r="84" spans="1:23" x14ac:dyDescent="0.3">
      <c r="A84" s="21"/>
      <c r="B84" s="21"/>
      <c r="C84" s="21"/>
      <c r="D84" s="21"/>
      <c r="E84" s="21"/>
      <c r="F84" s="21"/>
      <c r="G84" s="21"/>
      <c r="H84" s="21"/>
      <c r="I84" s="21"/>
      <c r="J84" s="21"/>
      <c r="K84" s="21"/>
      <c r="L84" s="21"/>
      <c r="M84" s="21"/>
      <c r="N84" s="21"/>
      <c r="O84" s="21"/>
      <c r="P84" s="21"/>
      <c r="Q84" s="21"/>
      <c r="R84" s="21"/>
      <c r="S84" s="21"/>
      <c r="T84" s="21"/>
      <c r="U84" s="21"/>
      <c r="V84" s="21"/>
      <c r="W84" s="21"/>
    </row>
    <row r="85" spans="1:23" x14ac:dyDescent="0.3">
      <c r="A85" s="21"/>
      <c r="B85" s="21"/>
      <c r="C85" s="21"/>
      <c r="D85" s="21"/>
      <c r="E85" s="21"/>
      <c r="F85" s="21"/>
      <c r="G85" s="21"/>
      <c r="H85" s="21"/>
      <c r="I85" s="21"/>
      <c r="J85" s="21"/>
      <c r="K85" s="21"/>
      <c r="L85" s="21"/>
      <c r="M85" s="21"/>
      <c r="N85" s="21"/>
      <c r="O85" s="21"/>
      <c r="P85" s="21"/>
      <c r="Q85" s="21"/>
      <c r="R85" s="21"/>
      <c r="S85" s="21"/>
      <c r="T85" s="21"/>
      <c r="U85" s="21"/>
      <c r="V85" s="21"/>
      <c r="W85" s="21"/>
    </row>
    <row r="86" spans="1:23" x14ac:dyDescent="0.3">
      <c r="A86" s="21"/>
      <c r="B86" s="21"/>
      <c r="C86" s="21"/>
      <c r="D86" s="21"/>
      <c r="E86" s="21"/>
      <c r="F86" s="21"/>
      <c r="G86" s="21"/>
      <c r="H86" s="21"/>
      <c r="I86" s="21"/>
      <c r="J86" s="21"/>
      <c r="K86" s="21"/>
      <c r="L86" s="21"/>
      <c r="M86" s="21"/>
      <c r="N86" s="21"/>
      <c r="O86" s="21"/>
      <c r="P86" s="21"/>
      <c r="Q86" s="21"/>
      <c r="R86" s="21"/>
      <c r="S86" s="21"/>
      <c r="T86" s="21"/>
      <c r="U86" s="21"/>
      <c r="V86" s="21"/>
      <c r="W86" s="21"/>
    </row>
    <row r="87" spans="1:23" x14ac:dyDescent="0.3">
      <c r="A87" s="21"/>
      <c r="B87" s="21"/>
      <c r="C87" s="21"/>
      <c r="D87" s="21"/>
      <c r="E87" s="21"/>
      <c r="F87" s="21"/>
      <c r="G87" s="21"/>
      <c r="H87" s="21"/>
      <c r="I87" s="21"/>
      <c r="J87" s="21"/>
      <c r="K87" s="21"/>
      <c r="L87" s="21"/>
      <c r="M87" s="21"/>
      <c r="N87" s="21"/>
      <c r="O87" s="21"/>
      <c r="P87" s="21"/>
      <c r="Q87" s="21"/>
      <c r="R87" s="21"/>
      <c r="S87" s="21"/>
      <c r="T87" s="21"/>
      <c r="U87" s="21"/>
      <c r="V87" s="21"/>
      <c r="W87" s="21"/>
    </row>
    <row r="88" spans="1:23" x14ac:dyDescent="0.3">
      <c r="A88" s="21"/>
      <c r="B88" s="21"/>
      <c r="C88" s="21"/>
      <c r="D88" s="21"/>
      <c r="E88" s="21"/>
      <c r="F88" s="21"/>
      <c r="G88" s="21"/>
      <c r="H88" s="21"/>
      <c r="I88" s="21"/>
      <c r="J88" s="21"/>
      <c r="K88" s="21"/>
      <c r="L88" s="21"/>
      <c r="M88" s="21"/>
      <c r="N88" s="21"/>
      <c r="O88" s="21"/>
      <c r="P88" s="21"/>
      <c r="Q88" s="21"/>
      <c r="R88" s="21"/>
      <c r="S88" s="21"/>
      <c r="T88" s="21"/>
      <c r="U88" s="21"/>
      <c r="V88" s="21"/>
      <c r="W88" s="21"/>
    </row>
    <row r="89" spans="1:23" x14ac:dyDescent="0.3">
      <c r="A89" s="21"/>
      <c r="B89" s="21"/>
      <c r="C89" s="21"/>
      <c r="D89" s="21"/>
      <c r="E89" s="21"/>
      <c r="F89" s="21"/>
      <c r="G89" s="21"/>
      <c r="H89" s="21"/>
      <c r="I89" s="21"/>
      <c r="J89" s="21"/>
      <c r="K89" s="21"/>
      <c r="L89" s="21"/>
      <c r="M89" s="21"/>
      <c r="N89" s="21"/>
      <c r="O89" s="21"/>
      <c r="P89" s="21"/>
      <c r="Q89" s="21"/>
      <c r="R89" s="21"/>
      <c r="S89" s="21"/>
      <c r="T89" s="21"/>
      <c r="U89" s="21"/>
      <c r="V89" s="21"/>
      <c r="W89" s="21"/>
    </row>
    <row r="90" spans="1:23" x14ac:dyDescent="0.3">
      <c r="A90" s="21"/>
      <c r="B90" s="21"/>
      <c r="C90" s="21"/>
      <c r="D90" s="21"/>
      <c r="E90" s="21"/>
      <c r="F90" s="21"/>
      <c r="G90" s="21"/>
      <c r="H90" s="21"/>
      <c r="I90" s="21"/>
      <c r="J90" s="21"/>
      <c r="K90" s="21"/>
      <c r="L90" s="21"/>
      <c r="M90" s="21"/>
      <c r="N90" s="21"/>
      <c r="O90" s="21"/>
      <c r="P90" s="21"/>
      <c r="Q90" s="21"/>
      <c r="R90" s="21"/>
      <c r="S90" s="21"/>
      <c r="T90" s="21"/>
      <c r="U90" s="21"/>
      <c r="V90" s="21"/>
      <c r="W90" s="21"/>
    </row>
    <row r="91" spans="1:23" x14ac:dyDescent="0.3">
      <c r="A91" s="21"/>
      <c r="B91" s="21"/>
      <c r="C91" s="21"/>
      <c r="D91" s="21"/>
      <c r="E91" s="21"/>
      <c r="F91" s="21"/>
      <c r="G91" s="21"/>
      <c r="H91" s="21"/>
      <c r="I91" s="21"/>
      <c r="J91" s="21"/>
      <c r="K91" s="21"/>
      <c r="L91" s="21"/>
      <c r="M91" s="21"/>
      <c r="N91" s="21"/>
      <c r="O91" s="21"/>
      <c r="P91" s="21"/>
      <c r="Q91" s="21"/>
      <c r="R91" s="21"/>
      <c r="S91" s="21"/>
      <c r="T91" s="21"/>
      <c r="U91" s="21"/>
      <c r="V91" s="21"/>
      <c r="W91" s="21"/>
    </row>
    <row r="92" spans="1:23" x14ac:dyDescent="0.3">
      <c r="A92" s="21"/>
      <c r="B92" s="21"/>
      <c r="C92" s="21"/>
      <c r="D92" s="21"/>
      <c r="E92" s="21"/>
      <c r="F92" s="21"/>
      <c r="G92" s="21"/>
      <c r="H92" s="21"/>
      <c r="I92" s="21"/>
      <c r="J92" s="21"/>
      <c r="K92" s="21"/>
      <c r="L92" s="21"/>
      <c r="M92" s="21"/>
      <c r="N92" s="21"/>
      <c r="O92" s="21"/>
      <c r="V92" s="21"/>
      <c r="W92" s="21"/>
    </row>
    <row r="93" spans="1:23" x14ac:dyDescent="0.3">
      <c r="A93" s="21"/>
      <c r="B93" s="21"/>
      <c r="C93" s="21"/>
      <c r="D93" s="21"/>
      <c r="E93" s="21"/>
      <c r="F93" s="21"/>
      <c r="G93" s="21"/>
      <c r="H93" s="21"/>
      <c r="I93" s="21"/>
      <c r="J93" s="21"/>
      <c r="K93" s="21"/>
      <c r="L93" s="21"/>
      <c r="M93" s="21"/>
      <c r="N93" s="21"/>
      <c r="O93" s="21"/>
      <c r="V93" s="21"/>
      <c r="W93" s="21"/>
    </row>
    <row r="94" spans="1:23" x14ac:dyDescent="0.3">
      <c r="A94" s="21"/>
      <c r="B94" s="21"/>
      <c r="C94" s="21"/>
      <c r="D94" s="21"/>
      <c r="E94" s="21"/>
      <c r="F94" s="21"/>
      <c r="G94" s="21"/>
      <c r="H94" s="21"/>
      <c r="I94" s="21"/>
      <c r="J94" s="21"/>
      <c r="K94" s="21"/>
      <c r="L94" s="21"/>
      <c r="M94" s="21"/>
      <c r="N94" s="21"/>
      <c r="O94" s="21"/>
    </row>
    <row r="95" spans="1:23" x14ac:dyDescent="0.3">
      <c r="A95" s="21"/>
      <c r="B95" s="21"/>
      <c r="C95" s="21"/>
      <c r="D95" s="21"/>
      <c r="E95" s="21"/>
      <c r="F95" s="21"/>
      <c r="G95" s="21"/>
      <c r="H95" s="21"/>
      <c r="I95" s="21"/>
      <c r="J95" s="21"/>
      <c r="K95" s="21"/>
      <c r="L95" s="21"/>
      <c r="M95" s="21"/>
      <c r="N95" s="21"/>
      <c r="O95" s="21"/>
    </row>
    <row r="96" spans="1:23" x14ac:dyDescent="0.3">
      <c r="A96" s="21"/>
      <c r="B96" s="21"/>
      <c r="C96" s="21"/>
      <c r="D96" s="21"/>
      <c r="E96" s="21"/>
      <c r="F96" s="21"/>
      <c r="G96" s="21"/>
      <c r="H96" s="21"/>
      <c r="I96" s="21"/>
      <c r="J96" s="21"/>
      <c r="K96" s="21"/>
      <c r="L96" s="21"/>
      <c r="M96" s="21"/>
    </row>
    <row r="97" spans="1:13" x14ac:dyDescent="0.3">
      <c r="A97" s="21"/>
      <c r="B97" s="21"/>
      <c r="C97" s="21"/>
      <c r="D97" s="21"/>
      <c r="E97" s="21"/>
      <c r="F97" s="21"/>
      <c r="G97" s="21"/>
      <c r="H97" s="21"/>
      <c r="I97" s="21"/>
      <c r="J97" s="21"/>
      <c r="K97" s="21"/>
      <c r="L97" s="21"/>
      <c r="M97" s="21"/>
    </row>
    <row r="232" spans="1:31" x14ac:dyDescent="0.3">
      <c r="P232" s="20"/>
      <c r="Q232" s="20"/>
      <c r="R232" s="20"/>
      <c r="S232" s="20"/>
      <c r="T232" s="20"/>
      <c r="U232" s="20"/>
    </row>
    <row r="233" spans="1:31" x14ac:dyDescent="0.3">
      <c r="P233" s="20"/>
      <c r="Q233" s="20"/>
      <c r="R233" s="20"/>
      <c r="S233" s="20"/>
      <c r="T233" s="20"/>
      <c r="U233" s="20"/>
    </row>
    <row r="234" spans="1:31" x14ac:dyDescent="0.3">
      <c r="P234" s="20"/>
      <c r="Q234" s="20"/>
      <c r="R234" s="20"/>
      <c r="S234" s="20"/>
      <c r="T234" s="20"/>
      <c r="U234" s="20"/>
      <c r="V234" s="20"/>
      <c r="W234" s="20"/>
      <c r="X234" s="20"/>
    </row>
    <row r="235" spans="1:31" x14ac:dyDescent="0.3">
      <c r="P235" s="20"/>
      <c r="Q235" s="20"/>
      <c r="R235" s="20"/>
      <c r="S235" s="20"/>
      <c r="T235" s="20"/>
      <c r="U235" s="20"/>
      <c r="V235" s="20"/>
      <c r="W235" s="20"/>
      <c r="X235" s="20"/>
    </row>
    <row r="236" spans="1:31" x14ac:dyDescent="0.3">
      <c r="N236" s="20"/>
      <c r="O236" s="20"/>
      <c r="P236" s="20"/>
      <c r="Q236" s="20"/>
      <c r="R236" s="20"/>
      <c r="S236" s="20"/>
      <c r="T236" s="20"/>
      <c r="U236" s="20"/>
      <c r="V236" s="20"/>
      <c r="W236" s="20"/>
      <c r="X236" s="20"/>
    </row>
    <row r="237" spans="1:31" x14ac:dyDescent="0.3">
      <c r="N237" s="20"/>
      <c r="O237" s="20"/>
      <c r="P237" s="20"/>
      <c r="Q237" s="20"/>
      <c r="R237" s="20"/>
      <c r="S237" s="20"/>
      <c r="T237" s="20"/>
      <c r="U237" s="20"/>
      <c r="V237" s="20"/>
      <c r="W237" s="20"/>
      <c r="X237" s="20"/>
    </row>
    <row r="238" spans="1:31" x14ac:dyDescent="0.3">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row>
    <row r="239" spans="1:31" x14ac:dyDescent="0.3">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row>
    <row r="240" spans="1:31" x14ac:dyDescent="0.3">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row>
    <row r="241" spans="1:31" x14ac:dyDescent="0.3">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row>
    <row r="242" spans="1:31" x14ac:dyDescent="0.3">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row>
    <row r="243" spans="1:31" x14ac:dyDescent="0.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row>
    <row r="244" spans="1:31" x14ac:dyDescent="0.3">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row>
    <row r="245" spans="1:31" x14ac:dyDescent="0.3">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row>
    <row r="246" spans="1:31" x14ac:dyDescent="0.3">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row>
    <row r="247" spans="1:31" x14ac:dyDescent="0.3">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row>
    <row r="248" spans="1:31" x14ac:dyDescent="0.3">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row>
    <row r="249" spans="1:31" x14ac:dyDescent="0.3">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row>
    <row r="250" spans="1:31" x14ac:dyDescent="0.3">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row>
    <row r="251" spans="1:31" x14ac:dyDescent="0.3">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row>
    <row r="252" spans="1:31" x14ac:dyDescent="0.3">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row>
    <row r="253" spans="1:31" x14ac:dyDescent="0.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row>
    <row r="254" spans="1:31" x14ac:dyDescent="0.3">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row>
    <row r="255" spans="1:31" x14ac:dyDescent="0.3">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row>
    <row r="256" spans="1:31" x14ac:dyDescent="0.3">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row>
    <row r="257" spans="1:31" x14ac:dyDescent="0.3">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row>
    <row r="258" spans="1:31" x14ac:dyDescent="0.3">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row>
    <row r="259" spans="1:31" x14ac:dyDescent="0.3">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row>
    <row r="260" spans="1:31" x14ac:dyDescent="0.3">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row>
    <row r="261" spans="1:31" x14ac:dyDescent="0.3">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row>
    <row r="262" spans="1:31" x14ac:dyDescent="0.3">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row>
    <row r="263" spans="1:31" x14ac:dyDescent="0.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row>
    <row r="264" spans="1:31" x14ac:dyDescent="0.3">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row>
    <row r="265" spans="1:31" x14ac:dyDescent="0.3">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row>
    <row r="266" spans="1:31" x14ac:dyDescent="0.3">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row>
    <row r="267" spans="1:31" x14ac:dyDescent="0.3">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row>
    <row r="268" spans="1:31" x14ac:dyDescent="0.3">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row>
    <row r="269" spans="1:31" x14ac:dyDescent="0.3">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row>
    <row r="270" spans="1:31" x14ac:dyDescent="0.3">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row>
    <row r="271" spans="1:31" x14ac:dyDescent="0.3">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row>
    <row r="272" spans="1:31" x14ac:dyDescent="0.3">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row>
    <row r="273" spans="1:31" x14ac:dyDescent="0.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row>
    <row r="274" spans="1:31" x14ac:dyDescent="0.3">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row>
    <row r="275" spans="1:31" x14ac:dyDescent="0.3">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row>
    <row r="276" spans="1:31" x14ac:dyDescent="0.3">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row>
    <row r="277" spans="1:31" x14ac:dyDescent="0.3">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row>
    <row r="278" spans="1:31" x14ac:dyDescent="0.3">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row>
    <row r="279" spans="1:31" x14ac:dyDescent="0.3">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row>
    <row r="280" spans="1:31" x14ac:dyDescent="0.3">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row>
    <row r="281" spans="1:31" x14ac:dyDescent="0.3">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row>
    <row r="282" spans="1:31" x14ac:dyDescent="0.3">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row>
    <row r="283" spans="1:31" x14ac:dyDescent="0.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row>
    <row r="284" spans="1:31" x14ac:dyDescent="0.3">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row>
    <row r="285" spans="1:31" x14ac:dyDescent="0.3">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row>
    <row r="286" spans="1:31" x14ac:dyDescent="0.3">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row>
    <row r="287" spans="1:31" x14ac:dyDescent="0.3">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row>
    <row r="288" spans="1:31" x14ac:dyDescent="0.3">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row>
    <row r="289" spans="1:31" x14ac:dyDescent="0.3">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row>
    <row r="290" spans="1:31" x14ac:dyDescent="0.3">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row>
    <row r="291" spans="1:31" x14ac:dyDescent="0.3">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row>
    <row r="292" spans="1:31" x14ac:dyDescent="0.3">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row>
    <row r="293" spans="1:31" x14ac:dyDescent="0.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row>
    <row r="294" spans="1:31" x14ac:dyDescent="0.3">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row>
    <row r="295" spans="1:31" x14ac:dyDescent="0.3">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row>
    <row r="296" spans="1:31" x14ac:dyDescent="0.3">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row>
    <row r="297" spans="1:31" x14ac:dyDescent="0.3">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row>
    <row r="298" spans="1:31" x14ac:dyDescent="0.3">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row>
    <row r="299" spans="1:31" x14ac:dyDescent="0.3">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row>
    <row r="300" spans="1:31" x14ac:dyDescent="0.3">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row>
    <row r="301" spans="1:31" x14ac:dyDescent="0.3">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row>
    <row r="302" spans="1:31" x14ac:dyDescent="0.3">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row>
    <row r="303" spans="1:31" x14ac:dyDescent="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row>
    <row r="304" spans="1:31" x14ac:dyDescent="0.3">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row>
    <row r="305" spans="1:31" x14ac:dyDescent="0.3">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row>
    <row r="306" spans="1:31" x14ac:dyDescent="0.3">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row>
    <row r="307" spans="1:31" x14ac:dyDescent="0.3">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row>
    <row r="308" spans="1:31" x14ac:dyDescent="0.3">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row>
    <row r="309" spans="1:31" x14ac:dyDescent="0.3">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row>
    <row r="310" spans="1:31" x14ac:dyDescent="0.3">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row>
    <row r="311" spans="1:31" x14ac:dyDescent="0.3">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row>
    <row r="312" spans="1:31" x14ac:dyDescent="0.3">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row>
    <row r="313" spans="1:31" x14ac:dyDescent="0.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row>
    <row r="314" spans="1:31" x14ac:dyDescent="0.3">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row>
    <row r="315" spans="1:31" x14ac:dyDescent="0.3">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row>
    <row r="316" spans="1:31" x14ac:dyDescent="0.3">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row>
    <row r="317" spans="1:31" x14ac:dyDescent="0.3">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row>
    <row r="318" spans="1:31" x14ac:dyDescent="0.3">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row>
    <row r="319" spans="1:31" x14ac:dyDescent="0.3">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row>
    <row r="320" spans="1:31" x14ac:dyDescent="0.3">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row>
    <row r="321" spans="1:31" x14ac:dyDescent="0.3">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row>
    <row r="322" spans="1:31" x14ac:dyDescent="0.3">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row>
    <row r="323" spans="1:31" x14ac:dyDescent="0.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row>
    <row r="324" spans="1:31" x14ac:dyDescent="0.3">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row>
    <row r="325" spans="1:31" x14ac:dyDescent="0.3">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row>
    <row r="326" spans="1:31" x14ac:dyDescent="0.3">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row>
    <row r="327" spans="1:31" x14ac:dyDescent="0.3">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row>
    <row r="328" spans="1:31" x14ac:dyDescent="0.3">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row>
    <row r="329" spans="1:31" x14ac:dyDescent="0.3">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row>
    <row r="330" spans="1:31" x14ac:dyDescent="0.3">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row>
    <row r="331" spans="1:31" x14ac:dyDescent="0.3">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row>
    <row r="332" spans="1:31" x14ac:dyDescent="0.3">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row>
    <row r="333" spans="1:31" x14ac:dyDescent="0.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row>
    <row r="334" spans="1:31" x14ac:dyDescent="0.3">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row>
    <row r="335" spans="1:31" x14ac:dyDescent="0.3">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row>
    <row r="336" spans="1:31" x14ac:dyDescent="0.3">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row>
    <row r="337" spans="1:31" x14ac:dyDescent="0.3">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row>
    <row r="338" spans="1:31" x14ac:dyDescent="0.3">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row>
    <row r="339" spans="1:31" x14ac:dyDescent="0.3">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row>
    <row r="340" spans="1:31" x14ac:dyDescent="0.3">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row>
    <row r="341" spans="1:31" x14ac:dyDescent="0.3">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row>
    <row r="342" spans="1:31" x14ac:dyDescent="0.3">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row>
    <row r="343" spans="1:31" x14ac:dyDescent="0.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row>
    <row r="344" spans="1:31" x14ac:dyDescent="0.3">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row>
    <row r="345" spans="1:31" x14ac:dyDescent="0.3">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row>
    <row r="346" spans="1:31" x14ac:dyDescent="0.3">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row>
    <row r="347" spans="1:31" x14ac:dyDescent="0.3">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row>
    <row r="348" spans="1:31" x14ac:dyDescent="0.3">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row>
    <row r="349" spans="1:31" x14ac:dyDescent="0.3">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row>
    <row r="350" spans="1:31" x14ac:dyDescent="0.3">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row>
    <row r="351" spans="1:31" x14ac:dyDescent="0.3">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row>
    <row r="352" spans="1:31" x14ac:dyDescent="0.3">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row>
    <row r="353" spans="1:31" x14ac:dyDescent="0.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row>
    <row r="354" spans="1:31" x14ac:dyDescent="0.3">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row>
    <row r="355" spans="1:31" x14ac:dyDescent="0.3">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row>
    <row r="356" spans="1:31" x14ac:dyDescent="0.3">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row>
    <row r="357" spans="1:31" x14ac:dyDescent="0.3">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row>
    <row r="358" spans="1:31" x14ac:dyDescent="0.3">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row>
    <row r="359" spans="1:31" x14ac:dyDescent="0.3">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row>
    <row r="360" spans="1:31" x14ac:dyDescent="0.3">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row>
    <row r="361" spans="1:31" x14ac:dyDescent="0.3">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row>
    <row r="362" spans="1:31" x14ac:dyDescent="0.3">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row>
    <row r="363" spans="1:31" x14ac:dyDescent="0.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row>
    <row r="364" spans="1:31" x14ac:dyDescent="0.3">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row>
    <row r="365" spans="1:31" x14ac:dyDescent="0.3">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row>
    <row r="366" spans="1:31" x14ac:dyDescent="0.3">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row>
    <row r="367" spans="1:31" x14ac:dyDescent="0.3">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row>
    <row r="368" spans="1:31" x14ac:dyDescent="0.3">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row>
    <row r="369" spans="1:31" x14ac:dyDescent="0.3">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row>
    <row r="370" spans="1:31" x14ac:dyDescent="0.3">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row>
    <row r="371" spans="1:31" x14ac:dyDescent="0.3">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row>
    <row r="372" spans="1:31" x14ac:dyDescent="0.3">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row>
    <row r="373" spans="1:31" x14ac:dyDescent="0.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row>
    <row r="374" spans="1:31" x14ac:dyDescent="0.3">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row>
    <row r="375" spans="1:31" x14ac:dyDescent="0.3">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row>
    <row r="376" spans="1:31" x14ac:dyDescent="0.3">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row>
    <row r="377" spans="1:31" x14ac:dyDescent="0.3">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row>
    <row r="378" spans="1:31" x14ac:dyDescent="0.3">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row>
    <row r="379" spans="1:31" x14ac:dyDescent="0.3">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row>
    <row r="380" spans="1:31" x14ac:dyDescent="0.3">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row>
    <row r="381" spans="1:31" x14ac:dyDescent="0.3">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row>
    <row r="382" spans="1:31" x14ac:dyDescent="0.3">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row>
    <row r="383" spans="1:31" x14ac:dyDescent="0.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row>
    <row r="384" spans="1:31" x14ac:dyDescent="0.3">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row>
    <row r="385" spans="1:31" x14ac:dyDescent="0.3">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row>
    <row r="386" spans="1:31" x14ac:dyDescent="0.3">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row>
    <row r="387" spans="1:31" x14ac:dyDescent="0.3">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row>
    <row r="388" spans="1:31" x14ac:dyDescent="0.3">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row>
    <row r="389" spans="1:31" x14ac:dyDescent="0.3">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row>
    <row r="390" spans="1:31" x14ac:dyDescent="0.3">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row>
    <row r="391" spans="1:31" x14ac:dyDescent="0.3">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row>
    <row r="392" spans="1:31" x14ac:dyDescent="0.3">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row>
    <row r="393" spans="1:31" x14ac:dyDescent="0.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row>
    <row r="394" spans="1:31" x14ac:dyDescent="0.3">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row>
    <row r="395" spans="1:31" x14ac:dyDescent="0.3">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row>
    <row r="396" spans="1:31" x14ac:dyDescent="0.3">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row>
    <row r="397" spans="1:31" x14ac:dyDescent="0.3">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row>
    <row r="398" spans="1:31" x14ac:dyDescent="0.3">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row>
    <row r="399" spans="1:31" x14ac:dyDescent="0.3">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row>
    <row r="400" spans="1:31" x14ac:dyDescent="0.3">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row>
    <row r="401" spans="1:31" x14ac:dyDescent="0.3">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row>
    <row r="402" spans="1:31" x14ac:dyDescent="0.3">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row>
    <row r="403" spans="1:31" x14ac:dyDescent="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row>
    <row r="404" spans="1:31" x14ac:dyDescent="0.3">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row>
    <row r="405" spans="1:31" x14ac:dyDescent="0.3">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row>
    <row r="406" spans="1:31" x14ac:dyDescent="0.3">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row>
    <row r="407" spans="1:31" x14ac:dyDescent="0.3">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row>
    <row r="408" spans="1:31" x14ac:dyDescent="0.3">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row>
    <row r="409" spans="1:31" x14ac:dyDescent="0.3">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row>
    <row r="410" spans="1:31" x14ac:dyDescent="0.3">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row>
    <row r="411" spans="1:31" x14ac:dyDescent="0.3">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row>
    <row r="412" spans="1:31" x14ac:dyDescent="0.3">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row>
    <row r="413" spans="1:31" x14ac:dyDescent="0.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row>
    <row r="414" spans="1:31" x14ac:dyDescent="0.3">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row>
    <row r="415" spans="1:31" x14ac:dyDescent="0.3">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row>
    <row r="416" spans="1:31" x14ac:dyDescent="0.3">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row>
    <row r="417" spans="1:31" x14ac:dyDescent="0.3">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row>
    <row r="418" spans="1:31" x14ac:dyDescent="0.3">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row>
    <row r="419" spans="1:31" x14ac:dyDescent="0.3">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row>
    <row r="420" spans="1:31" x14ac:dyDescent="0.3">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row>
    <row r="421" spans="1:31" x14ac:dyDescent="0.3">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row>
    <row r="422" spans="1:31" x14ac:dyDescent="0.3">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row>
    <row r="423" spans="1:31" x14ac:dyDescent="0.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row>
    <row r="424" spans="1:31" x14ac:dyDescent="0.3">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row>
    <row r="425" spans="1:31" x14ac:dyDescent="0.3">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row>
    <row r="426" spans="1:31" x14ac:dyDescent="0.3">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row>
    <row r="427" spans="1:31" x14ac:dyDescent="0.3">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row>
    <row r="428" spans="1:31" x14ac:dyDescent="0.3">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row>
    <row r="429" spans="1:31" x14ac:dyDescent="0.3">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row>
    <row r="430" spans="1:31" x14ac:dyDescent="0.3">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row>
    <row r="431" spans="1:31" x14ac:dyDescent="0.3">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row>
    <row r="432" spans="1:31" x14ac:dyDescent="0.3">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row>
    <row r="433" spans="1:31" x14ac:dyDescent="0.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row>
    <row r="434" spans="1:31" x14ac:dyDescent="0.3">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row>
    <row r="435" spans="1:31" x14ac:dyDescent="0.3">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row>
    <row r="436" spans="1:31" x14ac:dyDescent="0.3">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row>
    <row r="437" spans="1:31" x14ac:dyDescent="0.3">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row>
    <row r="438" spans="1:31" x14ac:dyDescent="0.3">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row>
    <row r="439" spans="1:31" x14ac:dyDescent="0.3">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row>
    <row r="440" spans="1:31" x14ac:dyDescent="0.3">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row>
    <row r="441" spans="1:31" x14ac:dyDescent="0.3">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row>
    <row r="442" spans="1:31" x14ac:dyDescent="0.3">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row>
    <row r="443" spans="1:31" x14ac:dyDescent="0.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row>
    <row r="444" spans="1:31" x14ac:dyDescent="0.3">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row>
    <row r="445" spans="1:31" x14ac:dyDescent="0.3">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row>
    <row r="446" spans="1:31" x14ac:dyDescent="0.3">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row>
    <row r="447" spans="1:31" x14ac:dyDescent="0.3">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row>
    <row r="448" spans="1:31" x14ac:dyDescent="0.3">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row>
    <row r="449" spans="1:31" x14ac:dyDescent="0.3">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row>
    <row r="450" spans="1:31" x14ac:dyDescent="0.3">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row>
    <row r="451" spans="1:31" x14ac:dyDescent="0.3">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row>
    <row r="452" spans="1:31" x14ac:dyDescent="0.3">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row>
    <row r="453" spans="1:31" x14ac:dyDescent="0.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row>
    <row r="454" spans="1:31" x14ac:dyDescent="0.3">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row>
    <row r="455" spans="1:31" x14ac:dyDescent="0.3">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row>
    <row r="456" spans="1:31" x14ac:dyDescent="0.3">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row>
    <row r="457" spans="1:31" x14ac:dyDescent="0.3">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row>
    <row r="458" spans="1:31" x14ac:dyDescent="0.3">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row>
    <row r="459" spans="1:31" x14ac:dyDescent="0.3">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row>
    <row r="460" spans="1:31" x14ac:dyDescent="0.3">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row>
    <row r="461" spans="1:31" x14ac:dyDescent="0.3">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row>
    <row r="462" spans="1:31" x14ac:dyDescent="0.3">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row>
    <row r="463" spans="1:31" x14ac:dyDescent="0.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row>
    <row r="464" spans="1:31" x14ac:dyDescent="0.3">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row>
    <row r="465" spans="1:31" x14ac:dyDescent="0.3">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row>
    <row r="466" spans="1:31" x14ac:dyDescent="0.3">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row>
    <row r="467" spans="1:31" x14ac:dyDescent="0.3">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row>
    <row r="468" spans="1:31" x14ac:dyDescent="0.3">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row>
    <row r="469" spans="1:31" x14ac:dyDescent="0.3">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row>
    <row r="470" spans="1:31" x14ac:dyDescent="0.3">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row>
    <row r="471" spans="1:31" x14ac:dyDescent="0.3">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row>
    <row r="472" spans="1:31" x14ac:dyDescent="0.3">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row>
    <row r="473" spans="1:31" x14ac:dyDescent="0.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row>
    <row r="474" spans="1:31" x14ac:dyDescent="0.3">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row>
    <row r="475" spans="1:31" x14ac:dyDescent="0.3">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row>
    <row r="476" spans="1:31" x14ac:dyDescent="0.3">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row>
    <row r="477" spans="1:31" x14ac:dyDescent="0.3">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row>
    <row r="478" spans="1:31" x14ac:dyDescent="0.3">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row>
    <row r="479" spans="1:31" x14ac:dyDescent="0.3">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row>
    <row r="480" spans="1:31" x14ac:dyDescent="0.3">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row>
    <row r="481" spans="1:31" x14ac:dyDescent="0.3">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row>
    <row r="482" spans="1:31" x14ac:dyDescent="0.3">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row>
    <row r="483" spans="1:31" x14ac:dyDescent="0.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row>
    <row r="484" spans="1:31" x14ac:dyDescent="0.3">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row>
    <row r="485" spans="1:31" x14ac:dyDescent="0.3">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row>
    <row r="486" spans="1:31" x14ac:dyDescent="0.3">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row>
    <row r="487" spans="1:31" x14ac:dyDescent="0.3">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row>
    <row r="488" spans="1:31" x14ac:dyDescent="0.3">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row>
    <row r="489" spans="1:31" x14ac:dyDescent="0.3">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row>
    <row r="490" spans="1:31" x14ac:dyDescent="0.3">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row>
    <row r="491" spans="1:31" x14ac:dyDescent="0.3">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row>
    <row r="492" spans="1:31" x14ac:dyDescent="0.3">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row>
    <row r="493" spans="1:31" x14ac:dyDescent="0.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row>
    <row r="494" spans="1:31" x14ac:dyDescent="0.3">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row>
    <row r="495" spans="1:31" x14ac:dyDescent="0.3">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row>
    <row r="496" spans="1:31" x14ac:dyDescent="0.3">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row>
    <row r="497" spans="1:31" x14ac:dyDescent="0.3">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row>
    <row r="498" spans="1:31" x14ac:dyDescent="0.3">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row>
    <row r="499" spans="1:31" x14ac:dyDescent="0.3">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row>
    <row r="500" spans="1:31" x14ac:dyDescent="0.3">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row>
    <row r="501" spans="1:31" x14ac:dyDescent="0.3">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row>
    <row r="502" spans="1:31" x14ac:dyDescent="0.3">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row>
    <row r="503" spans="1:31" x14ac:dyDescent="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row>
    <row r="504" spans="1:31" x14ac:dyDescent="0.3">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row>
    <row r="505" spans="1:31" x14ac:dyDescent="0.3">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row>
    <row r="506" spans="1:31" x14ac:dyDescent="0.3">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row>
    <row r="507" spans="1:31" x14ac:dyDescent="0.3">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row>
    <row r="508" spans="1:31" x14ac:dyDescent="0.3">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row>
    <row r="509" spans="1:31" x14ac:dyDescent="0.3">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row>
    <row r="510" spans="1:31" x14ac:dyDescent="0.3">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row>
    <row r="511" spans="1:31" x14ac:dyDescent="0.3">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row>
    <row r="512" spans="1:31" x14ac:dyDescent="0.3">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row>
    <row r="513" spans="1:31" x14ac:dyDescent="0.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row>
    <row r="514" spans="1:31" x14ac:dyDescent="0.3">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row>
    <row r="515" spans="1:31" x14ac:dyDescent="0.3">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row>
    <row r="516" spans="1:31" x14ac:dyDescent="0.3">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row>
    <row r="517" spans="1:31" x14ac:dyDescent="0.3">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row>
    <row r="518" spans="1:31" x14ac:dyDescent="0.3">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row>
    <row r="519" spans="1:31" x14ac:dyDescent="0.3">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row>
    <row r="520" spans="1:31" x14ac:dyDescent="0.3">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row>
    <row r="521" spans="1:31" x14ac:dyDescent="0.3">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row>
    <row r="522" spans="1:31" x14ac:dyDescent="0.3">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row>
    <row r="523" spans="1:31" x14ac:dyDescent="0.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row>
    <row r="524" spans="1:31" x14ac:dyDescent="0.3">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row>
    <row r="525" spans="1:31" x14ac:dyDescent="0.3">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row>
    <row r="526" spans="1:31" x14ac:dyDescent="0.3">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row>
    <row r="527" spans="1:31" x14ac:dyDescent="0.3">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row>
    <row r="528" spans="1:31" x14ac:dyDescent="0.3">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row>
    <row r="529" spans="1:31" x14ac:dyDescent="0.3">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row>
    <row r="530" spans="1:31" x14ac:dyDescent="0.3">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row>
    <row r="531" spans="1:31" x14ac:dyDescent="0.3">
      <c r="A531" s="20"/>
      <c r="B531" s="20"/>
      <c r="C531" s="20"/>
      <c r="D531" s="20"/>
      <c r="E531" s="20"/>
      <c r="F531" s="20"/>
      <c r="G531" s="20"/>
      <c r="H531" s="20"/>
      <c r="I531" s="20"/>
      <c r="J531" s="20"/>
      <c r="K531" s="20"/>
      <c r="L531" s="20"/>
      <c r="M531" s="20"/>
      <c r="N531" s="20"/>
      <c r="O531" s="20"/>
      <c r="V531" s="20"/>
      <c r="W531" s="20"/>
      <c r="X531" s="20"/>
      <c r="Y531" s="20"/>
      <c r="Z531" s="20"/>
      <c r="AA531" s="20"/>
      <c r="AB531" s="20"/>
      <c r="AC531" s="20"/>
      <c r="AD531" s="20"/>
      <c r="AE531" s="20"/>
    </row>
    <row r="532" spans="1:31" x14ac:dyDescent="0.3">
      <c r="A532" s="20"/>
      <c r="B532" s="20"/>
      <c r="C532" s="20"/>
      <c r="D532" s="20"/>
      <c r="E532" s="20"/>
      <c r="F532" s="20"/>
      <c r="G532" s="20"/>
      <c r="H532" s="20"/>
      <c r="I532" s="20"/>
      <c r="J532" s="20"/>
      <c r="K532" s="20"/>
      <c r="L532" s="20"/>
      <c r="M532" s="20"/>
      <c r="N532" s="20"/>
      <c r="O532" s="20"/>
      <c r="V532" s="20"/>
      <c r="W532" s="20"/>
      <c r="X532" s="20"/>
      <c r="Y532" s="20"/>
      <c r="Z532" s="20"/>
      <c r="AA532" s="20"/>
      <c r="AB532" s="20"/>
      <c r="AC532" s="20"/>
      <c r="AD532" s="20"/>
      <c r="AE532" s="20"/>
    </row>
    <row r="533" spans="1:31" x14ac:dyDescent="0.3">
      <c r="A533" s="20"/>
      <c r="B533" s="20"/>
      <c r="C533" s="20"/>
      <c r="D533" s="20"/>
      <c r="E533" s="20"/>
      <c r="F533" s="20"/>
      <c r="G533" s="20"/>
      <c r="H533" s="20"/>
      <c r="I533" s="20"/>
      <c r="J533" s="20"/>
      <c r="K533" s="20"/>
      <c r="L533" s="20"/>
      <c r="M533" s="20"/>
      <c r="N533" s="20"/>
      <c r="O533" s="20"/>
      <c r="Y533" s="20"/>
      <c r="Z533" s="20"/>
      <c r="AA533" s="20"/>
      <c r="AB533" s="20"/>
      <c r="AC533" s="20"/>
      <c r="AD533" s="20"/>
      <c r="AE533" s="20"/>
    </row>
    <row r="534" spans="1:31" x14ac:dyDescent="0.3">
      <c r="A534" s="20"/>
      <c r="B534" s="20"/>
      <c r="C534" s="20"/>
      <c r="D534" s="20"/>
      <c r="E534" s="20"/>
      <c r="F534" s="20"/>
      <c r="G534" s="20"/>
      <c r="H534" s="20"/>
      <c r="I534" s="20"/>
      <c r="J534" s="20"/>
      <c r="K534" s="20"/>
      <c r="L534" s="20"/>
      <c r="M534" s="20"/>
      <c r="N534" s="20"/>
      <c r="O534" s="20"/>
      <c r="Y534" s="20"/>
      <c r="Z534" s="20"/>
      <c r="AA534" s="20"/>
      <c r="AB534" s="20"/>
      <c r="AC534" s="20"/>
      <c r="AD534" s="20"/>
      <c r="AE534" s="20"/>
    </row>
    <row r="535" spans="1:31" x14ac:dyDescent="0.3">
      <c r="A535" s="20"/>
      <c r="B535" s="20"/>
      <c r="C535" s="20"/>
      <c r="D535" s="20"/>
      <c r="E535" s="20"/>
      <c r="F535" s="20"/>
      <c r="G535" s="20"/>
      <c r="H535" s="20"/>
      <c r="I535" s="20"/>
      <c r="J535" s="20"/>
      <c r="K535" s="20"/>
      <c r="L535" s="20"/>
      <c r="M535" s="20"/>
      <c r="Y535" s="20"/>
      <c r="Z535" s="20"/>
      <c r="AA535" s="20"/>
      <c r="AB535" s="20"/>
      <c r="AC535" s="20"/>
      <c r="AD535" s="20"/>
      <c r="AE535" s="20"/>
    </row>
    <row r="536" spans="1:31" x14ac:dyDescent="0.3">
      <c r="A536" s="20"/>
      <c r="B536" s="20"/>
      <c r="C536" s="20"/>
      <c r="D536" s="20"/>
      <c r="E536" s="20"/>
      <c r="F536" s="20"/>
      <c r="G536" s="20"/>
      <c r="H536" s="20"/>
      <c r="I536" s="20"/>
      <c r="J536" s="20"/>
      <c r="K536" s="20"/>
      <c r="L536" s="20"/>
      <c r="M536" s="20"/>
      <c r="Y536" s="20"/>
      <c r="Z536" s="20"/>
      <c r="AA536" s="20"/>
      <c r="AB536" s="20"/>
      <c r="AC536" s="20"/>
      <c r="AD536" s="20"/>
      <c r="AE536" s="20"/>
    </row>
  </sheetData>
  <conditionalFormatting sqref="P20:T36">
    <cfRule type="dataBar" priority="2">
      <dataBar>
        <cfvo type="num" val="0"/>
        <cfvo type="formula" val="MAX($P$20:$T$36)*2"/>
        <color theme="1" tint="0.249977111117893"/>
      </dataBar>
      <extLst>
        <ext xmlns:x14="http://schemas.microsoft.com/office/spreadsheetml/2009/9/main" uri="{B025F937-C7B1-47D3-B67F-A62EFF666E3E}">
          <x14:id>{C23B4014-497B-4E87-81BD-C8F09EEBDFF3}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4" id="{D96A8F68-FF3F-48CF-8BC5-4A32735750CC}">
            <xm:f>P$18=pivots!$J$33</xm:f>
            <x14:dxf>
              <fill>
                <patternFill>
                  <bgColor rgb="FFFFCC99"/>
                </patternFill>
              </fill>
              <border>
                <left style="thin">
                  <color theme="1" tint="0.24994659260841701"/>
                </left>
                <right style="thin">
                  <color theme="1" tint="0.24994659260841701"/>
                </right>
                <vertical/>
                <horizontal/>
              </border>
            </x14:dxf>
          </x14:cfRule>
          <xm:sqref>P18:T36</xm:sqref>
        </x14:conditionalFormatting>
        <x14:conditionalFormatting xmlns:xm="http://schemas.microsoft.com/office/excel/2006/main">
          <x14:cfRule type="dataBar" id="{C23B4014-497B-4E87-81BD-C8F09EEBDFF3}">
            <x14:dataBar minLength="0" maxLength="100" gradient="0">
              <x14:cfvo type="num">
                <xm:f>0</xm:f>
              </x14:cfvo>
              <x14:cfvo type="formula">
                <xm:f>MAX($P$20:$T$36)*2</xm:f>
              </x14:cfvo>
              <x14:negativeFillColor rgb="FFFF0000"/>
              <x14:axisColor rgb="FF000000"/>
            </x14:dataBar>
          </x14:cfRule>
          <xm:sqref>P20:T36</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C10" zoomScale="77" zoomScaleNormal="115" workbookViewId="0">
      <selection activeCell="D27" sqref="D26:D27"/>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pageSetup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G7"/>
  <sheetViews>
    <sheetView zoomScale="92" zoomScaleNormal="92" workbookViewId="0">
      <selection activeCell="H6" sqref="H6"/>
    </sheetView>
  </sheetViews>
  <sheetFormatPr defaultRowHeight="14.4" x14ac:dyDescent="0.3"/>
  <cols>
    <col min="5" max="5" width="10.8984375" customWidth="1"/>
    <col min="7" max="7" width="18.5" customWidth="1"/>
  </cols>
  <sheetData>
    <row r="2" spans="5:7" x14ac:dyDescent="0.3">
      <c r="E2" t="s">
        <v>1040</v>
      </c>
      <c r="G2" t="s">
        <v>1041</v>
      </c>
    </row>
    <row r="3" spans="5:7" ht="25.5" customHeight="1" x14ac:dyDescent="0.3">
      <c r="E3" t="s">
        <v>11</v>
      </c>
      <c r="G3" t="e" vm="1">
        <v>#VALUE!</v>
      </c>
    </row>
    <row r="4" spans="5:7" ht="25.5" customHeight="1" x14ac:dyDescent="0.3">
      <c r="E4" t="s">
        <v>9</v>
      </c>
      <c r="G4" t="e" vm="2">
        <v>#VALUE!</v>
      </c>
    </row>
    <row r="5" spans="5:7" ht="25.5" customHeight="1" x14ac:dyDescent="0.3">
      <c r="E5" t="s">
        <v>6</v>
      </c>
      <c r="G5" t="e" vm="3">
        <v>#VALUE!</v>
      </c>
    </row>
    <row r="6" spans="5:7" ht="25.5" customHeight="1" x14ac:dyDescent="0.3">
      <c r="E6" t="s">
        <v>13</v>
      </c>
      <c r="G6" t="e" vm="4">
        <v>#VALUE!</v>
      </c>
    </row>
    <row r="7" spans="5:7" ht="25.5" customHeight="1" x14ac:dyDescent="0.3">
      <c r="E7" t="s">
        <v>10</v>
      </c>
      <c r="G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pivots</vt:lpstr>
      <vt:lpstr>Customer center report</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jerry thunder</cp:lastModifiedBy>
  <dcterms:created xsi:type="dcterms:W3CDTF">2021-03-14T20:21:32Z</dcterms:created>
  <dcterms:modified xsi:type="dcterms:W3CDTF">2025-10-15T07:40:51Z</dcterms:modified>
</cp:coreProperties>
</file>