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autpy\Desktop\静冈大学\修士論文\"/>
    </mc:Choice>
  </mc:AlternateContent>
  <xr:revisionPtr revIDLastSave="0" documentId="13_ncr:1_{820209C2-6492-43CF-B991-00AAEA5E85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訪問地HII指数" sheetId="1" r:id="rId1"/>
    <sheet name="目的地人数" sheetId="10" r:id="rId2"/>
    <sheet name="消費比率" sheetId="2" r:id="rId3"/>
    <sheet name="Sheet1" sheetId="3" r:id="rId4"/>
    <sheet name="各年度の消費総額（億円）" sheetId="11" r:id="rId5"/>
    <sheet name="旅行形態" sheetId="4" r:id="rId6"/>
    <sheet name="旅行回数" sheetId="5" r:id="rId7"/>
    <sheet name="滞在日数" sheetId="6" r:id="rId8"/>
    <sheet name="購入率" sheetId="7" r:id="rId9"/>
    <sheet name="こと" sheetId="8" r:id="rId10"/>
    <sheet name="満足度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59" i="1" l="1"/>
  <c r="AZ106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58" i="1"/>
  <c r="AU106" i="1"/>
  <c r="AV59" i="1" s="1"/>
  <c r="AE106" i="1"/>
  <c r="AL106" i="1"/>
  <c r="X106" i="1"/>
  <c r="Q106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58" i="1"/>
  <c r="AV69" i="1"/>
  <c r="AV103" i="1"/>
  <c r="AV78" i="1"/>
  <c r="AV80" i="1"/>
  <c r="AV96" i="1"/>
  <c r="AV70" i="1"/>
  <c r="AV92" i="1"/>
  <c r="AV72" i="1"/>
  <c r="AV61" i="1"/>
  <c r="AV84" i="1"/>
  <c r="AV79" i="1"/>
  <c r="AV82" i="1"/>
  <c r="AV87" i="1"/>
  <c r="AV102" i="1"/>
  <c r="AV85" i="1"/>
  <c r="AV67" i="1"/>
  <c r="AV75" i="1"/>
  <c r="AV74" i="1"/>
  <c r="AV99" i="1"/>
  <c r="AV100" i="1"/>
  <c r="AV90" i="1"/>
  <c r="AV94" i="1"/>
  <c r="AV89" i="1"/>
  <c r="AV63" i="1"/>
  <c r="AV68" i="1"/>
  <c r="AV95" i="1"/>
  <c r="AV91" i="1"/>
  <c r="AV101" i="1"/>
  <c r="AV104" i="1"/>
  <c r="AV86" i="1"/>
  <c r="AV88" i="1"/>
  <c r="AV98" i="1"/>
  <c r="AV76" i="1"/>
  <c r="AV73" i="1"/>
  <c r="AV83" i="1"/>
  <c r="AV71" i="1"/>
  <c r="AV62" i="1"/>
  <c r="AV66" i="1"/>
  <c r="AV97" i="1"/>
  <c r="AV81" i="1"/>
  <c r="AV64" i="1"/>
  <c r="AV105" i="1"/>
  <c r="AV93" i="1"/>
  <c r="AV60" i="1"/>
  <c r="AV106" i="1"/>
  <c r="AV77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198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11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58" i="1"/>
  <c r="AG36" i="9"/>
  <c r="AF36" i="9"/>
  <c r="AB36" i="9"/>
  <c r="AA36" i="9"/>
  <c r="Z36" i="9"/>
  <c r="Y36" i="9"/>
  <c r="X36" i="9"/>
  <c r="W36" i="9"/>
  <c r="V36" i="9"/>
  <c r="U36" i="9"/>
  <c r="T36" i="9"/>
  <c r="AR24" i="3"/>
  <c r="AR25" i="3"/>
  <c r="AR16" i="3"/>
  <c r="AR17" i="3"/>
  <c r="AR18" i="3"/>
  <c r="AR19" i="3"/>
  <c r="AR20" i="3"/>
  <c r="AR21" i="3"/>
  <c r="AR22" i="3"/>
  <c r="AR23" i="3"/>
  <c r="AR15" i="3"/>
  <c r="F38" i="1"/>
  <c r="F39" i="1"/>
  <c r="F40" i="1"/>
  <c r="F41" i="1"/>
  <c r="F42" i="1"/>
  <c r="F43" i="1"/>
  <c r="F44" i="1"/>
  <c r="F45" i="1"/>
  <c r="F46" i="1"/>
  <c r="F47" i="1"/>
  <c r="F48" i="1"/>
  <c r="F37" i="1"/>
  <c r="D38" i="1"/>
  <c r="D39" i="1"/>
  <c r="D40" i="1"/>
  <c r="D41" i="1"/>
  <c r="D42" i="1"/>
  <c r="D43" i="1"/>
  <c r="D44" i="1"/>
  <c r="D45" i="1"/>
  <c r="D46" i="1"/>
  <c r="D47" i="1"/>
  <c r="D48" i="1"/>
  <c r="D37" i="1"/>
  <c r="BA225" i="1"/>
  <c r="BA240" i="1"/>
  <c r="BA226" i="1"/>
  <c r="BA234" i="1"/>
  <c r="BA239" i="1"/>
  <c r="BA242" i="1"/>
  <c r="BA220" i="1"/>
  <c r="BA230" i="1"/>
  <c r="BA232" i="1"/>
  <c r="BA229" i="1"/>
  <c r="BA201" i="1"/>
  <c r="BA199" i="1"/>
  <c r="BA206" i="1"/>
  <c r="BA228" i="1"/>
  <c r="BA231" i="1"/>
  <c r="BA215" i="1"/>
  <c r="BA241" i="1"/>
  <c r="BA205" i="1"/>
  <c r="BA216" i="1"/>
  <c r="BA211" i="1"/>
  <c r="BA204" i="1"/>
  <c r="BA203" i="1"/>
  <c r="BA221" i="1"/>
  <c r="BA224" i="1"/>
  <c r="BA200" i="1"/>
  <c r="BA198" i="1"/>
  <c r="AX246" i="1" s="1"/>
  <c r="BA209" i="1"/>
  <c r="BA202" i="1"/>
  <c r="BA217" i="1"/>
  <c r="BA235" i="1"/>
  <c r="BA244" i="1"/>
  <c r="BA227" i="1"/>
  <c r="BA222" i="1"/>
  <c r="BA236" i="1"/>
  <c r="BA237" i="1"/>
  <c r="BA214" i="1"/>
  <c r="BA233" i="1"/>
  <c r="BA243" i="1"/>
  <c r="BA210" i="1"/>
  <c r="BA218" i="1"/>
  <c r="BA219" i="1"/>
  <c r="BA213" i="1"/>
  <c r="BA212" i="1"/>
  <c r="BA238" i="1"/>
  <c r="BA223" i="1"/>
  <c r="BA208" i="1"/>
  <c r="BA245" i="1"/>
  <c r="BA207" i="1"/>
  <c r="AT232" i="1"/>
  <c r="AT243" i="1"/>
  <c r="AT222" i="1"/>
  <c r="AT239" i="1"/>
  <c r="AT234" i="1"/>
  <c r="AT242" i="1"/>
  <c r="AT229" i="1"/>
  <c r="AT230" i="1"/>
  <c r="AT238" i="1"/>
  <c r="AT225" i="1"/>
  <c r="AT201" i="1"/>
  <c r="AT199" i="1"/>
  <c r="AT206" i="1"/>
  <c r="AT223" i="1"/>
  <c r="AT228" i="1"/>
  <c r="AT218" i="1"/>
  <c r="AT235" i="1"/>
  <c r="AT204" i="1"/>
  <c r="AT215" i="1"/>
  <c r="AT212" i="1"/>
  <c r="AT205" i="1"/>
  <c r="AT202" i="1"/>
  <c r="AT220" i="1"/>
  <c r="AT227" i="1"/>
  <c r="AT200" i="1"/>
  <c r="AT198" i="1"/>
  <c r="AT209" i="1"/>
  <c r="AT203" i="1"/>
  <c r="AT216" i="1"/>
  <c r="AT233" i="1"/>
  <c r="AT244" i="1"/>
  <c r="AT224" i="1"/>
  <c r="AT219" i="1"/>
  <c r="AT241" i="1"/>
  <c r="AT236" i="1"/>
  <c r="AT213" i="1"/>
  <c r="AT240" i="1"/>
  <c r="AT237" i="1"/>
  <c r="AT210" i="1"/>
  <c r="AQ246" i="1" s="1"/>
  <c r="AT226" i="1"/>
  <c r="AT221" i="1"/>
  <c r="AT214" i="1"/>
  <c r="AT211" i="1"/>
  <c r="AT231" i="1"/>
  <c r="AT217" i="1"/>
  <c r="AT208" i="1"/>
  <c r="AT207" i="1"/>
  <c r="D245" i="1"/>
  <c r="E207" i="1" s="1"/>
  <c r="L206" i="1"/>
  <c r="L242" i="1"/>
  <c r="L239" i="1"/>
  <c r="L217" i="1"/>
  <c r="L229" i="1"/>
  <c r="L243" i="1"/>
  <c r="L238" i="1"/>
  <c r="L223" i="1"/>
  <c r="L205" i="1"/>
  <c r="K245" i="1"/>
  <c r="L232" i="1" s="1"/>
  <c r="AM245" i="1"/>
  <c r="AF245" i="1"/>
  <c r="AM208" i="1"/>
  <c r="AF208" i="1"/>
  <c r="AM223" i="1"/>
  <c r="AF222" i="1"/>
  <c r="AM242" i="1"/>
  <c r="AF232" i="1"/>
  <c r="AM214" i="1"/>
  <c r="AF212" i="1"/>
  <c r="AM219" i="1"/>
  <c r="AF213" i="1"/>
  <c r="AM221" i="1"/>
  <c r="AF224" i="1"/>
  <c r="AM230" i="1"/>
  <c r="AF228" i="1"/>
  <c r="AM210" i="1"/>
  <c r="AF210" i="1"/>
  <c r="AM236" i="1"/>
  <c r="AF236" i="1"/>
  <c r="AM231" i="1"/>
  <c r="AF237" i="1"/>
  <c r="AM216" i="1"/>
  <c r="AF219" i="1"/>
  <c r="AM239" i="1"/>
  <c r="AF242" i="1"/>
  <c r="AM241" i="1"/>
  <c r="AF233" i="1"/>
  <c r="AM222" i="1"/>
  <c r="AF221" i="1"/>
  <c r="AM226" i="1"/>
  <c r="AF226" i="1"/>
  <c r="AM244" i="1"/>
  <c r="AF244" i="1"/>
  <c r="AM238" i="1"/>
  <c r="AF239" i="1"/>
  <c r="AM212" i="1"/>
  <c r="AF215" i="1"/>
  <c r="AM206" i="1"/>
  <c r="AF207" i="1"/>
  <c r="AM209" i="1"/>
  <c r="AF209" i="1"/>
  <c r="AM198" i="1"/>
  <c r="AF199" i="1"/>
  <c r="AM200" i="1"/>
  <c r="AF201" i="1"/>
  <c r="AM224" i="1"/>
  <c r="AF225" i="1"/>
  <c r="AM217" i="1"/>
  <c r="AF223" i="1"/>
  <c r="AM202" i="1"/>
  <c r="AF202" i="1"/>
  <c r="AM205" i="1"/>
  <c r="AF205" i="1"/>
  <c r="AM211" i="1"/>
  <c r="AF211" i="1"/>
  <c r="AM213" i="1"/>
  <c r="AF214" i="1"/>
  <c r="AM204" i="1"/>
  <c r="AF204" i="1"/>
  <c r="AM237" i="1"/>
  <c r="AF243" i="1"/>
  <c r="AM215" i="1"/>
  <c r="AF217" i="1"/>
  <c r="AM227" i="1"/>
  <c r="AF227" i="1"/>
  <c r="AM218" i="1"/>
  <c r="AF216" i="1"/>
  <c r="AM203" i="1"/>
  <c r="AF203" i="1"/>
  <c r="AM199" i="1"/>
  <c r="AF198" i="1"/>
  <c r="AM201" i="1"/>
  <c r="AF200" i="1"/>
  <c r="AM228" i="1"/>
  <c r="AF229" i="1"/>
  <c r="AM232" i="1"/>
  <c r="AF231" i="1"/>
  <c r="AM229" i="1"/>
  <c r="AF230" i="1"/>
  <c r="AM225" i="1"/>
  <c r="AF220" i="1"/>
  <c r="AM240" i="1"/>
  <c r="AF235" i="1"/>
  <c r="AM234" i="1"/>
  <c r="AF241" i="1"/>
  <c r="AM243" i="1"/>
  <c r="AF238" i="1"/>
  <c r="AM220" i="1"/>
  <c r="AF218" i="1"/>
  <c r="AM235" i="1"/>
  <c r="AF240" i="1"/>
  <c r="AM233" i="1"/>
  <c r="AF234" i="1"/>
  <c r="AM207" i="1"/>
  <c r="AF206" i="1"/>
  <c r="R202" i="1"/>
  <c r="R214" i="1"/>
  <c r="R213" i="1"/>
  <c r="R208" i="1"/>
  <c r="R204" i="1"/>
  <c r="R220" i="1"/>
  <c r="R215" i="1"/>
  <c r="R200" i="1"/>
  <c r="R199" i="1"/>
  <c r="R206" i="1"/>
  <c r="R207" i="1"/>
  <c r="R211" i="1"/>
  <c r="R239" i="1"/>
  <c r="R235" i="1"/>
  <c r="R228" i="1"/>
  <c r="Q245" i="1"/>
  <c r="R230" i="1" s="1"/>
  <c r="Y237" i="1"/>
  <c r="Y242" i="1"/>
  <c r="Y220" i="1"/>
  <c r="Y241" i="1"/>
  <c r="Y233" i="1"/>
  <c r="Y239" i="1"/>
  <c r="Y224" i="1"/>
  <c r="Y218" i="1"/>
  <c r="Y225" i="1"/>
  <c r="Y222" i="1"/>
  <c r="Y202" i="1"/>
  <c r="Y198" i="1"/>
  <c r="Y203" i="1"/>
  <c r="Y221" i="1"/>
  <c r="Y231" i="1"/>
  <c r="Y229" i="1"/>
  <c r="Y235" i="1"/>
  <c r="Y204" i="1"/>
  <c r="Y211" i="1"/>
  <c r="Y212" i="1"/>
  <c r="Y205" i="1"/>
  <c r="Y201" i="1"/>
  <c r="Y219" i="1"/>
  <c r="Y226" i="1"/>
  <c r="Y200" i="1"/>
  <c r="Y199" i="1"/>
  <c r="Y209" i="1"/>
  <c r="Y208" i="1"/>
  <c r="Y213" i="1"/>
  <c r="Y236" i="1"/>
  <c r="Y243" i="1"/>
  <c r="Y228" i="1"/>
  <c r="Y223" i="1"/>
  <c r="Y244" i="1"/>
  <c r="Y240" i="1"/>
  <c r="Y216" i="1"/>
  <c r="Y232" i="1"/>
  <c r="Y234" i="1"/>
  <c r="Y210" i="1"/>
  <c r="Y230" i="1"/>
  <c r="Y217" i="1"/>
  <c r="Y215" i="1"/>
  <c r="Y214" i="1"/>
  <c r="Y238" i="1"/>
  <c r="Y227" i="1"/>
  <c r="Y207" i="1"/>
  <c r="Y206" i="1"/>
  <c r="B49" i="1"/>
  <c r="E49" i="1"/>
  <c r="N58" i="1"/>
  <c r="N64" i="1"/>
  <c r="C49" i="1"/>
  <c r="G89" i="1"/>
  <c r="G60" i="1"/>
  <c r="G84" i="1"/>
  <c r="G71" i="1"/>
  <c r="AB61" i="1"/>
  <c r="AB63" i="1"/>
  <c r="AB64" i="1"/>
  <c r="AB69" i="1"/>
  <c r="AB70" i="1"/>
  <c r="AB71" i="1"/>
  <c r="AB72" i="1"/>
  <c r="AB73" i="1"/>
  <c r="AB74" i="1"/>
  <c r="AB76" i="1"/>
  <c r="AB77" i="1"/>
  <c r="AB78" i="1"/>
  <c r="AB79" i="1"/>
  <c r="AB80" i="1"/>
  <c r="AB81" i="1"/>
  <c r="AB82" i="1"/>
  <c r="AB83" i="1"/>
  <c r="AB84" i="1"/>
  <c r="AB90" i="1"/>
  <c r="AB93" i="1"/>
  <c r="AB95" i="1"/>
  <c r="AB103" i="1"/>
  <c r="AB104" i="1"/>
  <c r="AB105" i="1"/>
  <c r="AB58" i="1"/>
  <c r="U59" i="1"/>
  <c r="U60" i="1"/>
  <c r="U61" i="1"/>
  <c r="U62" i="1"/>
  <c r="U63" i="1"/>
  <c r="U64" i="1"/>
  <c r="U65" i="1"/>
  <c r="U66" i="1"/>
  <c r="U67" i="1"/>
  <c r="U68" i="1"/>
  <c r="U73" i="1"/>
  <c r="U78" i="1"/>
  <c r="U79" i="1"/>
  <c r="U80" i="1"/>
  <c r="U81" i="1"/>
  <c r="U82" i="1"/>
  <c r="U84" i="1"/>
  <c r="U86" i="1"/>
  <c r="U87" i="1"/>
  <c r="U89" i="1"/>
  <c r="U90" i="1"/>
  <c r="U93" i="1"/>
  <c r="U94" i="1"/>
  <c r="U95" i="1"/>
  <c r="U105" i="1"/>
  <c r="N105" i="1"/>
  <c r="AZ159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11" i="1"/>
  <c r="AS159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11" i="1"/>
  <c r="AL159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11" i="1"/>
  <c r="AE159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11" i="1"/>
  <c r="X159" i="1" s="1"/>
  <c r="F112" i="1"/>
  <c r="F113" i="1"/>
  <c r="F114" i="1"/>
  <c r="F115" i="1"/>
  <c r="C159" i="1" s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11" i="1"/>
  <c r="J159" i="1" s="1"/>
  <c r="T141" i="1"/>
  <c r="AB88" i="1" s="1"/>
  <c r="T149" i="1"/>
  <c r="AB96" i="1" s="1"/>
  <c r="T144" i="1"/>
  <c r="AB91" i="1" s="1"/>
  <c r="T152" i="1"/>
  <c r="AB99" i="1" s="1"/>
  <c r="T153" i="1"/>
  <c r="U100" i="1" s="1"/>
  <c r="T157" i="1"/>
  <c r="U104" i="1" s="1"/>
  <c r="T131" i="1"/>
  <c r="T143" i="1"/>
  <c r="T146" i="1"/>
  <c r="T139" i="1"/>
  <c r="AB86" i="1" s="1"/>
  <c r="T114" i="1"/>
  <c r="T112" i="1"/>
  <c r="AB59" i="1" s="1"/>
  <c r="T119" i="1"/>
  <c r="AB66" i="1" s="1"/>
  <c r="T142" i="1"/>
  <c r="AB89" i="1" s="1"/>
  <c r="T140" i="1"/>
  <c r="AB87" i="1" s="1"/>
  <c r="T133" i="1"/>
  <c r="U132" i="1" s="1"/>
  <c r="T155" i="1"/>
  <c r="U102" i="1" s="1"/>
  <c r="T118" i="1"/>
  <c r="AB65" i="1" s="1"/>
  <c r="T127" i="1"/>
  <c r="U74" i="1" s="1"/>
  <c r="T124" i="1"/>
  <c r="U71" i="1" s="1"/>
  <c r="T117" i="1"/>
  <c r="T116" i="1"/>
  <c r="T130" i="1"/>
  <c r="U77" i="1" s="1"/>
  <c r="T134" i="1"/>
  <c r="T113" i="1"/>
  <c r="AB60" i="1" s="1"/>
  <c r="T111" i="1"/>
  <c r="U58" i="1" s="1"/>
  <c r="T121" i="1"/>
  <c r="AB68" i="1" s="1"/>
  <c r="T115" i="1"/>
  <c r="AB62" i="1" s="1"/>
  <c r="T129" i="1"/>
  <c r="U76" i="1" s="1"/>
  <c r="T147" i="1"/>
  <c r="AB94" i="1" s="1"/>
  <c r="T154" i="1"/>
  <c r="U101" i="1" s="1"/>
  <c r="T136" i="1"/>
  <c r="U133" i="1" s="1"/>
  <c r="T138" i="1"/>
  <c r="AB85" i="1" s="1"/>
  <c r="T150" i="1"/>
  <c r="AB97" i="1" s="1"/>
  <c r="T151" i="1"/>
  <c r="AB98" i="1" s="1"/>
  <c r="T128" i="1"/>
  <c r="U75" i="1" s="1"/>
  <c r="T145" i="1"/>
  <c r="AB92" i="1" s="1"/>
  <c r="T156" i="1"/>
  <c r="U103" i="1" s="1"/>
  <c r="T123" i="1"/>
  <c r="U70" i="1" s="1"/>
  <c r="T132" i="1"/>
  <c r="T137" i="1"/>
  <c r="T126" i="1"/>
  <c r="T125" i="1"/>
  <c r="U72" i="1" s="1"/>
  <c r="T148" i="1"/>
  <c r="T135" i="1"/>
  <c r="T122" i="1"/>
  <c r="U69" i="1" s="1"/>
  <c r="T158" i="1"/>
  <c r="T120" i="1"/>
  <c r="AB67" i="1" s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58" i="1"/>
  <c r="M87" i="1"/>
  <c r="M100" i="1"/>
  <c r="N101" i="1" s="1"/>
  <c r="M81" i="1"/>
  <c r="M91" i="1"/>
  <c r="M97" i="1"/>
  <c r="M102" i="1"/>
  <c r="M93" i="1"/>
  <c r="M88" i="1"/>
  <c r="M94" i="1"/>
  <c r="M75" i="1"/>
  <c r="N77" i="1" s="1"/>
  <c r="M61" i="1"/>
  <c r="M59" i="1"/>
  <c r="M64" i="1"/>
  <c r="M89" i="1"/>
  <c r="M80" i="1"/>
  <c r="M77" i="1"/>
  <c r="M99" i="1"/>
  <c r="M63" i="1"/>
  <c r="M74" i="1"/>
  <c r="M72" i="1"/>
  <c r="M67" i="1"/>
  <c r="M65" i="1"/>
  <c r="M85" i="1"/>
  <c r="M78" i="1"/>
  <c r="M60" i="1"/>
  <c r="M58" i="1"/>
  <c r="M66" i="1"/>
  <c r="M62" i="1"/>
  <c r="M71" i="1"/>
  <c r="M92" i="1"/>
  <c r="M101" i="1"/>
  <c r="M83" i="1"/>
  <c r="M82" i="1"/>
  <c r="M103" i="1"/>
  <c r="M98" i="1"/>
  <c r="M79" i="1"/>
  <c r="N79" i="1" s="1"/>
  <c r="M96" i="1"/>
  <c r="M104" i="1"/>
  <c r="M69" i="1"/>
  <c r="J106" i="1" s="1"/>
  <c r="M86" i="1"/>
  <c r="N86" i="1" s="1"/>
  <c r="M90" i="1"/>
  <c r="M73" i="1"/>
  <c r="M76" i="1"/>
  <c r="M95" i="1"/>
  <c r="M84" i="1"/>
  <c r="M70" i="1"/>
  <c r="M105" i="1"/>
  <c r="M68" i="1"/>
  <c r="F93" i="1"/>
  <c r="F99" i="1"/>
  <c r="G98" i="1" s="1"/>
  <c r="F86" i="1"/>
  <c r="F100" i="1"/>
  <c r="F104" i="1"/>
  <c r="F102" i="1"/>
  <c r="F81" i="1"/>
  <c r="F82" i="1"/>
  <c r="F92" i="1"/>
  <c r="F74" i="1"/>
  <c r="F61" i="1"/>
  <c r="F59" i="1"/>
  <c r="C106" i="1" s="1"/>
  <c r="F63" i="1"/>
  <c r="F87" i="1"/>
  <c r="F91" i="1"/>
  <c r="F80" i="1"/>
  <c r="F95" i="1"/>
  <c r="G94" i="1" s="1"/>
  <c r="F65" i="1"/>
  <c r="F77" i="1"/>
  <c r="F76" i="1"/>
  <c r="G74" i="1" s="1"/>
  <c r="F67" i="1"/>
  <c r="F66" i="1"/>
  <c r="F83" i="1"/>
  <c r="F73" i="1"/>
  <c r="F60" i="1"/>
  <c r="F58" i="1"/>
  <c r="F64" i="1"/>
  <c r="F62" i="1"/>
  <c r="F70" i="1"/>
  <c r="F84" i="1"/>
  <c r="F101" i="1"/>
  <c r="F79" i="1"/>
  <c r="F78" i="1"/>
  <c r="F103" i="1"/>
  <c r="F97" i="1"/>
  <c r="F85" i="1"/>
  <c r="F98" i="1"/>
  <c r="F89" i="1"/>
  <c r="F68" i="1"/>
  <c r="F94" i="1"/>
  <c r="F88" i="1"/>
  <c r="F72" i="1"/>
  <c r="F75" i="1"/>
  <c r="F96" i="1"/>
  <c r="F90" i="1"/>
  <c r="F71" i="1"/>
  <c r="F69" i="1"/>
  <c r="AS107" i="1" l="1"/>
  <c r="AV65" i="1"/>
  <c r="N100" i="1"/>
  <c r="F105" i="1"/>
  <c r="U98" i="1"/>
  <c r="U96" i="1"/>
  <c r="U99" i="1"/>
  <c r="U91" i="1"/>
  <c r="U88" i="1"/>
  <c r="U111" i="1"/>
  <c r="AB102" i="1"/>
  <c r="U154" i="1"/>
  <c r="U92" i="1"/>
  <c r="U149" i="1"/>
  <c r="U128" i="1"/>
  <c r="U97" i="1"/>
  <c r="U119" i="1"/>
  <c r="U85" i="1"/>
  <c r="AB100" i="1"/>
  <c r="U83" i="1"/>
  <c r="AB101" i="1"/>
  <c r="AB75" i="1"/>
  <c r="Q159" i="1"/>
  <c r="AJ246" i="1"/>
  <c r="V246" i="1"/>
  <c r="AC246" i="1"/>
  <c r="R209" i="1"/>
  <c r="L199" i="1"/>
  <c r="L200" i="1"/>
  <c r="L210" i="1"/>
  <c r="L227" i="1"/>
  <c r="L244" i="1"/>
  <c r="L215" i="1"/>
  <c r="L240" i="1"/>
  <c r="L208" i="1"/>
  <c r="L201" i="1"/>
  <c r="L236" i="1"/>
  <c r="L230" i="1"/>
  <c r="L218" i="1"/>
  <c r="L209" i="1"/>
  <c r="L214" i="1"/>
  <c r="L225" i="1"/>
  <c r="L207" i="1"/>
  <c r="L231" i="1"/>
  <c r="L235" i="1"/>
  <c r="L211" i="1"/>
  <c r="L212" i="1"/>
  <c r="L233" i="1"/>
  <c r="L226" i="1"/>
  <c r="L204" i="1"/>
  <c r="L213" i="1"/>
  <c r="L202" i="1"/>
  <c r="L221" i="1"/>
  <c r="L220" i="1"/>
  <c r="L222" i="1"/>
  <c r="L241" i="1"/>
  <c r="L237" i="1"/>
  <c r="L228" i="1"/>
  <c r="L198" i="1"/>
  <c r="L219" i="1"/>
  <c r="L234" i="1"/>
  <c r="L216" i="1"/>
  <c r="L203" i="1"/>
  <c r="L224" i="1"/>
  <c r="E210" i="1"/>
  <c r="E244" i="1"/>
  <c r="E208" i="1"/>
  <c r="E242" i="1"/>
  <c r="E213" i="1"/>
  <c r="E209" i="1"/>
  <c r="E199" i="1"/>
  <c r="E200" i="1"/>
  <c r="E212" i="1"/>
  <c r="E230" i="1"/>
  <c r="E215" i="1"/>
  <c r="E201" i="1"/>
  <c r="E243" i="1"/>
  <c r="E206" i="1"/>
  <c r="E229" i="1"/>
  <c r="E202" i="1"/>
  <c r="E214" i="1"/>
  <c r="E198" i="1"/>
  <c r="E204" i="1"/>
  <c r="E225" i="1"/>
  <c r="E222" i="1"/>
  <c r="E235" i="1"/>
  <c r="E237" i="1"/>
  <c r="E211" i="1"/>
  <c r="E219" i="1"/>
  <c r="E217" i="1"/>
  <c r="E226" i="1"/>
  <c r="E203" i="1"/>
  <c r="E238" i="1"/>
  <c r="E220" i="1"/>
  <c r="E205" i="1"/>
  <c r="E216" i="1"/>
  <c r="E224" i="1"/>
  <c r="E223" i="1"/>
  <c r="E221" i="1"/>
  <c r="E218" i="1"/>
  <c r="E236" i="1"/>
  <c r="E232" i="1"/>
  <c r="E233" i="1"/>
  <c r="E241" i="1"/>
  <c r="E228" i="1"/>
  <c r="E227" i="1"/>
  <c r="E234" i="1"/>
  <c r="E231" i="1"/>
  <c r="E240" i="1"/>
  <c r="E239" i="1"/>
  <c r="R238" i="1"/>
  <c r="R227" i="1"/>
  <c r="R205" i="1"/>
  <c r="R232" i="1"/>
  <c r="R226" i="1"/>
  <c r="R222" i="1"/>
  <c r="R201" i="1"/>
  <c r="R198" i="1"/>
  <c r="R223" i="1"/>
  <c r="R231" i="1"/>
  <c r="R243" i="1"/>
  <c r="R217" i="1"/>
  <c r="R219" i="1"/>
  <c r="R225" i="1"/>
  <c r="R241" i="1"/>
  <c r="R233" i="1"/>
  <c r="R237" i="1"/>
  <c r="R212" i="1"/>
  <c r="R240" i="1"/>
  <c r="R221" i="1"/>
  <c r="R203" i="1"/>
  <c r="R224" i="1"/>
  <c r="R210" i="1"/>
  <c r="R242" i="1"/>
  <c r="R236" i="1"/>
  <c r="R216" i="1"/>
  <c r="R244" i="1"/>
  <c r="R234" i="1"/>
  <c r="R218" i="1"/>
  <c r="R229" i="1"/>
  <c r="I246" i="1" l="1"/>
  <c r="B246" i="1"/>
  <c r="O246" i="1"/>
  <c r="AR6" i="3"/>
  <c r="AT6" i="3" s="1"/>
  <c r="AR13" i="3"/>
  <c r="AW13" i="3" s="1"/>
  <c r="AR14" i="3"/>
  <c r="AW14" i="3" s="1"/>
  <c r="AR4" i="3"/>
  <c r="AX4" i="3" s="1"/>
  <c r="AR9" i="3"/>
  <c r="AU9" i="3" s="1"/>
  <c r="AR12" i="3"/>
  <c r="AX12" i="3" s="1"/>
  <c r="AR5" i="3"/>
  <c r="AV5" i="3" s="1"/>
  <c r="AR8" i="3"/>
  <c r="AX8" i="3" s="1"/>
  <c r="AR10" i="3"/>
  <c r="AW10" i="3" s="1"/>
  <c r="AR7" i="3"/>
  <c r="AU7" i="3" s="1"/>
  <c r="AR11" i="3"/>
  <c r="AU11" i="3" s="1"/>
  <c r="AT11" i="3" l="1"/>
  <c r="AW5" i="3"/>
  <c r="AS11" i="3"/>
  <c r="AW4" i="3"/>
  <c r="AX13" i="3"/>
  <c r="AW6" i="3"/>
  <c r="AW7" i="3"/>
  <c r="AW9" i="3"/>
  <c r="AU10" i="3"/>
  <c r="AS10" i="3"/>
  <c r="AT10" i="3"/>
  <c r="AV10" i="3"/>
  <c r="AX10" i="3"/>
  <c r="AW8" i="3"/>
  <c r="AX14" i="3"/>
  <c r="AU6" i="3"/>
  <c r="AU4" i="3"/>
  <c r="AS8" i="3"/>
  <c r="AS14" i="3"/>
  <c r="AU14" i="3"/>
  <c r="AU5" i="3"/>
  <c r="AX5" i="3"/>
  <c r="AU13" i="3"/>
  <c r="AW12" i="3"/>
  <c r="AX6" i="3"/>
  <c r="AT4" i="3"/>
  <c r="AT8" i="3"/>
  <c r="AV8" i="3"/>
  <c r="AU8" i="3"/>
  <c r="AT14" i="3"/>
  <c r="AT5" i="3"/>
  <c r="AS12" i="3"/>
  <c r="AV11" i="3"/>
  <c r="AU12" i="3"/>
  <c r="AS6" i="3"/>
  <c r="AS7" i="3"/>
  <c r="AV12" i="3"/>
  <c r="AV6" i="3"/>
  <c r="AT7" i="3"/>
  <c r="AX9" i="3"/>
  <c r="AV7" i="3"/>
  <c r="AX7" i="3"/>
  <c r="AT9" i="3"/>
  <c r="AV4" i="3"/>
  <c r="AV14" i="3"/>
  <c r="AS5" i="3"/>
  <c r="AS13" i="3"/>
  <c r="AX11" i="3"/>
  <c r="AV13" i="3"/>
  <c r="AW11" i="3"/>
  <c r="AT13" i="3"/>
  <c r="AS9" i="3"/>
  <c r="AV9" i="3"/>
  <c r="AS4" i="3"/>
  <c r="AT12" i="3"/>
</calcChain>
</file>

<file path=xl/sharedStrings.xml><?xml version="1.0" encoding="utf-8"?>
<sst xmlns="http://schemas.openxmlformats.org/spreadsheetml/2006/main" count="2206" uniqueCount="319">
  <si>
    <t>北海道</t>
    <rPh sb="0" eb="3">
      <t>ホッカイドウ</t>
    </rPh>
    <phoneticPr fontId="4"/>
  </si>
  <si>
    <t>青森県</t>
    <rPh sb="0" eb="3">
      <t>アオモリケン</t>
    </rPh>
    <phoneticPr fontId="4"/>
  </si>
  <si>
    <t>栃木県</t>
    <rPh sb="0" eb="3">
      <t>トチギケン</t>
    </rPh>
    <phoneticPr fontId="4"/>
  </si>
  <si>
    <t>沖縄県</t>
    <rPh sb="0" eb="3">
      <t>オキナワケン</t>
    </rPh>
    <phoneticPr fontId="4"/>
  </si>
  <si>
    <r>
      <t>全体　</t>
    </r>
    <r>
      <rPr>
        <sz val="10"/>
        <color indexed="57"/>
        <rFont val="ＭＳ Ｐゴシック"/>
        <family val="3"/>
        <charset val="128"/>
      </rPr>
      <t>【B1】</t>
    </r>
    <rPh sb="0" eb="2">
      <t>ゼンタイ</t>
    </rPh>
    <phoneticPr fontId="4"/>
  </si>
  <si>
    <t>中国</t>
    <rPh sb="0" eb="2">
      <t>チュウゴク</t>
    </rPh>
    <phoneticPr fontId="4"/>
  </si>
  <si>
    <t>2025(1-3)</t>
    <rPh sb="0" eb="2">
      <t>チョウサ</t>
    </rPh>
    <rPh sb="2" eb="4">
      <t>コウモク</t>
    </rPh>
    <phoneticPr fontId="4"/>
  </si>
  <si>
    <t>2025(4-6)</t>
    <rPh sb="0" eb="2">
      <t>チョウサ</t>
    </rPh>
    <rPh sb="2" eb="4">
      <t>コウモク</t>
    </rPh>
    <phoneticPr fontId="4"/>
  </si>
  <si>
    <t>回答数</t>
  </si>
  <si>
    <t>訪問率</t>
    <phoneticPr fontId="4"/>
  </si>
  <si>
    <t>都道府県名</t>
    <rPh sb="0" eb="4">
      <t>トドウフケン</t>
    </rPh>
    <rPh sb="4" eb="5">
      <t>メイ</t>
    </rPh>
    <phoneticPr fontId="4"/>
  </si>
  <si>
    <t>（複数回答）</t>
    <rPh sb="1" eb="3">
      <t>フクスウ</t>
    </rPh>
    <rPh sb="3" eb="5">
      <t>カイトウ</t>
    </rPh>
    <phoneticPr fontId="4"/>
  </si>
  <si>
    <t>【B1】</t>
    <phoneticPr fontId="4"/>
  </si>
  <si>
    <t>岩手県</t>
    <rPh sb="0" eb="2">
      <t>イワテ</t>
    </rPh>
    <rPh sb="2" eb="3">
      <t>ケン</t>
    </rPh>
    <phoneticPr fontId="4"/>
  </si>
  <si>
    <t>宮城県</t>
    <rPh sb="0" eb="2">
      <t>ミヤギ</t>
    </rPh>
    <rPh sb="2" eb="3">
      <t>ケン</t>
    </rPh>
    <phoneticPr fontId="4"/>
  </si>
  <si>
    <t>秋田県</t>
    <rPh sb="0" eb="2">
      <t>アキタ</t>
    </rPh>
    <rPh sb="2" eb="3">
      <t>ケン</t>
    </rPh>
    <phoneticPr fontId="4"/>
  </si>
  <si>
    <t>山形県</t>
    <rPh sb="0" eb="2">
      <t>ヤマガタ</t>
    </rPh>
    <rPh sb="2" eb="3">
      <t>ケン</t>
    </rPh>
    <phoneticPr fontId="4"/>
  </si>
  <si>
    <t>福島県</t>
    <rPh sb="0" eb="2">
      <t>フクシマ</t>
    </rPh>
    <rPh sb="2" eb="3">
      <t>ケン</t>
    </rPh>
    <phoneticPr fontId="4"/>
  </si>
  <si>
    <t>茨城県</t>
    <rPh sb="0" eb="2">
      <t>イバラキ</t>
    </rPh>
    <rPh sb="2" eb="3">
      <t>ケン</t>
    </rPh>
    <phoneticPr fontId="4"/>
  </si>
  <si>
    <t>群馬県</t>
    <rPh sb="0" eb="2">
      <t>グンマ</t>
    </rPh>
    <rPh sb="2" eb="3">
      <t>ケン</t>
    </rPh>
    <phoneticPr fontId="4"/>
  </si>
  <si>
    <t>埼玉県</t>
    <rPh sb="0" eb="2">
      <t>サイタマ</t>
    </rPh>
    <rPh sb="2" eb="3">
      <t>ケン</t>
    </rPh>
    <phoneticPr fontId="4"/>
  </si>
  <si>
    <t>千葉県</t>
    <rPh sb="0" eb="2">
      <t>チバ</t>
    </rPh>
    <rPh sb="2" eb="3">
      <t>ケン</t>
    </rPh>
    <phoneticPr fontId="4"/>
  </si>
  <si>
    <t>東京都</t>
    <rPh sb="0" eb="2">
      <t>トウキョウ</t>
    </rPh>
    <rPh sb="2" eb="3">
      <t>ト</t>
    </rPh>
    <phoneticPr fontId="4"/>
  </si>
  <si>
    <t>神奈川県</t>
    <rPh sb="0" eb="3">
      <t>カナガワ</t>
    </rPh>
    <rPh sb="3" eb="4">
      <t>ケン</t>
    </rPh>
    <phoneticPr fontId="4"/>
  </si>
  <si>
    <t>新潟県</t>
    <rPh sb="0" eb="2">
      <t>ニイガタ</t>
    </rPh>
    <rPh sb="2" eb="3">
      <t>ケン</t>
    </rPh>
    <phoneticPr fontId="4"/>
  </si>
  <si>
    <t>富山県</t>
    <rPh sb="0" eb="2">
      <t>トヤマ</t>
    </rPh>
    <rPh sb="2" eb="3">
      <t>ケン</t>
    </rPh>
    <phoneticPr fontId="4"/>
  </si>
  <si>
    <t>石川県</t>
    <rPh sb="0" eb="2">
      <t>イシカワ</t>
    </rPh>
    <rPh sb="2" eb="3">
      <t>ケン</t>
    </rPh>
    <phoneticPr fontId="4"/>
  </si>
  <si>
    <t>福井県</t>
    <rPh sb="0" eb="2">
      <t>フクイ</t>
    </rPh>
    <rPh sb="2" eb="3">
      <t>ケン</t>
    </rPh>
    <phoneticPr fontId="4"/>
  </si>
  <si>
    <t>山梨県</t>
    <rPh sb="0" eb="2">
      <t>ヤマナシ</t>
    </rPh>
    <rPh sb="2" eb="3">
      <t>ケン</t>
    </rPh>
    <phoneticPr fontId="4"/>
  </si>
  <si>
    <t>長野県</t>
    <rPh sb="0" eb="2">
      <t>ナガノ</t>
    </rPh>
    <rPh sb="2" eb="3">
      <t>ケン</t>
    </rPh>
    <phoneticPr fontId="4"/>
  </si>
  <si>
    <t>岐阜県</t>
    <rPh sb="0" eb="2">
      <t>ギフ</t>
    </rPh>
    <rPh sb="2" eb="3">
      <t>ケン</t>
    </rPh>
    <phoneticPr fontId="4"/>
  </si>
  <si>
    <t>静岡県</t>
    <rPh sb="0" eb="2">
      <t>シズオカ</t>
    </rPh>
    <rPh sb="2" eb="3">
      <t>ケン</t>
    </rPh>
    <phoneticPr fontId="4"/>
  </si>
  <si>
    <t>愛知県</t>
    <rPh sb="0" eb="2">
      <t>アイチ</t>
    </rPh>
    <rPh sb="2" eb="3">
      <t>ケン</t>
    </rPh>
    <phoneticPr fontId="4"/>
  </si>
  <si>
    <t>三重県</t>
    <rPh sb="0" eb="2">
      <t>ミエ</t>
    </rPh>
    <rPh sb="2" eb="3">
      <t>ケン</t>
    </rPh>
    <phoneticPr fontId="4"/>
  </si>
  <si>
    <t>滋賀県</t>
    <rPh sb="0" eb="2">
      <t>シガ</t>
    </rPh>
    <rPh sb="2" eb="3">
      <t>ケン</t>
    </rPh>
    <phoneticPr fontId="4"/>
  </si>
  <si>
    <t>京都府</t>
    <rPh sb="0" eb="2">
      <t>キョウト</t>
    </rPh>
    <rPh sb="2" eb="3">
      <t>フ</t>
    </rPh>
    <phoneticPr fontId="4"/>
  </si>
  <si>
    <t>大阪府</t>
  </si>
  <si>
    <t>兵庫県</t>
  </si>
  <si>
    <t>奈良県</t>
    <rPh sb="0" eb="2">
      <t>ナラ</t>
    </rPh>
    <rPh sb="2" eb="3">
      <t>ケン</t>
    </rPh>
    <phoneticPr fontId="4"/>
  </si>
  <si>
    <t>和歌山県</t>
    <rPh sb="0" eb="3">
      <t>ワカヤマ</t>
    </rPh>
    <rPh sb="3" eb="4">
      <t>ケン</t>
    </rPh>
    <phoneticPr fontId="4"/>
  </si>
  <si>
    <t>鳥取県</t>
    <rPh sb="0" eb="2">
      <t>トットリ</t>
    </rPh>
    <rPh sb="2" eb="3">
      <t>ケン</t>
    </rPh>
    <phoneticPr fontId="4"/>
  </si>
  <si>
    <t>島根県</t>
    <rPh sb="0" eb="2">
      <t>シマネ</t>
    </rPh>
    <rPh sb="2" eb="3">
      <t>ケン</t>
    </rPh>
    <phoneticPr fontId="4"/>
  </si>
  <si>
    <t>岡山県</t>
    <rPh sb="0" eb="2">
      <t>オカヤマ</t>
    </rPh>
    <rPh sb="2" eb="3">
      <t>ケン</t>
    </rPh>
    <phoneticPr fontId="4"/>
  </si>
  <si>
    <t>広島県</t>
    <rPh sb="0" eb="2">
      <t>ヒロシマ</t>
    </rPh>
    <rPh sb="2" eb="3">
      <t>ケン</t>
    </rPh>
    <phoneticPr fontId="4"/>
  </si>
  <si>
    <t>山口県</t>
    <rPh sb="0" eb="2">
      <t>ヤマグチ</t>
    </rPh>
    <rPh sb="2" eb="3">
      <t>ケン</t>
    </rPh>
    <phoneticPr fontId="4"/>
  </si>
  <si>
    <t>徳島県</t>
    <rPh sb="0" eb="2">
      <t>トクシマ</t>
    </rPh>
    <rPh sb="2" eb="3">
      <t>ケン</t>
    </rPh>
    <phoneticPr fontId="4"/>
  </si>
  <si>
    <t>香川県</t>
    <rPh sb="0" eb="2">
      <t>カガワ</t>
    </rPh>
    <rPh sb="2" eb="3">
      <t>ケン</t>
    </rPh>
    <phoneticPr fontId="4"/>
  </si>
  <si>
    <t>愛媛県</t>
    <rPh sb="0" eb="2">
      <t>エヒメ</t>
    </rPh>
    <rPh sb="2" eb="3">
      <t>ケン</t>
    </rPh>
    <phoneticPr fontId="4"/>
  </si>
  <si>
    <t>高知県</t>
    <rPh sb="0" eb="2">
      <t>コウチ</t>
    </rPh>
    <rPh sb="2" eb="3">
      <t>ケン</t>
    </rPh>
    <phoneticPr fontId="4"/>
  </si>
  <si>
    <t>福岡県</t>
    <rPh sb="0" eb="2">
      <t>フクオカ</t>
    </rPh>
    <rPh sb="2" eb="3">
      <t>ケン</t>
    </rPh>
    <phoneticPr fontId="4"/>
  </si>
  <si>
    <t>佐賀県</t>
    <rPh sb="0" eb="2">
      <t>サガ</t>
    </rPh>
    <rPh sb="2" eb="3">
      <t>ケン</t>
    </rPh>
    <phoneticPr fontId="4"/>
  </si>
  <si>
    <t>長崎県</t>
    <rPh sb="0" eb="2">
      <t>ナガサキ</t>
    </rPh>
    <rPh sb="2" eb="3">
      <t>ケン</t>
    </rPh>
    <phoneticPr fontId="4"/>
  </si>
  <si>
    <t>熊本県</t>
    <rPh sb="0" eb="2">
      <t>クマモト</t>
    </rPh>
    <rPh sb="2" eb="3">
      <t>ケン</t>
    </rPh>
    <phoneticPr fontId="4"/>
  </si>
  <si>
    <t>大分県</t>
    <rPh sb="0" eb="2">
      <t>オオイタ</t>
    </rPh>
    <rPh sb="2" eb="3">
      <t>ケン</t>
    </rPh>
    <phoneticPr fontId="4"/>
  </si>
  <si>
    <t>宮崎県</t>
    <rPh sb="0" eb="2">
      <t>ミヤザキ</t>
    </rPh>
    <rPh sb="2" eb="3">
      <t>ケン</t>
    </rPh>
    <phoneticPr fontId="4"/>
  </si>
  <si>
    <t>鹿児島県</t>
    <rPh sb="0" eb="3">
      <t>カゴシマ</t>
    </rPh>
    <rPh sb="3" eb="4">
      <t>ケン</t>
    </rPh>
    <phoneticPr fontId="4"/>
  </si>
  <si>
    <t>延べ合計</t>
    <rPh sb="0" eb="1">
      <t>ノ</t>
    </rPh>
    <rPh sb="2" eb="4">
      <t>ゴウケイ</t>
    </rPh>
    <phoneticPr fontId="4"/>
  </si>
  <si>
    <t>-</t>
  </si>
  <si>
    <t>県のシェア</t>
    <phoneticPr fontId="2" type="noConversion"/>
  </si>
  <si>
    <t>HII指数</t>
    <phoneticPr fontId="2" type="noConversion"/>
  </si>
  <si>
    <t>全体　【B1】</t>
    <rPh sb="0" eb="2">
      <t>ゼンタイ</t>
    </rPh>
    <phoneticPr fontId="4"/>
  </si>
  <si>
    <t>2023(4-6)</t>
    <rPh sb="0" eb="2">
      <t>チョウサ</t>
    </rPh>
    <rPh sb="2" eb="4">
      <t>コウモク</t>
    </rPh>
    <phoneticPr fontId="4"/>
  </si>
  <si>
    <t>2023(7-9)</t>
    <rPh sb="0" eb="2">
      <t>チョウサ</t>
    </rPh>
    <rPh sb="2" eb="4">
      <t>コウモク</t>
    </rPh>
    <phoneticPr fontId="4"/>
  </si>
  <si>
    <t>2023(10-12)</t>
    <rPh sb="0" eb="2">
      <t>チョウサ</t>
    </rPh>
    <rPh sb="2" eb="4">
      <t>コウモク</t>
    </rPh>
    <phoneticPr fontId="4"/>
  </si>
  <si>
    <t>2024(4-6)</t>
    <rPh sb="0" eb="2">
      <t>チョウサ</t>
    </rPh>
    <rPh sb="2" eb="4">
      <t>コウモク</t>
    </rPh>
    <phoneticPr fontId="4"/>
  </si>
  <si>
    <t>2024(7-9)</t>
    <rPh sb="0" eb="2">
      <t>チョウサ</t>
    </rPh>
    <rPh sb="2" eb="4">
      <t>コウモク</t>
    </rPh>
    <phoneticPr fontId="4"/>
  </si>
  <si>
    <t>2024(10-12)</t>
    <rPh sb="0" eb="2">
      <t>チョウサ</t>
    </rPh>
    <rPh sb="2" eb="4">
      <t>コウモク</t>
    </rPh>
    <phoneticPr fontId="4"/>
  </si>
  <si>
    <t>时间</t>
    <phoneticPr fontId="2" type="noConversion"/>
  </si>
  <si>
    <t>関東近隣</t>
    <phoneticPr fontId="2" type="noConversion"/>
  </si>
  <si>
    <t>近畿近隣</t>
    <phoneticPr fontId="2" type="noConversion"/>
  </si>
  <si>
    <t>東北</t>
    <phoneticPr fontId="2" type="noConversion"/>
  </si>
  <si>
    <t>中部</t>
    <phoneticPr fontId="2" type="noConversion"/>
  </si>
  <si>
    <t>中国</t>
    <phoneticPr fontId="2" type="noConversion"/>
  </si>
  <si>
    <t>四国</t>
    <phoneticPr fontId="2" type="noConversion"/>
  </si>
  <si>
    <t>九州</t>
    <phoneticPr fontId="2" type="noConversion"/>
  </si>
  <si>
    <r>
      <t>1. 大都市圏の構造変化：関東の「拡散」と近畿の「凝縮」
「三大都市圏の回復状況を比較すると、明確な東西差が見られる。 関東ブロックは東京都（1.12倍）と関東近郊（1.29倍）が共に2019年比で成長しており、『ハブ（東京）から周辺への周遊』が機能している。 一方、近畿ブロックは大阪</t>
    </r>
    <r>
      <rPr>
        <sz val="11"/>
        <color theme="1"/>
        <rFont val="Yu Gothic"/>
        <family val="2"/>
        <charset val="128"/>
      </rPr>
      <t>・京都が</t>
    </r>
    <r>
      <rPr>
        <sz val="11"/>
        <color theme="1"/>
        <rFont val="等线"/>
        <family val="2"/>
        <scheme val="minor"/>
      </rPr>
      <t>1.0倍前後で推移する一方、近畿近郊は0.80倍と低迷している。これは、関西を訪れる中国人が大阪</t>
    </r>
    <r>
      <rPr>
        <sz val="11"/>
        <color theme="1"/>
        <rFont val="Yu Gothic"/>
        <family val="2"/>
        <charset val="128"/>
      </rPr>
      <t>・京都の『都市内滞在』</t>
    </r>
    <r>
      <rPr>
        <sz val="11"/>
        <color theme="1"/>
        <rFont val="等线"/>
        <family val="2"/>
        <scheme val="minor"/>
      </rPr>
      <t>に留まり、周辺県への周遊がコロナ前よりも減少していることを示唆する。」
2. 地方分散の質的変化：「リゾート」から「秘境」へ
「純</t>
    </r>
    <r>
      <rPr>
        <sz val="11"/>
        <color theme="1"/>
        <rFont val="Yu Gothic"/>
        <family val="2"/>
        <charset val="128"/>
      </rPr>
      <t>・地方部（グループ</t>
    </r>
    <r>
      <rPr>
        <sz val="11"/>
        <color theme="1"/>
        <rFont val="等线"/>
        <family val="2"/>
        <scheme val="minor"/>
      </rPr>
      <t>C）においては、従来の定番リゾートであった北海道（0.67倍）や沖縄（0.60倍）が苦戦する一方、東北（1.75倍）が急激な伸長を見せている。 これは、単なる『地方分散』ではなく、旅行者の嗜好が『有名な観光地』から、より未開拓で日本的な原風景（Deep Japan）が残る『ニッチな地方』へとシフトしている証左である。」</t>
    </r>
    <phoneticPr fontId="2" type="noConversion"/>
  </si>
  <si>
    <r>
      <t>ハーフィンダール</t>
    </r>
    <r>
      <rPr>
        <sz val="11"/>
        <color theme="1"/>
        <rFont val="微软雅黑"/>
        <family val="2"/>
        <charset val="128"/>
      </rPr>
      <t>・</t>
    </r>
    <r>
      <rPr>
        <sz val="11"/>
        <color theme="1"/>
        <rFont val="等线"/>
        <family val="2"/>
        <charset val="134"/>
      </rPr>
      <t>ハーシュマン指数</t>
    </r>
    <r>
      <rPr>
        <sz val="11"/>
        <color theme="1"/>
        <rFont val="等线"/>
        <family val="2"/>
        <scheme val="minor"/>
      </rPr>
      <t xml:space="preserve"> (HHI)
もともとは市場の「独占度」を測る指標ですが、観光学では「観光客が特定の地域に集中しているか」を測るのによく使われます。最も推奨される手法です。
意味: 数値が高いほど「集中（都会のみ）」、低いほど「分散（地方へ）」していることを示します。
計算式: 各都道府県のシェア（％）を2乗して合計する。</t>
    </r>
    <phoneticPr fontId="2" type="noConversion"/>
  </si>
  <si>
    <t>回答数</t>
    <phoneticPr fontId="4"/>
  </si>
  <si>
    <t>\</t>
    <rPh sb="0" eb="1">
      <t>シャスウホウモンリツノゴウケイ</t>
    </rPh>
    <phoneticPr fontId="4"/>
  </si>
  <si>
    <t>調査項目</t>
    <rPh sb="0" eb="2">
      <t>チョウサ</t>
    </rPh>
    <rPh sb="2" eb="4">
      <t>コウモク</t>
    </rPh>
    <phoneticPr fontId="20"/>
  </si>
  <si>
    <t>中国</t>
    <rPh sb="0" eb="2">
      <t>チュウゴク</t>
    </rPh>
    <phoneticPr fontId="20"/>
  </si>
  <si>
    <t>回答数</t>
    <phoneticPr fontId="20"/>
  </si>
  <si>
    <t>訪問率</t>
    <phoneticPr fontId="20"/>
  </si>
  <si>
    <t>回答者数および訪問率延べ合計</t>
    <rPh sb="2" eb="3">
      <t>シャ</t>
    </rPh>
    <rPh sb="7" eb="9">
      <t>ホウモン</t>
    </rPh>
    <rPh sb="9" eb="10">
      <t>リツ</t>
    </rPh>
    <rPh sb="10" eb="11">
      <t>ノ</t>
    </rPh>
    <rPh sb="12" eb="14">
      <t>ゴウケイ</t>
    </rPh>
    <phoneticPr fontId="20"/>
  </si>
  <si>
    <t>都道府県名</t>
    <rPh sb="0" eb="4">
      <t>トドウフケン</t>
    </rPh>
    <rPh sb="4" eb="5">
      <t>メイ</t>
    </rPh>
    <phoneticPr fontId="20"/>
  </si>
  <si>
    <t>北海道</t>
    <rPh sb="0" eb="3">
      <t>ホッカイドウ</t>
    </rPh>
    <phoneticPr fontId="20"/>
  </si>
  <si>
    <t>（複数回答）</t>
    <rPh sb="1" eb="3">
      <t>フクスウ</t>
    </rPh>
    <rPh sb="3" eb="5">
      <t>カイトウ</t>
    </rPh>
    <phoneticPr fontId="20"/>
  </si>
  <si>
    <t>青森県</t>
    <rPh sb="0" eb="3">
      <t>アオモリケン</t>
    </rPh>
    <phoneticPr fontId="20"/>
  </si>
  <si>
    <t>岩手県</t>
    <rPh sb="0" eb="2">
      <t>イワテ</t>
    </rPh>
    <rPh sb="2" eb="3">
      <t>ケン</t>
    </rPh>
    <phoneticPr fontId="20"/>
  </si>
  <si>
    <t>宮城県</t>
    <rPh sb="0" eb="2">
      <t>ミヤギ</t>
    </rPh>
    <rPh sb="2" eb="3">
      <t>ケン</t>
    </rPh>
    <phoneticPr fontId="20"/>
  </si>
  <si>
    <t>秋田県</t>
    <rPh sb="0" eb="2">
      <t>アキタ</t>
    </rPh>
    <rPh sb="2" eb="3">
      <t>ケン</t>
    </rPh>
    <phoneticPr fontId="20"/>
  </si>
  <si>
    <t>山形県</t>
    <rPh sb="0" eb="2">
      <t>ヤマガタ</t>
    </rPh>
    <rPh sb="2" eb="3">
      <t>ケン</t>
    </rPh>
    <phoneticPr fontId="20"/>
  </si>
  <si>
    <t>福島県</t>
    <rPh sb="0" eb="2">
      <t>フクシマ</t>
    </rPh>
    <rPh sb="2" eb="3">
      <t>ケン</t>
    </rPh>
    <phoneticPr fontId="20"/>
  </si>
  <si>
    <t>茨城県</t>
    <rPh sb="0" eb="2">
      <t>イバラキ</t>
    </rPh>
    <rPh sb="2" eb="3">
      <t>ケン</t>
    </rPh>
    <phoneticPr fontId="20"/>
  </si>
  <si>
    <t>栃木県</t>
    <rPh sb="0" eb="3">
      <t>トチギケン</t>
    </rPh>
    <phoneticPr fontId="20"/>
  </si>
  <si>
    <t>群馬県</t>
    <rPh sb="0" eb="2">
      <t>グンマ</t>
    </rPh>
    <rPh sb="2" eb="3">
      <t>ケン</t>
    </rPh>
    <phoneticPr fontId="20"/>
  </si>
  <si>
    <t>埼玉県</t>
    <rPh sb="0" eb="2">
      <t>サイタマ</t>
    </rPh>
    <rPh sb="2" eb="3">
      <t>ケン</t>
    </rPh>
    <phoneticPr fontId="20"/>
  </si>
  <si>
    <t>千葉県</t>
    <rPh sb="0" eb="2">
      <t>チバ</t>
    </rPh>
    <rPh sb="2" eb="3">
      <t>ケン</t>
    </rPh>
    <phoneticPr fontId="20"/>
  </si>
  <si>
    <t>東京都</t>
    <rPh sb="0" eb="2">
      <t>トウキョウ</t>
    </rPh>
    <rPh sb="2" eb="3">
      <t>ト</t>
    </rPh>
    <phoneticPr fontId="20"/>
  </si>
  <si>
    <t>神奈川県</t>
    <rPh sb="0" eb="3">
      <t>カナガワ</t>
    </rPh>
    <rPh sb="3" eb="4">
      <t>ケン</t>
    </rPh>
    <phoneticPr fontId="20"/>
  </si>
  <si>
    <t>新潟県</t>
    <rPh sb="0" eb="2">
      <t>ニイガタ</t>
    </rPh>
    <rPh sb="2" eb="3">
      <t>ケン</t>
    </rPh>
    <phoneticPr fontId="20"/>
  </si>
  <si>
    <t>富山県</t>
    <rPh sb="0" eb="2">
      <t>トヤマ</t>
    </rPh>
    <rPh sb="2" eb="3">
      <t>ケン</t>
    </rPh>
    <phoneticPr fontId="20"/>
  </si>
  <si>
    <t>石川県</t>
    <rPh sb="0" eb="2">
      <t>イシカワ</t>
    </rPh>
    <rPh sb="2" eb="3">
      <t>ケン</t>
    </rPh>
    <phoneticPr fontId="20"/>
  </si>
  <si>
    <t>福井県</t>
    <rPh sb="0" eb="2">
      <t>フクイ</t>
    </rPh>
    <rPh sb="2" eb="3">
      <t>ケン</t>
    </rPh>
    <phoneticPr fontId="20"/>
  </si>
  <si>
    <t>山梨県</t>
    <rPh sb="0" eb="2">
      <t>ヤマナシ</t>
    </rPh>
    <rPh sb="2" eb="3">
      <t>ケン</t>
    </rPh>
    <phoneticPr fontId="20"/>
  </si>
  <si>
    <t>長野県</t>
    <rPh sb="0" eb="2">
      <t>ナガノ</t>
    </rPh>
    <rPh sb="2" eb="3">
      <t>ケン</t>
    </rPh>
    <phoneticPr fontId="20"/>
  </si>
  <si>
    <t>岐阜県</t>
    <rPh sb="0" eb="2">
      <t>ギフ</t>
    </rPh>
    <rPh sb="2" eb="3">
      <t>ケン</t>
    </rPh>
    <phoneticPr fontId="20"/>
  </si>
  <si>
    <t>静岡県</t>
    <rPh sb="0" eb="2">
      <t>シズオカ</t>
    </rPh>
    <rPh sb="2" eb="3">
      <t>ケン</t>
    </rPh>
    <phoneticPr fontId="20"/>
  </si>
  <si>
    <t>愛知県</t>
    <rPh sb="0" eb="2">
      <t>アイチ</t>
    </rPh>
    <rPh sb="2" eb="3">
      <t>ケン</t>
    </rPh>
    <phoneticPr fontId="20"/>
  </si>
  <si>
    <t>三重県</t>
    <rPh sb="0" eb="2">
      <t>ミエ</t>
    </rPh>
    <rPh sb="2" eb="3">
      <t>ケン</t>
    </rPh>
    <phoneticPr fontId="20"/>
  </si>
  <si>
    <t>滋賀県</t>
    <rPh sb="0" eb="2">
      <t>シガ</t>
    </rPh>
    <rPh sb="2" eb="3">
      <t>ケン</t>
    </rPh>
    <phoneticPr fontId="20"/>
  </si>
  <si>
    <t>京都府</t>
    <rPh sb="0" eb="2">
      <t>キョウト</t>
    </rPh>
    <rPh sb="2" eb="3">
      <t>フ</t>
    </rPh>
    <phoneticPr fontId="20"/>
  </si>
  <si>
    <t>奈良県</t>
    <rPh sb="0" eb="2">
      <t>ナラ</t>
    </rPh>
    <rPh sb="2" eb="3">
      <t>ケン</t>
    </rPh>
    <phoneticPr fontId="20"/>
  </si>
  <si>
    <t>和歌山県</t>
    <rPh sb="0" eb="3">
      <t>ワカヤマ</t>
    </rPh>
    <rPh sb="3" eb="4">
      <t>ケン</t>
    </rPh>
    <phoneticPr fontId="20"/>
  </si>
  <si>
    <t>鳥取県</t>
    <rPh sb="0" eb="2">
      <t>トットリ</t>
    </rPh>
    <rPh sb="2" eb="3">
      <t>ケン</t>
    </rPh>
    <phoneticPr fontId="20"/>
  </si>
  <si>
    <t>島根県</t>
    <rPh sb="0" eb="2">
      <t>シマネ</t>
    </rPh>
    <rPh sb="2" eb="3">
      <t>ケン</t>
    </rPh>
    <phoneticPr fontId="20"/>
  </si>
  <si>
    <t>岡山県</t>
    <rPh sb="0" eb="2">
      <t>オカヤマ</t>
    </rPh>
    <rPh sb="2" eb="3">
      <t>ケン</t>
    </rPh>
    <phoneticPr fontId="20"/>
  </si>
  <si>
    <t>広島県</t>
    <rPh sb="0" eb="2">
      <t>ヒロシマ</t>
    </rPh>
    <rPh sb="2" eb="3">
      <t>ケン</t>
    </rPh>
    <phoneticPr fontId="20"/>
  </si>
  <si>
    <t>山口県</t>
    <rPh sb="0" eb="2">
      <t>ヤマグチ</t>
    </rPh>
    <rPh sb="2" eb="3">
      <t>ケン</t>
    </rPh>
    <phoneticPr fontId="20"/>
  </si>
  <si>
    <t>徳島県</t>
    <rPh sb="0" eb="2">
      <t>トクシマ</t>
    </rPh>
    <rPh sb="2" eb="3">
      <t>ケン</t>
    </rPh>
    <phoneticPr fontId="20"/>
  </si>
  <si>
    <t>香川県</t>
    <rPh sb="0" eb="2">
      <t>カガワ</t>
    </rPh>
    <rPh sb="2" eb="3">
      <t>ケン</t>
    </rPh>
    <phoneticPr fontId="20"/>
  </si>
  <si>
    <t>愛媛県</t>
    <rPh sb="0" eb="2">
      <t>エヒメ</t>
    </rPh>
    <rPh sb="2" eb="3">
      <t>ケン</t>
    </rPh>
    <phoneticPr fontId="20"/>
  </si>
  <si>
    <t>高知県</t>
    <rPh sb="0" eb="2">
      <t>コウチ</t>
    </rPh>
    <rPh sb="2" eb="3">
      <t>ケン</t>
    </rPh>
    <phoneticPr fontId="20"/>
  </si>
  <si>
    <t>福岡県</t>
    <rPh sb="0" eb="2">
      <t>フクオカ</t>
    </rPh>
    <rPh sb="2" eb="3">
      <t>ケン</t>
    </rPh>
    <phoneticPr fontId="20"/>
  </si>
  <si>
    <t>佐賀県</t>
    <rPh sb="0" eb="2">
      <t>サガ</t>
    </rPh>
    <rPh sb="2" eb="3">
      <t>ケン</t>
    </rPh>
    <phoneticPr fontId="20"/>
  </si>
  <si>
    <t>長崎県</t>
    <rPh sb="0" eb="2">
      <t>ナガサキ</t>
    </rPh>
    <rPh sb="2" eb="3">
      <t>ケン</t>
    </rPh>
    <phoneticPr fontId="20"/>
  </si>
  <si>
    <t>熊本県</t>
    <rPh sb="0" eb="2">
      <t>クマモト</t>
    </rPh>
    <rPh sb="2" eb="3">
      <t>ケン</t>
    </rPh>
    <phoneticPr fontId="20"/>
  </si>
  <si>
    <t>大分県</t>
    <rPh sb="0" eb="2">
      <t>オオイタ</t>
    </rPh>
    <rPh sb="2" eb="3">
      <t>ケン</t>
    </rPh>
    <phoneticPr fontId="20"/>
  </si>
  <si>
    <t>宮崎県</t>
    <rPh sb="0" eb="2">
      <t>ミヤザキ</t>
    </rPh>
    <rPh sb="2" eb="3">
      <t>ケン</t>
    </rPh>
    <phoneticPr fontId="20"/>
  </si>
  <si>
    <t>鹿児島県</t>
    <rPh sb="0" eb="3">
      <t>カゴシマ</t>
    </rPh>
    <rPh sb="3" eb="4">
      <t>ケン</t>
    </rPh>
    <phoneticPr fontId="20"/>
  </si>
  <si>
    <t>沖縄県</t>
    <rPh sb="0" eb="3">
      <t>オキナワケン</t>
    </rPh>
    <phoneticPr fontId="20"/>
  </si>
  <si>
    <t>回答数および都道府県別訪問率延べ合計</t>
    <rPh sb="6" eb="10">
      <t>トドウフケン</t>
    </rPh>
    <rPh sb="10" eb="11">
      <t>ベツ</t>
    </rPh>
    <rPh sb="11" eb="13">
      <t>ホウモン</t>
    </rPh>
    <rPh sb="13" eb="14">
      <t>リツ</t>
    </rPh>
    <rPh sb="14" eb="15">
      <t>ノ</t>
    </rPh>
    <rPh sb="16" eb="18">
      <t>ゴウケイ</t>
    </rPh>
    <phoneticPr fontId="4"/>
  </si>
  <si>
    <t>標本数</t>
    <rPh sb="0" eb="2">
      <t>ヒョウホン</t>
    </rPh>
    <rPh sb="2" eb="3">
      <t>スウ</t>
    </rPh>
    <phoneticPr fontId="4"/>
  </si>
  <si>
    <t>都道府県</t>
    <rPh sb="0" eb="4">
      <t>トドウフケン</t>
    </rPh>
    <phoneticPr fontId="4"/>
  </si>
  <si>
    <t>構成比</t>
    <rPh sb="0" eb="3">
      <t>コウセイヒ</t>
    </rPh>
    <phoneticPr fontId="4"/>
  </si>
  <si>
    <t>訪問率</t>
  </si>
  <si>
    <t>全体　【B1】</t>
    <rPh sb="0" eb="2">
      <t>ゼンタイ</t>
    </rPh>
    <phoneticPr fontId="20"/>
  </si>
  <si>
    <t>【B1】</t>
    <phoneticPr fontId="20"/>
  </si>
  <si>
    <t>延べ合計</t>
    <rPh sb="0" eb="1">
      <t>ノ</t>
    </rPh>
    <rPh sb="2" eb="4">
      <t>ゴウケイ</t>
    </rPh>
    <phoneticPr fontId="20"/>
  </si>
  <si>
    <r>
      <rPr>
        <sz val="11"/>
        <color theme="1"/>
        <rFont val="Yu Gothic"/>
        <family val="2"/>
        <charset val="128"/>
      </rPr>
      <t>2024</t>
    </r>
    <r>
      <rPr>
        <sz val="11"/>
        <color theme="1"/>
        <rFont val="等线"/>
        <family val="2"/>
        <scheme val="minor"/>
      </rPr>
      <t>伸び率</t>
    </r>
    <phoneticPr fontId="2" type="noConversion"/>
  </si>
  <si>
    <r>
      <rPr>
        <sz val="11"/>
        <color theme="1"/>
        <rFont val="Yu Gothic"/>
        <family val="2"/>
        <charset val="128"/>
      </rPr>
      <t>2023伸び</t>
    </r>
    <r>
      <rPr>
        <sz val="11"/>
        <color theme="1"/>
        <rFont val="等线"/>
        <family val="2"/>
        <scheme val="minor"/>
      </rPr>
      <t>率</t>
    </r>
    <phoneticPr fontId="2" type="noConversion"/>
  </si>
  <si>
    <r>
      <rPr>
        <sz val="11"/>
        <color theme="1"/>
        <rFont val="Yu Gothic"/>
        <family val="2"/>
        <charset val="128"/>
      </rPr>
      <t>四半期訪問地</t>
    </r>
    <r>
      <rPr>
        <sz val="11"/>
        <color theme="1"/>
        <rFont val="等线"/>
        <family val="2"/>
        <scheme val="minor"/>
      </rPr>
      <t>HII指数</t>
    </r>
    <phoneticPr fontId="2" type="noConversion"/>
  </si>
  <si>
    <t>【A1】</t>
  </si>
  <si>
    <t>構成比</t>
    <rPh sb="0" eb="3">
      <t>コウセイヒ</t>
    </rPh>
    <phoneticPr fontId="20"/>
  </si>
  <si>
    <t>全体　【A1】</t>
    <rPh sb="0" eb="2">
      <t>ゼンタイ</t>
    </rPh>
    <phoneticPr fontId="20"/>
  </si>
  <si>
    <r>
      <t>日本</t>
    </r>
    <r>
      <rPr>
        <sz val="10"/>
        <rFont val="ＭＳ Ｐゴシック"/>
        <family val="2"/>
        <charset val="128"/>
      </rPr>
      <t>滞在中の</t>
    </r>
    <rPh sb="0" eb="2">
      <t>ニホン</t>
    </rPh>
    <rPh sb="2" eb="4">
      <t>タイザイ</t>
    </rPh>
    <rPh sb="4" eb="5">
      <t>チュウ</t>
    </rPh>
    <phoneticPr fontId="20"/>
  </si>
  <si>
    <t>宿泊費</t>
    <rPh sb="0" eb="2">
      <t>シュクハク</t>
    </rPh>
    <rPh sb="2" eb="3">
      <t>ヒ</t>
    </rPh>
    <phoneticPr fontId="20"/>
  </si>
  <si>
    <t>費目別支出</t>
    <rPh sb="0" eb="3">
      <t>ヒモクベツ</t>
    </rPh>
    <rPh sb="3" eb="5">
      <t>シシュツ</t>
    </rPh>
    <phoneticPr fontId="20"/>
  </si>
  <si>
    <t>飲食費</t>
    <rPh sb="0" eb="3">
      <t>インショクヒ</t>
    </rPh>
    <phoneticPr fontId="20"/>
  </si>
  <si>
    <t>交通費</t>
    <rPh sb="0" eb="3">
      <t>コウツウヒ</t>
    </rPh>
    <phoneticPr fontId="20"/>
  </si>
  <si>
    <t>娯楽等サービス費</t>
    <rPh sb="0" eb="2">
      <t>ゴラク</t>
    </rPh>
    <rPh sb="2" eb="3">
      <t>ナド</t>
    </rPh>
    <rPh sb="7" eb="8">
      <t>ヒ</t>
    </rPh>
    <phoneticPr fontId="20"/>
  </si>
  <si>
    <t>買物代</t>
    <rPh sb="0" eb="2">
      <t>カイモノ</t>
    </rPh>
    <rPh sb="2" eb="3">
      <t>ダイ</t>
    </rPh>
    <phoneticPr fontId="20"/>
  </si>
  <si>
    <t>その他</t>
    <rPh sb="2" eb="3">
      <t>タ</t>
    </rPh>
    <phoneticPr fontId="20"/>
  </si>
  <si>
    <t>全体　【A】</t>
    <rPh sb="0" eb="2">
      <t>ゼンタイ</t>
    </rPh>
    <phoneticPr fontId="20"/>
  </si>
  <si>
    <t>【A】</t>
    <phoneticPr fontId="20"/>
  </si>
  <si>
    <t>宿泊費</t>
    <phoneticPr fontId="2" type="noConversion"/>
  </si>
  <si>
    <t>飲食費</t>
    <phoneticPr fontId="2" type="noConversion"/>
  </si>
  <si>
    <t>交通費</t>
    <phoneticPr fontId="2" type="noConversion"/>
  </si>
  <si>
    <t>娯楽サービス費</t>
    <phoneticPr fontId="2" type="noConversion"/>
  </si>
  <si>
    <t>買物代</t>
    <phoneticPr fontId="2" type="noConversion"/>
  </si>
  <si>
    <t>その他</t>
    <phoneticPr fontId="2" type="noConversion"/>
  </si>
  <si>
    <t>総額</t>
    <phoneticPr fontId="2" type="noConversion"/>
  </si>
  <si>
    <r>
      <t>観光</t>
    </r>
    <r>
      <rPr>
        <sz val="11"/>
        <color theme="1"/>
        <rFont val="Yu Gothic"/>
        <family val="2"/>
        <charset val="128"/>
      </rPr>
      <t>・レジャー</t>
    </r>
    <phoneticPr fontId="2" type="noConversion"/>
  </si>
  <si>
    <t>前年間指数</t>
    <phoneticPr fontId="2" type="noConversion"/>
  </si>
  <si>
    <t xml:space="preserve">2023(4-6)
</t>
    <phoneticPr fontId="2" type="noConversion"/>
  </si>
  <si>
    <t xml:space="preserve">2023(7-9)
</t>
    <phoneticPr fontId="2" type="noConversion"/>
  </si>
  <si>
    <t xml:space="preserve">2023(10-12)
</t>
    <phoneticPr fontId="2" type="noConversion"/>
  </si>
  <si>
    <t>2024(1-3)</t>
    <phoneticPr fontId="2" type="noConversion"/>
  </si>
  <si>
    <t>2024(4-6)</t>
    <phoneticPr fontId="2" type="noConversion"/>
  </si>
  <si>
    <t>2024(7-9)</t>
    <phoneticPr fontId="2" type="noConversion"/>
  </si>
  <si>
    <t>2024(10-12)</t>
    <phoneticPr fontId="2" type="noConversion"/>
  </si>
  <si>
    <t>2025(1-3)</t>
    <phoneticPr fontId="2" type="noConversion"/>
  </si>
  <si>
    <t>2025(4-6)</t>
    <phoneticPr fontId="2" type="noConversion"/>
  </si>
  <si>
    <t>各年度都道府県シェア率前五位</t>
    <phoneticPr fontId="2" type="noConversion"/>
  </si>
  <si>
    <t>比率</t>
    <phoneticPr fontId="2" type="noConversion"/>
  </si>
  <si>
    <t>団体ツアーでの来訪</t>
    <rPh sb="7" eb="9">
      <t>ライホウ</t>
    </rPh>
    <phoneticPr fontId="20"/>
  </si>
  <si>
    <t>団体ツアーでない（個人旅行）</t>
    <rPh sb="0" eb="2">
      <t>ダンタイ</t>
    </rPh>
    <rPh sb="9" eb="11">
      <t>コジン</t>
    </rPh>
    <rPh sb="11" eb="13">
      <t>リョコウ</t>
    </rPh>
    <phoneticPr fontId="20"/>
  </si>
  <si>
    <t>団体ツアーに参加</t>
    <rPh sb="6" eb="8">
      <t>サンカ</t>
    </rPh>
    <phoneticPr fontId="20"/>
  </si>
  <si>
    <t>個人旅行向けパッケージ商品を利用</t>
    <rPh sb="0" eb="2">
      <t>コジン</t>
    </rPh>
    <rPh sb="2" eb="4">
      <t>リョコウ</t>
    </rPh>
    <rPh sb="4" eb="5">
      <t>ム</t>
    </rPh>
    <rPh sb="11" eb="13">
      <t>ショウヒン</t>
    </rPh>
    <rPh sb="14" eb="16">
      <t>リヨウ</t>
    </rPh>
    <phoneticPr fontId="20"/>
  </si>
  <si>
    <t>個別手配</t>
    <rPh sb="0" eb="2">
      <t>コベツ</t>
    </rPh>
    <rPh sb="2" eb="4">
      <t>テハイ</t>
    </rPh>
    <phoneticPr fontId="20"/>
  </si>
  <si>
    <t>１回目</t>
  </si>
  <si>
    <t>２回目</t>
  </si>
  <si>
    <t>３回目</t>
  </si>
  <si>
    <t>４回目</t>
  </si>
  <si>
    <t>５回目</t>
  </si>
  <si>
    <t>６～９回目</t>
  </si>
  <si>
    <t>１０～１９回</t>
  </si>
  <si>
    <t>２０回以上</t>
  </si>
  <si>
    <t>３日間以内</t>
    <rPh sb="1" eb="2">
      <t>ニチ</t>
    </rPh>
    <rPh sb="2" eb="3">
      <t>カン</t>
    </rPh>
    <rPh sb="3" eb="5">
      <t>イナイ</t>
    </rPh>
    <phoneticPr fontId="20"/>
  </si>
  <si>
    <t>４～６日間</t>
    <rPh sb="3" eb="4">
      <t>ニチ</t>
    </rPh>
    <rPh sb="4" eb="5">
      <t>カン</t>
    </rPh>
    <phoneticPr fontId="20"/>
  </si>
  <si>
    <t>７～１３日間</t>
    <rPh sb="4" eb="6">
      <t>ニチカン</t>
    </rPh>
    <phoneticPr fontId="20"/>
  </si>
  <si>
    <t>１４～２０日間</t>
    <rPh sb="5" eb="7">
      <t>ニチカン</t>
    </rPh>
    <phoneticPr fontId="20"/>
  </si>
  <si>
    <t>２１～２７日間</t>
    <rPh sb="5" eb="7">
      <t>ニチカン</t>
    </rPh>
    <phoneticPr fontId="20"/>
  </si>
  <si>
    <t>２８～９０日間</t>
    <rPh sb="5" eb="7">
      <t>ニチカン</t>
    </rPh>
    <phoneticPr fontId="20"/>
  </si>
  <si>
    <t>９１日以上１年未満</t>
    <rPh sb="2" eb="3">
      <t>ニチ</t>
    </rPh>
    <rPh sb="3" eb="5">
      <t>イジョウ</t>
    </rPh>
    <rPh sb="6" eb="7">
      <t>ネン</t>
    </rPh>
    <rPh sb="7" eb="9">
      <t>ミマン</t>
    </rPh>
    <phoneticPr fontId="20"/>
  </si>
  <si>
    <t>費目</t>
    <phoneticPr fontId="2" type="noConversion"/>
  </si>
  <si>
    <t>菓子類</t>
    <phoneticPr fontId="2" type="noConversion"/>
  </si>
  <si>
    <t>化粧品・医薬品・トイレタリー</t>
    <phoneticPr fontId="2" type="noConversion"/>
  </si>
  <si>
    <t>そのほかの食料品・飲料。お酒・たばこ</t>
    <phoneticPr fontId="2" type="noConversion"/>
  </si>
  <si>
    <t>服（和服以外）・かばん・靴</t>
    <phoneticPr fontId="2" type="noConversion"/>
  </si>
  <si>
    <t>カメラ・ビデオカメラ・時計</t>
    <phoneticPr fontId="2" type="noConversion"/>
  </si>
  <si>
    <t>和服・民芸品</t>
    <phoneticPr fontId="2" type="noConversion"/>
  </si>
  <si>
    <t>漫画・DVD/アニメ関連商品</t>
    <phoneticPr fontId="2" type="noConversion"/>
  </si>
  <si>
    <t>化粧品・香水</t>
    <phoneticPr fontId="2" type="noConversion"/>
  </si>
  <si>
    <r>
      <t>医薬品</t>
    </r>
    <r>
      <rPr>
        <sz val="11"/>
        <color theme="1"/>
        <rFont val="微软雅黑"/>
        <family val="2"/>
        <charset val="134"/>
      </rPr>
      <t>・健康グッズ・</t>
    </r>
    <r>
      <rPr>
        <sz val="11"/>
        <color theme="1"/>
        <rFont val="等线"/>
        <family val="2"/>
        <scheme val="minor"/>
      </rPr>
      <t>トイレタリー</t>
    </r>
    <phoneticPr fontId="2" type="noConversion"/>
  </si>
  <si>
    <t>漫画・DVD/キャラクター関連商品</t>
    <phoneticPr fontId="2" type="noConversion"/>
  </si>
  <si>
    <t>医薬品</t>
    <phoneticPr fontId="2" type="noConversion"/>
  </si>
  <si>
    <t>衣類</t>
    <phoneticPr fontId="2" type="noConversion"/>
  </si>
  <si>
    <r>
      <t>かばん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2"/>
        <scheme val="minor"/>
      </rPr>
      <t>靴</t>
    </r>
    <r>
      <rPr>
        <sz val="11"/>
        <color theme="1"/>
        <rFont val="Yu Gothic"/>
        <family val="2"/>
        <charset val="128"/>
      </rPr>
      <t>・革製品</t>
    </r>
    <phoneticPr fontId="2" type="noConversion"/>
  </si>
  <si>
    <r>
      <t>健康グッズ</t>
    </r>
    <r>
      <rPr>
        <sz val="11"/>
        <color theme="1"/>
        <rFont val="Yu Gothic"/>
        <family val="2"/>
      </rPr>
      <t>・トイレタリー</t>
    </r>
    <phoneticPr fontId="2" type="noConversion"/>
  </si>
  <si>
    <t>酒類</t>
    <phoneticPr fontId="2" type="noConversion"/>
  </si>
  <si>
    <t>フィルムカメラ・時計</t>
    <phoneticPr fontId="2" type="noConversion"/>
  </si>
  <si>
    <t>電気製品</t>
  </si>
  <si>
    <t>電気製品</t>
    <phoneticPr fontId="2" type="noConversion"/>
  </si>
  <si>
    <t>電気製品（パソコン・音楽機器など）</t>
  </si>
  <si>
    <t>電気製品（デジタルカメラ・PC・家電など）</t>
    <phoneticPr fontId="2" type="noConversion"/>
  </si>
  <si>
    <t>民芸品・伝統工芸品</t>
    <phoneticPr fontId="2" type="noConversion"/>
  </si>
  <si>
    <t>そのほかの食料品・飲料・お酒・たばこ</t>
    <phoneticPr fontId="2" type="noConversion"/>
  </si>
  <si>
    <t>購入率（%）</t>
  </si>
  <si>
    <t>電気製品の購入率</t>
    <phoneticPr fontId="2" type="noConversion"/>
  </si>
  <si>
    <t>化粧品・医薬品</t>
    <phoneticPr fontId="2" type="noConversion"/>
  </si>
  <si>
    <t>菓子の購入率</t>
    <phoneticPr fontId="2" type="noConversion"/>
  </si>
  <si>
    <t>日本食を食べること</t>
  </si>
  <si>
    <t>日本の酒を飲むこと（日本酒・焼酎等）</t>
    <rPh sb="0" eb="2">
      <t>ニホン</t>
    </rPh>
    <rPh sb="3" eb="4">
      <t>サケ</t>
    </rPh>
    <rPh sb="5" eb="6">
      <t>ノ</t>
    </rPh>
    <rPh sb="10" eb="13">
      <t>ニホンシュ</t>
    </rPh>
    <rPh sb="14" eb="16">
      <t>ショウチュウ</t>
    </rPh>
    <rPh sb="16" eb="17">
      <t>ナド</t>
    </rPh>
    <phoneticPr fontId="20"/>
  </si>
  <si>
    <t>旅館に宿泊</t>
    <rPh sb="0" eb="2">
      <t>リョカン</t>
    </rPh>
    <rPh sb="3" eb="5">
      <t>シュクハク</t>
    </rPh>
    <phoneticPr fontId="20"/>
  </si>
  <si>
    <t>温泉入浴</t>
    <rPh sb="0" eb="2">
      <t>オンセン</t>
    </rPh>
    <rPh sb="2" eb="4">
      <t>ニュウヨク</t>
    </rPh>
    <phoneticPr fontId="20"/>
  </si>
  <si>
    <t>自然・景勝地観光</t>
  </si>
  <si>
    <t>繁華街の街歩き</t>
  </si>
  <si>
    <t>ショッピング</t>
  </si>
  <si>
    <t>美術館・博物館・動植物園・水族館</t>
  </si>
  <si>
    <t>テーマパーク</t>
  </si>
  <si>
    <t>スキー・スノーボード</t>
  </si>
  <si>
    <t>その他スポーツ（ゴルフ等）</t>
    <rPh sb="2" eb="3">
      <t>タ</t>
    </rPh>
    <rPh sb="11" eb="12">
      <t>トウ</t>
    </rPh>
    <phoneticPr fontId="20"/>
  </si>
  <si>
    <t>舞台・音楽鑑賞</t>
  </si>
  <si>
    <t>スポーツ観戦（相撲・サッカー等）</t>
    <rPh sb="14" eb="15">
      <t>ナド</t>
    </rPh>
    <phoneticPr fontId="20"/>
  </si>
  <si>
    <t>自然体験ツアー・農山漁村体験</t>
    <rPh sb="0" eb="2">
      <t>シゼン</t>
    </rPh>
    <rPh sb="2" eb="4">
      <t>タイケン</t>
    </rPh>
    <rPh sb="8" eb="12">
      <t>ノウサンギョソン</t>
    </rPh>
    <rPh sb="12" eb="14">
      <t>タイケン</t>
    </rPh>
    <phoneticPr fontId="20"/>
  </si>
  <si>
    <t>四季の体感（花見・紅葉・雪等）</t>
    <rPh sb="13" eb="14">
      <t>ナド</t>
    </rPh>
    <phoneticPr fontId="20"/>
  </si>
  <si>
    <t>映画・アニメ縁の地を訪問</t>
  </si>
  <si>
    <t>日本の歴史・伝統文化体験</t>
  </si>
  <si>
    <t>日本の日常生活体験</t>
    <rPh sb="3" eb="5">
      <t>ニチジョウ</t>
    </rPh>
    <rPh sb="5" eb="7">
      <t>セイカツ</t>
    </rPh>
    <rPh sb="7" eb="9">
      <t>タイケン</t>
    </rPh>
    <phoneticPr fontId="20"/>
  </si>
  <si>
    <t>日本のポップカルチャーを楽しむ</t>
    <rPh sb="12" eb="13">
      <t>タノ</t>
    </rPh>
    <phoneticPr fontId="20"/>
  </si>
  <si>
    <t>治療・検診</t>
    <rPh sb="3" eb="5">
      <t>ケンシン</t>
    </rPh>
    <phoneticPr fontId="20"/>
  </si>
  <si>
    <t>美術館・博物館</t>
  </si>
  <si>
    <t>治療・健診</t>
  </si>
  <si>
    <t>ゴルフ</t>
  </si>
  <si>
    <t>旅館に宿泊</t>
  </si>
  <si>
    <t>温泉入浴</t>
  </si>
  <si>
    <t>ナイトライフ</t>
  </si>
  <si>
    <t>スキー</t>
  </si>
  <si>
    <t>イベント</t>
  </si>
  <si>
    <t>舞台鑑賞(歌舞伎・演劇・音楽など)</t>
  </si>
  <si>
    <t>スポーツ観戦(相撲・サッカーなど)</t>
  </si>
  <si>
    <t>自然体験ツアー・農漁村体験</t>
  </si>
  <si>
    <t>四季の体感(花見・紅葉・雪など)</t>
  </si>
  <si>
    <t>日本の生活文化体験</t>
  </si>
  <si>
    <t>親族・知人訪問</t>
  </si>
  <si>
    <t>ビジネス</t>
  </si>
  <si>
    <t>他には当てはまるものがない</t>
    <rPh sb="0" eb="2">
      <t>ジョウキ</t>
    </rPh>
    <rPh sb="4" eb="5">
      <t>ア</t>
    </rPh>
    <phoneticPr fontId="20"/>
  </si>
  <si>
    <r>
      <t>日本の現代文化体験</t>
    </r>
    <r>
      <rPr>
        <sz val="9"/>
        <rFont val="Yu Mincho"/>
        <family val="1"/>
        <charset val="128"/>
      </rPr>
      <t>（ﾌｧｯｼｮﾝ・ｱﾆﾒなど）</t>
    </r>
    <rPh sb="3" eb="5">
      <t>ゲンダイ</t>
    </rPh>
    <phoneticPr fontId="20"/>
  </si>
  <si>
    <t>満足度前三位</t>
    <phoneticPr fontId="2" type="noConversion"/>
  </si>
  <si>
    <t>満足度</t>
    <phoneticPr fontId="2" type="noConversion"/>
  </si>
  <si>
    <t>選択率</t>
    <phoneticPr fontId="2" type="noConversion"/>
  </si>
  <si>
    <t>（回答数200以上）</t>
    <phoneticPr fontId="2" type="noConversion"/>
  </si>
  <si>
    <t>日本の歴史・伝統文化体験</t>
    <phoneticPr fontId="20"/>
  </si>
  <si>
    <t>日本の生活文化体験</t>
    <phoneticPr fontId="20"/>
  </si>
  <si>
    <t>次回したいこと前三位</t>
    <phoneticPr fontId="2" type="noConversion"/>
  </si>
  <si>
    <t>満足度前三位</t>
    <phoneticPr fontId="20"/>
  </si>
  <si>
    <t>次回したいこと前三位</t>
    <phoneticPr fontId="20"/>
  </si>
  <si>
    <t>日本食を食べること</t>
    <phoneticPr fontId="20"/>
  </si>
  <si>
    <t>温泉入浴</t>
    <phoneticPr fontId="2" type="noConversion"/>
  </si>
  <si>
    <t>ショッピング</t>
    <phoneticPr fontId="2" type="noConversion"/>
  </si>
  <si>
    <t>日本の 生活文化体験</t>
    <phoneticPr fontId="2" type="noConversion"/>
  </si>
  <si>
    <t>選択率</t>
    <phoneticPr fontId="20"/>
  </si>
  <si>
    <t>満足度</t>
    <phoneticPr fontId="20"/>
  </si>
  <si>
    <t>四季の体感（花見・紅葉・雪など）</t>
    <phoneticPr fontId="20"/>
  </si>
  <si>
    <t>年</t>
  </si>
  <si>
    <t>今回したことの満足度 (Top 3)</t>
  </si>
  <si>
    <t>次回したいこと (Top 3)</t>
  </si>
  <si>
    <t>1. 生活文化体験 (64.3%)</t>
  </si>
  <si>
    <t>2. 歴史・伝統文化 (61.3%)</t>
  </si>
  <si>
    <t>3. 温泉入浴 (60.4%)</t>
  </si>
  <si>
    <t>1. 日本食 (53.3%)</t>
  </si>
  <si>
    <t>2. 温泉入浴 (51.2%)</t>
  </si>
  <si>
    <t>3. ショッピング (46.4%)</t>
  </si>
  <si>
    <t>1. テーマパーク (70.5%)</t>
  </si>
  <si>
    <t>2. 温泉入浴 (67.3%)</t>
  </si>
  <si>
    <t>3. 生活文化体験 (66.4%)</t>
  </si>
  <si>
    <t>1. 日本食 (57.6%)</t>
  </si>
  <si>
    <t>2. 温泉入浴 (53.5%)</t>
  </si>
  <si>
    <t>3. ショッピング (53.1%)</t>
  </si>
  <si>
    <t>1. テーマパーク (75.7%)</t>
  </si>
  <si>
    <t>2. 歴史・伝統文化 (67.7%)</t>
  </si>
  <si>
    <t>1. ショッピング (54.8%)</t>
  </si>
  <si>
    <t>2. 日本食 (52.9%)</t>
  </si>
  <si>
    <t>買い物比率</t>
    <phoneticPr fontId="20"/>
  </si>
  <si>
    <t>宿泊費比率</t>
    <phoneticPr fontId="20"/>
  </si>
  <si>
    <t>飲食費比率</t>
    <phoneticPr fontId="20"/>
  </si>
  <si>
    <t>娯楽サービス費比率</t>
    <phoneticPr fontId="20"/>
  </si>
  <si>
    <t>名目総額</t>
    <phoneticPr fontId="20"/>
  </si>
  <si>
    <t xml:space="preserve"> </t>
    <phoneticPr fontId="2" type="noConversion"/>
  </si>
  <si>
    <r>
      <t>国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>地域別の都道府県別訪問者数は公表されていないため、本データは日本政府観光局（JNTO）公表の「訪日外客数（中国）」に、同局調査の「都道府県別訪問率」を乗じて算出した推計値です。</t>
    </r>
    <phoneticPr fontId="2" type="noConversion"/>
  </si>
  <si>
    <t>年份</t>
  </si>
  <si>
    <t>消費総額（億円）</t>
    <phoneticPr fontId="2" type="noConversion"/>
  </si>
  <si>
    <r>
      <t>観光</t>
    </r>
    <r>
      <rPr>
        <sz val="11"/>
        <color theme="1"/>
        <rFont val="Yu Gothic"/>
        <family val="2"/>
        <charset val="128"/>
      </rPr>
      <t>・レジャー</t>
    </r>
  </si>
  <si>
    <t>比率</t>
  </si>
  <si>
    <t>交通費</t>
  </si>
  <si>
    <t>買物代</t>
  </si>
  <si>
    <t>その他</t>
  </si>
  <si>
    <t>総額</t>
  </si>
  <si>
    <t>宿泊費比率</t>
    <phoneticPr fontId="2" type="noConversion"/>
  </si>
  <si>
    <t>飲食費比率</t>
    <phoneticPr fontId="2" type="noConversion"/>
  </si>
  <si>
    <t>娯楽サービス費比率</t>
    <phoneticPr fontId="2" type="noConversion"/>
  </si>
  <si>
    <t>県のシェア</t>
    <phoneticPr fontId="2" type="noConversion"/>
  </si>
  <si>
    <t>2025(7-9)</t>
    <rPh sb="0" eb="2">
      <t>チョウサ</t>
    </rPh>
    <rPh sb="2" eb="4">
      <t>コウモク</t>
    </rPh>
    <phoneticPr fontId="4"/>
  </si>
  <si>
    <t>2025(10-12)</t>
    <rPh sb="0" eb="2">
      <t>チョウサ</t>
    </rPh>
    <rPh sb="2" eb="4">
      <t>コウモク</t>
    </rPh>
    <phoneticPr fontId="4"/>
  </si>
  <si>
    <t>2024(1-3)</t>
    <rPh sb="0" eb="2">
      <t>チョウサ</t>
    </rPh>
    <rPh sb="2" eb="4">
      <t>コウモク</t>
    </rPh>
    <phoneticPr fontId="4"/>
  </si>
  <si>
    <t>2025(7-9)</t>
    <phoneticPr fontId="2" type="noConversion"/>
  </si>
  <si>
    <t>2025(10-12)</t>
    <phoneticPr fontId="2" type="noConversion"/>
  </si>
  <si>
    <t>2026(1-3)</t>
    <rPh sb="0" eb="2">
      <t>チョウサ</t>
    </rPh>
    <rPh sb="2" eb="4">
      <t>コウモク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</si>
</sst>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176" formatCode="0.0%"/>
    <numFmt numFmtId="177" formatCode="#,##0.0;[Red]\-#,##0.0"/>
    <numFmt numFmtId="178" formatCode="0.000_);[Red]\(0.000\)"/>
    <numFmt numFmtId="179" formatCode="0.00_);[Red]\(0.00\)"/>
    <numFmt numFmtId="180" formatCode="00"/>
    <numFmt numFmtId="181" formatCode="0_ "/>
    <numFmt numFmtId="182" formatCode="0_);[Red]\(0\)"/>
  </numFmts>
  <fonts count="10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57"/>
      <name val="ＭＳ Ｐゴシック"/>
      <family val="3"/>
      <charset val="128"/>
    </font>
    <font>
      <sz val="12"/>
      <name val="等线"/>
      <family val="3"/>
      <charset val="128"/>
      <scheme val="minor"/>
    </font>
    <font>
      <sz val="10"/>
      <name val="微软雅黑"/>
      <family val="3"/>
      <charset val="128"/>
    </font>
    <font>
      <sz val="11"/>
      <color theme="1"/>
      <name val="微软雅黑"/>
      <family val="2"/>
      <charset val="128"/>
    </font>
    <font>
      <sz val="10"/>
      <color theme="1"/>
      <name val="等线"/>
      <family val="3"/>
      <charset val="128"/>
      <scheme val="minor"/>
    </font>
    <font>
      <sz val="10"/>
      <color rgb="FF339966"/>
      <name val="等线"/>
      <family val="3"/>
      <charset val="128"/>
      <scheme val="minor"/>
    </font>
    <font>
      <sz val="11"/>
      <color theme="1"/>
      <name val="等线"/>
      <family val="2"/>
      <charset val="134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z val="10"/>
      <color rgb="FFFF0000"/>
      <name val="等线"/>
      <family val="3"/>
      <charset val="128"/>
      <scheme val="minor"/>
    </font>
    <font>
      <sz val="10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0"/>
      <name val="Yu Gothic"/>
      <family val="3"/>
      <charset val="128"/>
    </font>
    <font>
      <sz val="10"/>
      <name val="等线"/>
      <family val="3"/>
      <charset val="134"/>
      <scheme val="minor"/>
    </font>
    <font>
      <sz val="6"/>
      <name val="ＭＳ Ｐゴシック"/>
      <family val="2"/>
      <charset val="128"/>
    </font>
    <font>
      <sz val="12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indexed="8"/>
      <name val="ＭＳ Ｐゴシック"/>
      <family val="2"/>
      <charset val="128"/>
    </font>
    <font>
      <sz val="10"/>
      <name val="ＭＳ Ｐゴシック"/>
      <family val="2"/>
      <charset val="128"/>
    </font>
    <font>
      <sz val="11"/>
      <name val="ＭＳ Ｐゴシック"/>
      <family val="2"/>
      <charset val="128"/>
    </font>
    <font>
      <u/>
      <sz val="8.8000000000000007"/>
      <color theme="10"/>
      <name val="ＭＳ Ｐゴシック"/>
      <family val="2"/>
      <charset val="128"/>
    </font>
    <font>
      <b/>
      <sz val="11"/>
      <color theme="1"/>
      <name val="等线"/>
      <family val="3"/>
      <charset val="134"/>
      <scheme val="minor"/>
    </font>
    <font>
      <sz val="12"/>
      <color theme="1"/>
      <name val="MS Mincho"/>
      <family val="3"/>
      <charset val="128"/>
    </font>
    <font>
      <sz val="12"/>
      <color indexed="8"/>
      <name val="ＭＳ Ｐゴシック"/>
      <family val="2"/>
      <charset val="128"/>
    </font>
    <font>
      <sz val="11"/>
      <color indexed="8"/>
      <name val="ＭＳ Ｐゴシック"/>
      <family val="2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color indexed="9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0"/>
      <name val="ＭＳ ゴシック"/>
      <family val="3"/>
      <charset val="128"/>
    </font>
    <font>
      <sz val="10"/>
      <name val="ＭＳ ・団"/>
      <family val="1"/>
      <charset val="128"/>
    </font>
    <font>
      <sz val="11"/>
      <name val="明朝"/>
      <family val="1"/>
      <charset val="128"/>
    </font>
    <font>
      <sz val="10"/>
      <name val="ＭＳ Ｐ明朝"/>
      <family val="1"/>
      <charset val="128"/>
    </font>
    <font>
      <sz val="11"/>
      <color indexed="16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4"/>
      <name val="ＭＳ 明朝"/>
      <family val="3"/>
      <charset val="128"/>
    </font>
    <font>
      <sz val="11"/>
      <color indexed="17"/>
      <name val="ＭＳ Ｐゴシック"/>
      <family val="2"/>
      <charset val="128"/>
    </font>
    <font>
      <sz val="10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0"/>
      <color theme="0"/>
      <name val="等线"/>
      <family val="3"/>
      <charset val="134"/>
      <scheme val="minor"/>
    </font>
    <font>
      <sz val="10"/>
      <color rgb="FF9C6500"/>
      <name val="等线"/>
      <family val="3"/>
      <charset val="134"/>
      <scheme val="minor"/>
    </font>
    <font>
      <sz val="10"/>
      <color rgb="FFFA7D00"/>
      <name val="等线"/>
      <family val="3"/>
      <charset val="134"/>
      <scheme val="minor"/>
    </font>
    <font>
      <sz val="10"/>
      <color rgb="FF9C0006"/>
      <name val="等线"/>
      <family val="3"/>
      <charset val="134"/>
      <scheme val="minor"/>
    </font>
    <font>
      <b/>
      <sz val="10"/>
      <color rgb="FFFA7D00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3F3F3F"/>
      <name val="等线"/>
      <family val="3"/>
      <charset val="134"/>
      <scheme val="minor"/>
    </font>
    <font>
      <i/>
      <sz val="10"/>
      <color rgb="FF7F7F7F"/>
      <name val="等线"/>
      <family val="3"/>
      <charset val="134"/>
      <scheme val="minor"/>
    </font>
    <font>
      <sz val="10"/>
      <color rgb="FF3F3F76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ＭＳ Ｐゴシック"/>
      <family val="2"/>
    </font>
    <font>
      <sz val="10"/>
      <color rgb="FF0061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0"/>
      <color rgb="FF9C0006"/>
      <name val="等线"/>
      <family val="3"/>
      <charset val="134"/>
      <scheme val="minor"/>
    </font>
    <font>
      <sz val="10"/>
      <color rgb="FF0061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FA7D00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i/>
      <sz val="10"/>
      <color rgb="FF7F7F7F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A7D00"/>
      <name val="等线"/>
      <family val="3"/>
      <charset val="134"/>
      <scheme val="minor"/>
    </font>
    <font>
      <sz val="10"/>
      <color rgb="FF9C6500"/>
      <name val="等线"/>
      <family val="3"/>
      <charset val="134"/>
      <scheme val="minor"/>
    </font>
    <font>
      <b/>
      <sz val="10"/>
      <color rgb="FF3F3F3F"/>
      <name val="等线"/>
      <family val="3"/>
      <charset val="134"/>
      <scheme val="minor"/>
    </font>
    <font>
      <sz val="10"/>
      <color rgb="FF3F3F76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theme="1"/>
      <name val="Yu Gothic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Yu Gothic"/>
      <family val="2"/>
    </font>
    <font>
      <sz val="11"/>
      <color theme="1"/>
      <name val="等线"/>
      <family val="3"/>
      <charset val="134"/>
      <scheme val="minor"/>
    </font>
    <font>
      <sz val="12"/>
      <name val="ＭＳ Ｐゴシック"/>
      <family val="2"/>
      <charset val="128"/>
    </font>
    <font>
      <sz val="10"/>
      <color theme="1"/>
      <name val="等线"/>
      <family val="3"/>
      <charset val="134"/>
      <scheme val="minor"/>
    </font>
    <font>
      <sz val="11"/>
      <color theme="1"/>
      <name val="Yu Mincho"/>
      <family val="1"/>
      <charset val="128"/>
    </font>
    <font>
      <sz val="10"/>
      <name val="Yu Mincho"/>
      <family val="1"/>
      <charset val="128"/>
    </font>
    <font>
      <sz val="12"/>
      <name val="Yu Mincho"/>
      <family val="1"/>
      <charset val="128"/>
    </font>
    <font>
      <sz val="9"/>
      <name val="Yu Mincho"/>
      <family val="1"/>
      <charset val="128"/>
    </font>
    <font>
      <sz val="11"/>
      <name val="Yu Mincho"/>
      <family val="1"/>
      <charset val="128"/>
    </font>
    <font>
      <sz val="8"/>
      <color theme="1"/>
      <name val="MS Mincho"/>
      <family val="3"/>
    </font>
    <font>
      <b/>
      <sz val="11"/>
      <color rgb="FF1F1F1F"/>
      <name val="微软雅黑"/>
      <family val="2"/>
      <charset val="134"/>
    </font>
    <font>
      <sz val="11"/>
      <color theme="1"/>
      <name val="等线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211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38" fontId="32" fillId="34" borderId="0" applyNumberFormat="0" applyBorder="0" applyAlignment="0" applyProtection="0"/>
    <xf numFmtId="10" fontId="32" fillId="35" borderId="35" applyNumberFormat="0" applyBorder="0" applyAlignment="0" applyProtection="0"/>
    <xf numFmtId="0" fontId="33" fillId="0" borderId="0"/>
    <xf numFmtId="0" fontId="34" fillId="0" borderId="0"/>
    <xf numFmtId="10" fontId="34" fillId="0" borderId="0" applyFont="0" applyFill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5" fillId="37" borderId="0" applyNumberFormat="0" applyBorder="0" applyAlignment="0" applyProtection="0"/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5" fillId="40" borderId="0" applyNumberFormat="0" applyBorder="0" applyAlignment="0" applyProtection="0"/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41" borderId="0" applyNumberFormat="0" applyBorder="0" applyAlignment="0" applyProtection="0"/>
    <xf numFmtId="0" fontId="35" fillId="39" borderId="0" applyNumberFormat="0" applyBorder="0" applyAlignment="0" applyProtection="0"/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31" fillId="36" borderId="0" applyNumberFormat="0" applyBorder="0" applyAlignment="0" applyProtection="0"/>
    <xf numFmtId="0" fontId="31" fillId="39" borderId="0" applyNumberFormat="0" applyBorder="0" applyAlignment="0" applyProtection="0"/>
    <xf numFmtId="0" fontId="35" fillId="39" borderId="0" applyNumberFormat="0" applyBorder="0" applyAlignment="0" applyProtection="0"/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/>
    <xf numFmtId="0" fontId="31" fillId="36" borderId="0" applyNumberFormat="0" applyBorder="0" applyAlignment="0" applyProtection="0"/>
    <xf numFmtId="0" fontId="35" fillId="37" borderId="0" applyNumberFormat="0" applyBorder="0" applyAlignment="0" applyProtection="0"/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43" borderId="0" applyNumberFormat="0" applyBorder="0" applyAlignment="0" applyProtection="0"/>
    <xf numFmtId="0" fontId="35" fillId="43" borderId="0" applyNumberFormat="0" applyBorder="0" applyAlignment="0" applyProtection="0"/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8" borderId="52" applyNumberFormat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9" borderId="53" applyNumberFormat="0" applyFont="0" applyAlignment="0" applyProtection="0">
      <alignment vertical="center"/>
    </xf>
    <xf numFmtId="0" fontId="49" fillId="0" borderId="51" applyNumberFormat="0" applyFill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30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60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3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40" fillId="0" borderId="0"/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5" fillId="0" borderId="0"/>
    <xf numFmtId="0" fontId="26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5" fillId="0" borderId="0"/>
    <xf numFmtId="0" fontId="25" fillId="0" borderId="0"/>
    <xf numFmtId="0" fontId="26" fillId="0" borderId="0"/>
    <xf numFmtId="0" fontId="23" fillId="0" borderId="0">
      <alignment vertical="center"/>
    </xf>
    <xf numFmtId="0" fontId="25" fillId="0" borderId="0"/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5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5" fillId="0" borderId="0"/>
    <xf numFmtId="0" fontId="41" fillId="44" borderId="0" applyNumberFormat="0" applyBorder="0" applyAlignment="0" applyProtection="0"/>
    <xf numFmtId="0" fontId="56" fillId="7" borderId="50" applyNumberFormat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0" fontId="37" fillId="0" borderId="0" applyFont="0" applyFill="0" applyBorder="0" applyAlignment="0" applyProtection="0"/>
    <xf numFmtId="0" fontId="55" fillId="0" borderId="54" applyNumberFormat="0" applyFill="0" applyAlignment="0" applyProtection="0">
      <alignment vertical="center"/>
    </xf>
    <xf numFmtId="0" fontId="51" fillId="7" borderId="49" applyNumberFormat="0" applyAlignment="0" applyProtection="0">
      <alignment vertical="center"/>
    </xf>
    <xf numFmtId="0" fontId="52" fillId="0" borderId="46" applyNumberFormat="0" applyFill="0" applyAlignment="0" applyProtection="0">
      <alignment vertical="center"/>
    </xf>
    <xf numFmtId="0" fontId="53" fillId="0" borderId="47" applyNumberFormat="0" applyFill="0" applyAlignment="0" applyProtection="0">
      <alignment vertical="center"/>
    </xf>
    <xf numFmtId="0" fontId="54" fillId="0" borderId="4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41" borderId="0" applyNumberFormat="0" applyBorder="0" applyAlignment="0" applyProtection="0"/>
    <xf numFmtId="0" fontId="61" fillId="3" borderId="0" applyNumberFormat="0" applyBorder="0" applyAlignment="0" applyProtection="0">
      <alignment vertical="center"/>
    </xf>
    <xf numFmtId="0" fontId="39" fillId="0" borderId="0" applyNumberFormat="0" applyFont="0" applyBorder="0" applyAlignment="0"/>
    <xf numFmtId="0" fontId="42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7" borderId="0" applyNumberFormat="0" applyBorder="0" applyAlignment="0" applyProtection="0"/>
    <xf numFmtId="0" fontId="36" fillId="48" borderId="0" applyNumberFormat="0" applyBorder="0" applyAlignment="0" applyProtection="0"/>
    <xf numFmtId="0" fontId="58" fillId="6" borderId="49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6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/>
    <xf numFmtId="38" fontId="23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4" fillId="27" borderId="0" applyNumberFormat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12" borderId="0" applyNumberFormat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4" fillId="8" borderId="52" applyNumberFormat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64" fillId="9" borderId="53" applyNumberFormat="0" applyFont="0" applyAlignment="0" applyProtection="0">
      <alignment vertical="center"/>
    </xf>
    <xf numFmtId="0" fontId="77" fillId="0" borderId="51" applyNumberFormat="0" applyFill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3" fillId="0" borderId="0"/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9" fillId="7" borderId="50" applyNumberFormat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72" fillId="0" borderId="54" applyNumberFormat="0" applyFill="0" applyAlignment="0" applyProtection="0">
      <alignment vertical="center"/>
    </xf>
    <xf numFmtId="0" fontId="73" fillId="7" borderId="49" applyNumberFormat="0" applyAlignment="0" applyProtection="0">
      <alignment vertical="center"/>
    </xf>
    <xf numFmtId="0" fontId="67" fillId="0" borderId="46" applyNumberFormat="0" applyFill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69" fillId="0" borderId="4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80" fillId="6" borderId="49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6" fontId="26" fillId="0" borderId="0" applyFont="0" applyFill="0" applyBorder="0" applyAlignment="0" applyProtection="0"/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38" fontId="89" fillId="0" borderId="0" applyFont="0" applyFill="0" applyBorder="0" applyAlignment="0" applyProtection="0">
      <alignment vertical="center"/>
    </xf>
    <xf numFmtId="38" fontId="89" fillId="0" borderId="0" applyFont="0" applyFill="0" applyBorder="0" applyAlignment="0" applyProtection="0">
      <alignment vertical="center"/>
    </xf>
    <xf numFmtId="6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99" fillId="0" borderId="0">
      <alignment vertical="center"/>
    </xf>
    <xf numFmtId="9" fontId="99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38" fontId="99" fillId="0" borderId="0" applyFont="0" applyFill="0" applyBorder="0" applyAlignment="0" applyProtection="0">
      <alignment vertical="center"/>
    </xf>
    <xf numFmtId="38" fontId="99" fillId="0" borderId="0" applyFont="0" applyFill="0" applyBorder="0" applyAlignment="0" applyProtection="0">
      <alignment vertical="center"/>
    </xf>
    <xf numFmtId="38" fontId="100" fillId="0" borderId="0" applyFont="0" applyFill="0" applyBorder="0" applyAlignment="0" applyProtection="0">
      <alignment vertical="center"/>
    </xf>
    <xf numFmtId="38" fontId="100" fillId="0" borderId="0" applyFont="0" applyFill="0" applyBorder="0" applyAlignment="0" applyProtection="0">
      <alignment vertical="center"/>
    </xf>
    <xf numFmtId="0" fontId="101" fillId="0" borderId="0">
      <alignment vertical="center"/>
    </xf>
    <xf numFmtId="0" fontId="9" fillId="0" borderId="0">
      <alignment vertical="center"/>
    </xf>
  </cellStyleXfs>
  <cellXfs count="314">
    <xf numFmtId="0" fontId="0" fillId="0" borderId="0" xfId="0"/>
    <xf numFmtId="41" fontId="3" fillId="0" borderId="4" xfId="1" applyFont="1" applyFill="1" applyBorder="1">
      <alignment vertical="center"/>
    </xf>
    <xf numFmtId="176" fontId="3" fillId="0" borderId="5" xfId="2" applyNumberFormat="1" applyFont="1" applyFill="1" applyBorder="1">
      <alignment vertical="center"/>
    </xf>
    <xf numFmtId="41" fontId="3" fillId="0" borderId="6" xfId="1" applyFont="1" applyFill="1" applyBorder="1">
      <alignment vertical="center"/>
    </xf>
    <xf numFmtId="41" fontId="3" fillId="0" borderId="5" xfId="1" applyFont="1" applyFill="1" applyBorder="1">
      <alignment vertical="center"/>
    </xf>
    <xf numFmtId="41" fontId="3" fillId="0" borderId="10" xfId="1" applyFont="1" applyFill="1" applyBorder="1">
      <alignment vertical="center"/>
    </xf>
    <xf numFmtId="176" fontId="3" fillId="0" borderId="11" xfId="2" applyNumberFormat="1" applyFont="1" applyFill="1" applyBorder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1" fontId="6" fillId="0" borderId="12" xfId="1" applyFont="1" applyFill="1" applyBorder="1" applyAlignment="1">
      <alignment horizontal="right" vertical="center"/>
    </xf>
    <xf numFmtId="177" fontId="6" fillId="0" borderId="11" xfId="1" applyNumberFormat="1" applyFont="1" applyFill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1" fontId="6" fillId="0" borderId="16" xfId="1" applyFont="1" applyFill="1" applyBorder="1" applyAlignment="1">
      <alignment horizontal="right" vertical="center"/>
    </xf>
    <xf numFmtId="177" fontId="6" fillId="0" borderId="17" xfId="1" applyNumberFormat="1" applyFont="1" applyFill="1" applyBorder="1" applyAlignment="1">
      <alignment horizontal="right" vertical="center"/>
    </xf>
    <xf numFmtId="41" fontId="0" fillId="0" borderId="0" xfId="0" applyNumberFormat="1"/>
    <xf numFmtId="10" fontId="0" fillId="0" borderId="0" xfId="0" applyNumberFormat="1"/>
    <xf numFmtId="0" fontId="3" fillId="0" borderId="11" xfId="0" applyFont="1" applyBorder="1" applyAlignment="1">
      <alignment vertical="center"/>
    </xf>
    <xf numFmtId="41" fontId="3" fillId="0" borderId="18" xfId="1" applyFont="1" applyFill="1" applyBorder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1" fontId="6" fillId="0" borderId="10" xfId="1" applyFont="1" applyFill="1" applyBorder="1" applyAlignment="1">
      <alignment horizontal="right" vertical="center"/>
    </xf>
    <xf numFmtId="177" fontId="6" fillId="0" borderId="21" xfId="0" applyNumberFormat="1" applyFont="1" applyBorder="1" applyAlignment="1">
      <alignment horizontal="right" vertical="center"/>
    </xf>
    <xf numFmtId="177" fontId="3" fillId="0" borderId="5" xfId="1" applyNumberFormat="1" applyFont="1" applyFill="1" applyBorder="1">
      <alignment vertical="center"/>
    </xf>
    <xf numFmtId="41" fontId="3" fillId="0" borderId="22" xfId="1" applyFont="1" applyFill="1" applyBorder="1">
      <alignment vertical="center"/>
    </xf>
    <xf numFmtId="0" fontId="3" fillId="0" borderId="1" xfId="0" applyFont="1" applyBorder="1" applyAlignment="1">
      <alignment vertical="center"/>
    </xf>
    <xf numFmtId="41" fontId="6" fillId="0" borderId="25" xfId="1" applyFont="1" applyFill="1" applyBorder="1" applyAlignment="1">
      <alignment horizontal="right" vertical="center"/>
    </xf>
    <xf numFmtId="177" fontId="6" fillId="0" borderId="26" xfId="1" applyNumberFormat="1" applyFont="1" applyFill="1" applyBorder="1" applyAlignment="1">
      <alignment horizontal="right" vertical="center"/>
    </xf>
    <xf numFmtId="41" fontId="6" fillId="0" borderId="27" xfId="1" applyFont="1" applyFill="1" applyBorder="1" applyAlignment="1">
      <alignment horizontal="right" vertical="center"/>
    </xf>
    <xf numFmtId="0" fontId="10" fillId="0" borderId="19" xfId="0" applyFont="1" applyBorder="1" applyAlignment="1">
      <alignment vertical="center"/>
    </xf>
    <xf numFmtId="38" fontId="3" fillId="0" borderId="19" xfId="0" applyNumberFormat="1" applyFont="1" applyBorder="1" applyAlignment="1">
      <alignment vertical="center"/>
    </xf>
    <xf numFmtId="41" fontId="6" fillId="0" borderId="30" xfId="1" applyFont="1" applyFill="1" applyBorder="1" applyAlignment="1">
      <alignment horizontal="right" vertical="center"/>
    </xf>
    <xf numFmtId="177" fontId="6" fillId="0" borderId="31" xfId="1" applyNumberFormat="1" applyFont="1" applyFill="1" applyBorder="1" applyAlignment="1">
      <alignment horizontal="right" vertical="center"/>
    </xf>
    <xf numFmtId="0" fontId="3" fillId="0" borderId="3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1" fontId="6" fillId="0" borderId="33" xfId="1" applyFont="1" applyFill="1" applyBorder="1" applyAlignment="1">
      <alignment horizontal="right" vertical="center"/>
    </xf>
    <xf numFmtId="177" fontId="6" fillId="0" borderId="34" xfId="1" applyNumberFormat="1" applyFont="1" applyFill="1" applyBorder="1" applyAlignment="1">
      <alignment horizontal="right" vertical="center"/>
    </xf>
    <xf numFmtId="0" fontId="8" fillId="0" borderId="0" xfId="0" applyFont="1"/>
    <xf numFmtId="0" fontId="13" fillId="0" borderId="0" xfId="0" applyFont="1"/>
    <xf numFmtId="0" fontId="0" fillId="2" borderId="0" xfId="0" applyFill="1"/>
    <xf numFmtId="0" fontId="16" fillId="0" borderId="0" xfId="0" applyFont="1"/>
    <xf numFmtId="10" fontId="0" fillId="0" borderId="0" xfId="2" applyNumberFormat="1" applyFont="1" applyAlignment="1"/>
    <xf numFmtId="0" fontId="14" fillId="0" borderId="35" xfId="3" applyFont="1" applyBorder="1" applyAlignment="1">
      <alignment vertical="center" wrapText="1"/>
    </xf>
    <xf numFmtId="0" fontId="16" fillId="0" borderId="35" xfId="0" applyFont="1" applyBorder="1"/>
    <xf numFmtId="10" fontId="15" fillId="0" borderId="35" xfId="3" applyNumberFormat="1" applyFont="1" applyBorder="1" applyAlignment="1">
      <alignment vertical="center" wrapText="1"/>
    </xf>
    <xf numFmtId="0" fontId="17" fillId="0" borderId="0" xfId="0" applyFont="1"/>
    <xf numFmtId="10" fontId="17" fillId="0" borderId="35" xfId="0" applyNumberFormat="1" applyFont="1" applyBorder="1"/>
    <xf numFmtId="10" fontId="17" fillId="0" borderId="0" xfId="0" applyNumberFormat="1" applyFont="1"/>
    <xf numFmtId="178" fontId="0" fillId="0" borderId="0" xfId="0" applyNumberFormat="1"/>
    <xf numFmtId="0" fontId="13" fillId="0" borderId="0" xfId="0" applyFont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38" fontId="6" fillId="0" borderId="12" xfId="0" applyNumberFormat="1" applyFont="1" applyBorder="1" applyAlignment="1">
      <alignment horizontal="right" vertical="center"/>
    </xf>
    <xf numFmtId="177" fontId="6" fillId="0" borderId="11" xfId="0" applyNumberFormat="1" applyFont="1" applyBorder="1" applyAlignment="1">
      <alignment horizontal="right" vertical="center"/>
    </xf>
    <xf numFmtId="0" fontId="3" fillId="0" borderId="1" xfId="3" applyFont="1" applyBorder="1" applyAlignment="1">
      <alignment horizontal="left" vertical="center" wrapText="1"/>
    </xf>
    <xf numFmtId="38" fontId="6" fillId="0" borderId="37" xfId="0" applyNumberFormat="1" applyFont="1" applyBorder="1" applyAlignment="1">
      <alignment horizontal="right" vertical="center"/>
    </xf>
    <xf numFmtId="177" fontId="6" fillId="0" borderId="38" xfId="0" applyNumberFormat="1" applyFont="1" applyBorder="1" applyAlignment="1">
      <alignment horizontal="right" vertical="center"/>
    </xf>
    <xf numFmtId="0" fontId="3" fillId="0" borderId="19" xfId="3" applyFont="1" applyBorder="1" applyAlignment="1">
      <alignment horizontal="left" vertical="center" wrapText="1"/>
    </xf>
    <xf numFmtId="38" fontId="6" fillId="0" borderId="18" xfId="0" applyNumberFormat="1" applyFont="1" applyBorder="1" applyAlignment="1">
      <alignment horizontal="right" vertical="center"/>
    </xf>
    <xf numFmtId="0" fontId="3" fillId="0" borderId="7" xfId="3" applyFont="1" applyBorder="1" applyAlignment="1">
      <alignment horizontal="left" vertical="center" wrapText="1"/>
    </xf>
    <xf numFmtId="38" fontId="6" fillId="0" borderId="33" xfId="0" applyNumberFormat="1" applyFont="1" applyBorder="1" applyAlignment="1">
      <alignment horizontal="right" vertical="center"/>
    </xf>
    <xf numFmtId="177" fontId="6" fillId="0" borderId="34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38" fontId="21" fillId="0" borderId="12" xfId="0" applyNumberFormat="1" applyFont="1" applyBorder="1" applyAlignment="1">
      <alignment horizontal="right" vertical="center"/>
    </xf>
    <xf numFmtId="177" fontId="21" fillId="0" borderId="1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vertical="center"/>
    </xf>
    <xf numFmtId="38" fontId="21" fillId="0" borderId="37" xfId="0" applyNumberFormat="1" applyFont="1" applyBorder="1" applyAlignment="1">
      <alignment horizontal="right" vertical="center"/>
    </xf>
    <xf numFmtId="177" fontId="21" fillId="0" borderId="38" xfId="0" applyNumberFormat="1" applyFont="1" applyBorder="1" applyAlignment="1">
      <alignment horizontal="right" vertical="center"/>
    </xf>
    <xf numFmtId="0" fontId="19" fillId="0" borderId="19" xfId="0" applyFont="1" applyBorder="1" applyAlignment="1">
      <alignment vertical="center"/>
    </xf>
    <xf numFmtId="38" fontId="21" fillId="0" borderId="18" xfId="0" applyNumberFormat="1" applyFont="1" applyBorder="1" applyAlignment="1">
      <alignment horizontal="right" vertical="center"/>
    </xf>
    <xf numFmtId="177" fontId="21" fillId="0" borderId="21" xfId="0" applyNumberFormat="1" applyFont="1" applyBorder="1" applyAlignment="1">
      <alignment horizontal="right" vertical="center"/>
    </xf>
    <xf numFmtId="38" fontId="19" fillId="0" borderId="19" xfId="0" applyNumberFormat="1" applyFont="1" applyBorder="1" applyAlignment="1">
      <alignment vertical="center"/>
    </xf>
    <xf numFmtId="0" fontId="19" fillId="0" borderId="32" xfId="0" applyFont="1" applyBorder="1" applyAlignment="1">
      <alignment vertical="center"/>
    </xf>
    <xf numFmtId="38" fontId="21" fillId="0" borderId="33" xfId="0" applyNumberFormat="1" applyFont="1" applyBorder="1" applyAlignment="1">
      <alignment horizontal="right" vertical="center"/>
    </xf>
    <xf numFmtId="177" fontId="21" fillId="0" borderId="34" xfId="0" applyNumberFormat="1" applyFont="1" applyBorder="1" applyAlignment="1">
      <alignment horizontal="right" vertical="center"/>
    </xf>
    <xf numFmtId="177" fontId="3" fillId="0" borderId="11" xfId="1" applyNumberFormat="1" applyFont="1" applyFill="1" applyBorder="1">
      <alignment vertical="center"/>
    </xf>
    <xf numFmtId="41" fontId="6" fillId="0" borderId="22" xfId="1" applyFont="1" applyFill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41" fontId="6" fillId="0" borderId="39" xfId="1" applyFont="1" applyFill="1" applyBorder="1" applyAlignment="1">
      <alignment horizontal="right" vertical="center"/>
    </xf>
    <xf numFmtId="177" fontId="6" fillId="0" borderId="38" xfId="1" applyNumberFormat="1" applyFont="1" applyFill="1" applyBorder="1" applyAlignment="1">
      <alignment horizontal="right" vertical="center"/>
    </xf>
    <xf numFmtId="177" fontId="6" fillId="0" borderId="21" xfId="1" applyNumberFormat="1" applyFont="1" applyFill="1" applyBorder="1" applyAlignment="1">
      <alignment horizontal="right" vertical="center"/>
    </xf>
    <xf numFmtId="0" fontId="3" fillId="0" borderId="20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41" fontId="6" fillId="0" borderId="40" xfId="1" applyFont="1" applyFill="1" applyBorder="1" applyAlignment="1">
      <alignment horizontal="right" vertical="center"/>
    </xf>
    <xf numFmtId="0" fontId="19" fillId="0" borderId="1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9" fillId="0" borderId="6" xfId="4" applyFont="1" applyBorder="1">
      <alignment vertical="center"/>
    </xf>
    <xf numFmtId="0" fontId="19" fillId="0" borderId="5" xfId="4" applyFont="1" applyBorder="1">
      <alignment vertical="center"/>
    </xf>
    <xf numFmtId="0" fontId="19" fillId="0" borderId="4" xfId="4" applyFont="1" applyBorder="1">
      <alignment vertical="center"/>
    </xf>
    <xf numFmtId="0" fontId="19" fillId="0" borderId="11" xfId="4" applyFont="1" applyBorder="1">
      <alignment vertical="center"/>
    </xf>
    <xf numFmtId="0" fontId="19" fillId="0" borderId="10" xfId="4" applyFont="1" applyBorder="1">
      <alignment vertical="center"/>
    </xf>
    <xf numFmtId="38" fontId="21" fillId="0" borderId="12" xfId="4" applyNumberFormat="1" applyFont="1" applyBorder="1" applyAlignment="1">
      <alignment horizontal="right" vertical="center"/>
    </xf>
    <xf numFmtId="0" fontId="19" fillId="0" borderId="1" xfId="4" applyFont="1" applyBorder="1">
      <alignment vertical="center"/>
    </xf>
    <xf numFmtId="38" fontId="21" fillId="0" borderId="37" xfId="4" applyNumberFormat="1" applyFont="1" applyBorder="1" applyAlignment="1">
      <alignment horizontal="right" vertical="center"/>
    </xf>
    <xf numFmtId="0" fontId="19" fillId="0" borderId="19" xfId="4" applyFont="1" applyBorder="1">
      <alignment vertical="center"/>
    </xf>
    <xf numFmtId="38" fontId="21" fillId="0" borderId="18" xfId="4" applyNumberFormat="1" applyFont="1" applyBorder="1" applyAlignment="1">
      <alignment horizontal="right" vertical="center"/>
    </xf>
    <xf numFmtId="38" fontId="21" fillId="0" borderId="33" xfId="4" applyNumberFormat="1" applyFont="1" applyBorder="1" applyAlignment="1">
      <alignment horizontal="right" vertical="center"/>
    </xf>
    <xf numFmtId="0" fontId="19" fillId="0" borderId="32" xfId="4" applyFont="1" applyBorder="1">
      <alignment vertical="center"/>
    </xf>
    <xf numFmtId="38" fontId="21" fillId="0" borderId="12" xfId="13" applyFont="1" applyFill="1" applyBorder="1" applyAlignment="1">
      <alignment horizontal="right" vertical="center"/>
    </xf>
    <xf numFmtId="177" fontId="21" fillId="0" borderId="11" xfId="4" applyNumberFormat="1" applyFont="1" applyBorder="1" applyAlignment="1">
      <alignment horizontal="right" vertical="center"/>
    </xf>
    <xf numFmtId="177" fontId="21" fillId="0" borderId="38" xfId="4" applyNumberFormat="1" applyFont="1" applyBorder="1" applyAlignment="1">
      <alignment horizontal="right" vertical="center"/>
    </xf>
    <xf numFmtId="177" fontId="21" fillId="0" borderId="21" xfId="4" applyNumberFormat="1" applyFont="1" applyBorder="1" applyAlignment="1">
      <alignment horizontal="right" vertical="center"/>
    </xf>
    <xf numFmtId="38" fontId="21" fillId="0" borderId="33" xfId="13" applyFont="1" applyFill="1" applyBorder="1" applyAlignment="1">
      <alignment horizontal="right" vertical="center"/>
    </xf>
    <xf numFmtId="177" fontId="21" fillId="0" borderId="34" xfId="4" applyNumberFormat="1" applyFont="1" applyBorder="1" applyAlignment="1">
      <alignment horizontal="right" vertical="center"/>
    </xf>
    <xf numFmtId="38" fontId="19" fillId="0" borderId="6" xfId="13" applyFont="1" applyFill="1" applyBorder="1">
      <alignment vertical="center"/>
    </xf>
    <xf numFmtId="38" fontId="19" fillId="0" borderId="19" xfId="4" applyNumberFormat="1" applyFont="1" applyBorder="1">
      <alignment vertical="center"/>
    </xf>
    <xf numFmtId="177" fontId="21" fillId="0" borderId="34" xfId="13" applyNumberFormat="1" applyFont="1" applyFill="1" applyBorder="1" applyAlignment="1">
      <alignment horizontal="right" vertical="center"/>
    </xf>
    <xf numFmtId="177" fontId="21" fillId="0" borderId="11" xfId="13" applyNumberFormat="1" applyFont="1" applyFill="1" applyBorder="1" applyAlignment="1">
      <alignment horizontal="right" vertical="center"/>
    </xf>
    <xf numFmtId="177" fontId="19" fillId="0" borderId="5" xfId="13" applyNumberFormat="1" applyFont="1" applyFill="1" applyBorder="1">
      <alignment vertical="center"/>
    </xf>
    <xf numFmtId="38" fontId="19" fillId="0" borderId="22" xfId="13" applyFont="1" applyFill="1" applyBorder="1">
      <alignment vertical="center"/>
    </xf>
    <xf numFmtId="176" fontId="19" fillId="0" borderId="11" xfId="6" applyNumberFormat="1" applyFont="1" applyFill="1" applyBorder="1">
      <alignment vertical="center"/>
    </xf>
    <xf numFmtId="38" fontId="21" fillId="0" borderId="25" xfId="13" applyFont="1" applyFill="1" applyBorder="1" applyAlignment="1">
      <alignment horizontal="right" vertical="center"/>
    </xf>
    <xf numFmtId="177" fontId="21" fillId="0" borderId="26" xfId="13" applyNumberFormat="1" applyFont="1" applyFill="1" applyBorder="1" applyAlignment="1">
      <alignment horizontal="right" vertical="center"/>
    </xf>
    <xf numFmtId="38" fontId="21" fillId="0" borderId="27" xfId="13" applyFont="1" applyFill="1" applyBorder="1" applyAlignment="1">
      <alignment horizontal="right" vertical="center"/>
    </xf>
    <xf numFmtId="177" fontId="21" fillId="0" borderId="17" xfId="13" applyNumberFormat="1" applyFont="1" applyFill="1" applyBorder="1" applyAlignment="1">
      <alignment horizontal="right" vertical="center"/>
    </xf>
    <xf numFmtId="0" fontId="19" fillId="0" borderId="13" xfId="0" applyFont="1" applyBorder="1" applyAlignment="1">
      <alignment vertical="center"/>
    </xf>
    <xf numFmtId="38" fontId="21" fillId="0" borderId="30" xfId="13" applyFont="1" applyFill="1" applyBorder="1" applyAlignment="1">
      <alignment horizontal="right" vertical="center"/>
    </xf>
    <xf numFmtId="177" fontId="21" fillId="0" borderId="31" xfId="13" applyNumberFormat="1" applyFont="1" applyFill="1" applyBorder="1" applyAlignment="1">
      <alignment horizontal="right" vertical="center"/>
    </xf>
    <xf numFmtId="0" fontId="19" fillId="0" borderId="8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38" fontId="19" fillId="0" borderId="1" xfId="13" applyFont="1" applyFill="1" applyBorder="1">
      <alignment vertical="center"/>
    </xf>
    <xf numFmtId="38" fontId="19" fillId="0" borderId="3" xfId="13" applyFont="1" applyFill="1" applyBorder="1">
      <alignment vertical="center"/>
    </xf>
    <xf numFmtId="177" fontId="21" fillId="0" borderId="41" xfId="13" applyNumberFormat="1" applyFont="1" applyFill="1" applyBorder="1" applyAlignment="1">
      <alignment horizontal="right" vertical="center"/>
    </xf>
    <xf numFmtId="0" fontId="19" fillId="0" borderId="23" xfId="0" applyFont="1" applyBorder="1" applyAlignment="1">
      <alignment vertical="center"/>
    </xf>
    <xf numFmtId="0" fontId="19" fillId="0" borderId="42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176" fontId="2" fillId="0" borderId="11" xfId="6" applyNumberFormat="1" applyFont="1" applyFill="1" applyBorder="1">
      <alignment vertical="center"/>
    </xf>
    <xf numFmtId="0" fontId="12" fillId="0" borderId="0" xfId="0" applyFont="1"/>
    <xf numFmtId="0" fontId="28" fillId="0" borderId="0" xfId="0" applyFont="1"/>
    <xf numFmtId="0" fontId="3" fillId="0" borderId="19" xfId="3" applyFont="1" applyBorder="1" applyAlignment="1">
      <alignment vertical="center" wrapText="1"/>
    </xf>
    <xf numFmtId="0" fontId="3" fillId="0" borderId="7" xfId="3" applyFont="1" applyBorder="1" applyAlignment="1">
      <alignment vertical="center" wrapText="1"/>
    </xf>
    <xf numFmtId="0" fontId="3" fillId="0" borderId="1" xfId="3" applyFont="1" applyBorder="1" applyAlignment="1">
      <alignment vertical="center" wrapText="1"/>
    </xf>
    <xf numFmtId="0" fontId="19" fillId="0" borderId="19" xfId="8" applyFont="1" applyBorder="1" applyAlignment="1">
      <alignment vertical="center" wrapText="1"/>
    </xf>
    <xf numFmtId="0" fontId="19" fillId="0" borderId="1" xfId="8" applyFont="1" applyBorder="1" applyAlignment="1">
      <alignment vertical="center" wrapText="1"/>
    </xf>
    <xf numFmtId="0" fontId="19" fillId="0" borderId="7" xfId="8" applyFont="1" applyBorder="1" applyAlignment="1">
      <alignment vertical="center" wrapText="1"/>
    </xf>
    <xf numFmtId="0" fontId="19" fillId="0" borderId="14" xfId="8" applyFont="1" applyBorder="1" applyAlignment="1">
      <alignment vertical="center" wrapText="1"/>
    </xf>
    <xf numFmtId="0" fontId="19" fillId="0" borderId="23" xfId="8" applyFont="1" applyBorder="1" applyAlignment="1">
      <alignment vertical="center" wrapText="1"/>
    </xf>
    <xf numFmtId="0" fontId="19" fillId="0" borderId="28" xfId="8" applyFont="1" applyBorder="1" applyAlignment="1">
      <alignment vertical="center" wrapText="1"/>
    </xf>
    <xf numFmtId="41" fontId="6" fillId="0" borderId="25" xfId="1" applyFont="1" applyFill="1" applyBorder="1" applyAlignment="1">
      <alignment vertical="center"/>
    </xf>
    <xf numFmtId="177" fontId="6" fillId="0" borderId="26" xfId="1" applyNumberFormat="1" applyFont="1" applyFill="1" applyBorder="1" applyAlignment="1">
      <alignment vertical="center"/>
    </xf>
    <xf numFmtId="41" fontId="6" fillId="0" borderId="27" xfId="1" applyFont="1" applyFill="1" applyBorder="1" applyAlignment="1">
      <alignment vertical="center"/>
    </xf>
    <xf numFmtId="177" fontId="6" fillId="0" borderId="17" xfId="1" applyNumberFormat="1" applyFont="1" applyFill="1" applyBorder="1" applyAlignment="1">
      <alignment vertical="center"/>
    </xf>
    <xf numFmtId="41" fontId="6" fillId="0" borderId="30" xfId="1" applyFont="1" applyFill="1" applyBorder="1" applyAlignment="1">
      <alignment vertical="center"/>
    </xf>
    <xf numFmtId="177" fontId="6" fillId="0" borderId="31" xfId="1" applyNumberFormat="1" applyFont="1" applyFill="1" applyBorder="1" applyAlignment="1">
      <alignment vertical="center"/>
    </xf>
    <xf numFmtId="0" fontId="3" fillId="0" borderId="23" xfId="3" applyFont="1" applyBorder="1" applyAlignment="1">
      <alignment vertical="center" wrapText="1"/>
    </xf>
    <xf numFmtId="0" fontId="3" fillId="0" borderId="14" xfId="3" applyFont="1" applyBorder="1" applyAlignment="1">
      <alignment vertical="center" wrapText="1"/>
    </xf>
    <xf numFmtId="0" fontId="3" fillId="0" borderId="28" xfId="3" applyFont="1" applyBorder="1" applyAlignment="1">
      <alignment vertical="center" wrapText="1"/>
    </xf>
    <xf numFmtId="0" fontId="14" fillId="0" borderId="14" xfId="3" applyFont="1" applyBorder="1" applyAlignment="1">
      <alignment vertical="center" wrapText="1"/>
    </xf>
    <xf numFmtId="0" fontId="14" fillId="0" borderId="23" xfId="3" applyFont="1" applyBorder="1" applyAlignment="1">
      <alignment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179" fontId="0" fillId="0" borderId="0" xfId="0" applyNumberFormat="1"/>
    <xf numFmtId="0" fontId="19" fillId="0" borderId="0" xfId="4" applyFont="1">
      <alignment vertical="center"/>
    </xf>
    <xf numFmtId="0" fontId="62" fillId="0" borderId="35" xfId="4" applyFont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177" fontId="62" fillId="0" borderId="35" xfId="13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/>
    </xf>
    <xf numFmtId="177" fontId="81" fillId="0" borderId="35" xfId="0" applyNumberFormat="1" applyFont="1" applyBorder="1" applyAlignment="1">
      <alignment horizontal="center" vertical="center"/>
    </xf>
    <xf numFmtId="177" fontId="81" fillId="0" borderId="35" xfId="1784" applyNumberFormat="1" applyFont="1" applyBorder="1" applyAlignment="1">
      <alignment horizontal="center" vertical="center"/>
    </xf>
    <xf numFmtId="177" fontId="81" fillId="0" borderId="35" xfId="1794" applyNumberFormat="1" applyFont="1" applyFill="1" applyBorder="1" applyAlignment="1">
      <alignment horizontal="center" vertical="center"/>
    </xf>
    <xf numFmtId="0" fontId="84" fillId="0" borderId="55" xfId="0" applyFont="1" applyBorder="1" applyAlignment="1">
      <alignment vertical="center" wrapText="1" readingOrder="1"/>
    </xf>
    <xf numFmtId="0" fontId="83" fillId="0" borderId="55" xfId="0" applyFont="1" applyBorder="1" applyAlignment="1">
      <alignment vertical="center" wrapText="1" readingOrder="1"/>
    </xf>
    <xf numFmtId="0" fontId="85" fillId="0" borderId="55" xfId="0" applyFont="1" applyBorder="1" applyAlignment="1">
      <alignment vertical="center" wrapText="1" readingOrder="1"/>
    </xf>
    <xf numFmtId="0" fontId="19" fillId="0" borderId="7" xfId="4" applyFont="1" applyBorder="1">
      <alignment vertical="center"/>
    </xf>
    <xf numFmtId="177" fontId="81" fillId="0" borderId="0" xfId="1784" applyNumberFormat="1" applyFont="1" applyAlignment="1">
      <alignment horizontal="right" vertical="center"/>
    </xf>
    <xf numFmtId="38" fontId="21" fillId="0" borderId="38" xfId="4" applyNumberFormat="1" applyFont="1" applyBorder="1" applyAlignment="1">
      <alignment horizontal="right" vertical="center"/>
    </xf>
    <xf numFmtId="38" fontId="21" fillId="0" borderId="21" xfId="4" applyNumberFormat="1" applyFont="1" applyBorder="1" applyAlignment="1">
      <alignment horizontal="right" vertical="center"/>
    </xf>
    <xf numFmtId="38" fontId="21" fillId="0" borderId="34" xfId="4" applyNumberFormat="1" applyFont="1" applyBorder="1" applyAlignment="1">
      <alignment horizontal="right" vertical="center"/>
    </xf>
    <xf numFmtId="38" fontId="21" fillId="0" borderId="34" xfId="0" applyNumberFormat="1" applyFont="1" applyBorder="1" applyAlignment="1">
      <alignment horizontal="right" vertical="center"/>
    </xf>
    <xf numFmtId="38" fontId="21" fillId="0" borderId="26" xfId="13" applyFont="1" applyFill="1" applyBorder="1" applyAlignment="1">
      <alignment horizontal="right" vertical="center"/>
    </xf>
    <xf numFmtId="38" fontId="21" fillId="0" borderId="17" xfId="13" applyFont="1" applyFill="1" applyBorder="1" applyAlignment="1">
      <alignment horizontal="right" vertical="center"/>
    </xf>
    <xf numFmtId="38" fontId="21" fillId="0" borderId="41" xfId="13" applyFont="1" applyFill="1" applyBorder="1" applyAlignment="1">
      <alignment horizontal="right" vertical="center"/>
    </xf>
    <xf numFmtId="38" fontId="21" fillId="0" borderId="34" xfId="13" applyFont="1" applyFill="1" applyBorder="1" applyAlignment="1">
      <alignment horizontal="right" vertical="center"/>
    </xf>
    <xf numFmtId="38" fontId="21" fillId="0" borderId="38" xfId="13" applyFont="1" applyFill="1" applyBorder="1" applyAlignment="1">
      <alignment horizontal="right" vertical="center"/>
    </xf>
    <xf numFmtId="38" fontId="21" fillId="0" borderId="21" xfId="13" applyFont="1" applyFill="1" applyBorder="1" applyAlignment="1">
      <alignment horizontal="right" vertical="center"/>
    </xf>
    <xf numFmtId="38" fontId="21" fillId="0" borderId="21" xfId="0" applyNumberFormat="1" applyFont="1" applyBorder="1" applyAlignment="1">
      <alignment horizontal="right" vertical="center"/>
    </xf>
    <xf numFmtId="38" fontId="21" fillId="0" borderId="38" xfId="0" applyNumberFormat="1" applyFont="1" applyBorder="1" applyAlignment="1">
      <alignment horizontal="right" vertical="center"/>
    </xf>
    <xf numFmtId="0" fontId="19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86" fillId="0" borderId="0" xfId="0" applyFont="1"/>
    <xf numFmtId="0" fontId="12" fillId="0" borderId="0" xfId="0" applyFont="1" applyAlignment="1">
      <alignment horizontal="center"/>
    </xf>
    <xf numFmtId="177" fontId="90" fillId="0" borderId="62" xfId="13" applyNumberFormat="1" applyFont="1" applyFill="1" applyBorder="1" applyAlignment="1">
      <alignment horizontal="right" vertical="center"/>
    </xf>
    <xf numFmtId="177" fontId="90" fillId="0" borderId="63" xfId="13" applyNumberFormat="1" applyFont="1" applyFill="1" applyBorder="1" applyAlignment="1">
      <alignment horizontal="right" vertical="center"/>
    </xf>
    <xf numFmtId="0" fontId="25" fillId="0" borderId="20" xfId="4" applyFont="1" applyBorder="1" applyAlignment="1">
      <alignment horizontal="left" vertical="center"/>
    </xf>
    <xf numFmtId="0" fontId="25" fillId="0" borderId="60" xfId="4" applyFont="1" applyBorder="1" applyAlignment="1">
      <alignment horizontal="left" vertical="center"/>
    </xf>
    <xf numFmtId="0" fontId="25" fillId="0" borderId="3" xfId="4" applyFont="1" applyBorder="1" applyAlignment="1">
      <alignment horizontal="left" vertical="center"/>
    </xf>
    <xf numFmtId="0" fontId="25" fillId="0" borderId="13" xfId="4" applyFont="1" applyBorder="1" applyAlignment="1">
      <alignment horizontal="left" vertical="center"/>
    </xf>
    <xf numFmtId="177" fontId="90" fillId="0" borderId="38" xfId="13" applyNumberFormat="1" applyFont="1" applyFill="1" applyBorder="1" applyAlignment="1">
      <alignment horizontal="right" vertical="center"/>
    </xf>
    <xf numFmtId="177" fontId="90" fillId="0" borderId="21" xfId="13" applyNumberFormat="1" applyFont="1" applyFill="1" applyBorder="1" applyAlignment="1">
      <alignment horizontal="right" vertical="center"/>
    </xf>
    <xf numFmtId="38" fontId="90" fillId="0" borderId="18" xfId="13" applyFont="1" applyFill="1" applyBorder="1" applyAlignment="1">
      <alignment horizontal="right" vertical="center"/>
    </xf>
    <xf numFmtId="38" fontId="90" fillId="0" borderId="58" xfId="13" applyFont="1" applyFill="1" applyBorder="1" applyAlignment="1">
      <alignment horizontal="right" vertical="center"/>
    </xf>
    <xf numFmtId="177" fontId="90" fillId="0" borderId="57" xfId="13" applyNumberFormat="1" applyFont="1" applyFill="1" applyBorder="1" applyAlignment="1">
      <alignment horizontal="right" vertical="center"/>
    </xf>
    <xf numFmtId="0" fontId="25" fillId="0" borderId="35" xfId="4" applyFont="1" applyBorder="1" applyAlignment="1">
      <alignment horizontal="left" vertical="center"/>
    </xf>
    <xf numFmtId="0" fontId="0" fillId="0" borderId="35" xfId="0" applyBorder="1"/>
    <xf numFmtId="0" fontId="83" fillId="0" borderId="64" xfId="0" applyFont="1" applyBorder="1" applyAlignment="1">
      <alignment vertical="center" wrapText="1" readingOrder="1"/>
    </xf>
    <xf numFmtId="0" fontId="0" fillId="0" borderId="65" xfId="0" applyBorder="1" applyAlignment="1">
      <alignment vertical="center" wrapText="1" readingOrder="1"/>
    </xf>
    <xf numFmtId="0" fontId="83" fillId="0" borderId="65" xfId="0" applyFont="1" applyBorder="1" applyAlignment="1">
      <alignment vertical="center" wrapText="1" readingOrder="1"/>
    </xf>
    <xf numFmtId="0" fontId="83" fillId="0" borderId="66" xfId="0" applyFont="1" applyBorder="1" applyAlignment="1">
      <alignment vertical="center" wrapText="1" readingOrder="1"/>
    </xf>
    <xf numFmtId="0" fontId="0" fillId="0" borderId="66" xfId="0" applyBorder="1" applyAlignment="1">
      <alignment vertical="center" wrapText="1" readingOrder="1"/>
    </xf>
    <xf numFmtId="0" fontId="25" fillId="0" borderId="2" xfId="4" applyFont="1" applyBorder="1" applyAlignment="1">
      <alignment horizontal="left" vertical="center"/>
    </xf>
    <xf numFmtId="38" fontId="90" fillId="0" borderId="37" xfId="13" applyFont="1" applyFill="1" applyBorder="1" applyAlignment="1">
      <alignment horizontal="right" vertical="center"/>
    </xf>
    <xf numFmtId="38" fontId="90" fillId="0" borderId="61" xfId="13" applyFont="1" applyFill="1" applyBorder="1" applyAlignment="1">
      <alignment horizontal="right" vertical="center"/>
    </xf>
    <xf numFmtId="0" fontId="25" fillId="0" borderId="59" xfId="4" applyFont="1" applyBorder="1" applyAlignment="1">
      <alignment horizontal="left" vertical="center"/>
    </xf>
    <xf numFmtId="0" fontId="25" fillId="0" borderId="0" xfId="4" applyFont="1" applyAlignment="1">
      <alignment horizontal="left" vertical="center"/>
    </xf>
    <xf numFmtId="0" fontId="25" fillId="0" borderId="35" xfId="0" applyFont="1" applyBorder="1" applyAlignment="1">
      <alignment horizontal="left" vertical="center"/>
    </xf>
    <xf numFmtId="0" fontId="92" fillId="0" borderId="56" xfId="0" applyFont="1" applyBorder="1"/>
    <xf numFmtId="177" fontId="90" fillId="0" borderId="35" xfId="13" applyNumberFormat="1" applyFont="1" applyFill="1" applyBorder="1" applyAlignment="1">
      <alignment horizontal="right" vertical="center"/>
    </xf>
    <xf numFmtId="0" fontId="25" fillId="0" borderId="35" xfId="0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177" fontId="96" fillId="0" borderId="35" xfId="13" applyNumberFormat="1" applyFont="1" applyFill="1" applyBorder="1" applyAlignment="1">
      <alignment horizontal="center" vertical="center"/>
    </xf>
    <xf numFmtId="0" fontId="96" fillId="0" borderId="35" xfId="0" applyFont="1" applyBorder="1" applyAlignment="1">
      <alignment horizontal="center" vertical="center"/>
    </xf>
    <xf numFmtId="0" fontId="92" fillId="0" borderId="35" xfId="0" applyFont="1" applyBorder="1" applyAlignment="1">
      <alignment horizontal="center"/>
    </xf>
    <xf numFmtId="0" fontId="93" fillId="0" borderId="35" xfId="4" applyFont="1" applyBorder="1" applyAlignment="1">
      <alignment horizontal="center" vertical="center"/>
    </xf>
    <xf numFmtId="38" fontId="94" fillId="0" borderId="35" xfId="3199" applyFont="1" applyFill="1" applyBorder="1" applyAlignment="1">
      <alignment horizontal="center" vertical="center"/>
    </xf>
    <xf numFmtId="177" fontId="94" fillId="0" borderId="35" xfId="3199" applyNumberFormat="1" applyFont="1" applyFill="1" applyBorder="1" applyAlignment="1">
      <alignment horizontal="center" vertical="center"/>
    </xf>
    <xf numFmtId="177" fontId="94" fillId="0" borderId="35" xfId="13" applyNumberFormat="1" applyFont="1" applyFill="1" applyBorder="1" applyAlignment="1">
      <alignment horizontal="center" vertical="center"/>
    </xf>
    <xf numFmtId="0" fontId="93" fillId="0" borderId="35" xfId="3194" applyFont="1" applyBorder="1" applyAlignment="1">
      <alignment horizontal="center" vertical="center"/>
    </xf>
    <xf numFmtId="10" fontId="97" fillId="0" borderId="44" xfId="0" applyNumberFormat="1" applyFont="1" applyBorder="1" applyAlignment="1">
      <alignment horizontal="center" vertical="center"/>
    </xf>
    <xf numFmtId="10" fontId="97" fillId="0" borderId="45" xfId="0" applyNumberFormat="1" applyFont="1" applyBorder="1" applyAlignment="1">
      <alignment horizontal="center" vertical="center"/>
    </xf>
    <xf numFmtId="0" fontId="97" fillId="0" borderId="0" xfId="0" applyFont="1"/>
    <xf numFmtId="181" fontId="3" fillId="0" borderId="24" xfId="3" applyNumberFormat="1" applyFont="1" applyBorder="1" applyAlignment="1">
      <alignment vertical="center" wrapText="1"/>
    </xf>
    <xf numFmtId="182" fontId="15" fillId="0" borderId="24" xfId="3" applyNumberFormat="1" applyFont="1" applyBorder="1" applyAlignment="1">
      <alignment vertical="center" wrapText="1"/>
    </xf>
    <xf numFmtId="182" fontId="3" fillId="0" borderId="24" xfId="3" applyNumberFormat="1" applyFont="1" applyBorder="1" applyAlignment="1">
      <alignment vertical="center" wrapText="1"/>
    </xf>
    <xf numFmtId="182" fontId="19" fillId="0" borderId="24" xfId="8" applyNumberFormat="1" applyFont="1" applyBorder="1" applyAlignment="1">
      <alignment vertical="center" wrapText="1"/>
    </xf>
    <xf numFmtId="0" fontId="84" fillId="0" borderId="55" xfId="0" applyFont="1" applyBorder="1" applyAlignment="1">
      <alignment horizontal="center" vertical="center" wrapText="1" readingOrder="1"/>
    </xf>
    <xf numFmtId="0" fontId="98" fillId="0" borderId="55" xfId="0" applyFont="1" applyBorder="1" applyAlignment="1">
      <alignment horizontal="center" vertical="center" wrapText="1" readingOrder="1"/>
    </xf>
    <xf numFmtId="3" fontId="83" fillId="0" borderId="55" xfId="0" applyNumberFormat="1" applyFont="1" applyBorder="1" applyAlignment="1">
      <alignment horizontal="center" vertical="center" wrapText="1" readingOrder="1"/>
    </xf>
    <xf numFmtId="0" fontId="83" fillId="0" borderId="55" xfId="0" applyFont="1" applyBorder="1" applyAlignment="1">
      <alignment horizontal="center" vertical="center" wrapText="1" readingOrder="1"/>
    </xf>
    <xf numFmtId="38" fontId="6" fillId="0" borderId="33" xfId="3205" applyFont="1" applyFill="1" applyBorder="1" applyAlignment="1">
      <alignment horizontal="right" vertical="center"/>
    </xf>
    <xf numFmtId="177" fontId="6" fillId="0" borderId="34" xfId="3205" applyNumberFormat="1" applyFont="1" applyFill="1" applyBorder="1" applyAlignment="1">
      <alignment horizontal="right" vertical="center"/>
    </xf>
    <xf numFmtId="0" fontId="3" fillId="0" borderId="9" xfId="3202" applyFont="1" applyBorder="1">
      <alignment vertical="center"/>
    </xf>
    <xf numFmtId="0" fontId="3" fillId="0" borderId="32" xfId="3202" applyFont="1" applyBorder="1">
      <alignment vertical="center"/>
    </xf>
    <xf numFmtId="38" fontId="6" fillId="0" borderId="12" xfId="3205" applyFont="1" applyFill="1" applyBorder="1" applyAlignment="1">
      <alignment horizontal="right" vertical="center"/>
    </xf>
    <xf numFmtId="0" fontId="3" fillId="0" borderId="8" xfId="3202" applyFont="1" applyBorder="1">
      <alignment vertical="center"/>
    </xf>
    <xf numFmtId="38" fontId="3" fillId="0" borderId="6" xfId="3205" applyFont="1" applyFill="1" applyBorder="1">
      <alignment vertical="center"/>
    </xf>
    <xf numFmtId="38" fontId="6" fillId="0" borderId="25" xfId="3205" applyFont="1" applyFill="1" applyBorder="1" applyAlignment="1">
      <alignment horizontal="right" vertical="center"/>
    </xf>
    <xf numFmtId="38" fontId="6" fillId="0" borderId="27" xfId="3205" applyFont="1" applyFill="1" applyBorder="1" applyAlignment="1">
      <alignment horizontal="right" vertical="center"/>
    </xf>
    <xf numFmtId="38" fontId="6" fillId="0" borderId="30" xfId="3205" applyFont="1" applyFill="1" applyBorder="1" applyAlignment="1">
      <alignment horizontal="right" vertical="center"/>
    </xf>
    <xf numFmtId="176" fontId="3" fillId="0" borderId="11" xfId="3203" applyNumberFormat="1" applyFont="1" applyFill="1" applyBorder="1">
      <alignment vertical="center"/>
    </xf>
    <xf numFmtId="177" fontId="3" fillId="0" borderId="5" xfId="3205" applyNumberFormat="1" applyFont="1" applyFill="1" applyBorder="1">
      <alignment vertical="center"/>
    </xf>
    <xf numFmtId="177" fontId="6" fillId="0" borderId="11" xfId="3205" applyNumberFormat="1" applyFont="1" applyFill="1" applyBorder="1" applyAlignment="1">
      <alignment horizontal="right" vertical="center"/>
    </xf>
    <xf numFmtId="177" fontId="6" fillId="0" borderId="26" xfId="3205" applyNumberFormat="1" applyFont="1" applyFill="1" applyBorder="1" applyAlignment="1">
      <alignment horizontal="right" vertical="center"/>
    </xf>
    <xf numFmtId="177" fontId="6" fillId="0" borderId="17" xfId="3205" applyNumberFormat="1" applyFont="1" applyFill="1" applyBorder="1" applyAlignment="1">
      <alignment horizontal="right" vertical="center"/>
    </xf>
    <xf numFmtId="38" fontId="3" fillId="0" borderId="22" xfId="3205" applyFont="1" applyFill="1" applyBorder="1">
      <alignment vertical="center"/>
    </xf>
    <xf numFmtId="177" fontId="6" fillId="0" borderId="31" xfId="3205" applyNumberFormat="1" applyFont="1" applyFill="1" applyBorder="1" applyAlignment="1">
      <alignment horizontal="right" vertical="center"/>
    </xf>
    <xf numFmtId="0" fontId="3" fillId="0" borderId="15" xfId="3" applyFont="1" applyBorder="1" applyAlignment="1">
      <alignment vertical="center" wrapText="1"/>
    </xf>
    <xf numFmtId="0" fontId="3" fillId="0" borderId="29" xfId="3" applyFont="1" applyBorder="1" applyAlignment="1">
      <alignment vertical="center" wrapText="1"/>
    </xf>
    <xf numFmtId="0" fontId="3" fillId="0" borderId="24" xfId="3" applyFont="1" applyBorder="1" applyAlignment="1">
      <alignment vertical="center" wrapText="1"/>
    </xf>
    <xf numFmtId="0" fontId="3" fillId="0" borderId="14" xfId="3" applyFont="1" applyBorder="1" applyAlignment="1">
      <alignment horizontal="left" vertical="center" wrapText="1"/>
    </xf>
    <xf numFmtId="0" fontId="3" fillId="0" borderId="15" xfId="3" applyFont="1" applyBorder="1" applyAlignment="1">
      <alignment horizontal="left" vertical="center" wrapText="1"/>
    </xf>
    <xf numFmtId="0" fontId="3" fillId="0" borderId="28" xfId="3" applyFont="1" applyBorder="1" applyAlignment="1">
      <alignment horizontal="left" vertical="center" wrapText="1"/>
    </xf>
    <xf numFmtId="0" fontId="3" fillId="0" borderId="29" xfId="3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3" applyFont="1" applyBorder="1" applyAlignment="1">
      <alignment horizontal="left" vertical="center" wrapText="1"/>
    </xf>
    <xf numFmtId="0" fontId="3" fillId="0" borderId="24" xfId="3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19" fillId="0" borderId="2" xfId="4" applyFont="1" applyBorder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19" fillId="0" borderId="7" xfId="4" applyFont="1" applyBorder="1" applyAlignment="1">
      <alignment horizontal="center" vertical="center"/>
    </xf>
    <xf numFmtId="0" fontId="19" fillId="0" borderId="8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0" fillId="0" borderId="3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1" fontId="3" fillId="0" borderId="19" xfId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4" xfId="1" applyFont="1" applyFill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62" fillId="0" borderId="35" xfId="0" applyNumberFormat="1" applyFont="1" applyBorder="1" applyAlignment="1">
      <alignment horizontal="center" vertical="center"/>
    </xf>
    <xf numFmtId="177" fontId="62" fillId="0" borderId="35" xfId="4" applyNumberFormat="1" applyFont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4" fillId="0" borderId="64" xfId="0" applyFont="1" applyBorder="1" applyAlignment="1">
      <alignment vertical="center" wrapText="1" readingOrder="1"/>
    </xf>
    <xf numFmtId="0" fontId="84" fillId="0" borderId="65" xfId="0" applyFont="1" applyBorder="1" applyAlignment="1">
      <alignment vertical="center" wrapText="1" readingOrder="1"/>
    </xf>
    <xf numFmtId="0" fontId="84" fillId="0" borderId="66" xfId="0" applyFont="1" applyBorder="1" applyAlignment="1">
      <alignment vertical="center" wrapText="1" readingOrder="1"/>
    </xf>
    <xf numFmtId="0" fontId="92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1" xfId="0" applyFont="1" applyBorder="1" applyAlignment="1">
      <alignment horizontal="center" vertical="center"/>
    </xf>
  </cellXfs>
  <cellStyles count="3211">
    <cellStyle name="20% - アクセント 1 2" xfId="14" xr:uid="{BB2AE5E9-4F17-4825-BD56-41151907A223}"/>
    <cellStyle name="20% - アクセント 1 2 2" xfId="1797" xr:uid="{B870ECED-862D-4844-A371-E48E4152E28F}"/>
    <cellStyle name="20% - アクセント 2 2" xfId="15" xr:uid="{26F86372-E359-460D-BD59-1A012E1CEAFD}"/>
    <cellStyle name="20% - アクセント 2 2 2" xfId="1796" xr:uid="{95A89D4A-82E6-4E04-8031-26D3D517EE07}"/>
    <cellStyle name="20% - アクセント 3 2" xfId="16" xr:uid="{216E60BF-FCE0-4F07-A930-C6FEF7592603}"/>
    <cellStyle name="20% - アクセント 3 2 2" xfId="1793" xr:uid="{2B4619B3-6DE5-4068-9A5D-41980BF3D00C}"/>
    <cellStyle name="20% - アクセント 4 2" xfId="17" xr:uid="{FC59A577-6D7B-4E5C-B002-FBD1C1EB514C}"/>
    <cellStyle name="20% - アクセント 4 2 2" xfId="1795" xr:uid="{B8C51564-A7D6-44CD-BE10-BCDE9E49806A}"/>
    <cellStyle name="20% - アクセント 5 2" xfId="18" xr:uid="{8A0B601D-CBC7-468E-A0E0-2A78E76C15BB}"/>
    <cellStyle name="20% - アクセント 5 2 2" xfId="1785" xr:uid="{443C80C1-BE87-48E6-A726-B02CB2E00818}"/>
    <cellStyle name="20% - アクセント 6 2" xfId="19" xr:uid="{72A19DCE-720E-49C0-AD62-406109D2F6F6}"/>
    <cellStyle name="20% - アクセント 6 2 2" xfId="1787" xr:uid="{EF0434D4-2ECE-42F5-8422-8AB853F33885}"/>
    <cellStyle name="40% - アクセント 1 2" xfId="20" xr:uid="{09547647-6F37-4A12-8DAF-488C8D7E0CC5}"/>
    <cellStyle name="40% - アクセント 1 2 2" xfId="1790" xr:uid="{8454FF67-62FC-4D0A-947C-050B2A4F1442}"/>
    <cellStyle name="40% - アクセント 2 2" xfId="21" xr:uid="{72C1835F-82C2-44C6-B9F4-B017C149CB63}"/>
    <cellStyle name="40% - アクセント 2 2 2" xfId="1792" xr:uid="{B159EB84-B0CD-4EC5-A635-E42F11027EAF}"/>
    <cellStyle name="40% - アクセント 3 2" xfId="22" xr:uid="{E110F224-15FA-40AF-AC32-521F9279E014}"/>
    <cellStyle name="40% - アクセント 3 2 2" xfId="1798" xr:uid="{BEF53CCD-34A4-47A6-8DA6-C5010FB09A7C}"/>
    <cellStyle name="40% - アクセント 4 2" xfId="23" xr:uid="{A9BAD5E9-6F37-4BCC-BD7A-C233BA90023E}"/>
    <cellStyle name="40% - アクセント 4 2 2" xfId="1799" xr:uid="{FA1263FA-D223-4142-9C71-A11C0CA45A87}"/>
    <cellStyle name="40% - アクセント 5 2" xfId="24" xr:uid="{B0A3A3CC-F7FB-453E-8954-F6BB400CE9E5}"/>
    <cellStyle name="40% - アクセント 5 2 2" xfId="1800" xr:uid="{FF62DD6B-B22D-4C9C-872B-1B8C53A660D9}"/>
    <cellStyle name="40% - アクセント 6 2" xfId="25" xr:uid="{D37AF600-2E14-4799-B960-3C5CB0EBC47E}"/>
    <cellStyle name="40% - アクセント 6 2 2" xfId="1801" xr:uid="{8AF7FD6E-EA92-4C9A-87D0-134649DCD50C}"/>
    <cellStyle name="60% - アクセント 1 2" xfId="26" xr:uid="{AFF65A15-FDCF-4659-8EFB-E53687631EF6}"/>
    <cellStyle name="60% - アクセント 1 2 2" xfId="1802" xr:uid="{7354DEB8-18E2-47A5-A7D2-EFB379D6F6BD}"/>
    <cellStyle name="60% - アクセント 2 2" xfId="27" xr:uid="{5088FEB8-AE29-43BC-8C8B-45895F563C52}"/>
    <cellStyle name="60% - アクセント 2 2 2" xfId="1803" xr:uid="{59E6B140-576E-4487-9C0E-8F2C923E70A3}"/>
    <cellStyle name="60% - アクセント 3 2" xfId="28" xr:uid="{87597F85-54EE-4BAA-97C0-E6A0F16E399D}"/>
    <cellStyle name="60% - アクセント 3 2 2" xfId="1804" xr:uid="{A06FF7DD-B053-4116-B452-AFB6E9B0FFB4}"/>
    <cellStyle name="60% - アクセント 4 2" xfId="29" xr:uid="{43D37DED-D11E-4F2A-B670-963FB4852610}"/>
    <cellStyle name="60% - アクセント 4 2 2" xfId="1805" xr:uid="{6681E72A-3292-4446-8D81-E728EE5254C8}"/>
    <cellStyle name="60% - アクセント 5 2" xfId="30" xr:uid="{B9E5CB27-7A3B-4B05-AE24-6271493E9989}"/>
    <cellStyle name="60% - アクセント 5 2 2" xfId="1806" xr:uid="{B70D06DE-0268-4B9F-81D7-C7D1DD450C2A}"/>
    <cellStyle name="60% - アクセント 6 2" xfId="31" xr:uid="{1D45EECA-F53F-4679-B7A9-BFD018A63970}"/>
    <cellStyle name="60% - アクセント 6 2 2" xfId="1807" xr:uid="{BCEC5F07-F0AA-447B-859D-C5898A8A4903}"/>
    <cellStyle name="Grey" xfId="32" xr:uid="{8CAF3622-CCB1-4E08-8502-2FF72A86E0CD}"/>
    <cellStyle name="Input [yellow]" xfId="33" xr:uid="{F77B06AB-9581-4931-95B7-6FBBD49A140E}"/>
    <cellStyle name="Normal - Style1" xfId="34" xr:uid="{06A95E75-9198-40A5-80ED-D2ADBC952B31}"/>
    <cellStyle name="Normal_Capex" xfId="35" xr:uid="{D51C173D-1474-4388-A0B4-A5ECC24663A7}"/>
    <cellStyle name="Percent [2]" xfId="36" xr:uid="{44585DE3-2E55-4929-BB25-836BA80C052A}"/>
    <cellStyle name="アクセント 1 - 20%" xfId="37" xr:uid="{8709C58E-55C2-4A39-9879-E853D5AC4866}"/>
    <cellStyle name="アクセント 1 - 40%" xfId="38" xr:uid="{A5B68022-46D9-44A8-9AA8-2DC675B098EF}"/>
    <cellStyle name="アクセント 1 - 60%" xfId="39" xr:uid="{51A16C62-9D18-48C8-863D-EC8BBC877CD5}"/>
    <cellStyle name="アクセント 1 2" xfId="40" xr:uid="{4CC5C086-0E6C-48BC-AEB7-B4FFAB6AD602}"/>
    <cellStyle name="アクセント 1 2 2" xfId="1808" xr:uid="{B1473BE9-83FC-4F23-88C3-921D6E404974}"/>
    <cellStyle name="アクセント 1 3" xfId="41" xr:uid="{5A3AC1BD-D745-4CFC-A9D3-6BE5BAF2FA65}"/>
    <cellStyle name="アクセント 1 3 2" xfId="1809" xr:uid="{C117F213-2AC6-486A-BC58-4A26F0FAAB3C}"/>
    <cellStyle name="アクセント 1 4" xfId="42" xr:uid="{3F9F5CF7-3286-4746-B8B1-E855D5FADFC3}"/>
    <cellStyle name="アクセント 1 4 2" xfId="1810" xr:uid="{B2C03307-723A-41AA-8C12-9BEF35A56ABB}"/>
    <cellStyle name="アクセント 1 5" xfId="43" xr:uid="{0A739714-1037-478B-B08F-EF23A4791ADA}"/>
    <cellStyle name="アクセント 1 5 2" xfId="1811" xr:uid="{95CD4AF4-4EEC-466F-8ACF-E77999203E4A}"/>
    <cellStyle name="アクセント 1 6" xfId="44" xr:uid="{3157071E-C6C0-48C9-9B5D-E4E4F45B9BAE}"/>
    <cellStyle name="アクセント 1 6 2" xfId="1812" xr:uid="{633CB54D-32E0-48E9-A5F9-03BCE83C711E}"/>
    <cellStyle name="アクセント 1 7" xfId="45" xr:uid="{C779ABB1-05FB-4C0E-AF20-C28569BDA0B8}"/>
    <cellStyle name="アクセント 1 7 2" xfId="1813" xr:uid="{C9A50979-5BA5-44CA-B8B8-D6BF267C0C01}"/>
    <cellStyle name="アクセント 1 8" xfId="46" xr:uid="{69EAA1E1-8D22-474F-83A3-D79740CC1EA7}"/>
    <cellStyle name="アクセント 1 8 2" xfId="1814" xr:uid="{053FD31E-05FC-4938-81B3-A00825DA46A3}"/>
    <cellStyle name="アクセント 2 - 20%" xfId="47" xr:uid="{DCEF3F26-221E-4590-9DE5-97BB743FA872}"/>
    <cellStyle name="アクセント 2 - 40%" xfId="48" xr:uid="{EC132BBD-C14B-41B4-80B8-3D950D3C1CAA}"/>
    <cellStyle name="アクセント 2 - 60%" xfId="49" xr:uid="{DCF309DB-683C-4C4B-A5E4-D8934940CB53}"/>
    <cellStyle name="アクセント 2 2" xfId="50" xr:uid="{FA86E3EF-E034-47E2-B15D-B1675B63860B}"/>
    <cellStyle name="アクセント 2 2 2" xfId="1815" xr:uid="{49330D3E-9516-47E5-A4BA-A25C0A6B6014}"/>
    <cellStyle name="アクセント 2 3" xfId="51" xr:uid="{414AEC55-65FE-4C53-925E-5A7C95DB7218}"/>
    <cellStyle name="アクセント 2 3 2" xfId="1816" xr:uid="{0BDECB54-FC6F-4AF3-BC07-1274CF23B41B}"/>
    <cellStyle name="アクセント 2 4" xfId="52" xr:uid="{2B92767A-5A5D-4C4C-A4BA-33B4C0546E7D}"/>
    <cellStyle name="アクセント 2 4 2" xfId="1817" xr:uid="{66453AD8-E102-4C50-A3EF-41E955EBCDFC}"/>
    <cellStyle name="アクセント 2 5" xfId="53" xr:uid="{BE3EE1E8-EF03-4AC3-AE20-55C08E5FF12A}"/>
    <cellStyle name="アクセント 2 5 2" xfId="1818" xr:uid="{61B54BF4-3271-4F9D-88FE-BB0FDE6B5DB0}"/>
    <cellStyle name="アクセント 2 6" xfId="54" xr:uid="{1D23F8A5-61E9-4482-8E57-5EAB7EF38077}"/>
    <cellStyle name="アクセント 2 6 2" xfId="1819" xr:uid="{2ED7BA47-6B69-43D1-9CC7-5DD073C8B3F4}"/>
    <cellStyle name="アクセント 2 7" xfId="55" xr:uid="{B6926B1A-53D5-4E79-A545-585369AB532C}"/>
    <cellStyle name="アクセント 2 7 2" xfId="1820" xr:uid="{A48578AC-1480-4089-8059-577F5B10E56A}"/>
    <cellStyle name="アクセント 2 8" xfId="56" xr:uid="{5541FE5E-7487-4994-9EAB-EC913E7F237A}"/>
    <cellStyle name="アクセント 2 8 2" xfId="1821" xr:uid="{EF0C42C2-BD8A-4A0A-AFFE-5C9BF32417ED}"/>
    <cellStyle name="アクセント 3 - 20%" xfId="57" xr:uid="{E22E70DB-9810-4F93-9556-CFBD7CF3EB94}"/>
    <cellStyle name="アクセント 3 - 40%" xfId="58" xr:uid="{96D759CF-A161-40D4-A5CF-F68EE3323B0E}"/>
    <cellStyle name="アクセント 3 - 60%" xfId="59" xr:uid="{17E9E6A1-7EBB-4D36-A568-AE8AE00E3838}"/>
    <cellStyle name="アクセント 3 2" xfId="60" xr:uid="{711770D4-D6C1-42D3-9CEF-189946D1B765}"/>
    <cellStyle name="アクセント 3 2 2" xfId="1822" xr:uid="{49592AAF-A0D3-4A00-8DA4-032894915352}"/>
    <cellStyle name="アクセント 3 3" xfId="61" xr:uid="{5AC69282-66E0-4B23-8F90-DBC88D63B14B}"/>
    <cellStyle name="アクセント 3 3 2" xfId="1823" xr:uid="{C85EACD6-8BC1-42F5-B428-490BF2280B3B}"/>
    <cellStyle name="アクセント 3 4" xfId="62" xr:uid="{AA86491F-B457-4E36-8631-6F00FF008FF6}"/>
    <cellStyle name="アクセント 3 4 2" xfId="1824" xr:uid="{FD371195-2243-4ADA-9BAE-1C8D79B5F177}"/>
    <cellStyle name="アクセント 3 5" xfId="63" xr:uid="{11ECA945-0C2A-44B0-85BD-7CA8F18E8C29}"/>
    <cellStyle name="アクセント 3 5 2" xfId="1825" xr:uid="{D5AC3645-6F2E-407C-945B-A22221986E04}"/>
    <cellStyle name="アクセント 3 6" xfId="64" xr:uid="{3BB149CF-4806-43A4-B84F-010863C74322}"/>
    <cellStyle name="アクセント 3 6 2" xfId="1826" xr:uid="{AD6FE579-D40F-430D-AD8F-4E8C4C08511E}"/>
    <cellStyle name="アクセント 3 7" xfId="65" xr:uid="{24E0110E-12CF-4A57-8007-2BDFD73ED488}"/>
    <cellStyle name="アクセント 3 7 2" xfId="1827" xr:uid="{9608227C-160D-49C1-8AAD-8267A6D37C00}"/>
    <cellStyle name="アクセント 3 8" xfId="66" xr:uid="{370E9AC3-0CB2-4F87-90A3-FF235C987E34}"/>
    <cellStyle name="アクセント 3 8 2" xfId="1828" xr:uid="{8C3373CF-E01B-497F-9E1B-083819963FD3}"/>
    <cellStyle name="アクセント 4 - 20%" xfId="67" xr:uid="{EDF8A61A-7305-407C-9398-A2D792515767}"/>
    <cellStyle name="アクセント 4 - 40%" xfId="68" xr:uid="{7F1FCA89-724D-4CB3-A176-85B9325289A5}"/>
    <cellStyle name="アクセント 4 - 60%" xfId="69" xr:uid="{F8E6BDE3-56CD-4953-B350-0E7137903D65}"/>
    <cellStyle name="アクセント 4 2" xfId="70" xr:uid="{C2FBB37B-CDE2-40D8-8054-7D0F6529DB70}"/>
    <cellStyle name="アクセント 4 2 2" xfId="1829" xr:uid="{FEEA6025-7460-40BD-8CF7-916EADD0809F}"/>
    <cellStyle name="アクセント 4 3" xfId="71" xr:uid="{67A8D994-69CC-4BE1-A15D-DA24ED4D6F59}"/>
    <cellStyle name="アクセント 4 3 2" xfId="1830" xr:uid="{6B7E5C51-7E2E-47CD-93FF-B990329927B6}"/>
    <cellStyle name="アクセント 4 4" xfId="72" xr:uid="{F9BF6A87-F6FA-4EA2-941A-E75D95BABDC3}"/>
    <cellStyle name="アクセント 4 4 2" xfId="1831" xr:uid="{21234A43-00A0-46D7-8AB8-2300D751F6A0}"/>
    <cellStyle name="アクセント 4 5" xfId="73" xr:uid="{E31B4236-8596-4249-9A9D-4C6A9382D8FA}"/>
    <cellStyle name="アクセント 4 5 2" xfId="1832" xr:uid="{F16E462F-806A-4C6D-9E92-64EC6B097B6E}"/>
    <cellStyle name="アクセント 4 6" xfId="74" xr:uid="{C7E84797-13A9-49AD-B700-65A16CA2F1E3}"/>
    <cellStyle name="アクセント 4 6 2" xfId="1833" xr:uid="{B639B13D-5B15-48E4-8B97-51E6A16120A8}"/>
    <cellStyle name="アクセント 4 7" xfId="75" xr:uid="{9F7C6BE8-238F-46F3-9720-CA58D537FA33}"/>
    <cellStyle name="アクセント 4 7 2" xfId="1834" xr:uid="{1C449430-9635-424E-8AF7-D8285CC5F814}"/>
    <cellStyle name="アクセント 4 8" xfId="76" xr:uid="{259B3C5E-0D65-4025-A0A1-A43E5F6D8191}"/>
    <cellStyle name="アクセント 4 8 2" xfId="1835" xr:uid="{B774540C-98D6-4F4A-938D-9E19584FAED5}"/>
    <cellStyle name="アクセント 5 - 20%" xfId="77" xr:uid="{CC4CEAF0-8E9F-4589-AAD3-40828B7A3300}"/>
    <cellStyle name="アクセント 5 - 40%" xfId="78" xr:uid="{80085C2B-1E44-4F0C-8617-F4DA9E1E11D2}"/>
    <cellStyle name="アクセント 5 - 60%" xfId="79" xr:uid="{44CBB39C-FB87-4587-AEA3-A2739AE8FE55}"/>
    <cellStyle name="アクセント 5 2" xfId="80" xr:uid="{91F827C2-634C-4582-BE1F-FED82DCF0B7D}"/>
    <cellStyle name="アクセント 5 2 2" xfId="1836" xr:uid="{C5BCAEEF-8CBE-4E12-8CA3-AA821C80B947}"/>
    <cellStyle name="アクセント 5 3" xfId="81" xr:uid="{911D7473-187D-413F-A845-2840E9BB6EA1}"/>
    <cellStyle name="アクセント 5 3 2" xfId="1837" xr:uid="{1557B9C2-87E5-4EBF-BABD-C1F94846200F}"/>
    <cellStyle name="アクセント 5 4" xfId="82" xr:uid="{836E2197-A430-4BD7-A60E-1C511AD7824F}"/>
    <cellStyle name="アクセント 5 4 2" xfId="1838" xr:uid="{02F2ED4C-B052-4A3C-90B2-85CAD7EC1134}"/>
    <cellStyle name="アクセント 5 5" xfId="83" xr:uid="{622F140C-05EF-4396-BAE1-A15FA13F6E8B}"/>
    <cellStyle name="アクセント 5 5 2" xfId="1839" xr:uid="{291EC887-A838-44E1-B855-72DD16049EE1}"/>
    <cellStyle name="アクセント 5 6" xfId="84" xr:uid="{A95CF050-22A2-4EDE-A97D-3E557FE40025}"/>
    <cellStyle name="アクセント 5 6 2" xfId="1840" xr:uid="{F4FB59FC-4D78-4502-A685-BDC25BDF0352}"/>
    <cellStyle name="アクセント 5 7" xfId="85" xr:uid="{2F8D4147-6976-4E51-819A-DD70FAE47A99}"/>
    <cellStyle name="アクセント 5 7 2" xfId="1841" xr:uid="{69572D5E-F88E-4EE6-9004-9BF74D4E590B}"/>
    <cellStyle name="アクセント 5 8" xfId="86" xr:uid="{DBE30074-AA4D-47B4-BA11-1A4D129E91A0}"/>
    <cellStyle name="アクセント 5 8 2" xfId="1842" xr:uid="{4A5D516F-00B9-4E89-B5FB-B6A7BF0C8204}"/>
    <cellStyle name="アクセント 6 - 20%" xfId="87" xr:uid="{3FDCF4C5-BB9C-424F-AEE8-8D34D4EEF31F}"/>
    <cellStyle name="アクセント 6 - 40%" xfId="88" xr:uid="{49F9B76B-146A-41EF-AEB9-1CEEF104FF95}"/>
    <cellStyle name="アクセント 6 - 60%" xfId="89" xr:uid="{D02BDEE6-E3B3-4D43-9164-F21AFCA91954}"/>
    <cellStyle name="アクセント 6 2" xfId="90" xr:uid="{B7C4EC50-4568-4D77-8DF6-56E373532B95}"/>
    <cellStyle name="アクセント 6 2 2" xfId="1843" xr:uid="{B33C70F3-428D-47BF-97AB-F49F2391E3CE}"/>
    <cellStyle name="アクセント 6 3" xfId="91" xr:uid="{B2007F99-80D5-4D0A-AC6D-2835124C39EC}"/>
    <cellStyle name="アクセント 6 3 2" xfId="1844" xr:uid="{AC0471EC-DC2D-4BD8-8CE6-1BF6E5E07BDB}"/>
    <cellStyle name="アクセント 6 4" xfId="92" xr:uid="{3D330E4A-6D33-4B0D-90A2-D57A7F5CE48D}"/>
    <cellStyle name="アクセント 6 4 2" xfId="1845" xr:uid="{BE2FFDCE-5BBC-4B70-A510-F522E35989B4}"/>
    <cellStyle name="アクセント 6 5" xfId="93" xr:uid="{B0988847-C190-4807-B7F8-7D8EAE57D5BF}"/>
    <cellStyle name="アクセント 6 5 2" xfId="1846" xr:uid="{8C0EBF36-67F4-40EA-9401-9B53631D72B1}"/>
    <cellStyle name="アクセント 6 6" xfId="94" xr:uid="{9E728FDD-CFC1-443D-A5D0-BB8CA3B22131}"/>
    <cellStyle name="アクセント 6 6 2" xfId="1847" xr:uid="{8BF071EE-07EA-49D4-99AD-493FF873C934}"/>
    <cellStyle name="アクセント 6 7" xfId="95" xr:uid="{04E38D6E-B525-488F-BBB1-F3232DA3E5C9}"/>
    <cellStyle name="アクセント 6 7 2" xfId="1848" xr:uid="{BC16C5A1-F785-499C-A3C2-DFEC2CD40D8A}"/>
    <cellStyle name="アクセント 6 8" xfId="96" xr:uid="{420468B6-AD03-4786-949D-471E3209C83D}"/>
    <cellStyle name="アクセント 6 8 2" xfId="1849" xr:uid="{A4A26F30-BB02-452D-A704-DEF9E2C2B232}"/>
    <cellStyle name="タイトル 2" xfId="97" xr:uid="{ED11EED7-358D-4C48-B009-2E2D9AB6F33A}"/>
    <cellStyle name="タイトル 2 2" xfId="1850" xr:uid="{321960AC-1BBF-4C84-BEAF-43E87734193B}"/>
    <cellStyle name="チェック セル 2" xfId="98" xr:uid="{2F3F83D4-8A35-4E47-9CB6-D4086F232D20}"/>
    <cellStyle name="チェック セル 2 2" xfId="1851" xr:uid="{A7B67140-EF25-4D32-95C4-2FA7B3D450F8}"/>
    <cellStyle name="どちらでもない 2" xfId="99" xr:uid="{AC33F7B9-AFD5-4E3D-A5CA-7DD1947E7134}"/>
    <cellStyle name="どちらでもない 2 2" xfId="1852" xr:uid="{E457C5F6-EE5F-4839-83FA-ED27A666741A}"/>
    <cellStyle name="パーセント 2" xfId="100" xr:uid="{70DA4466-F9A9-43BA-9084-EA84A688AA05}"/>
    <cellStyle name="パーセント 2 2" xfId="101" xr:uid="{FA8A8037-D480-4AF5-A4F1-8B398402B907}"/>
    <cellStyle name="パーセント 3" xfId="102" xr:uid="{14CDA55E-7C0D-4C70-B8FC-2CA2E09C626A}"/>
    <cellStyle name="パーセント 4" xfId="103" xr:uid="{A227F40C-DB5E-4E75-A092-E227DAC579BD}"/>
    <cellStyle name="パーセント 4 2" xfId="1853" xr:uid="{CB29ECF2-218A-4C53-A2EE-9E57DBC6E0BC}"/>
    <cellStyle name="パーセント 5" xfId="104" xr:uid="{7B64786A-F38A-4F51-9E05-0B7B6CEF5BE3}"/>
    <cellStyle name="パーセント 5 2" xfId="1854" xr:uid="{E0074CA3-940E-4F42-9D5E-0387FDF2D4BA}"/>
    <cellStyle name="パーセント 7" xfId="5" xr:uid="{BCD1FFBE-CDBD-4753-B558-FD19890DBBEC}"/>
    <cellStyle name="パーセント 7 2" xfId="3204" xr:uid="{CEE34766-82F6-4EE2-A583-5D5775941F3F}"/>
    <cellStyle name="メモ 2" xfId="105" xr:uid="{CC11713F-E425-4EC9-BC7F-D2D29BCBF599}"/>
    <cellStyle name="メモ 2 2" xfId="1855" xr:uid="{C7542CDB-EB0A-439C-867D-D3D54136DA08}"/>
    <cellStyle name="リンク セル 2" xfId="106" xr:uid="{1C061EEE-25BF-4616-8DE9-C355631C9A0A}"/>
    <cellStyle name="リンク セル 2 2" xfId="1856" xr:uid="{552919DB-BCFA-4497-9F4F-0CA8EB61FF59}"/>
    <cellStyle name="百分比" xfId="2" builtinId="5"/>
    <cellStyle name="百分比 2" xfId="6" xr:uid="{907A5EA1-5341-4986-B14E-FEF9D4E5B07F}"/>
    <cellStyle name="百分比 3" xfId="1786" xr:uid="{DFD950F4-9F29-4E2E-9C45-383D30B0E283}"/>
    <cellStyle name="百分比 4" xfId="3195" xr:uid="{304CB055-ECEC-4528-8495-294DA3BEE1C0}"/>
    <cellStyle name="百分比 5" xfId="3203" xr:uid="{CA8B7EDA-C910-4232-A9F3-7612D10FB66E}"/>
    <cellStyle name="標準 10" xfId="107" xr:uid="{D5543E41-1C1F-496C-A22C-69A584505230}"/>
    <cellStyle name="標準 10 10" xfId="108" xr:uid="{B10D9E2E-DB3D-463B-937D-7B5D2F0FF37E}"/>
    <cellStyle name="標準 10 10 2" xfId="109" xr:uid="{BE5FC62D-E20E-4F63-AD60-864A36979E9F}"/>
    <cellStyle name="標準 10 10 2 2" xfId="110" xr:uid="{FAA5CD14-018B-4A6D-BA20-CE8DC248ACE9}"/>
    <cellStyle name="標準 10 10 2 2 2" xfId="1860" xr:uid="{290266A6-BC6B-4871-873D-208316CA23F5}"/>
    <cellStyle name="標準 10 10 2 3" xfId="1859" xr:uid="{5020BC85-5E4B-4FC9-A5EF-5E736A63DC9D}"/>
    <cellStyle name="標準 10 10 3" xfId="111" xr:uid="{0C6EA650-9E3D-4C3D-95CB-4CBAED2BF6CC}"/>
    <cellStyle name="標準 10 10 3 2" xfId="1861" xr:uid="{F7C44E0E-E384-49FC-9D9F-0B0051EE0618}"/>
    <cellStyle name="標準 10 10 4" xfId="112" xr:uid="{56707B68-784F-48E8-9CA2-FFEB4F8E9033}"/>
    <cellStyle name="標準 10 10 4 2" xfId="1862" xr:uid="{402F97BA-F330-43FB-BD3F-698262095B32}"/>
    <cellStyle name="標準 10 10 5" xfId="1858" xr:uid="{7E8F4674-7B83-4A2C-A96F-97D59D3A914A}"/>
    <cellStyle name="標準 10 11" xfId="113" xr:uid="{53D54EC7-DAEC-472B-A2C4-0BA98B2044F9}"/>
    <cellStyle name="標準 10 11 2" xfId="114" xr:uid="{98E208E8-6737-44E8-8D9D-B9DBCD8C4F55}"/>
    <cellStyle name="標準 10 11 2 2" xfId="1864" xr:uid="{0302C650-F91C-4F77-BA9C-3CA436BDD83D}"/>
    <cellStyle name="標準 10 11 3" xfId="1863" xr:uid="{74B585C1-9850-4951-861F-7697B8B788F5}"/>
    <cellStyle name="標準 10 12" xfId="115" xr:uid="{2836E863-8D8C-48C6-9416-AFB01DCF54BF}"/>
    <cellStyle name="標準 10 12 2" xfId="1865" xr:uid="{6591FD63-323D-4D01-8649-311CA79475A3}"/>
    <cellStyle name="標準 10 13" xfId="116" xr:uid="{0971133A-4B62-4229-A80E-E9997CB4A251}"/>
    <cellStyle name="標準 10 13 2" xfId="1866" xr:uid="{207F7283-2A46-4C1A-8581-0BA8E60B32D1}"/>
    <cellStyle name="標準 10 14" xfId="1857" xr:uid="{A57E9191-C620-4367-BC0F-526AD76A04AC}"/>
    <cellStyle name="標準 10 2" xfId="117" xr:uid="{9571D1C7-7C8D-488B-A88C-B8C353854F8C}"/>
    <cellStyle name="標準 10 2 10" xfId="118" xr:uid="{108F8B29-3715-4B4E-BC4C-3CFFBF60BCB6}"/>
    <cellStyle name="標準 10 2 10 2" xfId="119" xr:uid="{783AA2F4-7FC7-4CAD-A04E-D24A36C2A192}"/>
    <cellStyle name="標準 10 2 10 2 2" xfId="120" xr:uid="{54B56596-A972-40E5-9E1C-4064F18F974F}"/>
    <cellStyle name="標準 10 2 10 2 2 2" xfId="1870" xr:uid="{7298A834-E058-428E-92E5-8BA0B83D4D50}"/>
    <cellStyle name="標準 10 2 10 2 3" xfId="1869" xr:uid="{4D05ABD7-EDEA-4C18-9056-806C79E5970A}"/>
    <cellStyle name="標準 10 2 10 3" xfId="121" xr:uid="{1D1861AF-DB67-455E-9861-3ABD6C24D752}"/>
    <cellStyle name="標準 10 2 10 3 2" xfId="1871" xr:uid="{CBB239C3-8381-48C2-B2EA-094F29DBB51D}"/>
    <cellStyle name="標準 10 2 10 4" xfId="1868" xr:uid="{4BF5D9FF-DAC2-41B6-936B-8846D4B7AD55}"/>
    <cellStyle name="標準 10 2 11" xfId="122" xr:uid="{C5976F46-C6AC-4E91-8223-37A322A22A44}"/>
    <cellStyle name="標準 10 2 11 2" xfId="123" xr:uid="{28F3C910-3F05-4113-9FBB-BB5CA2F65F26}"/>
    <cellStyle name="標準 10 2 11 2 2" xfId="1873" xr:uid="{119ACA26-09DC-467B-A59E-265A90C86208}"/>
    <cellStyle name="標準 10 2 11 3" xfId="1872" xr:uid="{1A9E46EC-C6DF-495B-B60B-A15C3E403228}"/>
    <cellStyle name="標準 10 2 12" xfId="124" xr:uid="{F7EC0DAF-8AAA-4FD3-BE03-D8DD980F52E6}"/>
    <cellStyle name="標準 10 2 12 2" xfId="1874" xr:uid="{D5B97143-092A-4A61-AE1C-9B2044216D09}"/>
    <cellStyle name="標準 10 2 13" xfId="1867" xr:uid="{396B1389-BDEF-47EC-86A0-38E651109003}"/>
    <cellStyle name="標準 10 2 2" xfId="125" xr:uid="{0A7947DE-DBAF-4E4E-968A-B095EDC3A95F}"/>
    <cellStyle name="標準 10 2 2 10" xfId="126" xr:uid="{035EA4E0-D01B-4E16-ACDD-F8B2A48115F0}"/>
    <cellStyle name="標準 10 2 2 10 2" xfId="127" xr:uid="{B01EC7DE-5601-44BC-BB3E-24844EC6BA5B}"/>
    <cellStyle name="標準 10 2 2 10 2 2" xfId="128" xr:uid="{D3DAFE0D-D76D-43B4-A4A2-B441B9609C21}"/>
    <cellStyle name="標準 10 2 2 10 2 2 2" xfId="1878" xr:uid="{BF9D8474-0444-4DE8-93B4-81089A240D54}"/>
    <cellStyle name="標準 10 2 2 10 2 3" xfId="1877" xr:uid="{F704DC1C-F44D-4F1B-9E14-FCDE80EB3E57}"/>
    <cellStyle name="標準 10 2 2 10 3" xfId="129" xr:uid="{CC0BA0FA-C7DE-4723-B597-EF2C4EF0D375}"/>
    <cellStyle name="標準 10 2 2 10 3 2" xfId="1879" xr:uid="{C17BEF48-B352-46D6-8684-569F77AF706B}"/>
    <cellStyle name="標準 10 2 2 10 4" xfId="1876" xr:uid="{9FD29BC9-3CAE-4E06-8E69-08F2D492B7CB}"/>
    <cellStyle name="標準 10 2 2 11" xfId="130" xr:uid="{E078EBF1-31BF-4B91-A218-E61261FAB436}"/>
    <cellStyle name="標準 10 2 2 11 2" xfId="131" xr:uid="{9D187FAE-F8EB-496C-B3DF-707E62E1A765}"/>
    <cellStyle name="標準 10 2 2 11 2 2" xfId="1881" xr:uid="{94374BB6-B7CD-4E75-9D70-2604CD479AEB}"/>
    <cellStyle name="標準 10 2 2 11 3" xfId="1880" xr:uid="{5BC5C39E-4FD4-4D32-AE37-440F289AF9DF}"/>
    <cellStyle name="標準 10 2 2 12" xfId="132" xr:uid="{F4452837-7CB9-44C8-8B54-DA85E3696540}"/>
    <cellStyle name="標準 10 2 2 12 2" xfId="1882" xr:uid="{EF75C7DC-7DD4-46AC-8FA4-67328537C7C9}"/>
    <cellStyle name="標準 10 2 2 13" xfId="1875" xr:uid="{FB83FF9D-CB1D-49E8-B3FB-F7E4DC8B3847}"/>
    <cellStyle name="標準 10 2 2 2" xfId="133" xr:uid="{63E33423-4C60-4C93-84B4-C4AD1CFB6E15}"/>
    <cellStyle name="標準 10 2 2 2 2" xfId="134" xr:uid="{0E4409BC-7347-4DD5-B604-11EC772F1A95}"/>
    <cellStyle name="標準 10 2 2 2 3" xfId="1883" xr:uid="{4CA3E164-69E8-4B08-A8A2-CCD3593C4287}"/>
    <cellStyle name="標準 10 2 2 2_データレイアウト" xfId="135" xr:uid="{4FC66B20-036C-42C2-9201-DFEBD0AAEA88}"/>
    <cellStyle name="標準 10 2 2 3" xfId="136" xr:uid="{07E8E89A-4960-4098-A756-A43428D8AF66}"/>
    <cellStyle name="標準 10 2 2 3 2" xfId="137" xr:uid="{DCDAC52B-7C29-46D3-A7D3-B081C3A336A0}"/>
    <cellStyle name="標準 10 2 2 3 3" xfId="1884" xr:uid="{502F6F71-B86F-43C2-9A51-D7BE07D56011}"/>
    <cellStyle name="標準 10 2 2 3_データレイアウト" xfId="138" xr:uid="{065E8887-9032-4C60-B5CC-E7747C9B48D8}"/>
    <cellStyle name="標準 10 2 2 4" xfId="139" xr:uid="{A5E8F9ED-A815-4E8A-9996-03080A954843}"/>
    <cellStyle name="標準 10 2 2 5" xfId="140" xr:uid="{782A251C-21E8-4B74-813D-A89EB08FD1B1}"/>
    <cellStyle name="標準 10 2 2 5 2" xfId="141" xr:uid="{7A521AF2-FE6A-4BEE-911E-54D9E28558E1}"/>
    <cellStyle name="標準 10 2 2 5 2 2" xfId="142" xr:uid="{81171635-E38B-4FF7-8C13-F847F5C94BFE}"/>
    <cellStyle name="標準 10 2 2 5 2 2 2" xfId="1887" xr:uid="{04AD68B5-8E1C-48FF-8D2F-BB774172EF14}"/>
    <cellStyle name="標準 10 2 2 5 2 3" xfId="1886" xr:uid="{8F6611F0-31E5-446C-9C7B-ED12FCACA3E6}"/>
    <cellStyle name="標準 10 2 2 5 3" xfId="143" xr:uid="{AF39C3C6-A3EE-4055-A143-CE209C777170}"/>
    <cellStyle name="標準 10 2 2 5 3 2" xfId="1888" xr:uid="{0412A1FD-C1FB-427E-9C06-9B6AA76CD712}"/>
    <cellStyle name="標準 10 2 2 5 4" xfId="1885" xr:uid="{8BF95A25-8E83-459C-BC29-91884CEB6A2D}"/>
    <cellStyle name="標準 10 2 2 6" xfId="144" xr:uid="{CBA61737-7EBE-41A3-9C10-243AA4DAD096}"/>
    <cellStyle name="標準 10 2 2 6 2" xfId="145" xr:uid="{3C2B4994-3A20-4552-97D5-B961425C5FB2}"/>
    <cellStyle name="標準 10 2 2 6 2 2" xfId="146" xr:uid="{009F6044-FD18-438F-A3EC-A175F2E6D97C}"/>
    <cellStyle name="標準 10 2 2 6 2 2 2" xfId="1891" xr:uid="{CA3D83A7-C809-49D3-AFF2-8BE8B5413CFC}"/>
    <cellStyle name="標準 10 2 2 6 2 3" xfId="1890" xr:uid="{376AAC45-4F3D-426F-B761-38A0DC63E092}"/>
    <cellStyle name="標準 10 2 2 6 3" xfId="147" xr:uid="{CD2E73BF-09AD-4D9D-ABC5-95FA1A51BB36}"/>
    <cellStyle name="標準 10 2 2 6 3 2" xfId="1892" xr:uid="{3D996562-E4F1-4771-88BD-CDDE3E31B38C}"/>
    <cellStyle name="標準 10 2 2 6 4" xfId="1889" xr:uid="{85733581-E6B9-4905-B38F-1F942480C0A0}"/>
    <cellStyle name="標準 10 2 2 7" xfId="148" xr:uid="{DADC3AA8-4DB5-4EB1-A5DB-4FE15EA2E357}"/>
    <cellStyle name="標準 10 2 2 7 2" xfId="149" xr:uid="{A9B390C8-EFB4-4742-8F2B-359D0BED59C4}"/>
    <cellStyle name="標準 10 2 2 7 2 2" xfId="150" xr:uid="{E87442CB-5C18-4164-B19A-61F79399B56B}"/>
    <cellStyle name="標準 10 2 2 7 2 2 2" xfId="1895" xr:uid="{1143B390-5EE5-4156-8F8E-31D49C76AC63}"/>
    <cellStyle name="標準 10 2 2 7 2 3" xfId="1894" xr:uid="{766D6D96-2F65-44D5-89F0-EC63AA17F463}"/>
    <cellStyle name="標準 10 2 2 7 3" xfId="151" xr:uid="{101FC84D-1308-4A8E-9B76-EAE21B581F51}"/>
    <cellStyle name="標準 10 2 2 7 3 2" xfId="1896" xr:uid="{F5213396-C00F-420A-9AC1-84851A5EC8E2}"/>
    <cellStyle name="標準 10 2 2 7 4" xfId="1893" xr:uid="{337BD16C-17E8-4174-A7FB-518B2F252464}"/>
    <cellStyle name="標準 10 2 2 8" xfId="152" xr:uid="{C8DC560B-C246-4912-A8E8-D736BA1E33CA}"/>
    <cellStyle name="標準 10 2 2 8 2" xfId="153" xr:uid="{5ACA7B31-0CE1-4120-8991-D407C89D1AAD}"/>
    <cellStyle name="標準 10 2 2 8 2 2" xfId="154" xr:uid="{77007454-FEC1-4A0D-A63B-BA04C358AC83}"/>
    <cellStyle name="標準 10 2 2 8 2 2 2" xfId="1899" xr:uid="{4D989986-4139-45A8-B242-FA60E9976446}"/>
    <cellStyle name="標準 10 2 2 8 2 3" xfId="1898" xr:uid="{0764E3AF-023C-4A72-BD7A-B25797CCACDA}"/>
    <cellStyle name="標準 10 2 2 8 3" xfId="155" xr:uid="{F9BE8207-E53C-45B7-8278-6CC7D451C7CB}"/>
    <cellStyle name="標準 10 2 2 8 3 2" xfId="1900" xr:uid="{6FCB3FBA-76AA-4D23-8684-227DD79B5964}"/>
    <cellStyle name="標準 10 2 2 8 4" xfId="1897" xr:uid="{1C1CDB62-15EF-454D-8033-16517E287986}"/>
    <cellStyle name="標準 10 2 2 9" xfId="156" xr:uid="{3E566314-B727-4B04-AB0B-486125D39FE6}"/>
    <cellStyle name="標準 10 2 2 9 2" xfId="157" xr:uid="{8B9F3BB9-1168-4ACB-9EAB-0D15936AE28B}"/>
    <cellStyle name="標準 10 2 2 9 2 2" xfId="158" xr:uid="{6B748B4D-99C9-4FEF-8E15-049B0D1D98FC}"/>
    <cellStyle name="標準 10 2 2 9 2 2 2" xfId="1903" xr:uid="{51325236-7D51-43A1-9C97-15835F29E9D0}"/>
    <cellStyle name="標準 10 2 2 9 2 3" xfId="1902" xr:uid="{BCEA13AC-C92A-46F6-BD24-9C49C72E95FA}"/>
    <cellStyle name="標準 10 2 2 9 3" xfId="159" xr:uid="{B903AAD3-2C9F-44F7-9B42-B5876C2489D6}"/>
    <cellStyle name="標準 10 2 2 9 3 2" xfId="1904" xr:uid="{BDD88E7C-030A-439B-AB19-D729563ADBC2}"/>
    <cellStyle name="標準 10 2 2 9 4" xfId="1901" xr:uid="{D453D209-D6B4-4E21-9A1E-2C228655B17E}"/>
    <cellStyle name="標準 10 2 2_データレイアウト" xfId="160" xr:uid="{047DD4D3-1399-4994-9A70-031C1CA0B70C}"/>
    <cellStyle name="標準 10 2 3" xfId="161" xr:uid="{43996F13-E603-4A66-AD80-4653162EB97B}"/>
    <cellStyle name="標準 10 2 3 2" xfId="162" xr:uid="{9FF51EF3-FAB7-4AF6-9F62-CE8E4601CE87}"/>
    <cellStyle name="標準 10 2 3 3" xfId="1905" xr:uid="{045007AE-9841-492B-BA8C-3509454E496F}"/>
    <cellStyle name="標準 10 2 3_データレイアウト" xfId="163" xr:uid="{17B32E8E-03D5-40BC-A9E2-3CE67239E92A}"/>
    <cellStyle name="標準 10 2 4" xfId="164" xr:uid="{3D193038-4099-4CDD-8D0B-8CCAD16B5763}"/>
    <cellStyle name="標準 10 2 4 2" xfId="165" xr:uid="{8DC14BF7-D9B2-4F9D-B083-24EFF6095041}"/>
    <cellStyle name="標準 10 2 4 3" xfId="1906" xr:uid="{8D1734BE-A9C8-45A9-8DC1-0B0C260ACF0D}"/>
    <cellStyle name="標準 10 2 4_データレイアウト" xfId="166" xr:uid="{E92209CE-C9FF-436B-A8A7-51B2EA805963}"/>
    <cellStyle name="標準 10 2 5" xfId="167" xr:uid="{9E884935-22B1-452B-8F68-F442DA1D4D73}"/>
    <cellStyle name="標準 10 2 6" xfId="168" xr:uid="{598FF367-96FB-4863-9A7C-E404A4F81749}"/>
    <cellStyle name="標準 10 2 6 2" xfId="169" xr:uid="{1DA1B554-E4D0-4010-90B1-959CDA5908D2}"/>
    <cellStyle name="標準 10 2 6 2 2" xfId="170" xr:uid="{64B9D388-A166-4E30-B25E-D91F061BF051}"/>
    <cellStyle name="標準 10 2 6 2 2 2" xfId="1909" xr:uid="{E84DB95C-C487-4E1F-AE24-4FEF60C5B187}"/>
    <cellStyle name="標準 10 2 6 2 3" xfId="1908" xr:uid="{6DB8C859-8B8E-4B96-BCAD-4EE8E38C4B44}"/>
    <cellStyle name="標準 10 2 6 3" xfId="171" xr:uid="{C839A988-2014-45D2-A65C-04D2B5273CF4}"/>
    <cellStyle name="標準 10 2 6 3 2" xfId="1910" xr:uid="{836738EE-8830-4398-AA49-862CDABC0B43}"/>
    <cellStyle name="標準 10 2 6 4" xfId="1907" xr:uid="{37B28A69-DB1D-4F0E-B57F-D5F4EA1F9A1C}"/>
    <cellStyle name="標準 10 2 7" xfId="172" xr:uid="{CB0DBB26-4FD8-4C98-96D3-025D4C189120}"/>
    <cellStyle name="標準 10 2 7 2" xfId="173" xr:uid="{D7F68E29-1D06-4C20-835A-FA94C8A70096}"/>
    <cellStyle name="標準 10 2 7 2 2" xfId="174" xr:uid="{8A156180-3866-45B5-AEE1-37313AA60B5E}"/>
    <cellStyle name="標準 10 2 7 2 2 2" xfId="1913" xr:uid="{A9FE9DA3-DAD4-4505-B09E-9C7EB3F92EB1}"/>
    <cellStyle name="標準 10 2 7 2 3" xfId="1912" xr:uid="{50283F76-408E-4BFE-880A-A157CEE9E551}"/>
    <cellStyle name="標準 10 2 7 3" xfId="175" xr:uid="{14311394-CCEC-4E6D-9DA3-85270780E511}"/>
    <cellStyle name="標準 10 2 7 3 2" xfId="1914" xr:uid="{90007C55-C171-4EAC-ADB9-BBA130615EE5}"/>
    <cellStyle name="標準 10 2 7 4" xfId="1911" xr:uid="{FE07ABD2-AF26-4CB2-B314-7D06E9BBBA20}"/>
    <cellStyle name="標準 10 2 8" xfId="176" xr:uid="{37392FB6-6116-4F07-A584-C0C782E033F9}"/>
    <cellStyle name="標準 10 2 8 2" xfId="177" xr:uid="{1286795A-9D3B-4668-B3DD-D2BAB348E6EB}"/>
    <cellStyle name="標準 10 2 8 2 2" xfId="178" xr:uid="{13BD4BA3-00BB-47A6-ADF6-E3AE51D707EC}"/>
    <cellStyle name="標準 10 2 8 2 2 2" xfId="1917" xr:uid="{ADC294DB-08C9-4521-9DF5-AE66A628DE8C}"/>
    <cellStyle name="標準 10 2 8 2 3" xfId="1916" xr:uid="{306D0DA0-F33F-4A58-BEA3-E0F5462FA5A9}"/>
    <cellStyle name="標準 10 2 8 3" xfId="179" xr:uid="{01B75AC5-1224-4BCE-B85F-D2DF5EEAA691}"/>
    <cellStyle name="標準 10 2 8 3 2" xfId="1918" xr:uid="{0F1CCEBC-5685-4DE7-BEC8-3AEA1719150A}"/>
    <cellStyle name="標準 10 2 8 4" xfId="1915" xr:uid="{F4CA137E-EB8F-4AB4-901F-FBA9DB1DBB09}"/>
    <cellStyle name="標準 10 2 9" xfId="180" xr:uid="{9637117F-DAFB-4CAD-8985-46C0059C6656}"/>
    <cellStyle name="標準 10 2 9 2" xfId="181" xr:uid="{F97D5DD6-4235-42A9-87A2-0DA0D0D02520}"/>
    <cellStyle name="標準 10 2 9 2 2" xfId="182" xr:uid="{BA2D223C-61E8-4C50-AEFD-1E91CBBA13EC}"/>
    <cellStyle name="標準 10 2 9 2 2 2" xfId="1921" xr:uid="{7C05327F-8CC4-4CAF-9BF8-476CF3E5677B}"/>
    <cellStyle name="標準 10 2 9 2 3" xfId="1920" xr:uid="{A09D40BE-AF46-4146-8E62-D933D53D4B46}"/>
    <cellStyle name="標準 10 2 9 3" xfId="183" xr:uid="{D3F4FFB5-E83F-4502-93D7-AB283945939D}"/>
    <cellStyle name="標準 10 2 9 3 2" xfId="1922" xr:uid="{45ED4436-EC14-4CEF-BC33-208F6111152D}"/>
    <cellStyle name="標準 10 2 9 4" xfId="1919" xr:uid="{3623D498-43C4-4E1D-9D5E-CEA0E9CA7543}"/>
    <cellStyle name="標準 10 2_データレイアウト" xfId="184" xr:uid="{5A32100D-A537-4208-A9AE-6D28BE6BF88F}"/>
    <cellStyle name="標準 10 3" xfId="185" xr:uid="{F8D69877-623E-4FD5-A566-18DBE14E4FBF}"/>
    <cellStyle name="標準 10 3 10" xfId="186" xr:uid="{F81B66DB-832B-4624-BC3A-DFF3B79661B0}"/>
    <cellStyle name="標準 10 3 10 2" xfId="187" xr:uid="{B72D6BC3-5444-4DAD-9904-5AAF94E77B8C}"/>
    <cellStyle name="標準 10 3 10 2 2" xfId="188" xr:uid="{9181B61F-F633-403B-B8A8-F36134582FDB}"/>
    <cellStyle name="標準 10 3 10 2 2 2" xfId="1926" xr:uid="{4770FB91-C90A-4FAF-9C0F-BBA1DC48851F}"/>
    <cellStyle name="標準 10 3 10 2 3" xfId="1925" xr:uid="{ABBE9CB4-DE64-494F-BD5A-5D6EE0CF0B0C}"/>
    <cellStyle name="標準 10 3 10 3" xfId="189" xr:uid="{B9824BCC-54A9-4C00-9A43-8EA3E3DC93EE}"/>
    <cellStyle name="標準 10 3 10 3 2" xfId="1927" xr:uid="{9CA4A7DC-08E5-48FF-BC66-05C7044F2B40}"/>
    <cellStyle name="標準 10 3 10 4" xfId="1924" xr:uid="{F609803C-3BE9-4811-BF9E-15C38B906798}"/>
    <cellStyle name="標準 10 3 11" xfId="190" xr:uid="{8B88089D-67A6-483C-896C-B081C9470E00}"/>
    <cellStyle name="標準 10 3 11 2" xfId="191" xr:uid="{F21A1BC0-195D-4CD7-BB59-853CBA19631D}"/>
    <cellStyle name="標準 10 3 11 2 2" xfId="1929" xr:uid="{2F2BB7E5-E741-4A0D-9E57-99E556B4758E}"/>
    <cellStyle name="標準 10 3 11 3" xfId="1928" xr:uid="{C86E4919-FDA3-4331-A5B7-5550154D215F}"/>
    <cellStyle name="標準 10 3 12" xfId="192" xr:uid="{0627899F-7B54-407C-90FA-1DDFE4AFE139}"/>
    <cellStyle name="標準 10 3 12 2" xfId="1930" xr:uid="{754D68C9-0C91-4FC0-807E-1A04E3684FFD}"/>
    <cellStyle name="標準 10 3 13" xfId="1923" xr:uid="{E9D9EB90-1C6D-45E0-B0DF-EFA5569F2E1F}"/>
    <cellStyle name="標準 10 3 2" xfId="193" xr:uid="{E2C1451F-78E5-44AB-B03F-8DB1D0F46176}"/>
    <cellStyle name="標準 10 3 2 2" xfId="194" xr:uid="{7FCB80D6-82B2-4DA2-A14C-8CE524E7762E}"/>
    <cellStyle name="標準 10 3 2 3" xfId="1931" xr:uid="{3DF1B2D5-9035-4A39-B2E1-775819DF8DFC}"/>
    <cellStyle name="標準 10 3 2_データレイアウト" xfId="195" xr:uid="{C12DBE24-D937-45D8-8E2B-D0F655345095}"/>
    <cellStyle name="標準 10 3 3" xfId="196" xr:uid="{E0C569F9-C0CB-4F5E-AA61-2117D5B209CB}"/>
    <cellStyle name="標準 10 3 3 2" xfId="197" xr:uid="{681F0A16-0F19-4B3E-8D6C-FC16B9DAF821}"/>
    <cellStyle name="標準 10 3 3 3" xfId="1932" xr:uid="{06C3E16B-8764-493C-A502-CD1B97C49EB8}"/>
    <cellStyle name="標準 10 3 3_データレイアウト" xfId="198" xr:uid="{F6175716-63D7-4694-BA7D-FB0CB431E435}"/>
    <cellStyle name="標準 10 3 4" xfId="199" xr:uid="{75600807-4C26-4BF5-A3E3-0FE79C4D4FBE}"/>
    <cellStyle name="標準 10 3 5" xfId="200" xr:uid="{F4E426A0-AA59-4546-989C-A02D8F781E6C}"/>
    <cellStyle name="標準 10 3 5 2" xfId="201" xr:uid="{002C6000-4EC7-490A-91C0-3903D832A77D}"/>
    <cellStyle name="標準 10 3 5 2 2" xfId="202" xr:uid="{A852BD01-ADD5-4255-8E9D-E305408BEB42}"/>
    <cellStyle name="標準 10 3 5 2 2 2" xfId="1935" xr:uid="{2E3A4A37-3D05-4D3D-824A-5BB3C7782C0B}"/>
    <cellStyle name="標準 10 3 5 2 3" xfId="1934" xr:uid="{01F2B0A7-8BC7-4DED-BABF-31B44DD448AA}"/>
    <cellStyle name="標準 10 3 5 3" xfId="203" xr:uid="{70349F51-082E-4E27-83F9-2479D286528D}"/>
    <cellStyle name="標準 10 3 5 3 2" xfId="1936" xr:uid="{741CF8FB-3AB9-493D-9392-13BBB2169C85}"/>
    <cellStyle name="標準 10 3 5 4" xfId="1933" xr:uid="{79197BDC-BF8D-40AF-8452-46AAC7DAE739}"/>
    <cellStyle name="標準 10 3 6" xfId="204" xr:uid="{5EA758DC-BD2D-4D42-90E3-617BF1D26275}"/>
    <cellStyle name="標準 10 3 6 2" xfId="205" xr:uid="{B85B0743-90F8-435A-A94A-3CADD2A86EC8}"/>
    <cellStyle name="標準 10 3 6 2 2" xfId="206" xr:uid="{49C0AA00-54E2-4A35-84C1-1E301F5FAECB}"/>
    <cellStyle name="標準 10 3 6 2 2 2" xfId="1939" xr:uid="{1483635B-C414-482C-BCED-2C830E52965D}"/>
    <cellStyle name="標準 10 3 6 2 3" xfId="1938" xr:uid="{FACBC790-7C9C-4EF3-9204-A651CA634529}"/>
    <cellStyle name="標準 10 3 6 3" xfId="207" xr:uid="{3B4BE4FA-8C51-443E-9284-446F3CB52477}"/>
    <cellStyle name="標準 10 3 6 3 2" xfId="1940" xr:uid="{DAB62605-103C-4218-9758-441519CC741E}"/>
    <cellStyle name="標準 10 3 6 4" xfId="1937" xr:uid="{62EA2947-C20E-4E12-AF09-61F5D0BAA0CD}"/>
    <cellStyle name="標準 10 3 7" xfId="208" xr:uid="{2C5D6D22-416E-4D95-B001-8B3B199183CA}"/>
    <cellStyle name="標準 10 3 7 2" xfId="209" xr:uid="{41CA4D61-7753-4357-A5D1-024BD591D829}"/>
    <cellStyle name="標準 10 3 7 2 2" xfId="210" xr:uid="{34FEE817-BBC2-44EB-A1D3-8825D5425EC4}"/>
    <cellStyle name="標準 10 3 7 2 2 2" xfId="1943" xr:uid="{465D7354-257B-4579-A659-7D2BC2C4DD61}"/>
    <cellStyle name="標準 10 3 7 2 3" xfId="1942" xr:uid="{BD2EFA46-2573-4584-8572-C60E153BB7A8}"/>
    <cellStyle name="標準 10 3 7 3" xfId="211" xr:uid="{E0FF64CA-6036-4A6D-93E3-E654F935ED3F}"/>
    <cellStyle name="標準 10 3 7 3 2" xfId="1944" xr:uid="{65AEC73F-70C1-48E6-8ADC-AA5522A3AEB5}"/>
    <cellStyle name="標準 10 3 7 4" xfId="1941" xr:uid="{CBF32316-3DE1-4335-AA2A-51B2D6053450}"/>
    <cellStyle name="標準 10 3 8" xfId="212" xr:uid="{78D5D0B2-B80F-4D03-A4AF-A99566051734}"/>
    <cellStyle name="標準 10 3 8 2" xfId="213" xr:uid="{B9797B85-D276-4631-8D2C-5795DE8BE797}"/>
    <cellStyle name="標準 10 3 8 2 2" xfId="214" xr:uid="{9E73DA4C-BBB5-4A81-9149-06D8435C2E77}"/>
    <cellStyle name="標準 10 3 8 2 2 2" xfId="1947" xr:uid="{11197F18-3E98-4D74-A97A-2BD0A1305367}"/>
    <cellStyle name="標準 10 3 8 2 3" xfId="1946" xr:uid="{C02F9D38-4D2C-4AEA-A47D-7156BDB673EC}"/>
    <cellStyle name="標準 10 3 8 3" xfId="215" xr:uid="{64129006-63CF-45EB-B291-8658C34A3551}"/>
    <cellStyle name="標準 10 3 8 3 2" xfId="1948" xr:uid="{C5883350-25DF-4FA9-90E8-9D77802CEF4E}"/>
    <cellStyle name="標準 10 3 8 4" xfId="1945" xr:uid="{2C3A6E66-ABB5-4F4E-BD3E-57486FBBBB74}"/>
    <cellStyle name="標準 10 3 9" xfId="216" xr:uid="{68E55015-6C44-4070-889B-B32F972B277D}"/>
    <cellStyle name="標準 10 3 9 2" xfId="217" xr:uid="{A4341832-EEF0-496A-8FF1-72B5183D66AD}"/>
    <cellStyle name="標準 10 3 9 2 2" xfId="218" xr:uid="{93245261-06CE-49E2-B7A5-E29BD9CC18D7}"/>
    <cellStyle name="標準 10 3 9 2 2 2" xfId="1951" xr:uid="{8404FFA1-1F85-40C3-8CC4-05C88BCE6A4C}"/>
    <cellStyle name="標準 10 3 9 2 3" xfId="1950" xr:uid="{3A8B4290-85CF-4C0D-810D-47347FE10956}"/>
    <cellStyle name="標準 10 3 9 3" xfId="219" xr:uid="{B1AD8825-E9C0-4CD3-BC1D-65C56A348F6F}"/>
    <cellStyle name="標準 10 3 9 3 2" xfId="1952" xr:uid="{893F072F-F9B9-45EA-A398-1C5A50E59581}"/>
    <cellStyle name="標準 10 3 9 4" xfId="1949" xr:uid="{FC2A154F-6427-40E7-A79C-1E597BDCA320}"/>
    <cellStyle name="標準 10 3_データレイアウト" xfId="220" xr:uid="{C38ACE55-B42D-497E-A774-BAFAD398BA4A}"/>
    <cellStyle name="標準 10 4" xfId="221" xr:uid="{1DC181F2-9267-447A-9E8E-8E45E27490B2}"/>
    <cellStyle name="標準 10 4 2" xfId="222" xr:uid="{C24D8D49-8812-449F-8CBC-A92DA6DA0E1E}"/>
    <cellStyle name="標準 10 4 3" xfId="1953" xr:uid="{3BA7B7A6-7213-4160-A852-0F02D300C827}"/>
    <cellStyle name="標準 10 4_データレイアウト" xfId="223" xr:uid="{25F7A608-28F4-4DA6-AF91-28CD7355D86B}"/>
    <cellStyle name="標準 10 5" xfId="224" xr:uid="{24496F9F-CDEC-49EF-9CF7-60289060103C}"/>
    <cellStyle name="標準 10 5 2" xfId="225" xr:uid="{47D781C8-F995-4898-BA1C-3B201E7F5F65}"/>
    <cellStyle name="標準 10 5 3" xfId="1954" xr:uid="{B969CD91-7E2B-491F-973A-516AFF2B589D}"/>
    <cellStyle name="標準 10 5_データレイアウト" xfId="226" xr:uid="{3606ECCD-149B-4AB9-974F-2746F5CFDB7E}"/>
    <cellStyle name="標準 10 6" xfId="227" xr:uid="{DBC0C47A-C4EB-46E1-98A4-CAB19A786A87}"/>
    <cellStyle name="標準 10 7" xfId="228" xr:uid="{D6F6295A-A687-4840-A894-806CFDCC9B83}"/>
    <cellStyle name="標準 10 7 2" xfId="229" xr:uid="{2807917C-2C12-4703-BF3F-7B352BBB07ED}"/>
    <cellStyle name="標準 10 7 2 2" xfId="230" xr:uid="{651E1140-9681-4419-9380-FD822EA66032}"/>
    <cellStyle name="標準 10 7 2 2 2" xfId="1957" xr:uid="{3E06EE65-436B-4980-AF3C-2C050C16CA32}"/>
    <cellStyle name="標準 10 7 2 3" xfId="1956" xr:uid="{774B9F9B-FEA2-45F6-B669-D57CDC7D92F0}"/>
    <cellStyle name="標準 10 7 3" xfId="231" xr:uid="{DD75EDE5-61A2-4B24-AEA3-3CF2EA4B50F3}"/>
    <cellStyle name="標準 10 7 3 2" xfId="1958" xr:uid="{218CE2E6-FFA7-46C2-AA7D-D643FDD096F8}"/>
    <cellStyle name="標準 10 7 4" xfId="1955" xr:uid="{804193AA-03E5-4C9F-9D10-FD5E8D3DF077}"/>
    <cellStyle name="標準 10 8" xfId="232" xr:uid="{87050A78-203E-4399-851F-50F5285720B5}"/>
    <cellStyle name="標準 10 8 2" xfId="233" xr:uid="{648679C2-3409-40BE-98D9-D45E97A7F84E}"/>
    <cellStyle name="標準 10 8 2 2" xfId="234" xr:uid="{9F5ABC61-016E-429B-9150-F08D0650B2A4}"/>
    <cellStyle name="標準 10 8 2 2 2" xfId="1961" xr:uid="{65495412-A057-4C21-97C1-CCB84EF6C2F6}"/>
    <cellStyle name="標準 10 8 2 3" xfId="1960" xr:uid="{618403FA-9297-4511-A0CB-E056C3B94AA8}"/>
    <cellStyle name="標準 10 8 3" xfId="235" xr:uid="{D911CC23-2B8C-4C74-9A85-624D979CB676}"/>
    <cellStyle name="標準 10 8 3 2" xfId="1962" xr:uid="{FE3CB936-8A5E-45CA-B50B-DE9EC4211841}"/>
    <cellStyle name="標準 10 8 4" xfId="1959" xr:uid="{F7059631-6DD9-4C29-A971-1F4033C8303F}"/>
    <cellStyle name="標準 10 9" xfId="236" xr:uid="{5A979A3D-AB18-41DC-BC6E-6B302228EDEA}"/>
    <cellStyle name="標準 10 9 2" xfId="237" xr:uid="{0455CEC7-E2FA-42D1-BD13-95403F81821B}"/>
    <cellStyle name="標準 10 9 2 2" xfId="238" xr:uid="{FBFE730A-6409-4C75-8EB0-D27D38467291}"/>
    <cellStyle name="標準 10 9 2 2 2" xfId="1965" xr:uid="{F7D3C9BB-2EAE-437B-9EC2-5BFC7ED6CFB8}"/>
    <cellStyle name="標準 10 9 2 3" xfId="1964" xr:uid="{B13D1612-9618-41DB-84C3-D33554D4C2FE}"/>
    <cellStyle name="標準 10 9 3" xfId="239" xr:uid="{BC048E62-2475-4827-8E44-FD1E8431C98F}"/>
    <cellStyle name="標準 10 9 3 2" xfId="1966" xr:uid="{A2F1A106-8950-456C-8A1F-A77B54998B71}"/>
    <cellStyle name="標準 10 9 4" xfId="1963" xr:uid="{BEC9A715-E909-43C6-A0CB-916CA2A46DB9}"/>
    <cellStyle name="標準 10_データレイアウト" xfId="240" xr:uid="{E8788FB8-B1AE-4E84-A729-61209D7F2D4B}"/>
    <cellStyle name="標準 11" xfId="241" xr:uid="{14453DAE-A391-474C-8FCF-936A415BBFAD}"/>
    <cellStyle name="標準 11 2" xfId="242" xr:uid="{5C4270EC-C603-47BF-8947-45F8FC21693E}"/>
    <cellStyle name="標準 11 3" xfId="243" xr:uid="{D349E88C-1427-428A-97A8-8DA6971C204E}"/>
    <cellStyle name="標準 11_データレイアウト" xfId="244" xr:uid="{DFCE1804-5AC2-45A0-AC8C-FAB88B646FEB}"/>
    <cellStyle name="標準 12" xfId="245" xr:uid="{1101C898-BAD6-47E7-B54E-F8C400CA72E2}"/>
    <cellStyle name="標準 12 2" xfId="246" xr:uid="{6327BA05-825B-472F-9183-4B173FBACC97}"/>
    <cellStyle name="標準 12 2 2" xfId="247" xr:uid="{D5DF8E1A-1E46-4968-A31F-B74EBDDD9325}"/>
    <cellStyle name="標準 12 2 3" xfId="1968" xr:uid="{F060878A-9076-4F1C-B7B4-59094E816AA3}"/>
    <cellStyle name="標準 12 2_データレイアウト" xfId="248" xr:uid="{EE9C6D91-DE99-43F5-ABDE-B71486165F6A}"/>
    <cellStyle name="標準 12 3" xfId="249" xr:uid="{AD348977-DA51-4DA0-B2A7-C98181886888}"/>
    <cellStyle name="標準 12 3 2" xfId="250" xr:uid="{8DB069DD-5C47-45E9-A423-75F22289D5B9}"/>
    <cellStyle name="標準 12 3 3" xfId="1969" xr:uid="{36A1D11D-DA39-48D5-AAE4-9484B57DEDDC}"/>
    <cellStyle name="標準 12 3_データレイアウト" xfId="251" xr:uid="{D11AB373-C42F-479A-9F00-D78EED5578F1}"/>
    <cellStyle name="標準 12 4" xfId="252" xr:uid="{46E37240-29E8-4863-B0A6-4D1DA60F3BA5}"/>
    <cellStyle name="標準 12 5" xfId="1967" xr:uid="{8EF8BE64-5A81-4EF0-9EEF-01E63A786E63}"/>
    <cellStyle name="標準 12_データレイアウト" xfId="253" xr:uid="{8F2DA161-72E4-4E4F-8E54-8756F974F4BA}"/>
    <cellStyle name="標準 13" xfId="254" xr:uid="{A2226ACB-E1ED-43A0-940F-313BB18AA7D9}"/>
    <cellStyle name="標準 13 2" xfId="255" xr:uid="{C1EFC177-BD7E-4F47-84BA-E84748CD9E37}"/>
    <cellStyle name="標準 13 2 10" xfId="256" xr:uid="{6A95B900-91D3-40B8-B2B4-51966AA638EC}"/>
    <cellStyle name="標準 13 2 10 2" xfId="257" xr:uid="{259E0601-F939-496A-B88F-886E91FC9FBE}"/>
    <cellStyle name="標準 13 2 10 2 2" xfId="258" xr:uid="{52B2AA3F-227D-4135-B434-B760746FC9F6}"/>
    <cellStyle name="標準 13 2 10 2 2 2" xfId="1973" xr:uid="{4C08960C-4CAF-48A3-A904-197BFD331A29}"/>
    <cellStyle name="標準 13 2 10 2 3" xfId="1972" xr:uid="{03D0205D-FAE1-432C-9532-8E7BD5C8AF07}"/>
    <cellStyle name="標準 13 2 10 3" xfId="259" xr:uid="{BCD8D04E-8A8C-4A02-8FB8-472DE1A39BB0}"/>
    <cellStyle name="標準 13 2 10 3 2" xfId="1974" xr:uid="{783F5CB1-DAED-4E73-9B2D-E9C8A0A3F308}"/>
    <cellStyle name="標準 13 2 10 4" xfId="1971" xr:uid="{0E07233D-68CC-4A1E-BD7F-E2D14C0FBD8C}"/>
    <cellStyle name="標準 13 2 11" xfId="260" xr:uid="{6A59B037-3F75-4788-AA8D-5A0006571ABA}"/>
    <cellStyle name="標準 13 2 11 2" xfId="261" xr:uid="{BD10BD6C-DA28-44B5-B36E-9DCC9CFE7CE7}"/>
    <cellStyle name="標準 13 2 11 2 2" xfId="1976" xr:uid="{FD6D7DB6-5C00-40C5-B471-7D7F6B06C553}"/>
    <cellStyle name="標準 13 2 11 3" xfId="1975" xr:uid="{AD4E72B2-CA66-4609-9900-46B6C8B4C62B}"/>
    <cellStyle name="標準 13 2 12" xfId="262" xr:uid="{E79FD831-4922-4D1D-AB2A-FDDD09399C8F}"/>
    <cellStyle name="標準 13 2 12 2" xfId="1977" xr:uid="{74FC00D0-715F-4E36-8C88-D798A5D058E6}"/>
    <cellStyle name="標準 13 2 13" xfId="1970" xr:uid="{A9C4B222-D9FC-4B52-9DCF-F5D5E750AD6C}"/>
    <cellStyle name="標準 13 2 2" xfId="263" xr:uid="{4639828B-4EF1-4A50-A0F9-62566C5CE2C7}"/>
    <cellStyle name="標準 13 2 2 10" xfId="264" xr:uid="{E0330927-F0E5-4CDC-8141-8462A0FB1422}"/>
    <cellStyle name="標準 13 2 2 10 2" xfId="265" xr:uid="{98AECB5C-4A59-4C48-828F-4BE581DAE081}"/>
    <cellStyle name="標準 13 2 2 10 2 2" xfId="1980" xr:uid="{44DE4F77-6C7B-466A-BB7C-8B13890F8FE5}"/>
    <cellStyle name="標準 13 2 2 10 3" xfId="1979" xr:uid="{BCA68DED-E40F-4C76-B430-8F3AAAF6E4FB}"/>
    <cellStyle name="標準 13 2 2 11" xfId="266" xr:uid="{50C1C25E-F8D1-4792-A878-C4D50C735B4B}"/>
    <cellStyle name="標準 13 2 2 11 2" xfId="1981" xr:uid="{426B3D72-686C-4A4D-94A0-4EF9E44472AD}"/>
    <cellStyle name="標準 13 2 2 12" xfId="1978" xr:uid="{3A29FD78-F36C-4F74-AE40-490DA97227D7}"/>
    <cellStyle name="標準 13 2 2 2" xfId="267" xr:uid="{CFABD290-EF56-48C7-BD24-4C2C47BAFD44}"/>
    <cellStyle name="標準 13 2 2 2 10" xfId="268" xr:uid="{43470B07-0289-4261-B6ED-FFE9454F636A}"/>
    <cellStyle name="標準 13 2 2 2 10 2" xfId="269" xr:uid="{563E327C-B7AD-4434-87FE-3F9FA850B0E4}"/>
    <cellStyle name="標準 13 2 2 2 10 2 2" xfId="270" xr:uid="{4F044AC3-BFCB-4472-9028-8A6A4BC195C5}"/>
    <cellStyle name="標準 13 2 2 2 10 2 2 2" xfId="1985" xr:uid="{657A8560-C241-49BE-83AC-7CF7D220AA26}"/>
    <cellStyle name="標準 13 2 2 2 10 2 3" xfId="1984" xr:uid="{58710455-2385-4C3E-8C07-09FF960F45D3}"/>
    <cellStyle name="標準 13 2 2 2 10 3" xfId="271" xr:uid="{0DFA2B72-3747-4A16-A702-A13AB9CFBA42}"/>
    <cellStyle name="標準 13 2 2 2 10 3 2" xfId="1986" xr:uid="{4BCA51F2-E06C-445F-A3C6-706C8070478D}"/>
    <cellStyle name="標準 13 2 2 2 10 4" xfId="1983" xr:uid="{C498AAD2-712D-42DA-9333-11F4BB849490}"/>
    <cellStyle name="標準 13 2 2 2 11" xfId="272" xr:uid="{71938BE4-616A-4B5E-952B-EA52DDC1BD9F}"/>
    <cellStyle name="標準 13 2 2 2 11 2" xfId="273" xr:uid="{3D9F20C9-8A7D-40D7-A2BF-A18B29FEF319}"/>
    <cellStyle name="標準 13 2 2 2 11 2 2" xfId="1988" xr:uid="{0A022C83-8246-4ED6-98BA-FBC18D049A2D}"/>
    <cellStyle name="標準 13 2 2 2 11 3" xfId="1987" xr:uid="{AD901DEE-ADE4-4F14-8BB2-FFE81824C487}"/>
    <cellStyle name="標準 13 2 2 2 12" xfId="274" xr:uid="{33DD2062-3531-46A7-9347-4AEDD79DFC51}"/>
    <cellStyle name="標準 13 2 2 2 12 2" xfId="1989" xr:uid="{0ECCB68B-57F9-4F98-8E25-F5124299DB27}"/>
    <cellStyle name="標準 13 2 2 2 13" xfId="1982" xr:uid="{67C2F5CF-385E-4544-B5B5-62D7234A4969}"/>
    <cellStyle name="標準 13 2 2 2 2" xfId="275" xr:uid="{B17E54F6-7DB9-4FB0-A18F-E7EEB2B2CB65}"/>
    <cellStyle name="標準 13 2 2 2 2 2" xfId="276" xr:uid="{1FCEC6ED-14DA-455D-846F-E79753F87868}"/>
    <cellStyle name="標準 13 2 2 2 2 3" xfId="1990" xr:uid="{A2BDDD15-4197-4EB7-B7FF-8903EA4E5ACC}"/>
    <cellStyle name="標準 13 2 2 2 2_データレイアウト" xfId="277" xr:uid="{731964E8-C525-4510-953F-3A702EAF7827}"/>
    <cellStyle name="標準 13 2 2 2 3" xfId="278" xr:uid="{6F520AF8-C5D1-42D5-904C-845ED75ECAE5}"/>
    <cellStyle name="標準 13 2 2 2 4" xfId="279" xr:uid="{90D3B293-09CE-4648-B6FA-64974BBA1285}"/>
    <cellStyle name="標準 13 2 2 2 4 2" xfId="280" xr:uid="{4F3460F0-8D77-47E3-A887-708A925BDBD8}"/>
    <cellStyle name="標準 13 2 2 2 4 2 2" xfId="281" xr:uid="{1099B541-A41C-42E6-8473-37CF1F1F6ED9}"/>
    <cellStyle name="標準 13 2 2 2 4 2 2 2" xfId="1993" xr:uid="{8A39AD03-D90B-48FA-A0F6-6DD3CC5866DB}"/>
    <cellStyle name="標準 13 2 2 2 4 2 3" xfId="1992" xr:uid="{CF94F9F6-721B-49E7-8AB3-9534D6266A01}"/>
    <cellStyle name="標準 13 2 2 2 4 3" xfId="282" xr:uid="{CE80BF09-EE35-4493-831D-93AEBCC152E1}"/>
    <cellStyle name="標準 13 2 2 2 4 3 2" xfId="1994" xr:uid="{D3C88748-D448-4466-BFAF-DAFF9917083E}"/>
    <cellStyle name="標準 13 2 2 2 4 4" xfId="1991" xr:uid="{02483E04-2C3E-4ECE-AF08-5AC3A10BD994}"/>
    <cellStyle name="標準 13 2 2 2 5" xfId="283" xr:uid="{A62EAD0B-8713-4DBD-BD7A-D79482EA8963}"/>
    <cellStyle name="標準 13 2 2 2 5 2" xfId="284" xr:uid="{B8449CFB-B176-4277-AE36-DF265F933E98}"/>
    <cellStyle name="標準 13 2 2 2 5 2 2" xfId="1996" xr:uid="{4C665955-E5CE-4CF9-BE49-990C05B50643}"/>
    <cellStyle name="標準 13 2 2 2 5 3" xfId="1995" xr:uid="{C63C37DE-FA74-40BA-B70A-210686F05CDF}"/>
    <cellStyle name="標準 13 2 2 2 6" xfId="285" xr:uid="{3B74A037-E081-4A34-BF1E-305BF7AC13C3}"/>
    <cellStyle name="標準 13 2 2 2 6 2" xfId="286" xr:uid="{79AD38AD-BC2A-4BBE-A6F7-73083A63876E}"/>
    <cellStyle name="標準 13 2 2 2 6 2 2" xfId="287" xr:uid="{75F4CC86-B3BB-4063-888D-0AE08A021B4B}"/>
    <cellStyle name="標準 13 2 2 2 6 2 2 2" xfId="1999" xr:uid="{8876177B-31AD-49A8-A2B0-5D2052DDC5CB}"/>
    <cellStyle name="標準 13 2 2 2 6 2 3" xfId="1998" xr:uid="{31301693-207B-4B74-A51F-B80E6A02640D}"/>
    <cellStyle name="標準 13 2 2 2 6 3" xfId="288" xr:uid="{67DCDC7F-965A-4739-9218-D2F8E886036C}"/>
    <cellStyle name="標準 13 2 2 2 6 3 2" xfId="2000" xr:uid="{D32AC58D-4B1B-418C-8884-DACD5D96CC45}"/>
    <cellStyle name="標準 13 2 2 2 6 4" xfId="1997" xr:uid="{7F8ADAA3-21B3-47B8-AF7C-659E58C56145}"/>
    <cellStyle name="標準 13 2 2 2 7" xfId="289" xr:uid="{17DAE39A-B9CD-4736-AC8C-2205379F25DB}"/>
    <cellStyle name="標準 13 2 2 2 7 2" xfId="290" xr:uid="{67ACCE7A-7F89-4A9E-BE0F-2C35CEB278B7}"/>
    <cellStyle name="標準 13 2 2 2 7 2 2" xfId="291" xr:uid="{00907F00-8FFD-4141-8023-CD49D80B3177}"/>
    <cellStyle name="標準 13 2 2 2 7 2 2 2" xfId="2003" xr:uid="{A127ACE7-4509-45B0-9468-CB2FAB27B820}"/>
    <cellStyle name="標準 13 2 2 2 7 2 3" xfId="2002" xr:uid="{A1844804-3943-4BC7-A470-A1E8DF4E7AA5}"/>
    <cellStyle name="標準 13 2 2 2 7 3" xfId="292" xr:uid="{B4695149-B854-420C-A412-89260A4C0F7B}"/>
    <cellStyle name="標準 13 2 2 2 7 3 2" xfId="2004" xr:uid="{968185FF-C10F-4428-8878-A1C5F237D818}"/>
    <cellStyle name="標準 13 2 2 2 7 4" xfId="2001" xr:uid="{1204EE92-2DED-4D8A-BFC8-2A476A2EFD0D}"/>
    <cellStyle name="標準 13 2 2 2 8" xfId="293" xr:uid="{EF840FF3-3A0B-4970-9E06-2FEC7D5DA750}"/>
    <cellStyle name="標準 13 2 2 2 8 2" xfId="294" xr:uid="{B4C5F682-9AA5-4A89-B95C-5BA73F81E512}"/>
    <cellStyle name="標準 13 2 2 2 8 2 2" xfId="295" xr:uid="{1DD2D6DD-53A9-4E3D-91F5-57E7EEB2DF55}"/>
    <cellStyle name="標準 13 2 2 2 8 2 2 2" xfId="2007" xr:uid="{3328E367-7AC4-402E-BB58-6FAF1FE27DE8}"/>
    <cellStyle name="標準 13 2 2 2 8 2 3" xfId="2006" xr:uid="{C4544173-D872-414C-BB8B-8CC4904CAEAB}"/>
    <cellStyle name="標準 13 2 2 2 8 3" xfId="296" xr:uid="{BCC3A25C-F1DC-484A-8A8D-A9F30FCD2652}"/>
    <cellStyle name="標準 13 2 2 2 8 3 2" xfId="2008" xr:uid="{2F9CAA2C-25D7-4BCA-AADE-51C315A0485D}"/>
    <cellStyle name="標準 13 2 2 2 8 4" xfId="2005" xr:uid="{9D1C27DC-7BBD-4D8E-8E08-508A5C5B04FC}"/>
    <cellStyle name="標準 13 2 2 2 9" xfId="297" xr:uid="{1DBEDEA1-E464-4BDA-B39C-50A285B28AE1}"/>
    <cellStyle name="標準 13 2 2 2 9 2" xfId="298" xr:uid="{1BE5800D-4E15-4FEB-89BB-58CF9F6DC992}"/>
    <cellStyle name="標準 13 2 2 2 9 2 2" xfId="299" xr:uid="{67C5D4C7-761E-494E-9E06-B8BE2A789138}"/>
    <cellStyle name="標準 13 2 2 2 9 2 2 2" xfId="2011" xr:uid="{5D6B0BA4-36EF-4668-9111-70B654F1E9DC}"/>
    <cellStyle name="標準 13 2 2 2 9 2 3" xfId="2010" xr:uid="{A50357DE-5B14-42F9-B2CC-8966C46F3A98}"/>
    <cellStyle name="標準 13 2 2 2 9 3" xfId="300" xr:uid="{34D66CBB-A5CF-4BF5-8F0F-9DB4014CD8AE}"/>
    <cellStyle name="標準 13 2 2 2 9 3 2" xfId="2012" xr:uid="{A0840E38-583D-4E8C-BA3F-67672F55902D}"/>
    <cellStyle name="標準 13 2 2 2 9 4" xfId="2009" xr:uid="{07FB6D98-B947-49D5-BDAD-7E21D30913A1}"/>
    <cellStyle name="標準 13 2 2 2_データレイアウト" xfId="301" xr:uid="{106AE0B0-2988-4E95-85F5-6BA7C42EC424}"/>
    <cellStyle name="標準 13 2 2 3" xfId="302" xr:uid="{56BFF1CB-CED6-4421-875A-34B05FC81806}"/>
    <cellStyle name="標準 13 2 2 4" xfId="303" xr:uid="{545FCCD0-E19D-43A2-BDCE-DC049B127211}"/>
    <cellStyle name="標準 13 2 2 4 2" xfId="304" xr:uid="{FFA020B2-E731-4377-B986-81AC8457A939}"/>
    <cellStyle name="標準 13 2 2 4 2 2" xfId="305" xr:uid="{186D2A00-1F9A-41E3-88D6-B8CC02569CCC}"/>
    <cellStyle name="標準 13 2 2 4 2 2 2" xfId="2015" xr:uid="{6617A8CE-2BF8-4BC9-9234-B9545C1AE80F}"/>
    <cellStyle name="標準 13 2 2 4 2 3" xfId="2014" xr:uid="{ACCE693D-C144-48DC-A499-B1397B40913B}"/>
    <cellStyle name="標準 13 2 2 4 3" xfId="306" xr:uid="{1F7CEA22-B19A-476A-801C-8E77755BD28F}"/>
    <cellStyle name="標準 13 2 2 4 3 2" xfId="2016" xr:uid="{5521826D-F616-4045-BBD7-37998575B9DA}"/>
    <cellStyle name="標準 13 2 2 4 4" xfId="2013" xr:uid="{0ED4A9AE-BC1C-457E-8D7B-841EC0F07227}"/>
    <cellStyle name="標準 13 2 2 5" xfId="307" xr:uid="{5F4D5337-73DF-411D-8ACA-EFA43D65314D}"/>
    <cellStyle name="標準 13 2 2 5 2" xfId="308" xr:uid="{F001BB28-EB0D-4DE6-AB8A-9EB81C95354E}"/>
    <cellStyle name="標準 13 2 2 5 2 2" xfId="309" xr:uid="{FA38691E-1159-4220-AC76-CC744AFBC51E}"/>
    <cellStyle name="標準 13 2 2 5 2 2 2" xfId="2019" xr:uid="{8F0180F3-D2C7-4FF3-AEDC-A720AD532700}"/>
    <cellStyle name="標準 13 2 2 5 2 3" xfId="2018" xr:uid="{BA166007-A8AE-44D8-9449-5549171CED13}"/>
    <cellStyle name="標準 13 2 2 5 3" xfId="310" xr:uid="{65149882-A1C5-47EE-B6F7-2814F8171D50}"/>
    <cellStyle name="標準 13 2 2 5 3 2" xfId="2020" xr:uid="{5084D7D6-812B-44E5-948A-82D88A6606D8}"/>
    <cellStyle name="標準 13 2 2 5 4" xfId="2017" xr:uid="{FEC972DF-ABA3-4BAB-93AB-59F03813865E}"/>
    <cellStyle name="標準 13 2 2 6" xfId="311" xr:uid="{FD1C9800-9023-4469-A876-CEDA8EF112C9}"/>
    <cellStyle name="標準 13 2 2 6 2" xfId="312" xr:uid="{245B7C3F-D7C0-464C-A155-AB62006205E6}"/>
    <cellStyle name="標準 13 2 2 6 2 2" xfId="313" xr:uid="{7B15726B-9406-4936-B62F-D4D491E457B8}"/>
    <cellStyle name="標準 13 2 2 6 2 2 2" xfId="2023" xr:uid="{EF85A586-AB33-4E0B-BE86-21B8AAF16C0B}"/>
    <cellStyle name="標準 13 2 2 6 2 3" xfId="2022" xr:uid="{2D84E619-77D4-42AA-9BE6-D4927292BD94}"/>
    <cellStyle name="標準 13 2 2 6 3" xfId="314" xr:uid="{B970289A-07E2-4499-B409-BD3012013DCB}"/>
    <cellStyle name="標準 13 2 2 6 3 2" xfId="2024" xr:uid="{B2A0377C-0C57-4CF0-AEF0-4E9EA93E58EB}"/>
    <cellStyle name="標準 13 2 2 6 4" xfId="2021" xr:uid="{E5FB7B90-FB92-42C6-A9A5-AC1B543351F3}"/>
    <cellStyle name="標準 13 2 2 7" xfId="315" xr:uid="{78D36D3A-EBCC-4271-8E1C-E6DE4F2B9672}"/>
    <cellStyle name="標準 13 2 2 7 2" xfId="316" xr:uid="{56E0B1D4-E2B7-4D7D-A5CF-81937DA13F23}"/>
    <cellStyle name="標準 13 2 2 7 2 2" xfId="317" xr:uid="{6F74759A-4FC1-48AD-AA42-1C3FD58914C1}"/>
    <cellStyle name="標準 13 2 2 7 2 2 2" xfId="2027" xr:uid="{CE77D722-30F5-43F9-A241-F468A9B9F238}"/>
    <cellStyle name="標準 13 2 2 7 2 3" xfId="2026" xr:uid="{207EBDF0-669E-4F5C-95A6-50F8256438A2}"/>
    <cellStyle name="標準 13 2 2 7 3" xfId="318" xr:uid="{0C7D4E24-FD6F-426B-B237-D30FBF700F19}"/>
    <cellStyle name="標準 13 2 2 7 3 2" xfId="2028" xr:uid="{A4C4B8D4-6FDB-47E1-B44C-573790E1A256}"/>
    <cellStyle name="標準 13 2 2 7 4" xfId="2025" xr:uid="{CF39639C-C8ED-49A6-806B-19AB8A777D76}"/>
    <cellStyle name="標準 13 2 2 8" xfId="319" xr:uid="{84A11AA2-97B6-4C4D-B041-7794A985957E}"/>
    <cellStyle name="標準 13 2 2 8 2" xfId="320" xr:uid="{EF6FA336-042F-45EE-9E3B-344A1B7751E8}"/>
    <cellStyle name="標準 13 2 2 8 2 2" xfId="321" xr:uid="{27EA8194-07F7-420D-BDB4-B8663540DCF7}"/>
    <cellStyle name="標準 13 2 2 8 2 2 2" xfId="2031" xr:uid="{163F6FC4-38F1-4DE6-9D62-593AD6F53045}"/>
    <cellStyle name="標準 13 2 2 8 2 3" xfId="2030" xr:uid="{ABE67505-3BFF-4B91-905B-F4BAAEC691FA}"/>
    <cellStyle name="標準 13 2 2 8 3" xfId="322" xr:uid="{CF17BA2D-CB49-4B1A-B0C2-3FB97BB5772F}"/>
    <cellStyle name="標準 13 2 2 8 3 2" xfId="2032" xr:uid="{A6EF55D8-3171-4C1C-B3B2-26E1079F3C00}"/>
    <cellStyle name="標準 13 2 2 8 4" xfId="2029" xr:uid="{0613B96E-B560-4FC8-A4ED-42B78EA1321F}"/>
    <cellStyle name="標準 13 2 2 9" xfId="323" xr:uid="{486B001A-E197-4D8B-B20F-FC9F1EB2E8C3}"/>
    <cellStyle name="標準 13 2 2 9 2" xfId="324" xr:uid="{CC77A142-1314-421F-92EE-1C55581D7AFA}"/>
    <cellStyle name="標準 13 2 2 9 2 2" xfId="325" xr:uid="{641466B7-0317-4EB5-B6DD-8859ECEEB679}"/>
    <cellStyle name="標準 13 2 2 9 2 2 2" xfId="2035" xr:uid="{BA710F07-DA85-4E48-BA6B-240783EB4E32}"/>
    <cellStyle name="標準 13 2 2 9 2 3" xfId="2034" xr:uid="{7158C85A-15D6-45D4-8F3A-C7650DBECCD4}"/>
    <cellStyle name="標準 13 2 2 9 3" xfId="326" xr:uid="{3F784029-6171-4D64-9607-2B241F75DA48}"/>
    <cellStyle name="標準 13 2 2 9 3 2" xfId="2036" xr:uid="{45BEABFD-C866-4460-8FBD-E7E43F2DC2BD}"/>
    <cellStyle name="標準 13 2 2 9 4" xfId="2033" xr:uid="{23DD2382-A5F1-4111-8151-6651473A5B64}"/>
    <cellStyle name="標準 13 2 2_データレイアウト" xfId="327" xr:uid="{14BB1C46-AE61-491F-891B-64AD5E5C648E}"/>
    <cellStyle name="標準 13 2 3" xfId="328" xr:uid="{7B64C504-A8DC-40D4-AB78-6FC40ECACCC2}"/>
    <cellStyle name="標準 13 2 3 10" xfId="329" xr:uid="{EB5346CE-0AE2-4040-B637-D6F1DA6185CF}"/>
    <cellStyle name="標準 13 2 3 10 2" xfId="330" xr:uid="{6AE590E3-F166-425B-BCF7-F78612357798}"/>
    <cellStyle name="標準 13 2 3 10 2 2" xfId="2039" xr:uid="{053A10C0-E072-442B-AE94-04A66968E938}"/>
    <cellStyle name="標準 13 2 3 10 3" xfId="2038" xr:uid="{E9621DCB-B094-472F-AFEB-E31E21E8FE1C}"/>
    <cellStyle name="標準 13 2 3 11" xfId="331" xr:uid="{C236973B-7AAC-47B8-9583-DA70260498A9}"/>
    <cellStyle name="標準 13 2 3 11 2" xfId="2040" xr:uid="{DF170622-75C9-4C30-8EED-BB90FF470CB1}"/>
    <cellStyle name="標準 13 2 3 12" xfId="2037" xr:uid="{E129B997-A777-4478-8C48-550C24183ECC}"/>
    <cellStyle name="標準 13 2 3 2" xfId="332" xr:uid="{0BB0D06E-0AB6-4602-9E9F-4A414419E209}"/>
    <cellStyle name="標準 13 2 3 2 2" xfId="333" xr:uid="{B722B4E4-1CBC-4451-A5FC-4546D61539B7}"/>
    <cellStyle name="標準 13 2 3 2 3" xfId="2041" xr:uid="{A738054C-0018-47C2-B04D-9C9608672DD7}"/>
    <cellStyle name="標準 13 2 3 2_データレイアウト" xfId="334" xr:uid="{C1E9B171-A6C1-4C5D-BFA0-3B631ABEF454}"/>
    <cellStyle name="標準 13 2 3 3" xfId="335" xr:uid="{92EF106B-19D2-4224-9072-8A9A60868D1E}"/>
    <cellStyle name="標準 13 2 3 4" xfId="336" xr:uid="{A5ADD586-EB12-4FE5-AF43-B4ACCB79B17C}"/>
    <cellStyle name="標準 13 2 3 4 2" xfId="337" xr:uid="{22A923F8-CF6F-4B1D-BA41-495D4E747218}"/>
    <cellStyle name="標準 13 2 3 4 2 2" xfId="338" xr:uid="{5123454A-C7BF-4486-9160-0942E19CD0EF}"/>
    <cellStyle name="標準 13 2 3 4 2 2 2" xfId="2044" xr:uid="{5E31C34B-8E37-4B33-96F2-685793CBE4EA}"/>
    <cellStyle name="標準 13 2 3 4 2 3" xfId="2043" xr:uid="{98E56FAD-C634-45FC-A7FF-C88575BCDBCB}"/>
    <cellStyle name="標準 13 2 3 4 3" xfId="339" xr:uid="{2ED9139C-D0F2-4DF1-9682-4F06352B051C}"/>
    <cellStyle name="標準 13 2 3 4 3 2" xfId="2045" xr:uid="{C02818FD-D0ED-43BF-A84A-896393BA4E70}"/>
    <cellStyle name="標準 13 2 3 4 4" xfId="2042" xr:uid="{4596339D-09AB-4F3A-9AC7-653D4ECB52C5}"/>
    <cellStyle name="標準 13 2 3 5" xfId="340" xr:uid="{28275F9F-9DEC-4625-8C4E-DF7EB0374105}"/>
    <cellStyle name="標準 13 2 3 5 2" xfId="341" xr:uid="{F10435E4-DDA8-4C73-81D5-0B06AF15AD9D}"/>
    <cellStyle name="標準 13 2 3 5 2 2" xfId="342" xr:uid="{7F655690-07BC-4477-985B-7F9EE5CE4398}"/>
    <cellStyle name="標準 13 2 3 5 2 2 2" xfId="2048" xr:uid="{3DDD07D7-3AB6-4E1C-854C-4B21EC3B5383}"/>
    <cellStyle name="標準 13 2 3 5 2 3" xfId="2047" xr:uid="{B1B80249-19F6-4F8B-A0C0-0ACC00BCBDB9}"/>
    <cellStyle name="標準 13 2 3 5 3" xfId="343" xr:uid="{D47D2FF1-54AA-4A24-A79F-02470BC028CB}"/>
    <cellStyle name="標準 13 2 3 5 3 2" xfId="2049" xr:uid="{61883600-DEA0-4299-95DB-1BD89DE11073}"/>
    <cellStyle name="標準 13 2 3 5 4" xfId="2046" xr:uid="{BFA21A69-14A5-41D0-8694-93E7EA964B74}"/>
    <cellStyle name="標準 13 2 3 6" xfId="344" xr:uid="{FEE0C050-503B-483E-88C1-CC9D2673F38F}"/>
    <cellStyle name="標準 13 2 3 6 2" xfId="345" xr:uid="{66C75ACB-BE8F-45B1-BCAA-FF82099614E4}"/>
    <cellStyle name="標準 13 2 3 6 2 2" xfId="346" xr:uid="{7A09AF89-1C19-40F0-9BE6-B601DC9ADABA}"/>
    <cellStyle name="標準 13 2 3 6 2 2 2" xfId="2052" xr:uid="{2C4766BE-02D9-4EAA-AE68-73E325AC30DD}"/>
    <cellStyle name="標準 13 2 3 6 2 3" xfId="2051" xr:uid="{BDE3CB73-D1F3-4D25-8798-F062659A87B4}"/>
    <cellStyle name="標準 13 2 3 6 3" xfId="347" xr:uid="{877B591E-6A68-4EDB-BFA8-5FD8FDAB55C5}"/>
    <cellStyle name="標準 13 2 3 6 3 2" xfId="2053" xr:uid="{CA7F127F-CB23-4A4D-A8BE-81F4E646459D}"/>
    <cellStyle name="標準 13 2 3 6 4" xfId="2050" xr:uid="{4CF5B899-F40E-4495-AF9E-CD1E3A34C42F}"/>
    <cellStyle name="標準 13 2 3 7" xfId="348" xr:uid="{3FCE7B45-EC14-42E7-8DE8-A430DF8F141F}"/>
    <cellStyle name="標準 13 2 3 7 2" xfId="349" xr:uid="{D9D0763C-6B44-44B8-A859-C45B11759138}"/>
    <cellStyle name="標準 13 2 3 7 2 2" xfId="350" xr:uid="{7D16F14F-A3BD-46A9-ACE9-A31087FED49B}"/>
    <cellStyle name="標準 13 2 3 7 2 2 2" xfId="2056" xr:uid="{CDC75B2E-CF9F-4FDF-869B-01EEB75FB4F7}"/>
    <cellStyle name="標準 13 2 3 7 2 3" xfId="2055" xr:uid="{581A9D08-95BD-418D-9562-714EA9886A59}"/>
    <cellStyle name="標準 13 2 3 7 3" xfId="351" xr:uid="{79B554E1-65B9-4289-8FC3-05F6EF9EFCF9}"/>
    <cellStyle name="標準 13 2 3 7 3 2" xfId="2057" xr:uid="{D6108F9D-6A0C-4FE3-9FA7-516FD55DF3FF}"/>
    <cellStyle name="標準 13 2 3 7 4" xfId="2054" xr:uid="{D2A96961-5BD9-4621-9FD0-00F41E84EED7}"/>
    <cellStyle name="標準 13 2 3 8" xfId="352" xr:uid="{403DC003-DA0A-4557-A919-51CF3FFF1CB1}"/>
    <cellStyle name="標準 13 2 3 8 2" xfId="353" xr:uid="{E9D916D1-155A-4799-A9BC-3544C9696630}"/>
    <cellStyle name="標準 13 2 3 8 2 2" xfId="354" xr:uid="{C80BAADC-E6F8-433F-B0DF-F4A77529DC1B}"/>
    <cellStyle name="標準 13 2 3 8 2 2 2" xfId="2060" xr:uid="{1B868FA9-C257-414A-9BCC-2B0623B071B3}"/>
    <cellStyle name="標準 13 2 3 8 2 3" xfId="2059" xr:uid="{D90FD1A1-0011-4729-B4DF-A644422C2EF5}"/>
    <cellStyle name="標準 13 2 3 8 3" xfId="355" xr:uid="{BC7A7C77-60D8-4710-B5AE-29196A68BC2F}"/>
    <cellStyle name="標準 13 2 3 8 3 2" xfId="2061" xr:uid="{0CE0E9FB-2BAD-4950-BFFE-32D007781948}"/>
    <cellStyle name="標準 13 2 3 8 4" xfId="2058" xr:uid="{CD0E929E-D2B4-45E8-9FC7-EA112DAC0140}"/>
    <cellStyle name="標準 13 2 3 9" xfId="356" xr:uid="{40E376AD-F2A6-45B2-BDFC-0DEC2608B036}"/>
    <cellStyle name="標準 13 2 3 9 2" xfId="357" xr:uid="{FC711DAF-6275-4349-9DA7-36D61562D672}"/>
    <cellStyle name="標準 13 2 3 9 2 2" xfId="358" xr:uid="{D75F2916-ED20-4C34-B25F-C2B20DA33EA8}"/>
    <cellStyle name="標準 13 2 3 9 2 2 2" xfId="2064" xr:uid="{E50B92F3-4C92-4223-B84F-1A8E19D63AF2}"/>
    <cellStyle name="標準 13 2 3 9 2 3" xfId="2063" xr:uid="{364B0308-BA8B-44A9-BC2D-3171564AFA89}"/>
    <cellStyle name="標準 13 2 3 9 3" xfId="359" xr:uid="{2A5AFC9D-AE4B-4F9D-A5C3-67F79F81A62E}"/>
    <cellStyle name="標準 13 2 3 9 3 2" xfId="2065" xr:uid="{45A0B00C-DFDB-458B-A411-C8B43DBCDBA8}"/>
    <cellStyle name="標準 13 2 3 9 4" xfId="2062" xr:uid="{611F8C0A-BAA1-4BF3-833C-1F71613ECEC6}"/>
    <cellStyle name="標準 13 2 3_データレイアウト" xfId="360" xr:uid="{4AFD82D3-8406-4750-AA34-20B0B7C2C68B}"/>
    <cellStyle name="標準 13 2 4" xfId="361" xr:uid="{22C340EE-4564-438F-A632-C55C288A42D2}"/>
    <cellStyle name="標準 13 2 4 2" xfId="362" xr:uid="{8B4847A7-49D8-4CFB-A504-3520C431B9DD}"/>
    <cellStyle name="標準 13 2 4 3" xfId="363" xr:uid="{47C2A1CB-BD2E-4275-B9F2-0BFA61A43CA0}"/>
    <cellStyle name="標準 13 2 4 3 2" xfId="364" xr:uid="{D69AE953-3A8A-4D64-AC77-D5AFDE213E77}"/>
    <cellStyle name="標準 13 2 4 3 2 2" xfId="365" xr:uid="{86465EEE-CAA1-4F13-9364-B0D158480EBF}"/>
    <cellStyle name="標準 13 2 4 3 2 2 2" xfId="2069" xr:uid="{6A67F416-0FA8-410B-B735-E0A6AD3B6F47}"/>
    <cellStyle name="標準 13 2 4 3 2 3" xfId="2068" xr:uid="{D146F35D-DE94-4DC3-B543-469AFBA3B0DF}"/>
    <cellStyle name="標準 13 2 4 3 3" xfId="366" xr:uid="{91927D85-ACC6-4791-9A3C-093CEE6180D7}"/>
    <cellStyle name="標準 13 2 4 3 3 2" xfId="2070" xr:uid="{5B7AEDFD-4DAB-4168-AEB1-733557D03652}"/>
    <cellStyle name="標準 13 2 4 3 4" xfId="2067" xr:uid="{0385E5E2-FED7-4B4F-A914-F3870CDD2BC2}"/>
    <cellStyle name="標準 13 2 4 4" xfId="367" xr:uid="{590C3A3C-FF8B-4EBA-936E-CE6B76C88579}"/>
    <cellStyle name="標準 13 2 4 4 2" xfId="368" xr:uid="{B26FD6ED-FE16-4804-89A0-40EEEC005103}"/>
    <cellStyle name="標準 13 2 4 4 2 2" xfId="369" xr:uid="{5508A957-0D76-47EF-898B-DF9BBCABB948}"/>
    <cellStyle name="標準 13 2 4 4 2 2 2" xfId="2073" xr:uid="{6D98B2C2-0670-41EC-ABA5-CBD4641B672C}"/>
    <cellStyle name="標準 13 2 4 4 2 3" xfId="2072" xr:uid="{7942B506-BDAA-4946-AD91-4E2D320EAE29}"/>
    <cellStyle name="標準 13 2 4 4 3" xfId="370" xr:uid="{8AD6E624-E689-4FEC-B3DD-7D7D80E1A375}"/>
    <cellStyle name="標準 13 2 4 4 3 2" xfId="2074" xr:uid="{F11EB3F3-9EF5-4675-BAA9-665DF2B0DA49}"/>
    <cellStyle name="標準 13 2 4 4 4" xfId="2071" xr:uid="{7D861E7D-58C0-49B4-AA72-8A3BDB8B54DA}"/>
    <cellStyle name="標準 13 2 4 5" xfId="371" xr:uid="{9FE4228B-F5F3-436D-8028-0406481729B3}"/>
    <cellStyle name="標準 13 2 4 5 2" xfId="372" xr:uid="{9E7C06C5-A5D7-49FC-A505-66A87F7AFD5D}"/>
    <cellStyle name="標準 13 2 4 5 2 2" xfId="2076" xr:uid="{5C3EFEB3-1F34-4FBA-9010-BF422F92F413}"/>
    <cellStyle name="標準 13 2 4 5 3" xfId="2075" xr:uid="{6FFE97CD-9E07-4632-94C4-0EF7F8C46FF1}"/>
    <cellStyle name="標準 13 2 4 6" xfId="373" xr:uid="{23D840EC-422E-4115-A91B-09905D226E0F}"/>
    <cellStyle name="標準 13 2 4 6 2" xfId="2077" xr:uid="{F9AF524D-0E30-4633-930F-C00E35435BC9}"/>
    <cellStyle name="標準 13 2 4 7" xfId="2066" xr:uid="{462BFA2E-7886-40AC-9AAA-54B101D98DAB}"/>
    <cellStyle name="標準 13 2 4_データレイアウト" xfId="374" xr:uid="{079AD01D-F6BC-41F6-88DF-6991CD19006E}"/>
    <cellStyle name="標準 13 2 5" xfId="375" xr:uid="{BB471725-C089-4F14-9F36-034065A519C5}"/>
    <cellStyle name="標準 13 2 6" xfId="376" xr:uid="{CFDE3799-299F-489B-9786-C981C10E4298}"/>
    <cellStyle name="標準 13 2 6 2" xfId="377" xr:uid="{B79E16D6-FCFA-4C5E-8E42-93E7368BB84E}"/>
    <cellStyle name="標準 13 2 6 2 2" xfId="378" xr:uid="{C78C7032-662A-4F80-8024-14B6178EBBBB}"/>
    <cellStyle name="標準 13 2 6 2 2 2" xfId="2080" xr:uid="{06E9A4A8-A0C0-401A-9E79-878736CA9705}"/>
    <cellStyle name="標準 13 2 6 2 3" xfId="2079" xr:uid="{C94C9E50-5764-4048-BD2C-0EAC8D5DC7D0}"/>
    <cellStyle name="標準 13 2 6 3" xfId="379" xr:uid="{6FB572A3-28DE-48CA-87AE-A39A9E4DAF58}"/>
    <cellStyle name="標準 13 2 6 3 2" xfId="2081" xr:uid="{294B114B-F374-47EF-97DD-EEE16CF10D47}"/>
    <cellStyle name="標準 13 2 6 4" xfId="2078" xr:uid="{723868C6-8B1A-482D-A5EE-1A1C8FAE86C5}"/>
    <cellStyle name="標準 13 2 7" xfId="380" xr:uid="{88F5939E-8369-444E-910A-1EFA5641D9BF}"/>
    <cellStyle name="標準 13 2 7 2" xfId="381" xr:uid="{008BFEA1-B1C8-428D-9CD2-B94C83A17D2F}"/>
    <cellStyle name="標準 13 2 7 2 2" xfId="382" xr:uid="{75A43D00-26C3-4293-973D-3FFDAF50BCA6}"/>
    <cellStyle name="標準 13 2 7 2 2 2" xfId="2084" xr:uid="{8D3ADA41-F0E1-4AB5-BF5B-0FE0FDAA0310}"/>
    <cellStyle name="標準 13 2 7 2 3" xfId="2083" xr:uid="{D8B4A8EA-2374-4990-91B7-49CE927832B0}"/>
    <cellStyle name="標準 13 2 7 3" xfId="383" xr:uid="{C567E796-CD41-41D6-95ED-F482483B50FF}"/>
    <cellStyle name="標準 13 2 7 3 2" xfId="2085" xr:uid="{65F99D77-D8C2-492D-87AB-3E8459B6BFE7}"/>
    <cellStyle name="標準 13 2 7 4" xfId="2082" xr:uid="{F856C9AF-09B5-42AF-8562-4A69DF296BD3}"/>
    <cellStyle name="標準 13 2 8" xfId="384" xr:uid="{2550A729-867D-4096-AE15-5C138BB421FE}"/>
    <cellStyle name="標準 13 2 8 2" xfId="385" xr:uid="{0279C577-47CA-41CB-9260-DAA46241A003}"/>
    <cellStyle name="標準 13 2 8 2 2" xfId="386" xr:uid="{D22FCEF1-32E0-4B09-AA6A-4A141D0D3544}"/>
    <cellStyle name="標準 13 2 8 2 2 2" xfId="2088" xr:uid="{C7E59A00-E56F-4315-9D78-808D49795B79}"/>
    <cellStyle name="標準 13 2 8 2 3" xfId="2087" xr:uid="{7417666B-7835-4FEE-A1D0-C24C66934194}"/>
    <cellStyle name="標準 13 2 8 3" xfId="387" xr:uid="{9489B9B0-C807-45AF-A6F3-1566A3E0BF0A}"/>
    <cellStyle name="標準 13 2 8 3 2" xfId="2089" xr:uid="{7040363A-1DB9-4DDB-B4AF-1C6E0D5A4651}"/>
    <cellStyle name="標準 13 2 8 4" xfId="2086" xr:uid="{C573C9B7-ABE7-45A5-BD76-3761721D337C}"/>
    <cellStyle name="標準 13 2 9" xfId="388" xr:uid="{92688231-547F-4E0E-912F-EEC65D34E680}"/>
    <cellStyle name="標準 13 2 9 2" xfId="389" xr:uid="{BEEFE5A2-0C42-4330-A583-31667882E8C1}"/>
    <cellStyle name="標準 13 2 9 2 2" xfId="390" xr:uid="{4A28C14B-2488-4CAC-B047-5AAD760A71F3}"/>
    <cellStyle name="標準 13 2 9 2 2 2" xfId="2092" xr:uid="{0132AE95-614E-4E9D-A0C2-CFFCB7BC02AD}"/>
    <cellStyle name="標準 13 2 9 2 3" xfId="2091" xr:uid="{092F51AB-7E57-475F-9F05-2C7527D8F64E}"/>
    <cellStyle name="標準 13 2 9 3" xfId="391" xr:uid="{D34F3B3A-E2DD-4621-AFE4-1BF5BF10197D}"/>
    <cellStyle name="標準 13 2 9 3 2" xfId="2093" xr:uid="{AA258BAB-4C3F-4CD2-9A0F-5FB8F63CD537}"/>
    <cellStyle name="標準 13 2 9 4" xfId="2090" xr:uid="{FCF6DBFA-936D-43A8-8FEB-A1537871797A}"/>
    <cellStyle name="標準 13 2_データレイアウト" xfId="392" xr:uid="{2046F0EE-3771-4B1B-8BAC-6613A856318F}"/>
    <cellStyle name="標準 14" xfId="393" xr:uid="{F30FF6A0-F217-4DBE-8ABF-27EEED4B50BB}"/>
    <cellStyle name="標準 14 10" xfId="394" xr:uid="{441976FF-4843-4F3D-9B8C-E1E97DE0264D}"/>
    <cellStyle name="標準 14 10 2" xfId="395" xr:uid="{C82EA054-D02E-488D-B5F6-8556B29C75D5}"/>
    <cellStyle name="標準 14 10 2 2" xfId="396" xr:uid="{536C5CD7-B8AB-4FB8-B5D8-86D4672A992B}"/>
    <cellStyle name="標準 14 10 2 2 2" xfId="2097" xr:uid="{25305C11-D7CB-444D-85E3-52760921555F}"/>
    <cellStyle name="標準 14 10 2 3" xfId="2096" xr:uid="{C99B9904-B7C8-4A20-AA07-19F9B4D57393}"/>
    <cellStyle name="標準 14 10 3" xfId="397" xr:uid="{E4162E23-22EC-4687-9B8A-2E79CA7FEF8F}"/>
    <cellStyle name="標準 14 10 3 2" xfId="2098" xr:uid="{46FC3797-9994-4524-89D1-B8E2E678EB13}"/>
    <cellStyle name="標準 14 10 4" xfId="2095" xr:uid="{39333253-F3B5-423A-B5D1-E06C3582CE05}"/>
    <cellStyle name="標準 14 11" xfId="398" xr:uid="{2A00CAAD-C0A0-4D9B-B9B7-5CED2EFA04DF}"/>
    <cellStyle name="標準 14 11 2" xfId="399" xr:uid="{6649C841-DAEA-4EC0-B107-504F8ED53BC6}"/>
    <cellStyle name="標準 14 11 2 2" xfId="2100" xr:uid="{75922FBD-7EA6-43CD-AB38-5A9DF38D1D9B}"/>
    <cellStyle name="標準 14 11 3" xfId="2099" xr:uid="{E5ED3C9B-B07D-4D96-90CA-EAEAD01A5A5B}"/>
    <cellStyle name="標準 14 12" xfId="400" xr:uid="{A68572FA-06FE-425C-AF63-CD8991566CE2}"/>
    <cellStyle name="標準 14 12 2" xfId="2101" xr:uid="{6DC68B04-A2D9-42D7-B7A5-5CC203335456}"/>
    <cellStyle name="標準 14 13" xfId="2094" xr:uid="{0055AD93-20FB-44A5-95EE-C7F7B9EF3BEE}"/>
    <cellStyle name="標準 14 2" xfId="401" xr:uid="{A928A5DA-288B-418A-81A4-B48CB0AC0E8B}"/>
    <cellStyle name="標準 14 2 2" xfId="402" xr:uid="{8B85AD3F-A0AA-469D-AA18-E7F0BBD938E6}"/>
    <cellStyle name="標準 14 2 3" xfId="2102" xr:uid="{A64A25E4-F570-4F9C-BE93-73CE08540474}"/>
    <cellStyle name="標準 14 2_データレイアウト" xfId="403" xr:uid="{B1300DAC-68A4-47B7-B5E8-EC018D02428F}"/>
    <cellStyle name="標準 14 3" xfId="404" xr:uid="{5607B670-BBB1-4A63-87ED-37460E3E115F}"/>
    <cellStyle name="標準 14 3 2" xfId="405" xr:uid="{E5F6D208-68D8-416C-A271-C306A2E635DB}"/>
    <cellStyle name="標準 14 3 3" xfId="2103" xr:uid="{B73B634D-D71E-4EAC-89A5-3E02CE2CC528}"/>
    <cellStyle name="標準 14 3_データレイアウト" xfId="406" xr:uid="{D26246F1-32BD-4DD0-B690-C214BD35F0FC}"/>
    <cellStyle name="標準 14 4" xfId="407" xr:uid="{6BA0B30A-B327-4695-914C-026598E7CD1E}"/>
    <cellStyle name="標準 14 5" xfId="408" xr:uid="{3448CC55-2037-43E1-929C-033ECE75848B}"/>
    <cellStyle name="標準 14 5 2" xfId="409" xr:uid="{B2EE82A6-A9F0-43B1-9215-A31AB7CD91C1}"/>
    <cellStyle name="標準 14 5 2 2" xfId="410" xr:uid="{90B02014-DA02-48B3-81CA-B88266770D94}"/>
    <cellStyle name="標準 14 5 2 2 2" xfId="2106" xr:uid="{03884F4D-681B-471D-BAC3-85A056BB1501}"/>
    <cellStyle name="標準 14 5 2 3" xfId="2105" xr:uid="{818CDF51-F025-4281-B7D4-B59925D906DD}"/>
    <cellStyle name="標準 14 5 3" xfId="411" xr:uid="{346743D7-4931-4653-B3BC-A5C741F902BA}"/>
    <cellStyle name="標準 14 5 3 2" xfId="2107" xr:uid="{16F70F55-C8EA-4188-BA58-3D7F8D970EB0}"/>
    <cellStyle name="標準 14 5 4" xfId="2104" xr:uid="{C35AEDF8-AE17-4F23-8CB4-24429119D8FA}"/>
    <cellStyle name="標準 14 6" xfId="412" xr:uid="{96C602EC-1C46-426F-BDF7-19EE5F6360CD}"/>
    <cellStyle name="標準 14 6 2" xfId="413" xr:uid="{09FE94E7-9CB9-4FE1-81F0-9C831FEB786E}"/>
    <cellStyle name="標準 14 6 2 2" xfId="414" xr:uid="{6619392A-E336-4347-A72B-2867FE8C35D8}"/>
    <cellStyle name="標準 14 6 2 2 2" xfId="2110" xr:uid="{9CCB636F-C981-4C10-BC62-B9BFF5DA496F}"/>
    <cellStyle name="標準 14 6 2 3" xfId="2109" xr:uid="{FA305B14-1A2D-4FD9-A888-292EEBE07E6B}"/>
    <cellStyle name="標準 14 6 3" xfId="415" xr:uid="{22EF8CD3-048A-4977-92B2-51948CCEA02C}"/>
    <cellStyle name="標準 14 6 3 2" xfId="2111" xr:uid="{C8CF0523-4BA4-42F2-A2D9-D404DE623D4B}"/>
    <cellStyle name="標準 14 6 4" xfId="2108" xr:uid="{404576E2-17C3-4F16-928A-3BA81F7A1848}"/>
    <cellStyle name="標準 14 7" xfId="416" xr:uid="{89A54F1B-BEE6-43A0-B17E-57BA3D2DF045}"/>
    <cellStyle name="標準 14 7 2" xfId="417" xr:uid="{05E84BA5-98A5-49EA-B2F4-62C9E8E56EB7}"/>
    <cellStyle name="標準 14 7 2 2" xfId="418" xr:uid="{FA44D100-FEFA-460E-B7E0-C0176806B22A}"/>
    <cellStyle name="標準 14 7 2 2 2" xfId="2114" xr:uid="{822B877D-2833-4E64-81AF-81196CD14D57}"/>
    <cellStyle name="標準 14 7 2 3" xfId="2113" xr:uid="{FB0CF921-26B9-46E9-ABA2-6D967E5D4FAD}"/>
    <cellStyle name="標準 14 7 3" xfId="419" xr:uid="{CFD92DF5-F519-4E3A-8B66-37AC2F76A8FA}"/>
    <cellStyle name="標準 14 7 3 2" xfId="2115" xr:uid="{959358CE-45FD-478E-BB85-372D728E6806}"/>
    <cellStyle name="標準 14 7 4" xfId="2112" xr:uid="{1679FF83-255F-463E-A470-B78BF7489521}"/>
    <cellStyle name="標準 14 8" xfId="420" xr:uid="{A15E0E92-54E7-44EC-8F31-2C0514F86479}"/>
    <cellStyle name="標準 14 8 2" xfId="421" xr:uid="{7968E8A7-1290-4BEF-A7F9-41D23E36E6C5}"/>
    <cellStyle name="標準 14 8 2 2" xfId="422" xr:uid="{7169F8C6-DD7A-4D4A-8B26-80D4F496297A}"/>
    <cellStyle name="標準 14 8 2 2 2" xfId="2118" xr:uid="{CD41A4F4-4A5C-4D82-A45D-31EAB4524736}"/>
    <cellStyle name="標準 14 8 2 3" xfId="2117" xr:uid="{89E3DA41-A6FE-47B6-A0B7-B3BCD4BE2CFF}"/>
    <cellStyle name="標準 14 8 3" xfId="423" xr:uid="{79DF13B5-DFF6-45AC-A9C6-9F297CE5A4E4}"/>
    <cellStyle name="標準 14 8 3 2" xfId="2119" xr:uid="{B94B4515-81BF-4E4E-9B0F-A02DA092571A}"/>
    <cellStyle name="標準 14 8 4" xfId="2116" xr:uid="{921FB600-2B83-44B9-A352-83620C2FBE70}"/>
    <cellStyle name="標準 14 9" xfId="424" xr:uid="{46901E16-7B9C-4731-868C-3E49BB7EBE9D}"/>
    <cellStyle name="標準 14 9 2" xfId="425" xr:uid="{5730C956-B020-43EA-BF7D-EE41EFFBA82A}"/>
    <cellStyle name="標準 14 9 2 2" xfId="426" xr:uid="{8B04542E-DCA5-449A-A1C9-0CE25786B7A0}"/>
    <cellStyle name="標準 14 9 2 2 2" xfId="2122" xr:uid="{91D04617-9AF4-4541-92AD-A52DE053D9E2}"/>
    <cellStyle name="標準 14 9 2 3" xfId="2121" xr:uid="{F450A240-042C-4E95-AEED-58039FA2F7E4}"/>
    <cellStyle name="標準 14 9 3" xfId="427" xr:uid="{0BA34B02-6514-4D66-B3DE-4C82075EF552}"/>
    <cellStyle name="標準 14 9 3 2" xfId="2123" xr:uid="{01840422-F3CE-4F60-A46C-C2D2CDFB7948}"/>
    <cellStyle name="標準 14 9 4" xfId="2120" xr:uid="{B661F2E0-BE97-40BB-B4CC-A9E0B6F80506}"/>
    <cellStyle name="標準 14_データレイアウト" xfId="428" xr:uid="{4A109819-90A2-4B5A-BECD-A3E96B6C99F6}"/>
    <cellStyle name="標準 15" xfId="429" xr:uid="{A439A220-D884-4D6F-AEAB-D2E581B3F1CA}"/>
    <cellStyle name="標準 15 10" xfId="430" xr:uid="{FCBC6504-1994-4C2F-AC54-CF6266183FAD}"/>
    <cellStyle name="標準 15 10 2" xfId="431" xr:uid="{CD8E3084-7E9A-4406-BE48-4085A81612D9}"/>
    <cellStyle name="標準 15 10 2 2" xfId="432" xr:uid="{7D06FAA9-CC62-4195-B2F0-777DE34D7096}"/>
    <cellStyle name="標準 15 10 2 2 2" xfId="2127" xr:uid="{022CF166-C508-4E43-9327-943F83495CA7}"/>
    <cellStyle name="標準 15 10 2 3" xfId="2126" xr:uid="{DCD58E45-1C27-405A-B15D-317D9DF17EDA}"/>
    <cellStyle name="標準 15 10 3" xfId="433" xr:uid="{8010848C-6603-4F31-B4AA-E30F5E5E5D5D}"/>
    <cellStyle name="標準 15 10 3 2" xfId="2128" xr:uid="{94128A84-F233-44B7-B02F-096E2F4F40AA}"/>
    <cellStyle name="標準 15 10 4" xfId="2125" xr:uid="{6863B198-B57C-4AE4-B51F-20291B6A29C9}"/>
    <cellStyle name="標準 15 11" xfId="434" xr:uid="{CDC6232F-ECCE-4851-B97C-22104FF51331}"/>
    <cellStyle name="標準 15 11 2" xfId="435" xr:uid="{05F8D4DC-AF3A-4EDA-8C35-CF65E427F53B}"/>
    <cellStyle name="標準 15 11 2 2" xfId="2130" xr:uid="{743F6084-1540-49C0-B90C-691172125458}"/>
    <cellStyle name="標準 15 11 3" xfId="2129" xr:uid="{6F4A2EF0-D3C7-411E-B882-8D5B09533303}"/>
    <cellStyle name="標準 15 12" xfId="436" xr:uid="{BFBAB8BC-3D13-4E67-9422-22868C09AD44}"/>
    <cellStyle name="標準 15 12 2" xfId="2131" xr:uid="{E0E03FA9-2021-43A6-8D4C-711C1C0C5764}"/>
    <cellStyle name="標準 15 13" xfId="2124" xr:uid="{34492750-D451-4B45-8532-7ED7DCB950D4}"/>
    <cellStyle name="標準 15 2" xfId="437" xr:uid="{7AD53A08-F923-4DC0-8364-D51EC391ABFD}"/>
    <cellStyle name="標準 15 2 2" xfId="438" xr:uid="{CB6A17E7-8049-4BB2-B8E6-026AD79312E1}"/>
    <cellStyle name="標準 15 2 3" xfId="2132" xr:uid="{6307F477-F6F9-41A1-8666-D695D508731B}"/>
    <cellStyle name="標準 15 2_データレイアウト" xfId="439" xr:uid="{40F86E77-B242-490C-BD67-BE08418DA126}"/>
    <cellStyle name="標準 15 3" xfId="440" xr:uid="{9DC77395-FE9E-4651-A44E-75C20D548F19}"/>
    <cellStyle name="標準 15 4" xfId="441" xr:uid="{FBA887E6-7D36-4F80-B0EC-2A262E395FD5}"/>
    <cellStyle name="標準 15 5" xfId="442" xr:uid="{A4C2B0F7-77AB-4483-A120-73DA939788F4}"/>
    <cellStyle name="標準 15 6" xfId="443" xr:uid="{672F6E25-A270-4C29-80A2-FC9A63AEB1BC}"/>
    <cellStyle name="標準 15 7" xfId="444" xr:uid="{379AA3A0-2384-4C7A-A184-89FEF5CF1409}"/>
    <cellStyle name="標準 15 8" xfId="445" xr:uid="{3DAE52FA-DEE9-4591-9760-8FCB1ED050CF}"/>
    <cellStyle name="標準 15 8 2" xfId="446" xr:uid="{EEFF71F4-419F-4585-8B28-4076093D817F}"/>
    <cellStyle name="標準 15 8 2 2" xfId="447" xr:uid="{3799A921-7C80-4907-9BB1-0BC2A8CD4A9A}"/>
    <cellStyle name="標準 15 8 2 2 2" xfId="2135" xr:uid="{E65A985D-09EB-4481-B973-6A6013F981B7}"/>
    <cellStyle name="標準 15 8 2 3" xfId="2134" xr:uid="{744C3A70-2109-4B35-8C0C-92BC488A6A82}"/>
    <cellStyle name="標準 15 8 3" xfId="448" xr:uid="{44CBEC57-8921-4D37-9198-D02EE11E4E8F}"/>
    <cellStyle name="標準 15 8 3 2" xfId="2136" xr:uid="{CD0D11A8-EB9F-49F1-826F-1BDA277FBBEC}"/>
    <cellStyle name="標準 15 8 4" xfId="2133" xr:uid="{7BC6546A-9730-4EC0-8C73-BDBECA4C3032}"/>
    <cellStyle name="標準 15 9" xfId="449" xr:uid="{1246C57C-5D11-4CF0-BB0E-AC583CA10E31}"/>
    <cellStyle name="標準 15 9 2" xfId="450" xr:uid="{72694CAE-E8E1-4634-B991-4EF5CB22C9D9}"/>
    <cellStyle name="標準 15 9 2 2" xfId="451" xr:uid="{FC4EE64E-79EB-48A3-AB41-DAC1AF62F1E6}"/>
    <cellStyle name="標準 15 9 2 2 2" xfId="2139" xr:uid="{F5FB35C5-101F-4AC5-B9F8-428B336D22F3}"/>
    <cellStyle name="標準 15 9 2 3" xfId="2138" xr:uid="{E700CEFD-93B8-4D24-B23F-761814149DCA}"/>
    <cellStyle name="標準 15 9 3" xfId="452" xr:uid="{CCD41B1A-DDE3-4091-A230-FF283352288B}"/>
    <cellStyle name="標準 15 9 3 2" xfId="2140" xr:uid="{DD447654-2A9C-4184-8D82-8595F81E030F}"/>
    <cellStyle name="標準 15 9 4" xfId="2137" xr:uid="{9C12ACDC-9EEF-40FD-A34E-C50FC562580E}"/>
    <cellStyle name="標準 15_データレイアウト" xfId="453" xr:uid="{F13F659B-486B-49F6-84B4-9BE1FC7688DD}"/>
    <cellStyle name="標準 16" xfId="454" xr:uid="{7DD7C018-8EA3-4012-B493-28C6B88ED9BA}"/>
    <cellStyle name="標準 16 10" xfId="455" xr:uid="{E633FFE9-F2C0-44D3-B54C-1170B248440A}"/>
    <cellStyle name="標準 16 10 2" xfId="456" xr:uid="{8E011F2B-8B9E-45B7-AF10-9F1027850B1B}"/>
    <cellStyle name="標準 16 10 2 2" xfId="457" xr:uid="{97943834-BFE8-4645-AB25-267F77D0C327}"/>
    <cellStyle name="標準 16 10 2 2 2" xfId="2144" xr:uid="{3D29CD87-6D4D-4C2A-BA40-908499229DDB}"/>
    <cellStyle name="標準 16 10 2 3" xfId="2143" xr:uid="{868BC723-9A71-4463-A198-D03080BAB942}"/>
    <cellStyle name="標準 16 10 3" xfId="458" xr:uid="{29A48F72-C1E9-4573-9708-52DD510BDF35}"/>
    <cellStyle name="標準 16 10 3 2" xfId="2145" xr:uid="{ACF936AE-74D8-4ECB-B7A9-01C14BF7B88A}"/>
    <cellStyle name="標準 16 10 4" xfId="2142" xr:uid="{FCF2E381-21CF-4FFD-BC66-016D3C4CB060}"/>
    <cellStyle name="標準 16 11" xfId="459" xr:uid="{C3181579-F243-4F25-8A43-51AB1CD4A0B5}"/>
    <cellStyle name="標準 16 11 2" xfId="460" xr:uid="{9877B695-B153-4991-8827-730490D08B3A}"/>
    <cellStyle name="標準 16 11 2 2" xfId="2147" xr:uid="{E4A6FCFD-107B-4FCF-9CC1-B9CFA4D9B42C}"/>
    <cellStyle name="標準 16 11 3" xfId="2146" xr:uid="{16184850-5CD8-420C-BB41-692B7CBE5FFF}"/>
    <cellStyle name="標準 16 12" xfId="461" xr:uid="{C27EBD61-7624-4FCA-9D5C-6E322B3EB2CB}"/>
    <cellStyle name="標準 16 12 2" xfId="2148" xr:uid="{BF4F6C79-5E54-4846-A18B-8B58F506AF6C}"/>
    <cellStyle name="標準 16 13" xfId="2141" xr:uid="{F333E799-06D7-46C3-B7DB-72C287DB80C4}"/>
    <cellStyle name="標準 16 2" xfId="462" xr:uid="{6D2A2777-6EED-4E3C-B6EA-0A7D1530A8AC}"/>
    <cellStyle name="標準 16 2 2" xfId="463" xr:uid="{67C17995-29C2-4ADC-BA36-8422DA2D3093}"/>
    <cellStyle name="標準 16 2 3" xfId="2149" xr:uid="{ABCE3F28-F1CD-4FC5-8641-6D81CD635B88}"/>
    <cellStyle name="標準 16 2_データレイアウト" xfId="464" xr:uid="{48060C79-B3B4-4175-8574-1CD81FA902BC}"/>
    <cellStyle name="標準 16 3" xfId="465" xr:uid="{741CE93A-42DB-4BE7-AD31-134DE686B597}"/>
    <cellStyle name="標準 16 4" xfId="466" xr:uid="{F873FCEA-08D4-40CD-96C3-2DF12012F477}"/>
    <cellStyle name="標準 16 5" xfId="467" xr:uid="{4506411D-113E-4F9D-A271-538E4E1192EA}"/>
    <cellStyle name="標準 16 6" xfId="468" xr:uid="{F013F5D5-61A2-448C-A05D-78119016C5DE}"/>
    <cellStyle name="標準 16 6 2" xfId="469" xr:uid="{39AE38C5-3C4D-439B-A8AD-412FFEFE3851}"/>
    <cellStyle name="標準 16 6 2 2" xfId="470" xr:uid="{A8D113B1-EB68-4E62-98AC-590F9C4FEF63}"/>
    <cellStyle name="標準 16 6 2 2 2" xfId="2152" xr:uid="{A1818BCE-5BDC-42FB-A718-0FAE340EC92B}"/>
    <cellStyle name="標準 16 6 2 3" xfId="2151" xr:uid="{CC08D482-60DB-4CEB-AEAF-E523E8B92F6E}"/>
    <cellStyle name="標準 16 6 3" xfId="471" xr:uid="{6AD13F86-BF81-4F9A-B67B-E6A1DD2A42CA}"/>
    <cellStyle name="標準 16 6 3 2" xfId="2153" xr:uid="{E68E018F-3091-456B-A53E-63D66250AB67}"/>
    <cellStyle name="標準 16 6 4" xfId="2150" xr:uid="{04FD74BB-1C8D-4227-ABDD-35695A7CE5CF}"/>
    <cellStyle name="標準 16 7" xfId="472" xr:uid="{19531DE5-F13C-4DF6-B3B4-0746D31A0607}"/>
    <cellStyle name="標準 16 7 2" xfId="473" xr:uid="{42ACB7D7-3FD5-4503-9236-D6047A3AA5BA}"/>
    <cellStyle name="標準 16 7 2 2" xfId="474" xr:uid="{798F5278-AD44-4F39-8490-2F291F9F2EB2}"/>
    <cellStyle name="標準 16 7 2 2 2" xfId="2156" xr:uid="{B51B321D-F904-4620-AC3C-2AFE7DE1908B}"/>
    <cellStyle name="標準 16 7 2 3" xfId="2155" xr:uid="{6B3501A8-781F-4E91-BE05-ED618C4957F1}"/>
    <cellStyle name="標準 16 7 3" xfId="475" xr:uid="{1B9DEA5D-83C1-4595-8835-666C84AED0E6}"/>
    <cellStyle name="標準 16 7 3 2" xfId="2157" xr:uid="{1556EDEF-CA1E-4FDD-9B42-52C91A030FB6}"/>
    <cellStyle name="標準 16 7 4" xfId="2154" xr:uid="{59F71A2B-12F3-4844-A48C-F990C8F99FDE}"/>
    <cellStyle name="標準 16 8" xfId="476" xr:uid="{30B5910D-3645-4FE9-AE3C-02846B143F5C}"/>
    <cellStyle name="標準 16 8 2" xfId="477" xr:uid="{AD8E1CB9-9592-44F0-8FC9-549B8DDF9303}"/>
    <cellStyle name="標準 16 8 2 2" xfId="478" xr:uid="{E32DDA39-3D03-4E09-86A3-038BB774413D}"/>
    <cellStyle name="標準 16 8 2 2 2" xfId="2160" xr:uid="{1C188199-3570-4204-8256-8E417196731E}"/>
    <cellStyle name="標準 16 8 2 3" xfId="2159" xr:uid="{B64AEF3F-BACC-4D53-8F3C-53E6E9D736E0}"/>
    <cellStyle name="標準 16 8 3" xfId="479" xr:uid="{DA5D8E24-56A0-4458-A474-650EEAA3E8DE}"/>
    <cellStyle name="標準 16 8 3 2" xfId="2161" xr:uid="{C836FDA4-38A4-4873-991B-100CD143D824}"/>
    <cellStyle name="標準 16 8 4" xfId="2158" xr:uid="{3E364C44-0FF7-4556-8B79-CB0958D02BC9}"/>
    <cellStyle name="標準 16 9" xfId="480" xr:uid="{E2A3FC62-B574-4115-93AD-511A18583660}"/>
    <cellStyle name="標準 16 9 2" xfId="481" xr:uid="{36BBC393-AE0A-4A2E-998F-A170CFDAD511}"/>
    <cellStyle name="標準 16 9 2 2" xfId="482" xr:uid="{AB87418E-E307-4649-A328-78C8A9749BD5}"/>
    <cellStyle name="標準 16 9 2 2 2" xfId="2164" xr:uid="{35564923-151F-4ADF-9299-F08AD949CF3B}"/>
    <cellStyle name="標準 16 9 2 3" xfId="2163" xr:uid="{326584D3-2476-4317-B2A8-7E36F937316A}"/>
    <cellStyle name="標準 16 9 3" xfId="483" xr:uid="{124F9E8B-D9ED-433F-9AE8-A43F17328852}"/>
    <cellStyle name="標準 16 9 3 2" xfId="2165" xr:uid="{0A82CCF0-453D-43FB-A206-F68B9C03074B}"/>
    <cellStyle name="標準 16 9 4" xfId="2162" xr:uid="{CC70CBD5-5DE0-44EF-8E8A-130CDEC57800}"/>
    <cellStyle name="標準 16_データレイアウト" xfId="484" xr:uid="{92DFEAD5-7F1B-4994-9E90-94DC6EA29C61}"/>
    <cellStyle name="標準 17" xfId="485" xr:uid="{5A72ED9B-CE86-47BA-BE5C-6C94F0CD6680}"/>
    <cellStyle name="標準 17 2" xfId="486" xr:uid="{4708BA89-C7F6-4573-9B23-9854436F9F6C}"/>
    <cellStyle name="標準 17 3" xfId="487" xr:uid="{60F4F6A5-6717-4B5A-9ED6-3D98A9C1F12A}"/>
    <cellStyle name="標準 17 3 2" xfId="488" xr:uid="{54880648-0736-4980-95A2-FBDE8AB0B0CF}"/>
    <cellStyle name="標準 17 3 2 2" xfId="489" xr:uid="{051D8A9B-D03E-4B3C-BE31-43D7BE373B09}"/>
    <cellStyle name="標準 17 3 2 2 2" xfId="2169" xr:uid="{BC9EB103-F386-4BAE-A1C2-D53A8364D656}"/>
    <cellStyle name="標準 17 3 2 3" xfId="2168" xr:uid="{F484183D-5535-4D67-858E-8A7731ECBEDC}"/>
    <cellStyle name="標準 17 3 3" xfId="490" xr:uid="{B0D4630B-860F-4374-8E08-2CC33585196E}"/>
    <cellStyle name="標準 17 3 3 2" xfId="2170" xr:uid="{4DA514D7-CF74-47FC-90E5-49D6CB1E24C9}"/>
    <cellStyle name="標準 17 3 4" xfId="2167" xr:uid="{59D42FE0-082E-4007-88BE-52DCBBDAEAA8}"/>
    <cellStyle name="標準 17 4" xfId="491" xr:uid="{746CF0EA-39D3-4DF8-9EEC-88F411BEC3B2}"/>
    <cellStyle name="標準 17 4 2" xfId="492" xr:uid="{FAFB220E-C896-44EB-BD9D-4D3E68985BAF}"/>
    <cellStyle name="標準 17 4 2 2" xfId="2172" xr:uid="{7AC82E57-7212-44EF-B0EE-59C20C44FF7F}"/>
    <cellStyle name="標準 17 4 3" xfId="2171" xr:uid="{AFAC75D1-2503-448F-BB10-5F6B4D21A82C}"/>
    <cellStyle name="標準 17 5" xfId="493" xr:uid="{7DC62A9B-9646-4350-A01F-DE45EF5EDC06}"/>
    <cellStyle name="標準 17 5 2" xfId="2173" xr:uid="{13A51C51-6682-4818-963B-6677847E5C77}"/>
    <cellStyle name="標準 17 6" xfId="2166" xr:uid="{5053FFEF-58E4-4B73-90E4-F17B52CF3A59}"/>
    <cellStyle name="標準 17_データレイアウト" xfId="494" xr:uid="{6C701362-7550-4D2D-A6FB-BF17E5D534C0}"/>
    <cellStyle name="標準 18" xfId="495" xr:uid="{2E2474E9-88D4-4297-B3BA-5593795892A0}"/>
    <cellStyle name="標準 18 2" xfId="496" xr:uid="{AA0701DC-8005-4CEB-B5C5-AF82C71F16A7}"/>
    <cellStyle name="標準 18 3" xfId="497" xr:uid="{9A5DCF2A-AD01-4068-BCC4-B7B1831F49CB}"/>
    <cellStyle name="標準 18 3 2" xfId="498" xr:uid="{C1C56BEB-CA0A-4CBA-8037-A6C2D386FCF4}"/>
    <cellStyle name="標準 18 3 2 2" xfId="499" xr:uid="{590D62D2-776D-4E08-B887-FCEC702FC31D}"/>
    <cellStyle name="標準 18 3 2 2 2" xfId="2177" xr:uid="{47D308DE-2D63-4B12-9749-3BAB8882470F}"/>
    <cellStyle name="標準 18 3 2 3" xfId="2176" xr:uid="{A2DC7320-4AE6-4577-9D60-5CC47E9CEF94}"/>
    <cellStyle name="標準 18 3 3" xfId="500" xr:uid="{CC4A5AC8-5849-4135-A036-ECAF6D2FF68F}"/>
    <cellStyle name="標準 18 3 3 2" xfId="2178" xr:uid="{84A49F05-5C4F-4069-A273-A79B3DAA22C9}"/>
    <cellStyle name="標準 18 3 4" xfId="2175" xr:uid="{4CCBB79D-A54B-4029-B88D-2DC3CC34D91E}"/>
    <cellStyle name="標準 18 4" xfId="501" xr:uid="{8C1A4363-1502-4DCB-A9FF-466DB09D9234}"/>
    <cellStyle name="標準 18 4 2" xfId="502" xr:uid="{D275751F-8006-4331-8538-A906CFC80062}"/>
    <cellStyle name="標準 18 4 2 2" xfId="2180" xr:uid="{389E2F01-5704-4DA4-85B5-20B53830F429}"/>
    <cellStyle name="標準 18 4 3" xfId="2179" xr:uid="{24356B31-091D-4705-81F4-D000573A132B}"/>
    <cellStyle name="標準 18 5" xfId="503" xr:uid="{880F853B-0D5B-45D9-AFDE-F2F5A0DF1401}"/>
    <cellStyle name="標準 18 5 2" xfId="2181" xr:uid="{F7948A6E-1F8D-4CE3-A1FC-7DD5CE53D639}"/>
    <cellStyle name="標準 18 6" xfId="2174" xr:uid="{4A4A1C49-63E4-4F18-91FE-39BFD3EE67CF}"/>
    <cellStyle name="標準 18_データレイアウト" xfId="504" xr:uid="{C581C9F5-CDDA-4EA3-A491-BF175C277334}"/>
    <cellStyle name="標準 19" xfId="505" xr:uid="{2D16F7F4-F65F-4CDD-9874-1DB03CDF93D9}"/>
    <cellStyle name="標準 19 2" xfId="506" xr:uid="{54648FAF-5640-453D-B443-92C1E96D2BE8}"/>
    <cellStyle name="標準 19 3" xfId="507" xr:uid="{D75EBC1B-F8FD-45B5-B3B1-A29FFD158993}"/>
    <cellStyle name="標準 19 3 2" xfId="508" xr:uid="{BBDA4C22-47DA-4FFB-9A51-0D16EFC2F59B}"/>
    <cellStyle name="標準 19 3 2 2" xfId="509" xr:uid="{4EC2CDF8-7D00-436C-9F24-9CB25ABC9B57}"/>
    <cellStyle name="標準 19 3 2 2 2" xfId="2185" xr:uid="{5B2B2383-53FA-4B9C-80CA-53E051D5E4BD}"/>
    <cellStyle name="標準 19 3 2 3" xfId="2184" xr:uid="{A0E7194F-4BC5-45DE-9781-9881CAA3F3AA}"/>
    <cellStyle name="標準 19 3 3" xfId="510" xr:uid="{553836DE-8DF2-4EFA-BB5D-F45CDBD2C51D}"/>
    <cellStyle name="標準 19 3 3 2" xfId="2186" xr:uid="{89BB83D2-D28E-43FF-BE0E-72317A638343}"/>
    <cellStyle name="標準 19 3 4" xfId="2183" xr:uid="{24DCC7BE-FC49-47E4-860F-261C6E15A7E5}"/>
    <cellStyle name="標準 19 4" xfId="511" xr:uid="{30050F13-59E5-4A71-AC70-7DB490211A36}"/>
    <cellStyle name="標準 19 4 2" xfId="512" xr:uid="{A84CAA25-AEF9-4D1F-86FE-6526A446DA6C}"/>
    <cellStyle name="標準 19 4 2 2" xfId="2188" xr:uid="{E42688FF-9691-41AA-842A-4B78ADD6F0F5}"/>
    <cellStyle name="標準 19 4 3" xfId="2187" xr:uid="{161E81BF-7BEA-4ED5-8A77-04F3120FA143}"/>
    <cellStyle name="標準 19 5" xfId="513" xr:uid="{78522642-B392-431B-8004-61E2A9575A4A}"/>
    <cellStyle name="標準 19 5 2" xfId="2189" xr:uid="{67D65D6D-8EF7-4A3F-8B16-892A1564D53C}"/>
    <cellStyle name="標準 19 6" xfId="2182" xr:uid="{2FB49569-8CA4-4D70-BA49-C3A64AF6117F}"/>
    <cellStyle name="標準 19_データレイアウト" xfId="514" xr:uid="{62BF6BD1-16FB-4CE3-AAE7-37B6F680E4F6}"/>
    <cellStyle name="標準 2" xfId="7" xr:uid="{78087D7F-6697-4D63-84D3-14AC3E8C1146}"/>
    <cellStyle name="標準 2 10" xfId="516" xr:uid="{326913CA-1796-424E-978E-CF51070CA204}"/>
    <cellStyle name="標準 2 10 2" xfId="2191" xr:uid="{B2E097B9-C2DA-4ABD-A10E-C391945F6A1D}"/>
    <cellStyle name="標準 2 11" xfId="517" xr:uid="{7E8ECD21-6593-4009-B21D-D653AD625D71}"/>
    <cellStyle name="標準 2 12" xfId="518" xr:uid="{B393E802-82F8-4E72-99D2-FFDBD6974318}"/>
    <cellStyle name="標準 2 13" xfId="519" xr:uid="{0A48CBD3-EFBB-4800-8D3F-C04C0A28C6AD}"/>
    <cellStyle name="標準 2 13 2" xfId="2192" xr:uid="{7C5DE1E6-0252-4041-9012-740AD177085A}"/>
    <cellStyle name="標準 2 14" xfId="515" xr:uid="{285CD14C-D908-4361-A79B-EC5D3B7145B3}"/>
    <cellStyle name="標準 2 15" xfId="2190" xr:uid="{667097BC-577A-4024-9110-4F3AC39D40BD}"/>
    <cellStyle name="標準 2 16" xfId="3209" xr:uid="{C5731994-F155-4F6D-9956-C0600A3EED41}"/>
    <cellStyle name="標準 2 2" xfId="520" xr:uid="{30BBC094-12ED-46EE-B285-0BFD1FD994D8}"/>
    <cellStyle name="標準 2 2 2" xfId="521" xr:uid="{6411B00B-36CA-433F-B5E6-D689884B20D0}"/>
    <cellStyle name="標準 2 2 2 2" xfId="522" xr:uid="{E461AC16-24A7-434B-B395-901F7CDF3FCB}"/>
    <cellStyle name="標準 2 2 3" xfId="523" xr:uid="{C66172C1-F920-4130-BEC7-423BEE057491}"/>
    <cellStyle name="標準 2 2 3 2" xfId="524" xr:uid="{A782A729-AB61-4518-8694-FAE5647044C1}"/>
    <cellStyle name="標準 2 2 3 2 2" xfId="2195" xr:uid="{FCFB5744-DE2A-486F-AF4F-3C380C994FD0}"/>
    <cellStyle name="標準 2 2 3 3" xfId="2194" xr:uid="{4A2BB21D-AAAC-4287-822E-B8CE2E6045C7}"/>
    <cellStyle name="標準 2 2 4" xfId="525" xr:uid="{70F742EC-924C-4AF8-9C89-69267699000D}"/>
    <cellStyle name="標準 2 2 5" xfId="2193" xr:uid="{D6F8399B-E473-4558-A5CB-E5C9A3560A95}"/>
    <cellStyle name="標準 2 2_4-6月期空港調査設計_SRC案_20110407" xfId="526" xr:uid="{DDD55CE7-612D-4619-B61B-BD78771BFF70}"/>
    <cellStyle name="標準 2 3" xfId="527" xr:uid="{85000AFE-869C-4C61-B18C-556E1CF3CCF4}"/>
    <cellStyle name="標準 2 3 10" xfId="528" xr:uid="{77B18A08-82D9-4053-9D7F-6F927DAFBF13}"/>
    <cellStyle name="標準 2 3 10 2" xfId="529" xr:uid="{6C422344-3C94-4F77-AE0F-90F0777EB5C7}"/>
    <cellStyle name="標準 2 3 10 2 2" xfId="530" xr:uid="{4BA37EEE-C9AB-4FC2-A6EE-5E3E08493BA5}"/>
    <cellStyle name="標準 2 3 10 2 2 2" xfId="2199" xr:uid="{CB5DBB47-7440-4371-8A58-F526DF5F2B16}"/>
    <cellStyle name="標準 2 3 10 2 3" xfId="2198" xr:uid="{3C274B37-FDBB-42AA-BC00-C3C6ED129AA2}"/>
    <cellStyle name="標準 2 3 10 3" xfId="531" xr:uid="{038AB01F-DDAE-4D51-AF7A-A26D003BC10E}"/>
    <cellStyle name="標準 2 3 10 3 2" xfId="2200" xr:uid="{78499BBD-8ADC-44E4-87D6-1B3ACC6FB5DE}"/>
    <cellStyle name="標準 2 3 10 4" xfId="2197" xr:uid="{3F46628B-AA1C-4188-935F-71CC69450A34}"/>
    <cellStyle name="標準 2 3 11" xfId="532" xr:uid="{D68802AE-451F-411F-9A71-AE4339DA5509}"/>
    <cellStyle name="標準 2 3 11 2" xfId="533" xr:uid="{1D4B4193-DBAB-4672-976C-B2AFCBE4AEE3}"/>
    <cellStyle name="標準 2 3 11 2 2" xfId="2202" xr:uid="{70F56B23-A42F-4459-ADC1-76EE323F6B54}"/>
    <cellStyle name="標準 2 3 11 3" xfId="2201" xr:uid="{D601BD5A-8D6E-414F-9A02-0664984F1027}"/>
    <cellStyle name="標準 2 3 12" xfId="534" xr:uid="{57E60B43-6F41-4E57-8EFC-C6E1E21DACE8}"/>
    <cellStyle name="標準 2 3 12 2" xfId="2203" xr:uid="{9098F431-243C-4CFF-93AE-D6C8A23C311C}"/>
    <cellStyle name="標準 2 3 13" xfId="2196" xr:uid="{2B684D9F-A7AC-4B63-9682-101E253C9E02}"/>
    <cellStyle name="標準 2 3 2" xfId="535" xr:uid="{70BF5BC4-D1A4-424A-8FD0-817B56938DCC}"/>
    <cellStyle name="標準 2 3 2 10" xfId="536" xr:uid="{24F96C07-63AC-46B8-ACE2-E3813EF56171}"/>
    <cellStyle name="標準 2 3 2 10 2" xfId="537" xr:uid="{1C605903-0523-4608-8DD9-7E16ABA0D512}"/>
    <cellStyle name="標準 2 3 2 10 2 2" xfId="538" xr:uid="{80751F48-50B6-4F02-A0C9-4E8FE7C95B9B}"/>
    <cellStyle name="標準 2 3 2 10 2 2 2" xfId="2207" xr:uid="{7A293070-4E28-4BB8-9887-01492E171691}"/>
    <cellStyle name="標準 2 3 2 10 2 3" xfId="2206" xr:uid="{DC662705-7539-4B95-9F88-9B5CB3B18DB9}"/>
    <cellStyle name="標準 2 3 2 10 3" xfId="539" xr:uid="{C6B33F05-1549-42DC-8654-F4C6A79432C6}"/>
    <cellStyle name="標準 2 3 2 10 3 2" xfId="2208" xr:uid="{62BE3DA4-6FCE-432C-BB79-2C98C38BCA7B}"/>
    <cellStyle name="標準 2 3 2 10 4" xfId="2205" xr:uid="{4B2862B5-850E-4887-8B84-8D3B84EA224A}"/>
    <cellStyle name="標準 2 3 2 11" xfId="540" xr:uid="{0E0FB8FE-BED2-4BEB-8C66-1AA8200EEE63}"/>
    <cellStyle name="標準 2 3 2 11 2" xfId="541" xr:uid="{80D33653-DF53-4190-B3E2-333E8AFAB835}"/>
    <cellStyle name="標準 2 3 2 11 2 2" xfId="2210" xr:uid="{15CB470F-7144-4151-B397-E61BFC30E062}"/>
    <cellStyle name="標準 2 3 2 11 3" xfId="2209" xr:uid="{1A22D4A9-D671-4BA1-BCDF-39A76463654F}"/>
    <cellStyle name="標準 2 3 2 12" xfId="542" xr:uid="{98ECDCB5-DF15-4274-B97A-9E0BBB43796D}"/>
    <cellStyle name="標準 2 3 2 12 2" xfId="2211" xr:uid="{CA54693B-8F33-4729-AFDB-3E0468F6563C}"/>
    <cellStyle name="標準 2 3 2 13" xfId="2204" xr:uid="{211D9DF4-B653-4100-95C4-A27C83F4121C}"/>
    <cellStyle name="標準 2 3 2 2" xfId="543" xr:uid="{18EF019E-844C-486C-B5F9-251E66164A71}"/>
    <cellStyle name="標準 2 3 2 2 10" xfId="544" xr:uid="{1815FFFF-A882-4491-8E2E-B51E8775E5D9}"/>
    <cellStyle name="標準 2 3 2 2 10 2" xfId="545" xr:uid="{258E32F8-AEC6-4342-91FA-1F3901B9BDD6}"/>
    <cellStyle name="標準 2 3 2 2 10 2 2" xfId="546" xr:uid="{35D2F40B-53D0-4B20-8542-8F0604AB97B8}"/>
    <cellStyle name="標準 2 3 2 2 10 2 2 2" xfId="2215" xr:uid="{B439D0E3-8B7C-450F-A931-504DA3C46318}"/>
    <cellStyle name="標準 2 3 2 2 10 2 3" xfId="2214" xr:uid="{532B3FC1-FD65-4CF1-8669-522B74F8833A}"/>
    <cellStyle name="標準 2 3 2 2 10 3" xfId="547" xr:uid="{5C885ABD-4064-4C52-8FB7-5BEBA6B83525}"/>
    <cellStyle name="標準 2 3 2 2 10 3 2" xfId="2216" xr:uid="{5E414E66-7093-4C16-894F-92A4C1FAC835}"/>
    <cellStyle name="標準 2 3 2 2 10 4" xfId="2213" xr:uid="{9D92E3CA-0B15-48D3-90AC-3B05BCFC8244}"/>
    <cellStyle name="標準 2 3 2 2 11" xfId="548" xr:uid="{85B3F307-D992-40F6-AD87-46737713DF64}"/>
    <cellStyle name="標準 2 3 2 2 11 2" xfId="549" xr:uid="{9BB1CF28-D0C6-4347-B3C5-37971E18BD63}"/>
    <cellStyle name="標準 2 3 2 2 11 2 2" xfId="2218" xr:uid="{CC3A0FAB-4CC7-4038-932A-52A755C8BBED}"/>
    <cellStyle name="標準 2 3 2 2 11 3" xfId="2217" xr:uid="{FF251712-315C-41D2-B229-8EC444C400D9}"/>
    <cellStyle name="標準 2 3 2 2 12" xfId="550" xr:uid="{9F695EA9-C317-499A-8E6A-279EFCA355BD}"/>
    <cellStyle name="標準 2 3 2 2 12 2" xfId="2219" xr:uid="{A8CAFC2F-F401-4BE0-BFD9-F10CE976D5AE}"/>
    <cellStyle name="標準 2 3 2 2 13" xfId="2212" xr:uid="{87973C38-E423-49F6-A336-9AC9F954F3D0}"/>
    <cellStyle name="標準 2 3 2 2 2" xfId="551" xr:uid="{5C14F1B4-E953-4E8C-9BF0-05F9FABA50A9}"/>
    <cellStyle name="標準 2 3 2 2 2 2" xfId="552" xr:uid="{66C2BDCC-712A-46BC-B2F5-548104337389}"/>
    <cellStyle name="標準 2 3 2 2 2 3" xfId="2220" xr:uid="{E4B0E4D4-B9CE-4234-A856-0ACB34E1CF9D}"/>
    <cellStyle name="標準 2 3 2 2 2_データレイアウト" xfId="553" xr:uid="{D70F00C5-9EA2-454F-B543-BCAC87D2E5B8}"/>
    <cellStyle name="標準 2 3 2 2 3" xfId="554" xr:uid="{54962235-13B9-42A5-8A24-795C03AC7B48}"/>
    <cellStyle name="標準 2 3 2 2 3 2" xfId="555" xr:uid="{6EAA0BD4-F872-40F0-BABB-B7E63F36BCEF}"/>
    <cellStyle name="標準 2 3 2 2 3 3" xfId="2221" xr:uid="{B60B89F7-1613-4B61-BE20-1E89787B1F23}"/>
    <cellStyle name="標準 2 3 2 2 3_データレイアウト" xfId="556" xr:uid="{8FA2E79E-C355-45EC-B885-F419BF938735}"/>
    <cellStyle name="標準 2 3 2 2 4" xfId="557" xr:uid="{9E8BAC51-571C-45AF-B872-4935F2D6FD63}"/>
    <cellStyle name="標準 2 3 2 2 5" xfId="558" xr:uid="{C88A7B47-AC60-43FC-BAA2-76E7F3932EF4}"/>
    <cellStyle name="標準 2 3 2 2 5 2" xfId="559" xr:uid="{E576263B-35EA-4C0B-8CAD-B29174C8154F}"/>
    <cellStyle name="標準 2 3 2 2 5 2 2" xfId="560" xr:uid="{03DF4B1A-F8EE-42B0-A106-0111DE5171BD}"/>
    <cellStyle name="標準 2 3 2 2 5 2 2 2" xfId="2224" xr:uid="{193DECCC-7708-4819-844A-09BF70265458}"/>
    <cellStyle name="標準 2 3 2 2 5 2 3" xfId="2223" xr:uid="{56A66E2D-F379-4D15-B1CD-7B9515C6115B}"/>
    <cellStyle name="標準 2 3 2 2 5 3" xfId="561" xr:uid="{D8B069CB-C09D-4DC3-86E0-5E32A2D89FA3}"/>
    <cellStyle name="標準 2 3 2 2 5 3 2" xfId="2225" xr:uid="{66E0BDD4-4BE3-451C-B1F2-0D7F23F66FB9}"/>
    <cellStyle name="標準 2 3 2 2 5 4" xfId="2222" xr:uid="{2576AEC6-6389-43F6-B385-D35C96D63C5C}"/>
    <cellStyle name="標準 2 3 2 2 6" xfId="562" xr:uid="{133077F3-2EA0-4D49-A69E-EE47793CBE88}"/>
    <cellStyle name="標準 2 3 2 2 6 2" xfId="563" xr:uid="{F0F2B9CB-F31A-42AD-A7F8-6247BD3B2601}"/>
    <cellStyle name="標準 2 3 2 2 6 2 2" xfId="564" xr:uid="{93E072D4-A12C-4555-981E-BAAE4CFFA789}"/>
    <cellStyle name="標準 2 3 2 2 6 2 2 2" xfId="2228" xr:uid="{BF413D75-6D77-44DB-9374-A4F21FDC9C87}"/>
    <cellStyle name="標準 2 3 2 2 6 2 3" xfId="2227" xr:uid="{995C13CB-69E9-477A-A2DC-86DF06445218}"/>
    <cellStyle name="標準 2 3 2 2 6 3" xfId="565" xr:uid="{A4431907-6886-4BA3-AF1C-2ACFBC061C84}"/>
    <cellStyle name="標準 2 3 2 2 6 3 2" xfId="2229" xr:uid="{809726C6-AC71-493D-B481-114C6C870EC5}"/>
    <cellStyle name="標準 2 3 2 2 6 4" xfId="2226" xr:uid="{FDB9AD52-EAC7-4A7C-B48F-195FBCF7CB24}"/>
    <cellStyle name="標準 2 3 2 2 7" xfId="566" xr:uid="{EF81C6AF-2116-4EC3-99C7-5CDC8F132D97}"/>
    <cellStyle name="標準 2 3 2 2 7 2" xfId="567" xr:uid="{99D02807-722F-4EE0-8065-33281534B320}"/>
    <cellStyle name="標準 2 3 2 2 7 2 2" xfId="568" xr:uid="{5570EFF1-2E46-4BAA-A32C-340FC24E98D3}"/>
    <cellStyle name="標準 2 3 2 2 7 2 2 2" xfId="2232" xr:uid="{B205682B-2D3E-4680-A4F3-C82DDA743651}"/>
    <cellStyle name="標準 2 3 2 2 7 2 3" xfId="2231" xr:uid="{5C029A90-3267-4330-B808-1A013E8D8ABB}"/>
    <cellStyle name="標準 2 3 2 2 7 3" xfId="569" xr:uid="{6256F645-635C-4864-937B-9968684EA43E}"/>
    <cellStyle name="標準 2 3 2 2 7 3 2" xfId="2233" xr:uid="{46AD1F79-1D18-4A5D-B984-9ABAB13DAC4F}"/>
    <cellStyle name="標準 2 3 2 2 7 4" xfId="2230" xr:uid="{044FD151-2F82-4281-98C2-E41DBE99AE5F}"/>
    <cellStyle name="標準 2 3 2 2 8" xfId="570" xr:uid="{DB0C75D2-E171-4670-B64C-38A97761FE50}"/>
    <cellStyle name="標準 2 3 2 2 8 2" xfId="571" xr:uid="{DC23D9E8-D09A-4EE7-B652-DF7A97C11E7E}"/>
    <cellStyle name="標準 2 3 2 2 8 2 2" xfId="572" xr:uid="{DA17CBA0-2376-4AB8-8DE4-0163ABA4AD30}"/>
    <cellStyle name="標準 2 3 2 2 8 2 2 2" xfId="2236" xr:uid="{ABEC14C5-96E2-4122-85AB-220EF30F54C4}"/>
    <cellStyle name="標準 2 3 2 2 8 2 3" xfId="2235" xr:uid="{B4FCD266-D534-4D85-9E66-1106CF307C39}"/>
    <cellStyle name="標準 2 3 2 2 8 3" xfId="573" xr:uid="{5BFFA7A1-C8E8-4245-B73E-3CFCEFD26B64}"/>
    <cellStyle name="標準 2 3 2 2 8 3 2" xfId="2237" xr:uid="{90934CB0-65F3-46D4-9C52-10B728B1F48C}"/>
    <cellStyle name="標準 2 3 2 2 8 4" xfId="2234" xr:uid="{0E1A8C37-54C6-44F7-937B-E89331AA146C}"/>
    <cellStyle name="標準 2 3 2 2 9" xfId="574" xr:uid="{1E8CA12A-4D63-4537-99DE-0DD338F94504}"/>
    <cellStyle name="標準 2 3 2 2 9 2" xfId="575" xr:uid="{2CBE96B1-ABE4-4583-AAC2-371E48CF5468}"/>
    <cellStyle name="標準 2 3 2 2 9 2 2" xfId="576" xr:uid="{5E1423B6-F8D7-49D9-87B7-1C1E09DF56D1}"/>
    <cellStyle name="標準 2 3 2 2 9 2 2 2" xfId="2240" xr:uid="{3D4B0EBC-18F9-4305-B754-3423CD198159}"/>
    <cellStyle name="標準 2 3 2 2 9 2 3" xfId="2239" xr:uid="{A4B4C407-E75D-4154-A06F-792CC3C885E4}"/>
    <cellStyle name="標準 2 3 2 2 9 3" xfId="577" xr:uid="{B924F384-E1B1-453F-8D54-EE8505D056BA}"/>
    <cellStyle name="標準 2 3 2 2 9 3 2" xfId="2241" xr:uid="{88B77CEC-0937-41BF-A132-18984FAD8B9F}"/>
    <cellStyle name="標準 2 3 2 2 9 4" xfId="2238" xr:uid="{24518ED3-CDF9-4BE2-B247-A8C2AAD6A398}"/>
    <cellStyle name="標準 2 3 2 2_データレイアウト" xfId="578" xr:uid="{73BCBEA9-416C-4EC5-90E0-5EF5D865DD17}"/>
    <cellStyle name="標準 2 3 2 3" xfId="579" xr:uid="{B87970B2-41BC-43B8-B973-2CD58A17FAA7}"/>
    <cellStyle name="標準 2 3 2 3 2" xfId="580" xr:uid="{E523294C-2DE4-40BA-AEA2-3C6892F8BE24}"/>
    <cellStyle name="標準 2 3 2 3 3" xfId="2242" xr:uid="{661FCD9C-D518-4933-B397-60CF83F40AEC}"/>
    <cellStyle name="標準 2 3 2 3_データレイアウト" xfId="581" xr:uid="{4A982B3B-51AB-41C8-8CD5-9D1E77D7BDE1}"/>
    <cellStyle name="標準 2 3 2 4" xfId="582" xr:uid="{1329A448-C47F-4CB1-9B73-3DF2B5FF76D3}"/>
    <cellStyle name="標準 2 3 2 4 2" xfId="583" xr:uid="{C1CE017A-56DF-4A30-B7A4-C5428F0A4C7D}"/>
    <cellStyle name="標準 2 3 2 4 3" xfId="2243" xr:uid="{FA255BF6-38F5-452D-9706-921483265277}"/>
    <cellStyle name="標準 2 3 2 4_データレイアウト" xfId="584" xr:uid="{60CB7430-5727-48C9-9605-33D5CD1952BE}"/>
    <cellStyle name="標準 2 3 2 5" xfId="585" xr:uid="{5EBB46EA-0AF5-4516-A259-1D572703E01C}"/>
    <cellStyle name="標準 2 3 2 6" xfId="586" xr:uid="{FFE8D6B5-7CBF-4CA7-A7AB-14E266AB1417}"/>
    <cellStyle name="標準 2 3 2 6 2" xfId="587" xr:uid="{53A74B36-03F0-4CF6-945E-7686C87A6DCD}"/>
    <cellStyle name="標準 2 3 2 6 2 2" xfId="588" xr:uid="{B26AA4E6-B6BB-4187-B04C-CDFE37E54C48}"/>
    <cellStyle name="標準 2 3 2 6 2 2 2" xfId="2246" xr:uid="{70824193-75C0-4E16-958C-E852CBE5DE78}"/>
    <cellStyle name="標準 2 3 2 6 2 3" xfId="2245" xr:uid="{003E67ED-58BD-42E1-A4C4-42B270F958B4}"/>
    <cellStyle name="標準 2 3 2 6 3" xfId="589" xr:uid="{A459BAF9-E8BF-4346-8FB6-2247D620BE68}"/>
    <cellStyle name="標準 2 3 2 6 3 2" xfId="2247" xr:uid="{FCFFA811-3F5F-4B93-8CCF-F9A30A9207FF}"/>
    <cellStyle name="標準 2 3 2 6 4" xfId="2244" xr:uid="{DE638779-9566-42B6-A0F4-5DCFF9CBE35C}"/>
    <cellStyle name="標準 2 3 2 7" xfId="590" xr:uid="{D591A732-28ED-413C-9130-9816589B14F1}"/>
    <cellStyle name="標準 2 3 2 7 2" xfId="591" xr:uid="{491FB30D-C84F-491B-A436-B8093F52BAC4}"/>
    <cellStyle name="標準 2 3 2 7 2 2" xfId="592" xr:uid="{72223C18-D3F8-4E96-93E5-0A5690205D99}"/>
    <cellStyle name="標準 2 3 2 7 2 2 2" xfId="2250" xr:uid="{6461691E-0234-4DCC-8EB3-8EF5368337DD}"/>
    <cellStyle name="標準 2 3 2 7 2 3" xfId="2249" xr:uid="{3D41D22A-19DB-45B5-8F44-EB1B7967F618}"/>
    <cellStyle name="標準 2 3 2 7 3" xfId="593" xr:uid="{55CF697F-DB35-4CAB-953B-4DCEE17AE8AA}"/>
    <cellStyle name="標準 2 3 2 7 3 2" xfId="2251" xr:uid="{0B80D23F-5F84-4BD4-9722-03360206C687}"/>
    <cellStyle name="標準 2 3 2 7 4" xfId="2248" xr:uid="{3CA17985-CA18-406F-8E3B-59709F842BFF}"/>
    <cellStyle name="標準 2 3 2 8" xfId="594" xr:uid="{20C9FD73-C22D-46B2-97C7-5B2D43F8F99B}"/>
    <cellStyle name="標準 2 3 2 8 2" xfId="595" xr:uid="{873D6621-BBD6-4D04-9D40-39205F7A50B6}"/>
    <cellStyle name="標準 2 3 2 8 2 2" xfId="596" xr:uid="{CE802C20-9007-4FF7-8D9A-986CF4AF51BE}"/>
    <cellStyle name="標準 2 3 2 8 2 2 2" xfId="2254" xr:uid="{3603E1E7-8091-45D4-A540-DD9E79032B25}"/>
    <cellStyle name="標準 2 3 2 8 2 3" xfId="2253" xr:uid="{369F7478-03FC-47B3-B1EB-96F77574AC95}"/>
    <cellStyle name="標準 2 3 2 8 3" xfId="597" xr:uid="{6859B81B-EEC0-400B-A61C-3FCB01E61581}"/>
    <cellStyle name="標準 2 3 2 8 3 2" xfId="2255" xr:uid="{0B2C2CE8-5536-478F-BF12-14E3F6C6C75E}"/>
    <cellStyle name="標準 2 3 2 8 4" xfId="2252" xr:uid="{68D68EED-A2C0-4633-BDC7-F16DFE8455C2}"/>
    <cellStyle name="標準 2 3 2 9" xfId="598" xr:uid="{7F907386-F6FA-4F2A-A405-C7609ACE3AE7}"/>
    <cellStyle name="標準 2 3 2 9 2" xfId="599" xr:uid="{2E34B1DB-D457-4E9D-AE58-63A66FE241B7}"/>
    <cellStyle name="標準 2 3 2 9 2 2" xfId="600" xr:uid="{07E4CAC3-407A-47D6-8A5A-27332BF0561F}"/>
    <cellStyle name="標準 2 3 2 9 2 2 2" xfId="2258" xr:uid="{A025B779-136E-4A28-9B4F-8C6E8D2FD10F}"/>
    <cellStyle name="標準 2 3 2 9 2 3" xfId="2257" xr:uid="{C208D063-BD64-4AEC-AC5E-787465EE5EF3}"/>
    <cellStyle name="標準 2 3 2 9 3" xfId="601" xr:uid="{464354CA-75CB-4ED3-93E6-C807EA70ADC8}"/>
    <cellStyle name="標準 2 3 2 9 3 2" xfId="2259" xr:uid="{2DC3B55D-FABB-4E45-A75D-1DC465511C2C}"/>
    <cellStyle name="標準 2 3 2 9 4" xfId="2256" xr:uid="{0E895217-834B-4CB6-B6E7-9B92B99793E2}"/>
    <cellStyle name="標準 2 3 2_データレイアウト" xfId="602" xr:uid="{F6261BD6-FB97-4885-BA70-6DE906750A33}"/>
    <cellStyle name="標準 2 3 3" xfId="603" xr:uid="{20253E91-A10E-4B3F-A87B-07F3703C6CF1}"/>
    <cellStyle name="標準 2 3 3 10" xfId="604" xr:uid="{13734ADE-3563-41A2-A3F8-4FDA54BCD87B}"/>
    <cellStyle name="標準 2 3 3 10 2" xfId="605" xr:uid="{6367C37B-05DE-4F9B-BEC4-E486C0530C6B}"/>
    <cellStyle name="標準 2 3 3 10 2 2" xfId="606" xr:uid="{9F0355B2-B23F-42C7-8047-409FC143117D}"/>
    <cellStyle name="標準 2 3 3 10 2 2 2" xfId="2263" xr:uid="{2E2A6AEA-B5C0-418D-B08C-2A3285F3F972}"/>
    <cellStyle name="標準 2 3 3 10 2 3" xfId="2262" xr:uid="{7FEA74BE-BB9E-431C-9644-3EF3B396CDCF}"/>
    <cellStyle name="標準 2 3 3 10 3" xfId="607" xr:uid="{4284D735-0A3C-4517-BA66-8A90778F78B6}"/>
    <cellStyle name="標準 2 3 3 10 3 2" xfId="2264" xr:uid="{69545A65-4BA6-4DDB-92BA-0E2B6B6C1053}"/>
    <cellStyle name="標準 2 3 3 10 4" xfId="2261" xr:uid="{86B6D342-E1DD-4410-AC0A-D315F88960C8}"/>
    <cellStyle name="標準 2 3 3 11" xfId="608" xr:uid="{5044A59D-E93D-437F-A9BC-45D70D6CC651}"/>
    <cellStyle name="標準 2 3 3 11 2" xfId="609" xr:uid="{4B867215-42A8-4F96-9A7C-B655E14BB3D6}"/>
    <cellStyle name="標準 2 3 3 11 2 2" xfId="2266" xr:uid="{2B310628-E633-450E-B638-A9697B781790}"/>
    <cellStyle name="標準 2 3 3 11 3" xfId="2265" xr:uid="{D5D7836C-639D-4582-8063-821E280D8A3F}"/>
    <cellStyle name="標準 2 3 3 12" xfId="610" xr:uid="{A0D1F65D-9803-4465-A6CE-0885DE76AFAE}"/>
    <cellStyle name="標準 2 3 3 12 2" xfId="2267" xr:uid="{637BE880-8097-4F47-BA14-9E530BC2F133}"/>
    <cellStyle name="標準 2 3 3 13" xfId="2260" xr:uid="{3E270748-74B3-4A91-B211-63D474EB4615}"/>
    <cellStyle name="標準 2 3 3 2" xfId="611" xr:uid="{CC5220BD-7AE2-47FA-AF8A-8DF30955ED8B}"/>
    <cellStyle name="標準 2 3 3 2 2" xfId="612" xr:uid="{48DF830F-FBBA-4004-8153-04AEBD671104}"/>
    <cellStyle name="標準 2 3 3 2 3" xfId="2268" xr:uid="{40777D1F-14F2-4749-ADEF-DDE478D3569B}"/>
    <cellStyle name="標準 2 3 3 2_データレイアウト" xfId="613" xr:uid="{E12BDD82-B7C2-4E6E-9A95-EB4520B1A840}"/>
    <cellStyle name="標準 2 3 3 3" xfId="614" xr:uid="{9C13AF72-BF21-4EB8-A908-FF7680D8691B}"/>
    <cellStyle name="標準 2 3 3 3 2" xfId="615" xr:uid="{DE3AD341-77EB-41F9-BD4A-859F07F96E5A}"/>
    <cellStyle name="標準 2 3 3 3 3" xfId="2269" xr:uid="{50BA207B-8042-4D0F-ADE2-4DB74CCF4506}"/>
    <cellStyle name="標準 2 3 3 3_データレイアウト" xfId="616" xr:uid="{00F0E66A-D463-488C-9228-7222DBD06D35}"/>
    <cellStyle name="標準 2 3 3 4" xfId="617" xr:uid="{17F02F26-B4DE-46FD-A80F-7E719BA74647}"/>
    <cellStyle name="標準 2 3 3 5" xfId="618" xr:uid="{0E312302-E4D2-46FC-B24D-1C52C3497E1C}"/>
    <cellStyle name="標準 2 3 3 5 2" xfId="619" xr:uid="{F6B1BCB8-DB6F-496C-B2DE-CC6973A5AC29}"/>
    <cellStyle name="標準 2 3 3 5 2 2" xfId="620" xr:uid="{E40B4E77-B725-4379-B32E-0D937A415118}"/>
    <cellStyle name="標準 2 3 3 5 2 2 2" xfId="2272" xr:uid="{F641D1E8-704F-4DA9-8D19-13434AEDC17D}"/>
    <cellStyle name="標準 2 3 3 5 2 3" xfId="2271" xr:uid="{E706230F-571A-4468-91E0-D900C2E92FDA}"/>
    <cellStyle name="標準 2 3 3 5 3" xfId="621" xr:uid="{4CBE0184-E438-44AC-ABCD-D151561C3D7F}"/>
    <cellStyle name="標準 2 3 3 5 3 2" xfId="2273" xr:uid="{1D9F014A-D45C-4B7E-8F66-0311D404DC32}"/>
    <cellStyle name="標準 2 3 3 5 4" xfId="2270" xr:uid="{D2C81213-858D-4964-A8A5-DD4F537B7A49}"/>
    <cellStyle name="標準 2 3 3 6" xfId="622" xr:uid="{E575B1C5-F7CC-4A89-99B0-151463FE7779}"/>
    <cellStyle name="標準 2 3 3 6 2" xfId="623" xr:uid="{D20AE361-61F4-4630-87A1-AAFA9CD8765F}"/>
    <cellStyle name="標準 2 3 3 6 2 2" xfId="624" xr:uid="{C1868DE3-2BE1-490B-9597-FA4AD60D9BB5}"/>
    <cellStyle name="標準 2 3 3 6 2 2 2" xfId="2276" xr:uid="{CBD10138-EEEA-4857-8F8E-19E2E7FBBE3D}"/>
    <cellStyle name="標準 2 3 3 6 2 3" xfId="2275" xr:uid="{3BB5AFC9-4C95-4F2E-8DF3-80194B769CCE}"/>
    <cellStyle name="標準 2 3 3 6 3" xfId="625" xr:uid="{DBCE3896-9980-4DDC-A431-45674B0F19E0}"/>
    <cellStyle name="標準 2 3 3 6 3 2" xfId="2277" xr:uid="{61EA558B-BAB4-4B09-87D8-F973C87A756F}"/>
    <cellStyle name="標準 2 3 3 6 4" xfId="2274" xr:uid="{8F39DA80-F67B-4CC2-AEBE-C17B29D6D5C7}"/>
    <cellStyle name="標準 2 3 3 7" xfId="626" xr:uid="{F9455B9E-08CA-4E5C-B597-E717BBB3B575}"/>
    <cellStyle name="標準 2 3 3 7 2" xfId="627" xr:uid="{93775845-E83A-46C7-8F04-2F4D7F84D607}"/>
    <cellStyle name="標準 2 3 3 7 2 2" xfId="628" xr:uid="{C4C546A5-9729-4568-9E90-63EC6AF0A42B}"/>
    <cellStyle name="標準 2 3 3 7 2 2 2" xfId="2280" xr:uid="{8C51F2CB-282F-49C1-B59F-B1A11C11CE6C}"/>
    <cellStyle name="標準 2 3 3 7 2 3" xfId="2279" xr:uid="{D62D5212-2B49-453F-A1E2-24BBC12B16B6}"/>
    <cellStyle name="標準 2 3 3 7 3" xfId="629" xr:uid="{EE81C058-8229-4F71-A477-AB47657D39E7}"/>
    <cellStyle name="標準 2 3 3 7 3 2" xfId="2281" xr:uid="{A1582DAC-F30B-4F5F-8978-B93530BB586E}"/>
    <cellStyle name="標準 2 3 3 7 4" xfId="2278" xr:uid="{649F0879-7E4F-4AA1-A530-04B153373177}"/>
    <cellStyle name="標準 2 3 3 8" xfId="630" xr:uid="{B6199407-E4F5-4EB5-AE7D-E5178D7A31B2}"/>
    <cellStyle name="標準 2 3 3 8 2" xfId="631" xr:uid="{93715D57-C378-4559-B744-D61646D9F15A}"/>
    <cellStyle name="標準 2 3 3 8 2 2" xfId="632" xr:uid="{D41A1799-2546-4124-8DFC-D4B4A7097FD4}"/>
    <cellStyle name="標準 2 3 3 8 2 2 2" xfId="2284" xr:uid="{54E5F25A-693E-40B0-9511-AD155B2D1408}"/>
    <cellStyle name="標準 2 3 3 8 2 3" xfId="2283" xr:uid="{6309E138-7115-410F-86D4-E08A033BDA42}"/>
    <cellStyle name="標準 2 3 3 8 3" xfId="633" xr:uid="{D52CFB50-D189-45E2-89DB-C371F1BCDC97}"/>
    <cellStyle name="標準 2 3 3 8 3 2" xfId="2285" xr:uid="{62985F84-08B5-4647-BEFD-4D5A35FFD812}"/>
    <cellStyle name="標準 2 3 3 8 4" xfId="2282" xr:uid="{33D8FCD9-FA38-4C2C-84D3-ED675E7EDC8C}"/>
    <cellStyle name="標準 2 3 3 9" xfId="634" xr:uid="{6A14DB63-E004-4249-BF51-92E39790AA37}"/>
    <cellStyle name="標準 2 3 3 9 2" xfId="635" xr:uid="{AFA4F58E-F262-4C1B-A0A6-915CD7311559}"/>
    <cellStyle name="標準 2 3 3 9 2 2" xfId="636" xr:uid="{456B66DF-3A2E-479E-89F4-74CD0CC83E3D}"/>
    <cellStyle name="標準 2 3 3 9 2 2 2" xfId="2288" xr:uid="{A17A1972-152C-4444-8DFB-E2E2DA387F6A}"/>
    <cellStyle name="標準 2 3 3 9 2 3" xfId="2287" xr:uid="{3F795992-2628-4E29-963F-424608B82943}"/>
    <cellStyle name="標準 2 3 3 9 3" xfId="637" xr:uid="{C2B30BCC-CF64-493D-AA40-538C44348C3C}"/>
    <cellStyle name="標準 2 3 3 9 3 2" xfId="2289" xr:uid="{789B961F-85E3-4EA0-B27B-D5D07AE7D9B2}"/>
    <cellStyle name="標準 2 3 3 9 4" xfId="2286" xr:uid="{EDEBBE4C-05C3-447F-9F46-B31634ADA13A}"/>
    <cellStyle name="標準 2 3 3_データレイアウト" xfId="638" xr:uid="{482EC1B5-AB28-4E22-A780-0B6FCFD67CBE}"/>
    <cellStyle name="標準 2 3 4" xfId="639" xr:uid="{E8E0B97F-E5EC-4552-A8B0-EE78D783E68B}"/>
    <cellStyle name="標準 2 3 4 2" xfId="640" xr:uid="{2EACAD52-5522-456E-A5CF-9074C35FF7DC}"/>
    <cellStyle name="標準 2 3 4 3" xfId="2290" xr:uid="{3581C5EA-668B-4053-B761-1D4EB4333863}"/>
    <cellStyle name="標準 2 3 4_データレイアウト" xfId="641" xr:uid="{D52EB72F-A9AB-4FD6-8E18-BC3AA6D9D35C}"/>
    <cellStyle name="標準 2 3 5" xfId="642" xr:uid="{A1FE4683-172E-44C9-85A3-711503128669}"/>
    <cellStyle name="標準 2 3 5 2" xfId="643" xr:uid="{8F38E39F-6E6B-4115-8F99-77BC617ACA19}"/>
    <cellStyle name="標準 2 3 5 3" xfId="2291" xr:uid="{45F95E66-A71D-4A61-89BC-140029865779}"/>
    <cellStyle name="標準 2 3 5_データレイアウト" xfId="644" xr:uid="{F40D0765-0CB3-478A-9AA5-EFC940B39FDA}"/>
    <cellStyle name="標準 2 3 6" xfId="645" xr:uid="{EFD330F8-A75D-4A8F-9C16-43DB620D1723}"/>
    <cellStyle name="標準 2 3 7" xfId="646" xr:uid="{2799170E-8F7A-4AB0-9849-A8ADB379BD96}"/>
    <cellStyle name="標準 2 3 7 2" xfId="647" xr:uid="{3F121331-FA21-49D3-B744-1A0F3AB7A996}"/>
    <cellStyle name="標準 2 3 7 2 2" xfId="648" xr:uid="{34CABFDE-7F8E-48DA-AD29-F90345D8254D}"/>
    <cellStyle name="標準 2 3 7 2 2 2" xfId="2294" xr:uid="{07C3C568-9DE1-4AC8-9CEF-03BD213F131D}"/>
    <cellStyle name="標準 2 3 7 2 3" xfId="2293" xr:uid="{1F1BADC8-CDCF-45F2-9F55-A100C16E9E4E}"/>
    <cellStyle name="標準 2 3 7 3" xfId="649" xr:uid="{B41767C5-8E18-4C46-81BD-930A788B314D}"/>
    <cellStyle name="標準 2 3 7 3 2" xfId="2295" xr:uid="{DEBECBFF-319D-43D8-B5BF-8FEAA8264F97}"/>
    <cellStyle name="標準 2 3 7 4" xfId="2292" xr:uid="{6DD79702-992C-4431-A18F-9F8E33F8A7FF}"/>
    <cellStyle name="標準 2 3 8" xfId="650" xr:uid="{1F84618A-CEF5-402E-98A3-A5BBCA6164F8}"/>
    <cellStyle name="標準 2 3 8 2" xfId="651" xr:uid="{D86768DB-A14A-4C01-96FA-59937E2A2EBE}"/>
    <cellStyle name="標準 2 3 8 2 2" xfId="652" xr:uid="{328D6188-B9F0-4E5A-A0FC-36E8F5E841B6}"/>
    <cellStyle name="標準 2 3 8 2 2 2" xfId="2298" xr:uid="{870910AE-84BF-4DA5-9B9C-E06381AC787D}"/>
    <cellStyle name="標準 2 3 8 2 3" xfId="2297" xr:uid="{60420680-7098-498B-BFE2-FBE97E80601C}"/>
    <cellStyle name="標準 2 3 8 3" xfId="653" xr:uid="{099B740B-E823-43A0-9D03-60E2D04C1B5E}"/>
    <cellStyle name="標準 2 3 8 3 2" xfId="2299" xr:uid="{3B2DF3B4-E664-4C83-802F-747FC2149B46}"/>
    <cellStyle name="標準 2 3 8 4" xfId="2296" xr:uid="{81764468-1906-468C-9C98-0097B53E8449}"/>
    <cellStyle name="標準 2 3 9" xfId="654" xr:uid="{8D3F082B-AEF8-4C17-95D6-47B6B042457A}"/>
    <cellStyle name="標準 2 3 9 2" xfId="655" xr:uid="{4D63AC12-8EC0-4FB1-8645-749EA917071A}"/>
    <cellStyle name="標準 2 3 9 2 2" xfId="656" xr:uid="{8E0AD66C-7036-408E-9FC2-4D33509CCC6C}"/>
    <cellStyle name="標準 2 3 9 2 2 2" xfId="2302" xr:uid="{0D8E0332-EDC7-4E3F-BA39-D370CFFB9B14}"/>
    <cellStyle name="標準 2 3 9 2 3" xfId="2301" xr:uid="{8E214FD5-1D3B-48C1-97C5-9BF474C794C3}"/>
    <cellStyle name="標準 2 3 9 3" xfId="657" xr:uid="{51720CA0-F005-47CA-9526-3CAA8D5ACA3A}"/>
    <cellStyle name="標準 2 3 9 3 2" xfId="2303" xr:uid="{F5E7F4B3-B6A3-4227-9443-92DFAF123791}"/>
    <cellStyle name="標準 2 3 9 4" xfId="2300" xr:uid="{221C18FA-354E-40F6-90A2-B1EF1813F8B3}"/>
    <cellStyle name="標準 2 3_データレイアウト" xfId="658" xr:uid="{5A4C7602-E5C8-4503-A58E-98C60CD1F6C1}"/>
    <cellStyle name="標準 2 4" xfId="659" xr:uid="{8E0E2E66-474C-4545-B5C5-40AE7E8B7BA4}"/>
    <cellStyle name="標準 2 4 10" xfId="660" xr:uid="{FDB6A247-7A91-4130-AB4D-B8EF67F0C717}"/>
    <cellStyle name="標準 2 4 10 2" xfId="661" xr:uid="{D5CF5CFF-4D79-4CD9-A64F-2DEC889579C6}"/>
    <cellStyle name="標準 2 4 10 2 2" xfId="662" xr:uid="{4B2643B2-8FD1-40E0-BC45-7967636F517C}"/>
    <cellStyle name="標準 2 4 10 2 2 2" xfId="2307" xr:uid="{E2E0D2EE-E130-4FA5-83E0-6D0DCDB3BC54}"/>
    <cellStyle name="標準 2 4 10 2 3" xfId="2306" xr:uid="{893238A1-9AA5-40B1-BDB8-2F764AA40C8F}"/>
    <cellStyle name="標準 2 4 10 3" xfId="663" xr:uid="{160BADA5-983C-4A63-93AE-BD71194D6676}"/>
    <cellStyle name="標準 2 4 10 3 2" xfId="2308" xr:uid="{AD84C4DB-56A8-4D17-A56B-4279307F7F64}"/>
    <cellStyle name="標準 2 4 10 4" xfId="2305" xr:uid="{4D6B4205-C9C0-4568-8F9A-95A94628C893}"/>
    <cellStyle name="標準 2 4 11" xfId="664" xr:uid="{7CAFE702-68F9-445A-A19D-E3CDA918A04D}"/>
    <cellStyle name="標準 2 4 11 2" xfId="665" xr:uid="{F280DFDD-D5A2-4F72-B37A-B54B5525E200}"/>
    <cellStyle name="標準 2 4 11 2 2" xfId="2310" xr:uid="{66D4D68D-F9FB-4EDD-9EE0-C53EEEE3DFCA}"/>
    <cellStyle name="標準 2 4 11 3" xfId="2309" xr:uid="{B6848F5C-B0BA-465A-B231-46770A967FE7}"/>
    <cellStyle name="標準 2 4 12" xfId="666" xr:uid="{BE20F8E1-DEEB-4C2D-938B-811C293AE639}"/>
    <cellStyle name="標準 2 4 12 2" xfId="2311" xr:uid="{873D5602-1C03-4B71-9A3D-2BC94680EAB4}"/>
    <cellStyle name="標準 2 4 13" xfId="2304" xr:uid="{3D91353E-512F-4281-AF74-090880D33D4F}"/>
    <cellStyle name="標準 2 4 2" xfId="667" xr:uid="{2BFBAAAD-C120-4144-895C-280063A8F05C}"/>
    <cellStyle name="標準 2 4 2 10" xfId="668" xr:uid="{E802F9A1-3AC5-4FBD-B789-D79D3A016F91}"/>
    <cellStyle name="標準 2 4 2 10 2" xfId="669" xr:uid="{46DDEDA2-ED53-47D5-B1A5-D24EA06F1F18}"/>
    <cellStyle name="標準 2 4 2 10 2 2" xfId="670" xr:uid="{76137C4B-4777-4E34-B42B-C1D9935376F2}"/>
    <cellStyle name="標準 2 4 2 10 2 2 2" xfId="2315" xr:uid="{8B8F4688-B3BC-4533-AE8A-9C3A808926D0}"/>
    <cellStyle name="標準 2 4 2 10 2 3" xfId="2314" xr:uid="{193387AB-023B-4ED2-B639-30507EE3B9C5}"/>
    <cellStyle name="標準 2 4 2 10 3" xfId="671" xr:uid="{5B965062-A5DF-4883-A9CC-1C5A13498D2E}"/>
    <cellStyle name="標準 2 4 2 10 3 2" xfId="2316" xr:uid="{72B69942-118A-46E9-909D-493C881602EF}"/>
    <cellStyle name="標準 2 4 2 10 4" xfId="2313" xr:uid="{9E181364-4D3C-46C9-BA20-5917640FD2CC}"/>
    <cellStyle name="標準 2 4 2 11" xfId="672" xr:uid="{A46626D0-A41B-41F6-972B-407C2630D8E1}"/>
    <cellStyle name="標準 2 4 2 11 2" xfId="673" xr:uid="{F9214495-078B-4211-B3B4-077E7712B968}"/>
    <cellStyle name="標準 2 4 2 11 2 2" xfId="2318" xr:uid="{6B8F7C9B-0BBF-488B-B509-3B26EDD9A72E}"/>
    <cellStyle name="標準 2 4 2 11 3" xfId="2317" xr:uid="{06EFD236-D2E0-47A5-B303-8C30D0E94B2C}"/>
    <cellStyle name="標準 2 4 2 12" xfId="674" xr:uid="{01EDD33C-7AA7-4B7A-A773-8ED988AA7D58}"/>
    <cellStyle name="標準 2 4 2 12 2" xfId="2319" xr:uid="{54529A07-071A-4AD4-9FC4-40AADD5F3B3D}"/>
    <cellStyle name="標準 2 4 2 13" xfId="2312" xr:uid="{BDC2DCB9-9214-44D5-91C6-AAEECD882C09}"/>
    <cellStyle name="標準 2 4 2 2" xfId="675" xr:uid="{57A65A42-9379-4FE2-921C-72BE53414F62}"/>
    <cellStyle name="標準 2 4 2 2 2" xfId="676" xr:uid="{8DFBD5B8-ABE5-4BEE-893D-CA43C48A8ED7}"/>
    <cellStyle name="標準 2 4 2 2 3" xfId="2320" xr:uid="{7BCCC058-681D-459F-B333-FA01732AD389}"/>
    <cellStyle name="標準 2 4 2 2_データレイアウト" xfId="677" xr:uid="{DECC3804-68A6-4C3C-98E8-F0FC130C4899}"/>
    <cellStyle name="標準 2 4 2 3" xfId="678" xr:uid="{8E09B6F8-7362-4DE7-B447-002693E1DCEA}"/>
    <cellStyle name="標準 2 4 2 3 2" xfId="679" xr:uid="{ADA63CE4-A9C7-4806-B348-E674710F23DF}"/>
    <cellStyle name="標準 2 4 2 3 3" xfId="2321" xr:uid="{47142A8D-CFCA-4488-B427-78058323D2EC}"/>
    <cellStyle name="標準 2 4 2 3_データレイアウト" xfId="680" xr:uid="{F618DDB9-B60B-405F-9183-AB4CACDF14AB}"/>
    <cellStyle name="標準 2 4 2 4" xfId="681" xr:uid="{B645780C-39D5-43F6-BA48-256D9B753525}"/>
    <cellStyle name="標準 2 4 2 5" xfId="682" xr:uid="{02EB75A1-4997-46F5-AAAE-F4F3B48BCEF0}"/>
    <cellStyle name="標準 2 4 2 5 2" xfId="683" xr:uid="{5C059773-B6AA-4162-BFB1-0F7F81A3D67F}"/>
    <cellStyle name="標準 2 4 2 5 2 2" xfId="684" xr:uid="{E356739A-4E72-4ED9-BC25-3A222A19A042}"/>
    <cellStyle name="標準 2 4 2 5 2 2 2" xfId="2324" xr:uid="{7DFBDDDE-73EC-4CEB-9233-5DFA9D2E8D6A}"/>
    <cellStyle name="標準 2 4 2 5 2 3" xfId="2323" xr:uid="{B870C496-5A26-45DE-8234-A31359A2EA48}"/>
    <cellStyle name="標準 2 4 2 5 3" xfId="685" xr:uid="{A602376B-FC66-49B3-8C71-51583E4F7700}"/>
    <cellStyle name="標準 2 4 2 5 3 2" xfId="2325" xr:uid="{7C8D7CD6-570F-4DC3-8A96-D101D0AF109B}"/>
    <cellStyle name="標準 2 4 2 5 4" xfId="2322" xr:uid="{31C5B278-C12E-451E-A717-D60AFC1195DC}"/>
    <cellStyle name="標準 2 4 2 6" xfId="686" xr:uid="{77522001-3434-43C2-B21C-3AD36D8EF132}"/>
    <cellStyle name="標準 2 4 2 6 2" xfId="687" xr:uid="{1F05AA7A-B3A3-483E-815E-FAF99154252D}"/>
    <cellStyle name="標準 2 4 2 6 2 2" xfId="688" xr:uid="{105899D7-EAC7-4EE9-BFA1-B6CC89FD0CAE}"/>
    <cellStyle name="標準 2 4 2 6 2 2 2" xfId="2328" xr:uid="{35504B76-6613-49E2-A593-A32654F9F184}"/>
    <cellStyle name="標準 2 4 2 6 2 3" xfId="2327" xr:uid="{1BE4470F-0577-48BE-8C76-06BCCB68EBBD}"/>
    <cellStyle name="標準 2 4 2 6 3" xfId="689" xr:uid="{854BA74A-F115-472D-9C32-26838B34CFD3}"/>
    <cellStyle name="標準 2 4 2 6 3 2" xfId="2329" xr:uid="{BFA843DB-DAE1-4BA8-AF1E-A4CD40275E47}"/>
    <cellStyle name="標準 2 4 2 6 4" xfId="2326" xr:uid="{162E5325-CF54-4E1D-92C7-1D9E67E4D5F5}"/>
    <cellStyle name="標準 2 4 2 7" xfId="690" xr:uid="{C0E6DD3A-F066-4024-A51D-E29F269AD2FF}"/>
    <cellStyle name="標準 2 4 2 7 2" xfId="691" xr:uid="{042474D4-C97E-481E-86A3-82B5681262D6}"/>
    <cellStyle name="標準 2 4 2 7 2 2" xfId="692" xr:uid="{4D23D422-A979-4692-AD1E-40702A333BB8}"/>
    <cellStyle name="標準 2 4 2 7 2 2 2" xfId="2332" xr:uid="{01B6DEA4-B45D-4CAF-AE78-3326729C7FD6}"/>
    <cellStyle name="標準 2 4 2 7 2 3" xfId="2331" xr:uid="{3F5BC26C-C273-43AC-B486-A9FCB4A93B14}"/>
    <cellStyle name="標準 2 4 2 7 3" xfId="693" xr:uid="{8B00EA32-1714-427E-AC78-6CAA64423A70}"/>
    <cellStyle name="標準 2 4 2 7 3 2" xfId="2333" xr:uid="{DA4FE11B-0831-4602-954B-0F61B46AE65A}"/>
    <cellStyle name="標準 2 4 2 7 4" xfId="2330" xr:uid="{D561E5EB-7A61-40AB-9E13-54518B3B72A4}"/>
    <cellStyle name="標準 2 4 2 8" xfId="694" xr:uid="{C0186116-8972-4FEB-AB79-4507331A9B96}"/>
    <cellStyle name="標準 2 4 2 8 2" xfId="695" xr:uid="{8328BDB4-2454-4CB4-A6D2-754B841840EC}"/>
    <cellStyle name="標準 2 4 2 8 2 2" xfId="696" xr:uid="{492697B8-85F0-4C7A-B156-356A3A57EBFD}"/>
    <cellStyle name="標準 2 4 2 8 2 2 2" xfId="2336" xr:uid="{A3837A10-84C8-452F-8FD6-FFE98E991E3A}"/>
    <cellStyle name="標準 2 4 2 8 2 3" xfId="2335" xr:uid="{5E54DFFE-E298-4B12-9EEB-7403F6A750E8}"/>
    <cellStyle name="標準 2 4 2 8 3" xfId="697" xr:uid="{2AF7E4D3-5990-4D77-AFAF-5B4EA9971A12}"/>
    <cellStyle name="標準 2 4 2 8 3 2" xfId="2337" xr:uid="{80C6B8E5-FE63-4061-A792-8FD63E39A064}"/>
    <cellStyle name="標準 2 4 2 8 4" xfId="2334" xr:uid="{D143E33F-8A31-4AA8-A08A-B4408099370C}"/>
    <cellStyle name="標準 2 4 2 9" xfId="698" xr:uid="{62FF2480-9C9A-4358-AB6E-B64386C48634}"/>
    <cellStyle name="標準 2 4 2 9 2" xfId="699" xr:uid="{AF943E4C-BB98-4865-B14C-4CD970D02151}"/>
    <cellStyle name="標準 2 4 2 9 2 2" xfId="700" xr:uid="{8415C832-406F-4315-B55C-406ED9B0642B}"/>
    <cellStyle name="標準 2 4 2 9 2 2 2" xfId="2340" xr:uid="{17A3E3BB-FFBF-4475-AE56-F104D35A8243}"/>
    <cellStyle name="標準 2 4 2 9 2 3" xfId="2339" xr:uid="{8EF32466-1D4F-4C67-B0D8-52DCC9546DF9}"/>
    <cellStyle name="標準 2 4 2 9 3" xfId="701" xr:uid="{4129F2D6-FB35-44A6-AD83-329AF6073E8E}"/>
    <cellStyle name="標準 2 4 2 9 3 2" xfId="2341" xr:uid="{5109E406-3DB4-4954-9B7C-5D7EA2DDB0EB}"/>
    <cellStyle name="標準 2 4 2 9 4" xfId="2338" xr:uid="{804FE55C-33E4-4D9F-A77F-2FD66C567A53}"/>
    <cellStyle name="標準 2 4 2_データレイアウト" xfId="702" xr:uid="{73FD58EC-2DFF-47CB-84C4-2CB80ED1907B}"/>
    <cellStyle name="標準 2 4 3" xfId="703" xr:uid="{62997FC3-5506-49AA-9EA2-4075DEFB1942}"/>
    <cellStyle name="標準 2 4 3 2" xfId="704" xr:uid="{B185DCCB-5E94-40F9-B1B2-3BD0AABD2240}"/>
    <cellStyle name="標準 2 4 3 3" xfId="2342" xr:uid="{41490803-7349-4830-8EF2-14B547138EAE}"/>
    <cellStyle name="標準 2 4 3_データレイアウト" xfId="705" xr:uid="{D181814D-EB5C-4833-989F-21DAA19BDB6B}"/>
    <cellStyle name="標準 2 4 4" xfId="706" xr:uid="{404A4B3F-C3F2-41C6-9C9E-7A95D745AA8F}"/>
    <cellStyle name="標準 2 4 4 2" xfId="707" xr:uid="{1E02D4E6-0AF9-4649-9D35-8A3D920E370C}"/>
    <cellStyle name="標準 2 4 4 3" xfId="2343" xr:uid="{AA3273F0-D40B-4917-ACA4-9301BAF85B26}"/>
    <cellStyle name="標準 2 4 4_データレイアウト" xfId="708" xr:uid="{F91340A3-3BAE-49FB-ABBB-8E98B993EFC9}"/>
    <cellStyle name="標準 2 4 5" xfId="709" xr:uid="{A49A3353-E182-439A-8BDD-F9D38C7259C3}"/>
    <cellStyle name="標準 2 4 6" xfId="710" xr:uid="{61FA0998-6276-44A4-95AF-9584562659DA}"/>
    <cellStyle name="標準 2 4 6 2" xfId="711" xr:uid="{1BD80317-4C66-4EC1-9AA8-E3904ED4FC01}"/>
    <cellStyle name="標準 2 4 6 2 2" xfId="712" xr:uid="{CF788B01-E638-423C-B11E-C1E6A50990B1}"/>
    <cellStyle name="標準 2 4 6 2 2 2" xfId="2346" xr:uid="{ED95476F-1989-43B6-AB6F-DACAFDADF522}"/>
    <cellStyle name="標準 2 4 6 2 3" xfId="2345" xr:uid="{A7F60A4F-1531-4D58-BA4C-48D32BDCB005}"/>
    <cellStyle name="標準 2 4 6 3" xfId="713" xr:uid="{AFF5DBBE-EC64-4660-B990-20BBAE907E4D}"/>
    <cellStyle name="標準 2 4 6 3 2" xfId="2347" xr:uid="{F8478E19-21B5-428E-8397-F6E57FEE50EC}"/>
    <cellStyle name="標準 2 4 6 4" xfId="2344" xr:uid="{3B2EE00D-3EE1-48D5-824E-D0EBE69B4C51}"/>
    <cellStyle name="標準 2 4 7" xfId="714" xr:uid="{A0F00A9D-BE70-4BE3-BCE3-A7DEB1E9E6AF}"/>
    <cellStyle name="標準 2 4 7 2" xfId="715" xr:uid="{C1845816-0DD2-4360-8664-D25FE6CE37B5}"/>
    <cellStyle name="標準 2 4 7 2 2" xfId="716" xr:uid="{0EF4C227-9462-4867-86AF-2C3008289446}"/>
    <cellStyle name="標準 2 4 7 2 2 2" xfId="2350" xr:uid="{92E0D0D4-830D-4413-A620-0666481BA9D8}"/>
    <cellStyle name="標準 2 4 7 2 3" xfId="2349" xr:uid="{8EEF8486-7F89-4D53-BAC6-72912F299BCE}"/>
    <cellStyle name="標準 2 4 7 3" xfId="717" xr:uid="{27715001-CE65-4C25-85E7-864E91B2C0EC}"/>
    <cellStyle name="標準 2 4 7 3 2" xfId="2351" xr:uid="{683E8171-CA63-4C14-81D0-28364ACE7741}"/>
    <cellStyle name="標準 2 4 7 4" xfId="2348" xr:uid="{1B3D7343-C520-44A4-9AF5-93A5F0604AE0}"/>
    <cellStyle name="標準 2 4 8" xfId="718" xr:uid="{6CE44763-0025-459E-9E84-E3B12B34D994}"/>
    <cellStyle name="標準 2 4 8 2" xfId="719" xr:uid="{5CDF071A-7925-47E0-ACC8-330600BBCC55}"/>
    <cellStyle name="標準 2 4 8 2 2" xfId="720" xr:uid="{6DCAECB0-BB9F-4695-B450-CE9817A81168}"/>
    <cellStyle name="標準 2 4 8 2 2 2" xfId="2354" xr:uid="{D75E2CB4-AD70-40DF-AB53-40D7DF814CF0}"/>
    <cellStyle name="標準 2 4 8 2 3" xfId="2353" xr:uid="{A694103C-B986-4AF5-86CA-BDB14F249D42}"/>
    <cellStyle name="標準 2 4 8 3" xfId="721" xr:uid="{3EEE8EA9-0F66-4091-BD31-5AE6A4013E2E}"/>
    <cellStyle name="標準 2 4 8 3 2" xfId="2355" xr:uid="{3EE6BF71-2AA9-40C7-9C87-F3A49DA4C3F1}"/>
    <cellStyle name="標準 2 4 8 4" xfId="2352" xr:uid="{9729589B-D5C6-4FF4-9D7F-744D55E12AB4}"/>
    <cellStyle name="標準 2 4 9" xfId="722" xr:uid="{179AF8B8-F5B0-4578-87D3-16C3CA6596CA}"/>
    <cellStyle name="標準 2 4 9 2" xfId="723" xr:uid="{1A773201-50AA-4ABF-A088-B827216AD7F4}"/>
    <cellStyle name="標準 2 4 9 2 2" xfId="724" xr:uid="{BDA9F3EB-B7B1-4A8D-913F-C9A878C7FA9B}"/>
    <cellStyle name="標準 2 4 9 2 2 2" xfId="2358" xr:uid="{5A698D5C-9389-4038-9A5E-526913B0E5B5}"/>
    <cellStyle name="標準 2 4 9 2 3" xfId="2357" xr:uid="{C4DDCBA9-6594-49BC-BDC3-02A9A94D4200}"/>
    <cellStyle name="標準 2 4 9 3" xfId="725" xr:uid="{D2AFA2C5-30D5-4211-B43E-AD3301B3B940}"/>
    <cellStyle name="標準 2 4 9 3 2" xfId="2359" xr:uid="{FB81FFF5-65E6-4A19-97FF-AA8D39B845E2}"/>
    <cellStyle name="標準 2 4 9 4" xfId="2356" xr:uid="{A2B81810-36C2-4C98-B89F-45439493D85D}"/>
    <cellStyle name="標準 2 4_データレイアウト" xfId="726" xr:uid="{A9446191-B0FA-4351-8CEE-C789A2E1B241}"/>
    <cellStyle name="標準 2 5" xfId="727" xr:uid="{66220538-F7C5-4B74-B86A-F494381616CB}"/>
    <cellStyle name="標準 2 6" xfId="728" xr:uid="{1EF622F3-BDC2-44EE-B5CE-167F69E805BE}"/>
    <cellStyle name="標準 2 7" xfId="729" xr:uid="{06E932F1-3F9A-46FE-9331-9EA9087C61BA}"/>
    <cellStyle name="標準 2 7 10" xfId="730" xr:uid="{ECB98030-0575-464D-8CD6-E5C3F2B40BBA}"/>
    <cellStyle name="標準 2 7 10 2" xfId="731" xr:uid="{8089F2C8-89B7-4CC8-8C24-DD30ADFCA7E4}"/>
    <cellStyle name="標準 2 7 10 2 2" xfId="732" xr:uid="{B3065E37-C64F-4F12-880D-A3F5772C70EA}"/>
    <cellStyle name="標準 2 7 10 2 2 2" xfId="2363" xr:uid="{944CABDE-BE6E-4A84-BC2E-D24ABEB91653}"/>
    <cellStyle name="標準 2 7 10 2 3" xfId="2362" xr:uid="{DF698DF1-B192-49E0-B121-4B7EDBD57E2D}"/>
    <cellStyle name="標準 2 7 10 3" xfId="733" xr:uid="{C5B21ABF-9D46-4CD3-A2E1-AB110D64FDE5}"/>
    <cellStyle name="標準 2 7 10 3 2" xfId="2364" xr:uid="{582CDA87-ECC0-4287-9DF5-D6EB819FEA9D}"/>
    <cellStyle name="標準 2 7 10 4" xfId="2361" xr:uid="{58FE3445-9D59-4272-84A4-4422E7EDBB72}"/>
    <cellStyle name="標準 2 7 11" xfId="734" xr:uid="{1AD01024-6328-4BEB-AF08-CEDA5F351DDD}"/>
    <cellStyle name="標準 2 7 11 2" xfId="735" xr:uid="{48952DDE-E94F-4395-83E4-03B2765AB622}"/>
    <cellStyle name="標準 2 7 11 2 2" xfId="2366" xr:uid="{FD179078-037D-4700-A98A-EE4DC434200C}"/>
    <cellStyle name="標準 2 7 11 3" xfId="2365" xr:uid="{FDF401D8-8B25-435C-ABF2-2364CB7A49BE}"/>
    <cellStyle name="標準 2 7 12" xfId="736" xr:uid="{4E60D67E-EF31-4D88-8024-2B94FF8DD187}"/>
    <cellStyle name="標準 2 7 12 2" xfId="2367" xr:uid="{19EA8988-9B50-4CAA-984C-6A9A74B3B749}"/>
    <cellStyle name="標準 2 7 13" xfId="2360" xr:uid="{CDC592F0-B9C5-424B-B9DF-FD2A44318F38}"/>
    <cellStyle name="標準 2 7 2" xfId="737" xr:uid="{A408189B-5163-48F0-B139-7C3B6A347226}"/>
    <cellStyle name="標準 2 7 2 2" xfId="738" xr:uid="{DB8B2CAD-0C40-4C56-A38A-1A2AA356E0E3}"/>
    <cellStyle name="標準 2 7 2 3" xfId="2368" xr:uid="{0E395AAD-75B0-4302-B282-CDAB9BD8AC18}"/>
    <cellStyle name="標準 2 7 2_データレイアウト" xfId="739" xr:uid="{69C499FB-9227-4943-8FB0-2A5E1B430562}"/>
    <cellStyle name="標準 2 7 3" xfId="740" xr:uid="{714FC379-ACCE-422F-8E65-F8A239FE15AF}"/>
    <cellStyle name="標準 2 7 3 2" xfId="741" xr:uid="{20D13002-776B-471E-B1E5-747181F35856}"/>
    <cellStyle name="標準 2 7 3 3" xfId="2369" xr:uid="{7D8E0F94-70D8-49A1-AFEB-97C21FF061BA}"/>
    <cellStyle name="標準 2 7 3_データレイアウト" xfId="742" xr:uid="{75D8680C-1758-49BB-9EB7-A1233B78812F}"/>
    <cellStyle name="標準 2 7 4" xfId="743" xr:uid="{8953A5D4-691A-4CD8-8169-721D33B58DEF}"/>
    <cellStyle name="標準 2 7 5" xfId="744" xr:uid="{F795F236-4718-4B66-832B-69D8F99A3760}"/>
    <cellStyle name="標準 2 7 5 2" xfId="745" xr:uid="{7C39AAFB-77AB-4E89-BB3F-A43A5623F225}"/>
    <cellStyle name="標準 2 7 5 2 2" xfId="746" xr:uid="{5A2DFD51-5136-415C-8D75-D4D1C9E32864}"/>
    <cellStyle name="標準 2 7 5 2 2 2" xfId="2372" xr:uid="{2BD24E8B-43A8-48DF-AA7A-AF586280776D}"/>
    <cellStyle name="標準 2 7 5 2 3" xfId="2371" xr:uid="{BB80A668-3182-4F73-9477-35B32CE01102}"/>
    <cellStyle name="標準 2 7 5 3" xfId="747" xr:uid="{C3110F8C-2A7D-4C51-9D6D-CEA3D88B14E9}"/>
    <cellStyle name="標準 2 7 5 3 2" xfId="2373" xr:uid="{C82DC566-3694-4922-802B-51F8935287C0}"/>
    <cellStyle name="標準 2 7 5 4" xfId="2370" xr:uid="{E569CA29-DEBE-40F7-9793-8E1364ED83D2}"/>
    <cellStyle name="標準 2 7 6" xfId="748" xr:uid="{6F8AF669-F09B-410D-A7B4-BBDAB7926BDB}"/>
    <cellStyle name="標準 2 7 6 2" xfId="749" xr:uid="{AC7C8411-C8AF-4021-B767-17239131C50D}"/>
    <cellStyle name="標準 2 7 6 2 2" xfId="750" xr:uid="{99DF4965-8ED7-4BED-B189-8653C6170FE7}"/>
    <cellStyle name="標準 2 7 6 2 2 2" xfId="2376" xr:uid="{0F09FD0D-5AB5-4735-94D4-904D4E437360}"/>
    <cellStyle name="標準 2 7 6 2 3" xfId="2375" xr:uid="{DF8ABB22-3CB5-4D71-A913-353D52C03B5C}"/>
    <cellStyle name="標準 2 7 6 3" xfId="751" xr:uid="{08FE0E70-D1B1-4387-BCB9-A81B30D17E6D}"/>
    <cellStyle name="標準 2 7 6 3 2" xfId="2377" xr:uid="{933F911F-A5B6-4E60-84EC-2F366F9A40C9}"/>
    <cellStyle name="標準 2 7 6 4" xfId="2374" xr:uid="{361A83FA-7FEE-4983-B795-402ABBEFE58D}"/>
    <cellStyle name="標準 2 7 7" xfId="752" xr:uid="{3C6C2AA4-D1F6-450D-BDBE-64A08CC74103}"/>
    <cellStyle name="標準 2 7 7 2" xfId="753" xr:uid="{E2AB076E-1F93-40C5-8554-0E7115EB387C}"/>
    <cellStyle name="標準 2 7 7 2 2" xfId="754" xr:uid="{2DA0F75A-5559-481F-87DC-71558CEB474A}"/>
    <cellStyle name="標準 2 7 7 2 2 2" xfId="2380" xr:uid="{FE125F80-0461-4FA2-84A5-5A7290463A96}"/>
    <cellStyle name="標準 2 7 7 2 3" xfId="2379" xr:uid="{CBF65F20-0A0E-47D4-88F9-13B880B5E91A}"/>
    <cellStyle name="標準 2 7 7 3" xfId="755" xr:uid="{B228F674-51B9-486D-AD12-B8E5ED2CE43E}"/>
    <cellStyle name="標準 2 7 7 3 2" xfId="2381" xr:uid="{993FCCA8-BCAD-4DBC-A0C8-7A7F4EA668C2}"/>
    <cellStyle name="標準 2 7 7 4" xfId="2378" xr:uid="{79F753E2-0101-46FE-BC4E-11730932E709}"/>
    <cellStyle name="標準 2 7 8" xfId="756" xr:uid="{9C3AE06D-04F8-4B77-9BED-4C4923903B7C}"/>
    <cellStyle name="標準 2 7 8 2" xfId="757" xr:uid="{1DD5B561-F285-44CD-B625-094272E650D0}"/>
    <cellStyle name="標準 2 7 8 2 2" xfId="758" xr:uid="{E60E71AD-780B-4851-8505-164930EEE45C}"/>
    <cellStyle name="標準 2 7 8 2 2 2" xfId="2384" xr:uid="{7D43393A-B7C9-4DF7-B1A8-0665BA6E4B57}"/>
    <cellStyle name="標準 2 7 8 2 3" xfId="2383" xr:uid="{A088DCB9-EC5E-41E3-9DCC-5236D1ECA650}"/>
    <cellStyle name="標準 2 7 8 3" xfId="759" xr:uid="{55789A25-D06F-43C9-BDD0-254A946349AF}"/>
    <cellStyle name="標準 2 7 8 3 2" xfId="2385" xr:uid="{731466EF-A90A-4C3E-A8EE-D236221BD9B9}"/>
    <cellStyle name="標準 2 7 8 4" xfId="2382" xr:uid="{8B5C4533-74D5-4427-9F59-2C47612151F3}"/>
    <cellStyle name="標準 2 7 9" xfId="760" xr:uid="{A61706D1-5B8E-411D-83E2-CF271D6887AC}"/>
    <cellStyle name="標準 2 7 9 2" xfId="761" xr:uid="{9BFF4938-C4E3-4E18-82FE-F264A88E8CD7}"/>
    <cellStyle name="標準 2 7 9 2 2" xfId="762" xr:uid="{9351C9F7-5B21-4E1A-B2E1-03367A20A80D}"/>
    <cellStyle name="標準 2 7 9 2 2 2" xfId="2388" xr:uid="{4AD2CDFD-842E-46C4-B03E-ED724DC42960}"/>
    <cellStyle name="標準 2 7 9 2 3" xfId="2387" xr:uid="{905B7B3D-ABFA-4EA4-8AA9-75276B0BA547}"/>
    <cellStyle name="標準 2 7 9 3" xfId="763" xr:uid="{E46DFF06-AE6D-402B-BED9-2604E4F935D6}"/>
    <cellStyle name="標準 2 7 9 3 2" xfId="2389" xr:uid="{3734C9C2-3E37-4422-B3F7-DE5176F08363}"/>
    <cellStyle name="標準 2 7 9 4" xfId="2386" xr:uid="{583C469C-C20F-4901-B188-F1698B604F97}"/>
    <cellStyle name="標準 2 7_データレイアウト" xfId="764" xr:uid="{B119142D-E5E9-44C0-B5DC-B9E726287CA1}"/>
    <cellStyle name="標準 2 8" xfId="765" xr:uid="{CDA554F0-6B6F-4EDC-A543-B32861D32EA9}"/>
    <cellStyle name="標準 2 8 2" xfId="766" xr:uid="{8ACC6AB8-B478-42B4-826E-3CC285E64A36}"/>
    <cellStyle name="標準 2 8 2 2" xfId="767" xr:uid="{94F55682-B0BB-4993-8AA6-74E4941ED049}"/>
    <cellStyle name="標準 2 8 2 2 2" xfId="768" xr:uid="{B9DBEB8B-A25C-4521-9A8A-8C64ABCF0F22}"/>
    <cellStyle name="標準 2 8 2 2 2 2" xfId="2393" xr:uid="{7CE80CF4-837D-45CC-B7DD-05C1B199F5AB}"/>
    <cellStyle name="標準 2 8 2 2 3" xfId="2392" xr:uid="{34350F7A-860C-4715-9A7B-654FC65CCABD}"/>
    <cellStyle name="標準 2 8 2 3" xfId="769" xr:uid="{9A127957-8F5B-414E-BDC6-CBA909D53D12}"/>
    <cellStyle name="標準 2 8 2 3 2" xfId="2394" xr:uid="{2916818D-CE1C-4093-A912-3F28EBACC502}"/>
    <cellStyle name="標準 2 8 2 4" xfId="2391" xr:uid="{0B003571-8F05-4F5A-A4E3-E52529609055}"/>
    <cellStyle name="標準 2 8 3" xfId="770" xr:uid="{1495D0A6-5A07-434B-8C26-E7F215B31B4A}"/>
    <cellStyle name="標準 2 8 3 2" xfId="771" xr:uid="{F6BC06DC-05DE-421D-880F-D691A02124B3}"/>
    <cellStyle name="標準 2 8 3 2 2" xfId="2396" xr:uid="{7ADFC85B-B9DF-41F4-8B71-DF58AF3E7E29}"/>
    <cellStyle name="標準 2 8 3 3" xfId="2395" xr:uid="{C8B1A7A9-457C-4A76-8943-77B6E1613FBC}"/>
    <cellStyle name="標準 2 8 4" xfId="772" xr:uid="{F61C961A-8DB2-423F-8D4D-8575AD3B0950}"/>
    <cellStyle name="標準 2 8 4 2" xfId="2397" xr:uid="{DFFA3F7C-0766-48ED-A2BD-961F22B9FDBC}"/>
    <cellStyle name="標準 2 8 5" xfId="2390" xr:uid="{FFCC75D1-A9CA-4F3A-B163-13144C35CFB6}"/>
    <cellStyle name="標準 2 9" xfId="773" xr:uid="{53E31376-0160-4971-BCA5-1917B3A84DDC}"/>
    <cellStyle name="標準 2_（参考）平成22年度第4回調査実績" xfId="774" xr:uid="{468447D4-5CE3-4E85-878A-6D022E0F0DA2}"/>
    <cellStyle name="標準 20" xfId="775" xr:uid="{740F7A2E-552B-451E-953A-C8D579C839B2}"/>
    <cellStyle name="標準 20 2" xfId="776" xr:uid="{B2A95D4F-854F-47A9-BCAB-B72784EFEF2D}"/>
    <cellStyle name="標準 20 3" xfId="777" xr:uid="{853BB436-968F-4D32-9B0B-EAC283929B6F}"/>
    <cellStyle name="標準 20 3 2" xfId="778" xr:uid="{EF39682A-DA49-40A1-924E-A2B60213D0FF}"/>
    <cellStyle name="標準 20 3 2 2" xfId="779" xr:uid="{D3136614-99D6-465C-97F6-337D788B3773}"/>
    <cellStyle name="標準 20 3 2 2 2" xfId="2401" xr:uid="{7DC93505-6BA4-41C2-AD24-D8FCD0A57210}"/>
    <cellStyle name="標準 20 3 2 3" xfId="2400" xr:uid="{EFA56D70-20C1-43E1-A41D-18521316F654}"/>
    <cellStyle name="標準 20 3 3" xfId="780" xr:uid="{206CEAAA-C580-4C91-B3B5-02291AB4577B}"/>
    <cellStyle name="標準 20 3 3 2" xfId="2402" xr:uid="{417B6FDE-CF70-401B-8800-853D8F77D51D}"/>
    <cellStyle name="標準 20 3 4" xfId="2399" xr:uid="{93C54CED-AA86-4676-A710-C4627D17F08F}"/>
    <cellStyle name="標準 20 4" xfId="781" xr:uid="{5323DF01-A276-4404-967C-3F7AB4158AB5}"/>
    <cellStyle name="標準 20 4 2" xfId="782" xr:uid="{38CC670E-237F-46F0-818E-2F7539E52455}"/>
    <cellStyle name="標準 20 4 2 2" xfId="2404" xr:uid="{8C301BFF-AED6-403E-8BEE-CF962861F957}"/>
    <cellStyle name="標準 20 4 3" xfId="2403" xr:uid="{0EB126C8-D8F0-4B5B-92D1-4414C64F03DF}"/>
    <cellStyle name="標準 20 5" xfId="783" xr:uid="{D6DF5D59-D47B-41AC-8D1A-0AC412EB9533}"/>
    <cellStyle name="標準 20 5 2" xfId="2405" xr:uid="{2D0BA64D-1AAC-404F-BEFF-76D478EA8FAF}"/>
    <cellStyle name="標準 20 6" xfId="2398" xr:uid="{2A1439FF-F0D4-49BC-A954-0436562CC16B}"/>
    <cellStyle name="標準 20_データレイアウト" xfId="784" xr:uid="{44842FF6-C009-4D8F-9E9D-3CF90243DFA2}"/>
    <cellStyle name="標準 21" xfId="785" xr:uid="{799FCB90-A1F7-485E-9A1E-0B7C362D3A7A}"/>
    <cellStyle name="標準 21 2" xfId="786" xr:uid="{33074F0D-5572-4447-BB5B-34AC913C44E6}"/>
    <cellStyle name="標準 21 3" xfId="787" xr:uid="{37D0F80E-7661-478C-BD61-67DD9D6B6984}"/>
    <cellStyle name="標準 21 3 2" xfId="788" xr:uid="{6E267CE8-F9DA-4FEC-A0A8-B7949CC6BEEC}"/>
    <cellStyle name="標準 21 3 2 2" xfId="789" xr:uid="{8A8DC7C2-15F6-45AE-96AC-02D165413E61}"/>
    <cellStyle name="標準 21 3 2 2 2" xfId="2409" xr:uid="{89915ADC-7C05-456B-8EAE-5A90A8995314}"/>
    <cellStyle name="標準 21 3 2 3" xfId="2408" xr:uid="{BC634488-6A37-4BE2-997B-2B88884E6127}"/>
    <cellStyle name="標準 21 3 3" xfId="790" xr:uid="{FB930EBE-B093-47C2-B01C-18238CCE5887}"/>
    <cellStyle name="標準 21 3 3 2" xfId="2410" xr:uid="{096CEDC8-EBF3-4B48-BA57-FAD09B6F7F68}"/>
    <cellStyle name="標準 21 3 4" xfId="2407" xr:uid="{71535AE1-8547-48CE-8B4F-D8E856C73688}"/>
    <cellStyle name="標準 21 4" xfId="791" xr:uid="{4219B37F-97AA-4F22-A9E6-B1F395F811DB}"/>
    <cellStyle name="標準 21 4 2" xfId="792" xr:uid="{D6ACF33C-266A-4120-9F25-DF64C188D63E}"/>
    <cellStyle name="標準 21 4 2 2" xfId="2412" xr:uid="{A6085632-009D-4CCA-B9C6-30AC26AAB15E}"/>
    <cellStyle name="標準 21 4 3" xfId="2411" xr:uid="{E5AC05C0-AC5C-4EE1-8F29-8946FFBF6412}"/>
    <cellStyle name="標準 21 5" xfId="793" xr:uid="{F8D3E522-A39C-4FA3-BAD3-7891709820F6}"/>
    <cellStyle name="標準 21 5 2" xfId="2413" xr:uid="{974189F8-0B02-47A0-BD9C-B730488D70ED}"/>
    <cellStyle name="標準 21 6" xfId="2406" xr:uid="{7EC939F1-0125-44EE-968F-E60D5AA758C2}"/>
    <cellStyle name="標準 21_データレイアウト" xfId="794" xr:uid="{CE9C284F-031B-40B2-AE86-5D46B4690FF4}"/>
    <cellStyle name="標準 22" xfId="795" xr:uid="{148C4B68-585B-4432-ABA8-C2D0A283D8C6}"/>
    <cellStyle name="標準 22 2" xfId="796" xr:uid="{E31DC48D-003E-4539-9837-E6B050DA8197}"/>
    <cellStyle name="標準 22 3" xfId="797" xr:uid="{248AA468-85AC-4319-9F29-1273D74C99B2}"/>
    <cellStyle name="標準 22 3 2" xfId="798" xr:uid="{98B8156B-1742-41CA-B9CB-A139A5B4F48D}"/>
    <cellStyle name="標準 22 3 2 2" xfId="799" xr:uid="{23ECBA5E-60EF-4AD0-BA76-E7C1B3FDA9AB}"/>
    <cellStyle name="標準 22 3 2 2 2" xfId="2417" xr:uid="{AADEA298-7497-43AE-997D-8C6C7E08226A}"/>
    <cellStyle name="標準 22 3 2 3" xfId="2416" xr:uid="{21507796-3586-4E99-8D3E-BFCC97AEAF52}"/>
    <cellStyle name="標準 22 3 3" xfId="800" xr:uid="{CEC2B083-BCBF-4F29-BF56-42899EFC97E1}"/>
    <cellStyle name="標準 22 3 3 2" xfId="2418" xr:uid="{B53DC807-0437-4109-8B15-18048D92B5CE}"/>
    <cellStyle name="標準 22 3 4" xfId="2415" xr:uid="{7D282087-1A05-4E46-ACF2-8A53FB7BCA63}"/>
    <cellStyle name="標準 22 4" xfId="801" xr:uid="{26FBD767-FAF3-4E4D-9054-78E129141FCB}"/>
    <cellStyle name="標準 22 4 2" xfId="802" xr:uid="{5684CF6C-F0AD-484E-BB00-581A852B3C5C}"/>
    <cellStyle name="標準 22 4 2 2" xfId="2420" xr:uid="{88E46431-BA5C-4CF5-94B8-D29C24CC9D7C}"/>
    <cellStyle name="標準 22 4 3" xfId="2419" xr:uid="{AF32DB28-C07B-4261-A70F-4F9297601614}"/>
    <cellStyle name="標準 22 5" xfId="803" xr:uid="{68029BBF-A28E-4361-8553-6E22F2C4D59B}"/>
    <cellStyle name="標準 22 5 2" xfId="2421" xr:uid="{E326800E-0D7A-4574-8821-59AADB5D9C1F}"/>
    <cellStyle name="標準 22 6" xfId="2414" xr:uid="{7DC30CD1-6220-48DE-BE15-28E8CB59B112}"/>
    <cellStyle name="標準 22_データレイアウト" xfId="804" xr:uid="{347885C6-4B4E-4BE1-A2A3-074BAF2C0C8E}"/>
    <cellStyle name="標準 23" xfId="805" xr:uid="{E272178E-84CA-4F71-B713-3EA1A25D747F}"/>
    <cellStyle name="標準 23 2" xfId="806" xr:uid="{BD2DB99F-DEF0-482E-B337-B34157C96AC1}"/>
    <cellStyle name="標準 23 3" xfId="807" xr:uid="{6547C59F-C364-44D3-959A-FB8AF96E6F59}"/>
    <cellStyle name="標準 23 3 2" xfId="808" xr:uid="{88C1C382-7F16-45DA-953D-DD5C6E368E87}"/>
    <cellStyle name="標準 23 3 2 2" xfId="809" xr:uid="{D5062FED-0C7F-4C10-BE69-D70F1675E4C1}"/>
    <cellStyle name="標準 23 3 2 2 2" xfId="2425" xr:uid="{AA0B1AEB-B1C0-4122-8EC3-AFBEFB151E3B}"/>
    <cellStyle name="標準 23 3 2 3" xfId="2424" xr:uid="{1DEFC4B1-97BF-43CF-A681-88C2461521E1}"/>
    <cellStyle name="標準 23 3 3" xfId="810" xr:uid="{D59FFAA2-470D-4EEA-A9A0-7E43C8B90B86}"/>
    <cellStyle name="標準 23 3 3 2" xfId="2426" xr:uid="{22B2A34A-3D8C-4C25-9C87-F3EC427A3819}"/>
    <cellStyle name="標準 23 3 4" xfId="2423" xr:uid="{1A2F1CA2-9355-4F52-8952-D8A67BE6E4E0}"/>
    <cellStyle name="標準 23 4" xfId="811" xr:uid="{92072C8F-4CD1-4B92-B081-5B2097C865D5}"/>
    <cellStyle name="標準 23 4 2" xfId="812" xr:uid="{68063990-1E3B-4D94-A335-858274D57A31}"/>
    <cellStyle name="標準 23 4 2 2" xfId="2428" xr:uid="{43475229-4EE9-46CA-8A3D-21217A00E5DD}"/>
    <cellStyle name="標準 23 4 3" xfId="2427" xr:uid="{FF05FAF7-24FD-40D4-9FB7-BB1B8B5C7197}"/>
    <cellStyle name="標準 23 5" xfId="813" xr:uid="{80577D38-CF1E-4DD6-A81A-CA3ECAD9C98B}"/>
    <cellStyle name="標準 23 5 2" xfId="2429" xr:uid="{94163958-504F-42BA-96AA-101456841283}"/>
    <cellStyle name="標準 23 6" xfId="2422" xr:uid="{8B2E36B3-E88D-4F66-B3B4-CEC952898807}"/>
    <cellStyle name="標準 23_データレイアウト" xfId="814" xr:uid="{CB2750FA-7CB9-4F76-B62C-26C768ED70EC}"/>
    <cellStyle name="標準 24" xfId="815" xr:uid="{A68E836C-F5E1-495D-9005-CAF79E36FC5B}"/>
    <cellStyle name="標準 24 2" xfId="816" xr:uid="{A95C7CE1-DF10-4B81-9029-FFE231DED01A}"/>
    <cellStyle name="標準 24 3" xfId="817" xr:uid="{1F5BE0F2-3863-44D0-B717-33388C24E717}"/>
    <cellStyle name="標準 24 3 2" xfId="818" xr:uid="{84B92E98-D551-40CD-9670-EB009FC83D96}"/>
    <cellStyle name="標準 24 3 2 2" xfId="819" xr:uid="{1AED247D-E319-4ECA-975E-2E92F5385DB6}"/>
    <cellStyle name="標準 24 3 2 2 2" xfId="2433" xr:uid="{219D4F6F-7C15-4444-B40D-0A6C5F39356F}"/>
    <cellStyle name="標準 24 3 2 3" xfId="2432" xr:uid="{CA0590E6-6276-4981-BEC4-617427EBF2D0}"/>
    <cellStyle name="標準 24 3 3" xfId="820" xr:uid="{5C7548EA-0435-4BCB-A924-9C06B1ECA441}"/>
    <cellStyle name="標準 24 3 3 2" xfId="2434" xr:uid="{58E940E2-3207-4245-B049-89207F8BFA2B}"/>
    <cellStyle name="標準 24 3 4" xfId="2431" xr:uid="{CD8304B0-429E-46D2-A1C2-6D8150453AE5}"/>
    <cellStyle name="標準 24 4" xfId="821" xr:uid="{334A9EB2-3CE3-4C29-ADEF-3234013447C4}"/>
    <cellStyle name="標準 24 4 2" xfId="822" xr:uid="{47FB05B8-B9D7-4C6F-AD47-45C6DEA488D8}"/>
    <cellStyle name="標準 24 4 2 2" xfId="2436" xr:uid="{B1475D7B-A74F-4CA8-80F8-E35F0E4953FB}"/>
    <cellStyle name="標準 24 4 3" xfId="2435" xr:uid="{E9D908EC-C363-482A-9C94-EB6A8768B0A8}"/>
    <cellStyle name="標準 24 5" xfId="823" xr:uid="{1D4A2B73-7660-4CCF-B35B-EC113D4950A2}"/>
    <cellStyle name="標準 24 5 2" xfId="2437" xr:uid="{6389D3AE-3073-4B43-A0FA-E9C82543EEF0}"/>
    <cellStyle name="標準 24 6" xfId="2430" xr:uid="{3CB514EE-3159-4D8D-80BB-46F02B9391F7}"/>
    <cellStyle name="標準 24_データレイアウト" xfId="824" xr:uid="{8B57054F-2CD9-4F37-B300-F9E0C5E9865E}"/>
    <cellStyle name="標準 25" xfId="825" xr:uid="{D67040FF-8C74-4C95-8C0E-9E937F1B8DC0}"/>
    <cellStyle name="標準 25 2" xfId="826" xr:uid="{4E63FE95-35A9-4291-8B95-DC0B8A50E7A2}"/>
    <cellStyle name="標準 25 3" xfId="827" xr:uid="{2A429509-00CA-4678-8265-1DA4EEE9CCCB}"/>
    <cellStyle name="標準 25 3 2" xfId="828" xr:uid="{448DCA19-B2A8-4AC1-9893-46CC8C34475F}"/>
    <cellStyle name="標準 25 3 2 2" xfId="829" xr:uid="{6F9D5830-AEE0-41D2-B2E0-F34761F04099}"/>
    <cellStyle name="標準 25 3 2 2 2" xfId="2441" xr:uid="{C42D0482-EAFE-4F83-9755-A6D320032A14}"/>
    <cellStyle name="標準 25 3 2 3" xfId="2440" xr:uid="{3B1A2293-D0F3-4EEE-8FBF-A764E2BDC772}"/>
    <cellStyle name="標準 25 3 3" xfId="830" xr:uid="{2724604E-2246-4C3B-831C-DB96B0C5A194}"/>
    <cellStyle name="標準 25 3 3 2" xfId="2442" xr:uid="{3B092D55-7D62-4A6D-8123-F711B5695B34}"/>
    <cellStyle name="標準 25 3 4" xfId="2439" xr:uid="{3133128F-50B4-46E4-8DD0-D106382B5027}"/>
    <cellStyle name="標準 25 4" xfId="831" xr:uid="{6DB5552F-4E92-4046-AF15-BCFE68C9A969}"/>
    <cellStyle name="標準 25 4 2" xfId="832" xr:uid="{2D0207C7-BBED-4254-A9A9-95CD446DCEA6}"/>
    <cellStyle name="標準 25 4 2 2" xfId="2444" xr:uid="{8522854E-2AA9-4BDB-A2B6-E9AC213BAA2C}"/>
    <cellStyle name="標準 25 4 3" xfId="2443" xr:uid="{1EADC038-6F97-4989-AA06-8CF331978BE4}"/>
    <cellStyle name="標準 25 5" xfId="833" xr:uid="{37C5B650-BD05-4662-88A1-D41E83F48705}"/>
    <cellStyle name="標準 25 5 2" xfId="2445" xr:uid="{CE215356-57B6-40DD-9CA9-88FD527A4A34}"/>
    <cellStyle name="標準 25 6" xfId="2438" xr:uid="{E899CA18-B364-45CB-B4B6-681C561F7960}"/>
    <cellStyle name="標準 25_データレイアウト" xfId="834" xr:uid="{4D27C3A0-4795-40DD-9843-40C1C9B6A5EE}"/>
    <cellStyle name="標準 26" xfId="835" xr:uid="{585F0717-500C-4E60-B791-B2E1045720B8}"/>
    <cellStyle name="標準 26 2" xfId="836" xr:uid="{FD3F2915-D2B4-46DC-B915-BFACE56CD125}"/>
    <cellStyle name="標準 26 3" xfId="837" xr:uid="{738482EF-0FB5-43C6-A61B-4BA75494C493}"/>
    <cellStyle name="標準 26 3 2" xfId="838" xr:uid="{57A95E3E-B39F-4553-98EF-2DD3B55D2C2D}"/>
    <cellStyle name="標準 26 3 2 2" xfId="839" xr:uid="{B8A8CC83-C923-4622-8F61-6370D3D4A6A4}"/>
    <cellStyle name="標準 26 3 2 2 2" xfId="2449" xr:uid="{96854F06-1D42-4699-9343-5989946442A7}"/>
    <cellStyle name="標準 26 3 2 3" xfId="2448" xr:uid="{5EB5ED72-A9CB-446F-8904-7DED89959602}"/>
    <cellStyle name="標準 26 3 3" xfId="840" xr:uid="{1FAB58B8-381A-4B3E-9A84-4EE783798BA7}"/>
    <cellStyle name="標準 26 3 3 2" xfId="2450" xr:uid="{CC9D757A-6F30-4294-AA1E-61C86D39C762}"/>
    <cellStyle name="標準 26 3 4" xfId="2447" xr:uid="{53A8CEE5-1A28-4DA6-A676-8F805FC6CEAE}"/>
    <cellStyle name="標準 26 4" xfId="841" xr:uid="{8BDD4AA4-F626-4212-878D-45CAC9076324}"/>
    <cellStyle name="標準 26 4 2" xfId="842" xr:uid="{0FE13968-5513-474C-AA4E-8AB50030C145}"/>
    <cellStyle name="標準 26 4 2 2" xfId="2452" xr:uid="{C8F1A3F6-5682-45E9-B032-FE635D4C8676}"/>
    <cellStyle name="標準 26 4 3" xfId="2451" xr:uid="{9253B028-C727-4C58-B2AC-82C897C88BCE}"/>
    <cellStyle name="標準 26 5" xfId="843" xr:uid="{5249F0CB-3886-4170-B76B-2F0F28908406}"/>
    <cellStyle name="標準 26 5 2" xfId="2453" xr:uid="{FCCB1147-D919-4A8A-9A5D-4573903DF471}"/>
    <cellStyle name="標準 26 6" xfId="2446" xr:uid="{DC48A6A3-7D73-4E0F-B34D-F87D4BFEABDF}"/>
    <cellStyle name="標準 26_データレイアウト" xfId="844" xr:uid="{FE9CC838-70E7-42C6-BFA0-4911947EDFDE}"/>
    <cellStyle name="標準 27" xfId="845" xr:uid="{E8227ED7-472B-4CDA-A255-E2A13DFEC173}"/>
    <cellStyle name="標準 27 2" xfId="846" xr:uid="{BFB90C1E-A2E2-4C96-82D4-DE2721AE5B66}"/>
    <cellStyle name="標準 27 3" xfId="847" xr:uid="{E7BD948B-114A-4F40-A6A1-D3C2E5E4DA02}"/>
    <cellStyle name="標準 27 3 2" xfId="848" xr:uid="{5FC3C8D0-AFAB-4420-862F-7A95DE016A15}"/>
    <cellStyle name="標準 27 3 2 2" xfId="849" xr:uid="{0C9FFE6A-AE05-42B6-836E-8EB931473426}"/>
    <cellStyle name="標準 27 3 2 2 2" xfId="2457" xr:uid="{14457EE9-7076-430F-A93B-1FC14A74CA00}"/>
    <cellStyle name="標準 27 3 2 3" xfId="2456" xr:uid="{284F263C-002C-4D2B-950B-A25C16DE15DA}"/>
    <cellStyle name="標準 27 3 3" xfId="850" xr:uid="{30C74B49-6282-4CAC-90F9-D0417417D782}"/>
    <cellStyle name="標準 27 3 3 2" xfId="2458" xr:uid="{AE18A7B9-7570-4A1E-9163-06538E6033CC}"/>
    <cellStyle name="標準 27 3 4" xfId="2455" xr:uid="{1B23AD40-E5ED-4E76-BE29-C5568BE57C4E}"/>
    <cellStyle name="標準 27 4" xfId="851" xr:uid="{2694BBE9-8505-4274-85CE-18090F568996}"/>
    <cellStyle name="標準 27 4 2" xfId="852" xr:uid="{E11DAE77-81D3-4EAF-B870-CB289136AA76}"/>
    <cellStyle name="標準 27 4 2 2" xfId="2460" xr:uid="{C446640B-56A3-47EB-BF31-D7FB2418DAE0}"/>
    <cellStyle name="標準 27 4 3" xfId="2459" xr:uid="{DC506869-04BC-4BDB-9ABB-0CF29862735B}"/>
    <cellStyle name="標準 27 5" xfId="853" xr:uid="{2A183B30-DFB4-4B6D-A38B-EAFD81C64BAC}"/>
    <cellStyle name="標準 27 5 2" xfId="2461" xr:uid="{545E5522-7180-4172-9B3E-55819862B2D4}"/>
    <cellStyle name="標準 27 6" xfId="2454" xr:uid="{F8EB9421-261E-4902-9D0E-26165A349A5F}"/>
    <cellStyle name="標準 27_データレイアウト" xfId="854" xr:uid="{A8F88DBA-7E27-43D0-A7BA-48FE285B8A1F}"/>
    <cellStyle name="標準 28" xfId="855" xr:uid="{A7DD3713-7D49-48AE-B280-F11E735669BE}"/>
    <cellStyle name="標準 28 2" xfId="856" xr:uid="{C7CC2FFC-8A69-4670-812C-0CDE84ACD6CE}"/>
    <cellStyle name="標準 28 3" xfId="857" xr:uid="{941775FE-AEBC-4B7E-B0C7-B5B4A7A111CF}"/>
    <cellStyle name="標準 28 3 2" xfId="858" xr:uid="{85CA13EF-5853-44E6-A8D0-207408BD2990}"/>
    <cellStyle name="標準 28 3 2 2" xfId="859" xr:uid="{C1897FAF-ED8A-46A1-97FF-9953DC1114C8}"/>
    <cellStyle name="標準 28 3 2 2 2" xfId="2465" xr:uid="{E717EE63-3802-4FE4-ADCA-A48FFB4EF794}"/>
    <cellStyle name="標準 28 3 2 3" xfId="2464" xr:uid="{A6E7D1FF-96EB-4966-9061-48C4565C51F2}"/>
    <cellStyle name="標準 28 3 3" xfId="860" xr:uid="{A2987962-040E-425E-9944-470F92D854E6}"/>
    <cellStyle name="標準 28 3 3 2" xfId="2466" xr:uid="{B4095078-EAAC-434F-9E4F-835994A446E3}"/>
    <cellStyle name="標準 28 3 4" xfId="2463" xr:uid="{A28C0D94-4779-4495-9EED-958C0BABE3EF}"/>
    <cellStyle name="標準 28 4" xfId="861" xr:uid="{3BC1D926-41E0-461A-8AA2-48417D180727}"/>
    <cellStyle name="標準 28 4 2" xfId="862" xr:uid="{3D57C6FE-6E5C-42A7-A350-8E4528F663D9}"/>
    <cellStyle name="標準 28 4 2 2" xfId="2468" xr:uid="{5DFFC29C-47AA-4A96-A118-8577CBD5E8CA}"/>
    <cellStyle name="標準 28 4 3" xfId="2467" xr:uid="{92ED4F9D-0383-4AFC-980D-4C65D433A085}"/>
    <cellStyle name="標準 28 5" xfId="863" xr:uid="{69233144-0C83-49E1-8B18-7E002EAB5601}"/>
    <cellStyle name="標準 28 5 2" xfId="2469" xr:uid="{6C084083-00B9-4537-AC6C-F3C99EF61687}"/>
    <cellStyle name="標準 28 6" xfId="2462" xr:uid="{7C2BC4C4-2795-40E0-9F29-064C7DEF1743}"/>
    <cellStyle name="標準 28_データレイアウト" xfId="864" xr:uid="{B9D71457-4432-43CF-B149-5CF372A24515}"/>
    <cellStyle name="標準 29" xfId="865" xr:uid="{15A1E993-B33B-4FBD-8894-88FFF2A927DB}"/>
    <cellStyle name="標準 29 2" xfId="866" xr:uid="{B52A6C88-3D47-4E39-9393-8D02D268965C}"/>
    <cellStyle name="標準 29 3" xfId="867" xr:uid="{EDEBC7C1-38D8-418F-BF39-0A270884928A}"/>
    <cellStyle name="標準 29 3 2" xfId="868" xr:uid="{999B2D6C-839B-48C5-8E15-22C69FF23725}"/>
    <cellStyle name="標準 29 3 2 2" xfId="869" xr:uid="{7D320061-0731-4120-A133-9DC1C70019BE}"/>
    <cellStyle name="標準 29 3 2 2 2" xfId="2473" xr:uid="{B76504BF-3FA4-4DC6-A4AB-95CFE89FB1E8}"/>
    <cellStyle name="標準 29 3 2 3" xfId="2472" xr:uid="{DC299014-B3DD-4B30-9320-6EEBFFFCCB53}"/>
    <cellStyle name="標準 29 3 3" xfId="870" xr:uid="{406E5D03-83F3-4723-862D-EFE0FF7DFBFF}"/>
    <cellStyle name="標準 29 3 3 2" xfId="2474" xr:uid="{8B95D379-FF31-41BA-A6EA-87244C5420A7}"/>
    <cellStyle name="標準 29 3 4" xfId="2471" xr:uid="{424B9F00-981E-44EF-AC57-3AACA408C931}"/>
    <cellStyle name="標準 29 4" xfId="871" xr:uid="{853BE4E4-726F-45BE-872E-7B795F13F035}"/>
    <cellStyle name="標準 29 4 2" xfId="872" xr:uid="{F39BD597-A261-46D1-8704-74A51148A1A3}"/>
    <cellStyle name="標準 29 4 2 2" xfId="2476" xr:uid="{4A22C4E5-6D2F-4B82-A9C8-C9B5D0787DC5}"/>
    <cellStyle name="標準 29 4 3" xfId="2475" xr:uid="{844E4F33-35B7-4EAC-B2D6-767780CD4EC9}"/>
    <cellStyle name="標準 29 5" xfId="873" xr:uid="{F572663A-5B12-47A7-A0AC-00C811243219}"/>
    <cellStyle name="標準 29 5 2" xfId="2477" xr:uid="{DBCE315F-B7D6-474C-9043-9524CD04BF1E}"/>
    <cellStyle name="標準 29 6" xfId="2470" xr:uid="{A8E74947-72E8-40FF-BDCE-6924D44A59FB}"/>
    <cellStyle name="標準 29_データレイアウト" xfId="874" xr:uid="{E3F79E3B-C5EA-4702-A017-DC519E4671FA}"/>
    <cellStyle name="標準 3" xfId="875" xr:uid="{B694AE69-599E-4217-BAF7-BBD2E0E67B12}"/>
    <cellStyle name="標準 3 2" xfId="876" xr:uid="{52DA6831-89D2-467A-85E0-A5E41F49E0CD}"/>
    <cellStyle name="標準 30" xfId="877" xr:uid="{1B92DB1C-014F-43C0-A141-DA8098F2A89A}"/>
    <cellStyle name="標準 30 2" xfId="878" xr:uid="{9318C47E-0085-4D74-9E78-860989ECCF75}"/>
    <cellStyle name="標準 30 3" xfId="879" xr:uid="{053C48E6-9BF8-4E14-97A6-14B8C20D3261}"/>
    <cellStyle name="標準 30 3 2" xfId="880" xr:uid="{FB285816-22BE-4AD0-B3CB-2B1CDA5C5555}"/>
    <cellStyle name="標準 30 3 2 2" xfId="881" xr:uid="{C3CFDF3B-DD14-47FB-96C5-637D9943B4D1}"/>
    <cellStyle name="標準 30 3 2 2 2" xfId="2481" xr:uid="{ADADF00A-DEED-412E-B458-24EED636D5FF}"/>
    <cellStyle name="標準 30 3 2 3" xfId="2480" xr:uid="{E569CEDA-5A47-4BC6-A4F6-63CA8D9629A0}"/>
    <cellStyle name="標準 30 3 3" xfId="882" xr:uid="{C3E19EA8-C490-47E6-9B9C-2D41CD8C2912}"/>
    <cellStyle name="標準 30 3 3 2" xfId="2482" xr:uid="{D806F4E8-5998-49C4-AC5A-5CC0E6C6CEF5}"/>
    <cellStyle name="標準 30 3 4" xfId="2479" xr:uid="{5E402F64-AB1B-4D4C-A0FD-4AD3D4F049B3}"/>
    <cellStyle name="標準 30 4" xfId="883" xr:uid="{C031D263-3695-4C95-A8EA-EB650B89E071}"/>
    <cellStyle name="標準 30 4 2" xfId="884" xr:uid="{DB718385-2C5B-45B4-ADB0-D7B902180BAB}"/>
    <cellStyle name="標準 30 4 2 2" xfId="2484" xr:uid="{9AE32855-9DEC-4A47-B7E5-3D2B63CA2296}"/>
    <cellStyle name="標準 30 4 3" xfId="2483" xr:uid="{585CD31A-2E70-4377-82D2-8F3741C639E3}"/>
    <cellStyle name="標準 30 5" xfId="885" xr:uid="{CE2DDFC7-3A4D-47DB-9824-F6D45AD1D117}"/>
    <cellStyle name="標準 30 5 2" xfId="2485" xr:uid="{1EED68DE-0BF5-4558-872D-32FC225438BE}"/>
    <cellStyle name="標準 30 6" xfId="2478" xr:uid="{46C6A100-878B-4141-99C5-B9F007A36B59}"/>
    <cellStyle name="標準 30_データレイアウト" xfId="886" xr:uid="{CA8D9A43-5A70-4816-8D42-650F631297DC}"/>
    <cellStyle name="標準 31" xfId="887" xr:uid="{37159457-EC37-4278-84B9-2B2CA4B4EA9E}"/>
    <cellStyle name="標準 31 2" xfId="888" xr:uid="{2FC9FD41-7636-4376-AF51-BAC5F1DB276F}"/>
    <cellStyle name="標準 31 3" xfId="889" xr:uid="{DB660231-AFA1-4767-BBE5-AFE59849B73A}"/>
    <cellStyle name="標準 31 3 2" xfId="890" xr:uid="{7E24BFA4-6004-4D96-B2E6-F44C43DFF4A6}"/>
    <cellStyle name="標準 31 3 2 2" xfId="891" xr:uid="{9A80EBF6-46C8-4631-80DE-E1B7B09EA302}"/>
    <cellStyle name="標準 31 3 2 2 2" xfId="2489" xr:uid="{E2210928-E469-4C95-8DD4-747F3CB0C28C}"/>
    <cellStyle name="標準 31 3 2 3" xfId="2488" xr:uid="{D108D590-11B2-4519-BBF8-56985DB1DF40}"/>
    <cellStyle name="標準 31 3 3" xfId="892" xr:uid="{D8346519-5F75-4E8D-A629-7644E0E1E610}"/>
    <cellStyle name="標準 31 3 3 2" xfId="2490" xr:uid="{FCB19A10-A6F7-470D-8A06-7C123C099B20}"/>
    <cellStyle name="標準 31 3 4" xfId="2487" xr:uid="{5CFE47B2-F122-4AED-9E20-2ED5F00DE0B3}"/>
    <cellStyle name="標準 31 4" xfId="893" xr:uid="{9724DCB3-0DD9-4133-891A-AB96DFC3C5C3}"/>
    <cellStyle name="標準 31 4 2" xfId="894" xr:uid="{F174D568-678D-4A19-BA59-CD81BE3A2101}"/>
    <cellStyle name="標準 31 4 2 2" xfId="2492" xr:uid="{DC12E9EE-ED9A-487C-B23B-C0F9708A129B}"/>
    <cellStyle name="標準 31 4 3" xfId="2491" xr:uid="{6A3E7E39-33CC-4ADD-8F0A-53BD217F69E6}"/>
    <cellStyle name="標準 31 5" xfId="895" xr:uid="{840FA188-34A8-4485-B5F5-CA1132E71E00}"/>
    <cellStyle name="標準 31 5 2" xfId="2493" xr:uid="{CF7DA46A-ED12-496A-81DF-CE5A935648EA}"/>
    <cellStyle name="標準 31 6" xfId="2486" xr:uid="{53D53B86-DB15-42A1-A4BD-A7B9ACB417DA}"/>
    <cellStyle name="標準 31_データレイアウト" xfId="896" xr:uid="{006B7752-9990-4299-AD7B-6799787EE805}"/>
    <cellStyle name="標準 32" xfId="897" xr:uid="{19FCE08E-6EA4-47D5-9EB4-39F849B616B8}"/>
    <cellStyle name="標準 33" xfId="898" xr:uid="{F5E3A9C7-BF41-4A07-9056-956FB4CB734B}"/>
    <cellStyle name="標準 34" xfId="899" xr:uid="{EB6F5563-F42D-43A2-8BC3-FE3331729607}"/>
    <cellStyle name="標準 35" xfId="900" xr:uid="{E253C370-E2A4-4A0F-9DED-6B97B5BB81F7}"/>
    <cellStyle name="標準 36" xfId="901" xr:uid="{36B6FD68-9BBD-4625-B6CE-35866CD83D98}"/>
    <cellStyle name="標準 36 2" xfId="2494" xr:uid="{9A34790D-1D3B-4241-96C9-EBD3C888C329}"/>
    <cellStyle name="標準 37" xfId="902" xr:uid="{2135ECF0-ADEF-4B96-B9F9-2AF224F8E453}"/>
    <cellStyle name="標準 37 2" xfId="903" xr:uid="{94AD2B31-FE81-4B0C-AED5-4CB7FCB4E68C}"/>
    <cellStyle name="標準 37 2 2" xfId="904" xr:uid="{2BFB65FD-5A04-403E-8C44-02953BB26DF1}"/>
    <cellStyle name="標準 37 2 2 2" xfId="905" xr:uid="{4991B336-3E9D-4DC6-97EE-E95351261D81}"/>
    <cellStyle name="標準 37 2 2 2 2" xfId="2498" xr:uid="{76354B6A-86FB-4055-B2C9-3148D603AF44}"/>
    <cellStyle name="標準 37 2 2 3" xfId="2497" xr:uid="{D6504B2B-BDED-430E-85C6-ACA388B8FFD3}"/>
    <cellStyle name="標準 37 2 3" xfId="906" xr:uid="{307875D4-151B-44DF-B03C-E82C4505C7A1}"/>
    <cellStyle name="標準 37 2 3 2" xfId="2499" xr:uid="{9D1BADDA-316A-43A0-B496-EF7B090C5A9B}"/>
    <cellStyle name="標準 37 2 4" xfId="2496" xr:uid="{256D8150-C295-4214-B91A-CABB819D95DC}"/>
    <cellStyle name="標準 37 3" xfId="907" xr:uid="{A8B83B12-4C3D-4F05-A7AB-03CE3F0B3C27}"/>
    <cellStyle name="標準 37 3 2" xfId="908" xr:uid="{23BEDA09-2D11-4B71-A568-DA824EF709E1}"/>
    <cellStyle name="標準 37 3 2 2" xfId="2501" xr:uid="{977D4794-1DDC-4126-B96F-60CFA1987923}"/>
    <cellStyle name="標準 37 3 3" xfId="2500" xr:uid="{286FD1E5-777F-4DF6-844B-8EBD2A6608B3}"/>
    <cellStyle name="標準 37 4" xfId="909" xr:uid="{5B4C6BA4-05F0-410E-A74C-B728469055F4}"/>
    <cellStyle name="標準 37 4 2" xfId="2502" xr:uid="{972601C3-FDDA-4261-A09D-A2421687ACE9}"/>
    <cellStyle name="標準 37 5" xfId="2495" xr:uid="{76A3CC1C-B683-44A1-8EAE-9D5EE53C7109}"/>
    <cellStyle name="標準 38" xfId="910" xr:uid="{B27C3860-BDE7-4AAB-BFF2-AC020730EF10}"/>
    <cellStyle name="標準 38 2" xfId="911" xr:uid="{F7008B77-1A39-4B84-ACEE-640FF8162C01}"/>
    <cellStyle name="標準 38 2 2" xfId="912" xr:uid="{081FC09E-D27E-47C0-B8CE-96DF98701D4C}"/>
    <cellStyle name="標準 38 2 2 2" xfId="2505" xr:uid="{BDFCAF7E-3E97-49CA-87A8-2042B2598C11}"/>
    <cellStyle name="標準 38 2 3" xfId="2504" xr:uid="{A90EE5F3-5EA1-49FC-BF32-AC29C89A27BC}"/>
    <cellStyle name="標準 38 3" xfId="913" xr:uid="{EBE5F5D8-F02D-4B20-B015-6713912BF9CE}"/>
    <cellStyle name="標準 38 3 2" xfId="2506" xr:uid="{C54840E6-77B9-418C-AEEA-EA8801E38766}"/>
    <cellStyle name="標準 38 4" xfId="914" xr:uid="{5C74B70E-E6EE-44C4-86C6-1698AE2E0DD1}"/>
    <cellStyle name="標準 38 4 2" xfId="2507" xr:uid="{C73D7B0E-FB38-4058-9511-DC56EA9C9D3A}"/>
    <cellStyle name="標準 38 5" xfId="2503" xr:uid="{EACF9482-9286-4553-B210-F3EF0AB0AD63}"/>
    <cellStyle name="標準 39" xfId="915" xr:uid="{CFCE254B-BE43-4C4A-926A-D5A7AD1D7DD7}"/>
    <cellStyle name="標準 4" xfId="916" xr:uid="{0ECE36F3-196B-4E19-AE5A-1A83BCFF767B}"/>
    <cellStyle name="標準 4 2" xfId="917" xr:uid="{B534DBEF-824A-4C75-B97A-4063E5937740}"/>
    <cellStyle name="標準 40" xfId="918" xr:uid="{6C969BEF-DE61-482A-AD65-A80BE6662526}"/>
    <cellStyle name="標準 40 2" xfId="2508" xr:uid="{37C3D7AD-20BC-45C1-8CCC-804EE6A49998}"/>
    <cellStyle name="標準 41" xfId="919" xr:uid="{3966255E-4CDD-459A-93D6-466AF9816489}"/>
    <cellStyle name="標準 42" xfId="920" xr:uid="{36EC8484-9B15-4825-AB9E-08B964C5573C}"/>
    <cellStyle name="標準 43" xfId="921" xr:uid="{D7C63992-005B-4AD6-B7F4-BDCC2F535550}"/>
    <cellStyle name="標準 43 2" xfId="922" xr:uid="{1A7C496C-995B-48B3-AA82-4C0AF5F2F961}"/>
    <cellStyle name="標準 43 2 2" xfId="923" xr:uid="{7523FD46-A2DE-40DA-85F5-E74D493A4B8B}"/>
    <cellStyle name="標準 43 2 2 2" xfId="2511" xr:uid="{87767C68-AE12-4ADD-BDCC-3F55AA5A247A}"/>
    <cellStyle name="標準 43 2 3" xfId="2510" xr:uid="{A107D59C-A146-4CA3-90D5-6621557F0038}"/>
    <cellStyle name="標準 43 3" xfId="924" xr:uid="{96A72F89-E65B-4973-B05A-4E0AF385B3DD}"/>
    <cellStyle name="標準 43 3 2" xfId="2512" xr:uid="{0E987E79-FB4A-424D-B58A-0D3242B5EF16}"/>
    <cellStyle name="標準 43 4" xfId="925" xr:uid="{8B1F09C6-9640-4DC6-9407-215C7369F04B}"/>
    <cellStyle name="標準 43 4 2" xfId="2513" xr:uid="{DC6C1DDC-D64B-4AA3-BEF6-A21BFA282DDA}"/>
    <cellStyle name="標準 43 5" xfId="2509" xr:uid="{FE8F619B-3A60-4B25-9147-C3E9D71F0E29}"/>
    <cellStyle name="標準 44" xfId="926" xr:uid="{BAF860EE-0ECA-48AB-96C0-A6644068F117}"/>
    <cellStyle name="標準 44 2" xfId="927" xr:uid="{40164463-2136-4FFB-8D25-2FB4F09FBA91}"/>
    <cellStyle name="標準 44 2 2" xfId="928" xr:uid="{372DE525-5C7D-4759-A138-32B6D36CFE2E}"/>
    <cellStyle name="標準 44 2 2 2" xfId="2516" xr:uid="{0427413F-33C9-4776-A8E2-A5B6B70D6511}"/>
    <cellStyle name="標準 44 2 3" xfId="2515" xr:uid="{1E668E03-B2C9-430D-B9BA-CD18A8EE260F}"/>
    <cellStyle name="標準 44 3" xfId="929" xr:uid="{DC599908-F125-4387-8638-133FF7BEDC9D}"/>
    <cellStyle name="標準 44 3 2" xfId="2517" xr:uid="{BDCD1DBF-4CD8-4A03-8254-F20FF8D16066}"/>
    <cellStyle name="標準 44 4" xfId="2514" xr:uid="{2257C36D-3D38-40AD-AFF8-234A98D31856}"/>
    <cellStyle name="標準 45" xfId="930" xr:uid="{4950BBE9-1CCC-4B7D-B753-5A2DD1D86F06}"/>
    <cellStyle name="標準 45 2" xfId="931" xr:uid="{61959F3E-4BE8-403E-9A1E-73B74B6735D3}"/>
    <cellStyle name="標準 45 2 2" xfId="932" xr:uid="{FA8459CB-6DE2-44F1-A745-272DF5B74026}"/>
    <cellStyle name="標準 45 2 2 2" xfId="2520" xr:uid="{0B503A09-8B52-453F-9390-22C84C809583}"/>
    <cellStyle name="標準 45 2 3" xfId="2519" xr:uid="{A70377F4-1055-41B8-84C7-03DC8CB89361}"/>
    <cellStyle name="標準 45 3" xfId="933" xr:uid="{7990045E-1EF8-4EFD-9D43-4CD1899D5558}"/>
    <cellStyle name="標準 45 3 2" xfId="2521" xr:uid="{C30C7C3A-52D0-4932-B68B-5BD22F884DC5}"/>
    <cellStyle name="標準 45 4" xfId="934" xr:uid="{3ADA924B-98DC-4B46-9701-AD56D9B15E3A}"/>
    <cellStyle name="標準 45 4 2" xfId="2522" xr:uid="{91CA1A9E-C14E-46F2-9263-08E76D1400E5}"/>
    <cellStyle name="標準 45 5" xfId="2518" xr:uid="{1BFF7ABA-51EB-4E58-A0C6-DD8D355882EA}"/>
    <cellStyle name="標準 46" xfId="935" xr:uid="{9BAEEF16-7C2E-483D-85A8-585A841596F6}"/>
    <cellStyle name="標準 47" xfId="936" xr:uid="{0594AFC6-C940-4ADA-A738-4074F36355AA}"/>
    <cellStyle name="標準 48" xfId="937" xr:uid="{D28D768E-6162-4A22-A739-06B5853213F5}"/>
    <cellStyle name="標準 49" xfId="938" xr:uid="{CAF4810B-A843-41C5-9473-68A69FB6F57F}"/>
    <cellStyle name="標準 5" xfId="939" xr:uid="{8D2E96B1-65B4-43C6-9A76-C75361A0F2C8}"/>
    <cellStyle name="標準 5 10" xfId="940" xr:uid="{D04F8D17-E0BA-4DFA-BB82-D610CCC01D04}"/>
    <cellStyle name="標準 5 10 2" xfId="941" xr:uid="{252AFB0F-D799-4F6F-89C6-3EA74C9D55BD}"/>
    <cellStyle name="標準 5 10 2 2" xfId="942" xr:uid="{426B8D3E-877A-4BA8-852A-3C5C9A003A72}"/>
    <cellStyle name="標準 5 10 2 2 2" xfId="2526" xr:uid="{E31A4B11-75EE-47E1-95BE-D45F85AC59A8}"/>
    <cellStyle name="標準 5 10 2 3" xfId="2525" xr:uid="{6DC32D9C-550C-499B-836B-3C52FF0A4D25}"/>
    <cellStyle name="標準 5 10 3" xfId="943" xr:uid="{CEEDB9DB-0267-4A0C-9E87-7372298E6D91}"/>
    <cellStyle name="標準 5 10 3 2" xfId="2527" xr:uid="{3AEB8ED4-EDF0-44F5-BAA0-7EC001E80805}"/>
    <cellStyle name="標準 5 10 4" xfId="2524" xr:uid="{932CA336-C3F8-4EBB-A393-3831520F2230}"/>
    <cellStyle name="標準 5 11" xfId="944" xr:uid="{75CE2961-26F9-47FF-960E-DB2627ABB565}"/>
    <cellStyle name="標準 5 12" xfId="945" xr:uid="{C0F590EA-CE56-4CCD-B63C-C1775AE32E8F}"/>
    <cellStyle name="標準 5 12 2" xfId="946" xr:uid="{C734E4E4-8B05-4D1C-B833-0DAFEF67906F}"/>
    <cellStyle name="標準 5 12 2 2" xfId="2529" xr:uid="{F6F75837-4C5E-47FA-BE75-423643DA2F95}"/>
    <cellStyle name="標準 5 12 3" xfId="2528" xr:uid="{21D6A365-6F87-43E3-9626-2280682A492C}"/>
    <cellStyle name="標準 5 13" xfId="947" xr:uid="{2868C0DB-4691-4D32-90EF-6C3657F90F81}"/>
    <cellStyle name="標準 5 13 2" xfId="2530" xr:uid="{2DF94C46-DD43-40F2-A260-1ECC45512016}"/>
    <cellStyle name="標準 5 14" xfId="2523" xr:uid="{58860402-AC4A-4F89-A4F1-2530090DFB85}"/>
    <cellStyle name="標準 5 2" xfId="948" xr:uid="{502B25B1-D1BF-4152-8D62-A28676361794}"/>
    <cellStyle name="標準 5 2 10" xfId="949" xr:uid="{31CDE389-0BCC-4FC3-ABAC-7B7AB90D345F}"/>
    <cellStyle name="標準 5 2 10 2" xfId="950" xr:uid="{E31AAFF6-5418-4BFE-9978-B1B7E65EA27D}"/>
    <cellStyle name="標準 5 2 10 2 2" xfId="951" xr:uid="{757AF0F0-294F-486A-819E-B216AC72D06B}"/>
    <cellStyle name="標準 5 2 10 2 2 2" xfId="2534" xr:uid="{59ED2A66-7EE4-4E87-97A1-FE1D0F95941B}"/>
    <cellStyle name="標準 5 2 10 2 3" xfId="2533" xr:uid="{2B08CF92-CACE-4106-92E4-71A84FF1C62B}"/>
    <cellStyle name="標準 5 2 10 3" xfId="952" xr:uid="{BC11634C-637D-42AF-97B3-938FD226FDA4}"/>
    <cellStyle name="標準 5 2 10 3 2" xfId="2535" xr:uid="{091F2C66-3A6B-40A7-844B-13AD5319CE85}"/>
    <cellStyle name="標準 5 2 10 4" xfId="2532" xr:uid="{56B9CDDC-8D63-4EB1-93E4-6245B5657711}"/>
    <cellStyle name="標準 5 2 11" xfId="953" xr:uid="{5BEF1826-E11B-49BC-B496-640F4DBB55C6}"/>
    <cellStyle name="標準 5 2 11 2" xfId="954" xr:uid="{84E88713-FF96-4828-B80E-BC0034E9359D}"/>
    <cellStyle name="標準 5 2 11 2 2" xfId="2537" xr:uid="{4A26045A-92DD-4310-B2F5-E1F592EB7582}"/>
    <cellStyle name="標準 5 2 11 3" xfId="2536" xr:uid="{17404450-1D6B-4506-BBD6-029DB79524F6}"/>
    <cellStyle name="標準 5 2 12" xfId="955" xr:uid="{6BB37F04-B00B-4506-A645-126C5E265754}"/>
    <cellStyle name="標準 5 2 12 2" xfId="2538" xr:uid="{B2DCC769-25D1-4397-A2BE-8870135D3D66}"/>
    <cellStyle name="標準 5 2 13" xfId="2531" xr:uid="{4F7B4D8C-3CB1-4BF3-941E-7048CAACB3A7}"/>
    <cellStyle name="標準 5 2 2" xfId="956" xr:uid="{3CC0C439-C162-42EE-9809-10CD6BD34BBA}"/>
    <cellStyle name="標準 5 2 2 10" xfId="957" xr:uid="{9A2D73B1-71E4-4AEA-BC71-75115FD16692}"/>
    <cellStyle name="標準 5 2 2 10 2" xfId="958" xr:uid="{2BF04DBF-9F1F-41C3-9ACA-D0EF5B210C35}"/>
    <cellStyle name="標準 5 2 2 10 2 2" xfId="959" xr:uid="{2B02E142-42C7-478C-849F-568AB0F7D84A}"/>
    <cellStyle name="標準 5 2 2 10 2 2 2" xfId="2542" xr:uid="{C3C5DFB4-F4D8-4939-A2A8-450E99BA3982}"/>
    <cellStyle name="標準 5 2 2 10 2 3" xfId="2541" xr:uid="{12DDBA04-109C-4BCE-B590-1DD552DA8BAC}"/>
    <cellStyle name="標準 5 2 2 10 3" xfId="960" xr:uid="{E3F0AFDF-AC22-46FB-8A7D-82F79821842F}"/>
    <cellStyle name="標準 5 2 2 10 3 2" xfId="2543" xr:uid="{EAFB278C-D742-49B4-95C1-F1D705957F37}"/>
    <cellStyle name="標準 5 2 2 10 4" xfId="2540" xr:uid="{C4BC1C2B-3DF5-4972-84BB-A987491DA444}"/>
    <cellStyle name="標準 5 2 2 11" xfId="961" xr:uid="{C469BB8D-F342-4D9A-852A-ACAE39592FFB}"/>
    <cellStyle name="標準 5 2 2 11 2" xfId="962" xr:uid="{293ADE8E-0FA4-4045-9AC3-F0FA3F58459C}"/>
    <cellStyle name="標準 5 2 2 11 2 2" xfId="2545" xr:uid="{8B724F5D-5374-4015-90F9-206D91ECB06E}"/>
    <cellStyle name="標準 5 2 2 11 3" xfId="2544" xr:uid="{B22462AE-273C-442A-8BAF-5E7D24BAC160}"/>
    <cellStyle name="標準 5 2 2 12" xfId="963" xr:uid="{9A7B0A6C-AD1B-4AE4-828C-D9412028BF4F}"/>
    <cellStyle name="標準 5 2 2 12 2" xfId="2546" xr:uid="{B3FCEE57-375B-4B1B-ADD3-BF0E0A050B82}"/>
    <cellStyle name="標準 5 2 2 13" xfId="2539" xr:uid="{6CE4EBD4-A2E0-43F8-B165-421FC0780502}"/>
    <cellStyle name="標準 5 2 2 2" xfId="964" xr:uid="{F922F569-B106-4C0E-8310-43E024AEE942}"/>
    <cellStyle name="標準 5 2 2 2 10" xfId="965" xr:uid="{C44099A3-ABAE-46FF-87FD-EA143994589C}"/>
    <cellStyle name="標準 5 2 2 2 10 2" xfId="966" xr:uid="{38F70605-6A94-451F-9D3C-0E011AC16625}"/>
    <cellStyle name="標準 5 2 2 2 10 2 2" xfId="967" xr:uid="{A12B76A5-C2E5-4E4C-8E28-0C0D7CB0661D}"/>
    <cellStyle name="標準 5 2 2 2 10 2 2 2" xfId="2550" xr:uid="{1A1C9398-1A57-42F1-B318-B6E61D03D50C}"/>
    <cellStyle name="標準 5 2 2 2 10 2 3" xfId="2549" xr:uid="{FB0A6CD6-5E27-4A77-86C5-4FF8EB0EA1C7}"/>
    <cellStyle name="標準 5 2 2 2 10 3" xfId="968" xr:uid="{9833E04D-679A-4B65-981C-595FF5679AC4}"/>
    <cellStyle name="標準 5 2 2 2 10 3 2" xfId="2551" xr:uid="{69985363-9D23-4A0E-B86F-F4759536D75D}"/>
    <cellStyle name="標準 5 2 2 2 10 4" xfId="2548" xr:uid="{50190A84-89DC-4E5C-8592-5FCA3230EDAD}"/>
    <cellStyle name="標準 5 2 2 2 11" xfId="969" xr:uid="{0EAEC763-A381-4E26-8C33-94949DF769BA}"/>
    <cellStyle name="標準 5 2 2 2 11 2" xfId="970" xr:uid="{91A2CB42-6A6E-4C59-86F6-6854D0E82753}"/>
    <cellStyle name="標準 5 2 2 2 11 2 2" xfId="2553" xr:uid="{073C72AB-1E95-4C79-9098-C27E8F53F065}"/>
    <cellStyle name="標準 5 2 2 2 11 3" xfId="2552" xr:uid="{65C73218-FEDF-488F-AB45-2AC59B8967B1}"/>
    <cellStyle name="標準 5 2 2 2 12" xfId="971" xr:uid="{CCC6366E-1D6E-4BE4-B3D5-5DC497D9C1B7}"/>
    <cellStyle name="標準 5 2 2 2 12 2" xfId="2554" xr:uid="{05D2E474-A5EE-442B-8915-FD7F6F333C85}"/>
    <cellStyle name="標準 5 2 2 2 13" xfId="2547" xr:uid="{7EC401DC-D1C1-4B74-8D92-4628C27653B8}"/>
    <cellStyle name="標準 5 2 2 2 2" xfId="972" xr:uid="{8C5C5F76-D6AF-4C96-BC04-D068F11DDCC5}"/>
    <cellStyle name="標準 5 2 2 2 2 10" xfId="973" xr:uid="{1C5D056C-3077-4DCD-810B-B731575C709C}"/>
    <cellStyle name="標準 5 2 2 2 2 10 2" xfId="974" xr:uid="{FF265341-E42C-42B0-97CB-DB4691C0988F}"/>
    <cellStyle name="標準 5 2 2 2 2 10 2 2" xfId="975" xr:uid="{EA1FCD8C-81E9-47B7-BDEF-247FB1673A7F}"/>
    <cellStyle name="標準 5 2 2 2 2 10 2 2 2" xfId="2558" xr:uid="{633C8A5D-4C96-4D2E-B545-961A35C884F6}"/>
    <cellStyle name="標準 5 2 2 2 2 10 2 3" xfId="2557" xr:uid="{5515CD47-75F0-4610-908B-C722F6EAE8EA}"/>
    <cellStyle name="標準 5 2 2 2 2 10 3" xfId="976" xr:uid="{1C415F49-6228-48E4-941F-474A1526D5E9}"/>
    <cellStyle name="標準 5 2 2 2 2 10 3 2" xfId="2559" xr:uid="{1489156E-76D3-49D8-87A4-56AE3D71E822}"/>
    <cellStyle name="標準 5 2 2 2 2 10 4" xfId="2556" xr:uid="{148ECB53-FE5C-4CB1-8BDA-D4DF23329933}"/>
    <cellStyle name="標準 5 2 2 2 2 11" xfId="977" xr:uid="{1FA35D6E-ED21-4731-A381-4A38D19765B5}"/>
    <cellStyle name="標準 5 2 2 2 2 11 2" xfId="978" xr:uid="{8A75C172-8A5C-4280-AF2E-41254A18BD99}"/>
    <cellStyle name="標準 5 2 2 2 2 11 2 2" xfId="2561" xr:uid="{160B7F84-DC65-4849-ACC2-FFFB7A5A464A}"/>
    <cellStyle name="標準 5 2 2 2 2 11 3" xfId="2560" xr:uid="{A86CF80B-092E-43A9-91D1-C6C4AFE6DB0C}"/>
    <cellStyle name="標準 5 2 2 2 2 12" xfId="979" xr:uid="{5AF5EA3F-1EF3-4FDA-A971-BFBEFE608534}"/>
    <cellStyle name="標準 5 2 2 2 2 12 2" xfId="2562" xr:uid="{1449F997-AEBC-48E2-81EF-656CAA99DAA5}"/>
    <cellStyle name="標準 5 2 2 2 2 13" xfId="2555" xr:uid="{567C9562-1087-439A-9B1F-4CE7A9986BD9}"/>
    <cellStyle name="標準 5 2 2 2 2 2" xfId="980" xr:uid="{A147C9DC-79D0-471A-8CD8-C3559585D7FA}"/>
    <cellStyle name="標準 5 2 2 2 2 2 2" xfId="981" xr:uid="{8E619058-2AFD-443E-A526-E1509D5CD74C}"/>
    <cellStyle name="標準 5 2 2 2 2 2 3" xfId="2563" xr:uid="{B05A2B48-3081-4D99-BE9D-EEA349A2519E}"/>
    <cellStyle name="標準 5 2 2 2 2 2_データレイアウト" xfId="982" xr:uid="{F32C3EF2-BF48-4B54-8369-D09A3A65AEDC}"/>
    <cellStyle name="標準 5 2 2 2 2 3" xfId="983" xr:uid="{D0373958-EEBD-43B1-8C75-8FA553841023}"/>
    <cellStyle name="標準 5 2 2 2 2 3 2" xfId="984" xr:uid="{75857EA3-4478-494B-9032-A239BACF6899}"/>
    <cellStyle name="標準 5 2 2 2 2 3 3" xfId="2564" xr:uid="{E0D5E3CD-9150-4CB6-A9C0-7B54B1A7DECF}"/>
    <cellStyle name="標準 5 2 2 2 2 3_データレイアウト" xfId="985" xr:uid="{20F9807F-EC13-443B-A252-C091AD2DEE57}"/>
    <cellStyle name="標準 5 2 2 2 2 4" xfId="986" xr:uid="{68D810FA-2258-4EBC-85B5-B64C005623DA}"/>
    <cellStyle name="標準 5 2 2 2 2 5" xfId="987" xr:uid="{B12D4532-33BA-4C07-85A4-049649609E00}"/>
    <cellStyle name="標準 5 2 2 2 2 5 2" xfId="988" xr:uid="{DE2441FD-3250-4BFC-BBC6-291E3A4D60AD}"/>
    <cellStyle name="標準 5 2 2 2 2 5 2 2" xfId="989" xr:uid="{83F753BB-00C5-47BE-B30C-52DC0EAAF92B}"/>
    <cellStyle name="標準 5 2 2 2 2 5 2 2 2" xfId="2567" xr:uid="{205D3DBB-08A0-43A8-9026-A1E79A70439A}"/>
    <cellStyle name="標準 5 2 2 2 2 5 2 3" xfId="2566" xr:uid="{0462C9D6-62D9-4F03-AE5D-E2E02ACB0881}"/>
    <cellStyle name="標準 5 2 2 2 2 5 3" xfId="990" xr:uid="{8F2089AC-C929-4889-90FE-3CD9D7D4758D}"/>
    <cellStyle name="標準 5 2 2 2 2 5 3 2" xfId="2568" xr:uid="{3BF0D72F-FCD5-417C-85E7-0D06CB715125}"/>
    <cellStyle name="標準 5 2 2 2 2 5 4" xfId="2565" xr:uid="{5A71FE79-20CF-49A0-A6E9-EBB7C6D4AF00}"/>
    <cellStyle name="標準 5 2 2 2 2 6" xfId="991" xr:uid="{2B29EEE5-EBB0-421C-978F-589DB1174EA2}"/>
    <cellStyle name="標準 5 2 2 2 2 6 2" xfId="992" xr:uid="{728817DB-8CB8-46B6-8E9B-B19318D3CA01}"/>
    <cellStyle name="標準 5 2 2 2 2 6 2 2" xfId="993" xr:uid="{616075AC-9249-4AAB-B9C8-36F95FC098CD}"/>
    <cellStyle name="標準 5 2 2 2 2 6 2 2 2" xfId="2571" xr:uid="{67ED2CC7-647C-4816-8BA2-5313450A3730}"/>
    <cellStyle name="標準 5 2 2 2 2 6 2 3" xfId="2570" xr:uid="{57FBF2D9-7857-41FE-8D86-BE1818AED699}"/>
    <cellStyle name="標準 5 2 2 2 2 6 3" xfId="994" xr:uid="{F5AEBDA2-EFC4-4842-A019-4EED9D53C304}"/>
    <cellStyle name="標準 5 2 2 2 2 6 3 2" xfId="2572" xr:uid="{BF7A7D09-D3D1-4C2F-9F4A-5D5D61951FC5}"/>
    <cellStyle name="標準 5 2 2 2 2 6 4" xfId="2569" xr:uid="{5C73291B-FA48-4BB0-AAB9-2A01F6B4A6CD}"/>
    <cellStyle name="標準 5 2 2 2 2 7" xfId="995" xr:uid="{F7651CBC-622F-4BB4-86DB-1E4D607BC6E5}"/>
    <cellStyle name="標準 5 2 2 2 2 7 2" xfId="996" xr:uid="{4F543AAB-EEEB-47A3-A965-473893D70CDB}"/>
    <cellStyle name="標準 5 2 2 2 2 7 2 2" xfId="997" xr:uid="{766F8060-4A27-4007-AF5D-72E610130D45}"/>
    <cellStyle name="標準 5 2 2 2 2 7 2 2 2" xfId="2575" xr:uid="{49E7A31D-7CBF-45B9-BEE7-A65C3C44056C}"/>
    <cellStyle name="標準 5 2 2 2 2 7 2 3" xfId="2574" xr:uid="{02E99DD9-9796-4552-91F7-A9BBC2FE4A81}"/>
    <cellStyle name="標準 5 2 2 2 2 7 3" xfId="998" xr:uid="{F53DDC44-9EB7-493F-A499-9AAF3707F0AD}"/>
    <cellStyle name="標準 5 2 2 2 2 7 3 2" xfId="2576" xr:uid="{CCB17843-293A-4182-9C3C-1567A142D70A}"/>
    <cellStyle name="標準 5 2 2 2 2 7 4" xfId="2573" xr:uid="{9D559673-59D7-48AC-B3AB-3C61D47F52DC}"/>
    <cellStyle name="標準 5 2 2 2 2 8" xfId="999" xr:uid="{7BD238FF-7563-4E31-B4F5-B081F6DC4B13}"/>
    <cellStyle name="標準 5 2 2 2 2 8 2" xfId="1000" xr:uid="{C39030A2-B5B6-4396-B164-FDCFFA0EE334}"/>
    <cellStyle name="標準 5 2 2 2 2 8 2 2" xfId="1001" xr:uid="{82147759-80B8-4837-9BCA-7B15FD9D3F6A}"/>
    <cellStyle name="標準 5 2 2 2 2 8 2 2 2" xfId="2579" xr:uid="{589151D7-E74E-4D92-8E09-FBB328C650FD}"/>
    <cellStyle name="標準 5 2 2 2 2 8 2 3" xfId="2578" xr:uid="{F0705820-FC1A-4480-9DB5-1860258889BE}"/>
    <cellStyle name="標準 5 2 2 2 2 8 3" xfId="1002" xr:uid="{05450BDA-0018-47AE-A4DF-E7AE450F6F0E}"/>
    <cellStyle name="標準 5 2 2 2 2 8 3 2" xfId="2580" xr:uid="{1AA8A82A-C807-4BE4-8156-F1E9132AB97B}"/>
    <cellStyle name="標準 5 2 2 2 2 8 4" xfId="2577" xr:uid="{05A18623-2569-485F-B604-3C68978B5254}"/>
    <cellStyle name="標準 5 2 2 2 2 9" xfId="1003" xr:uid="{686515E4-E26D-4872-A548-83F17B5319ED}"/>
    <cellStyle name="標準 5 2 2 2 2 9 2" xfId="1004" xr:uid="{CB69A618-1514-4537-A85C-7E34E5B2ADF6}"/>
    <cellStyle name="標準 5 2 2 2 2 9 2 2" xfId="1005" xr:uid="{2F6777D7-070C-4C71-8226-66F5B3A1F1B6}"/>
    <cellStyle name="標準 5 2 2 2 2 9 2 2 2" xfId="2583" xr:uid="{517E94B4-0156-49DC-AE0E-607A268B67A7}"/>
    <cellStyle name="標準 5 2 2 2 2 9 2 3" xfId="2582" xr:uid="{0097B8AC-27E3-4568-AC71-A43F75D0022C}"/>
    <cellStyle name="標準 5 2 2 2 2 9 3" xfId="1006" xr:uid="{3389DCC8-DEE3-442F-ACAF-CDA05682C384}"/>
    <cellStyle name="標準 5 2 2 2 2 9 3 2" xfId="2584" xr:uid="{EBF3FE33-9EFF-4761-8917-E81B83FBFCD7}"/>
    <cellStyle name="標準 5 2 2 2 2 9 4" xfId="2581" xr:uid="{1D408024-246D-40A1-A6D5-4B71C59D0709}"/>
    <cellStyle name="標準 5 2 2 2 2_データレイアウト" xfId="1007" xr:uid="{9D277180-77FE-43D9-8254-426D41EB2028}"/>
    <cellStyle name="標準 5 2 2 2 3" xfId="1008" xr:uid="{D084EE11-CE33-4D8D-9FB9-C561522A073B}"/>
    <cellStyle name="標準 5 2 2 2 3 2" xfId="1009" xr:uid="{5139E668-9619-4602-B4C4-A1DE154373FC}"/>
    <cellStyle name="標準 5 2 2 2 3 3" xfId="2585" xr:uid="{9B6EE8DD-418D-41E9-B435-8E9ABA9AA83E}"/>
    <cellStyle name="標準 5 2 2 2 3_データレイアウト" xfId="1010" xr:uid="{D1867B20-CDEA-4CE1-A111-11080C3FD54C}"/>
    <cellStyle name="標準 5 2 2 2 4" xfId="1011" xr:uid="{0F001B7E-2172-4EA2-A369-2F4D77B5E008}"/>
    <cellStyle name="標準 5 2 2 2 4 2" xfId="1012" xr:uid="{20F18432-895B-4317-911B-18B0D0A9A438}"/>
    <cellStyle name="標準 5 2 2 2 4 3" xfId="2586" xr:uid="{9AB6782B-A51F-437F-A232-8BC0C0BB0CCD}"/>
    <cellStyle name="標準 5 2 2 2 4_データレイアウト" xfId="1013" xr:uid="{DB2C9AB2-93B0-4FE0-8EF7-53952943CC8A}"/>
    <cellStyle name="標準 5 2 2 2 5" xfId="1014" xr:uid="{63A588B7-FF7A-4F3A-87DB-B43C2CFEBE1D}"/>
    <cellStyle name="標準 5 2 2 2 6" xfId="1015" xr:uid="{7934F8B8-863D-45FA-AC03-D168D30B24BE}"/>
    <cellStyle name="標準 5 2 2 2 6 2" xfId="1016" xr:uid="{FCD625A2-5DC6-4EEA-B03C-CBA5BE7F4513}"/>
    <cellStyle name="標準 5 2 2 2 6 2 2" xfId="1017" xr:uid="{81B6D382-43F8-4105-9633-FA4C8637BB55}"/>
    <cellStyle name="標準 5 2 2 2 6 2 2 2" xfId="2589" xr:uid="{754E6BA8-2BE5-4D48-8A7C-5FF30509AF1A}"/>
    <cellStyle name="標準 5 2 2 2 6 2 3" xfId="2588" xr:uid="{337737D6-4F37-42F7-AA47-6714CA5FFF90}"/>
    <cellStyle name="標準 5 2 2 2 6 3" xfId="1018" xr:uid="{C10D302A-BB9F-4052-93D4-13740481CB1B}"/>
    <cellStyle name="標準 5 2 2 2 6 3 2" xfId="2590" xr:uid="{E22C6F52-408C-4934-A715-E22056D7976D}"/>
    <cellStyle name="標準 5 2 2 2 6 4" xfId="2587" xr:uid="{B3F358D7-DA78-456F-88D4-26C097E21DDA}"/>
    <cellStyle name="標準 5 2 2 2 7" xfId="1019" xr:uid="{0DFACA0E-434C-4BEA-A80D-C153C4F24E54}"/>
    <cellStyle name="標準 5 2 2 2 7 2" xfId="1020" xr:uid="{88AF9364-A0DD-45DF-BC99-2F54FD6DBAC8}"/>
    <cellStyle name="標準 5 2 2 2 7 2 2" xfId="1021" xr:uid="{97A444A7-9FD1-48B4-A363-46AD0B6CC2F9}"/>
    <cellStyle name="標準 5 2 2 2 7 2 2 2" xfId="2593" xr:uid="{527D86BF-DE82-4143-B659-6FC4EF609870}"/>
    <cellStyle name="標準 5 2 2 2 7 2 3" xfId="2592" xr:uid="{859501A0-65AA-47C7-9969-4F3C20A5E175}"/>
    <cellStyle name="標準 5 2 2 2 7 3" xfId="1022" xr:uid="{37D5B1CB-E5B5-489E-B9A8-2E07911B4EB8}"/>
    <cellStyle name="標準 5 2 2 2 7 3 2" xfId="2594" xr:uid="{41EBAAE9-D022-4D7C-BDD3-F5449938CD92}"/>
    <cellStyle name="標準 5 2 2 2 7 4" xfId="2591" xr:uid="{D89A6325-65BF-4EEF-A96F-F0F3A901C0B3}"/>
    <cellStyle name="標準 5 2 2 2 8" xfId="1023" xr:uid="{C704C804-7E85-4E75-A3A4-50B331CB66F3}"/>
    <cellStyle name="標準 5 2 2 2 8 2" xfId="1024" xr:uid="{A8ABEE28-358D-4692-B75C-0F33979B8726}"/>
    <cellStyle name="標準 5 2 2 2 8 2 2" xfId="1025" xr:uid="{FA6F5961-EEAD-4409-A08A-3ED19142AE90}"/>
    <cellStyle name="標準 5 2 2 2 8 2 2 2" xfId="2597" xr:uid="{90D12697-983B-4891-9F09-08D7E0A15655}"/>
    <cellStyle name="標準 5 2 2 2 8 2 3" xfId="2596" xr:uid="{BBC78BA3-C308-47FE-B675-F29D46AF9BE2}"/>
    <cellStyle name="標準 5 2 2 2 8 3" xfId="1026" xr:uid="{71F18B6B-F76F-4418-ACA1-647B70981825}"/>
    <cellStyle name="標準 5 2 2 2 8 3 2" xfId="2598" xr:uid="{7AB1FF13-AB7A-4BE6-8C6C-7A31CB7F8245}"/>
    <cellStyle name="標準 5 2 2 2 8 4" xfId="2595" xr:uid="{A5E64581-8B9C-4CE4-9594-8627EE395EA4}"/>
    <cellStyle name="標準 5 2 2 2 9" xfId="1027" xr:uid="{F41A2B54-E2ED-4382-87BB-8F318C50B5CA}"/>
    <cellStyle name="標準 5 2 2 2 9 2" xfId="1028" xr:uid="{65378225-BD8C-486A-B2B1-C42320ED3827}"/>
    <cellStyle name="標準 5 2 2 2 9 2 2" xfId="1029" xr:uid="{E81DC9E4-9B3F-4D93-9354-BD275173FA52}"/>
    <cellStyle name="標準 5 2 2 2 9 2 2 2" xfId="2601" xr:uid="{2AF4323E-A2DC-46D4-9A53-9F55DC8825B2}"/>
    <cellStyle name="標準 5 2 2 2 9 2 3" xfId="2600" xr:uid="{71836E94-0FEC-44B1-819C-6313D5BA49E4}"/>
    <cellStyle name="標準 5 2 2 2 9 3" xfId="1030" xr:uid="{F0B32CB4-D9CC-4DB7-A5EF-7CCA1F26CC8E}"/>
    <cellStyle name="標準 5 2 2 2 9 3 2" xfId="2602" xr:uid="{A56C1027-C54B-4A82-B1D5-552FD2180445}"/>
    <cellStyle name="標準 5 2 2 2 9 4" xfId="2599" xr:uid="{BDDD2964-A73E-4C40-8FB0-679375D71085}"/>
    <cellStyle name="標準 5 2 2 2_データレイアウト" xfId="1031" xr:uid="{9DF1C669-9C2E-4831-82B8-79A61FB63ED8}"/>
    <cellStyle name="標準 5 2 2 3" xfId="1032" xr:uid="{4540BA9D-9AEE-4C53-AB0D-796B5A03DB4B}"/>
    <cellStyle name="標準 5 2 2 3 10" xfId="1033" xr:uid="{EA9E25A0-EAEC-4FB4-B992-FEB384998269}"/>
    <cellStyle name="標準 5 2 2 3 10 2" xfId="1034" xr:uid="{14C593FA-0EE9-4E7E-B0D7-D8291C662A28}"/>
    <cellStyle name="標準 5 2 2 3 10 2 2" xfId="1035" xr:uid="{EA83C8C3-169E-454E-800C-3265FA941394}"/>
    <cellStyle name="標準 5 2 2 3 10 2 2 2" xfId="2606" xr:uid="{7488F33B-E444-433A-AE65-F1A618D6303D}"/>
    <cellStyle name="標準 5 2 2 3 10 2 3" xfId="2605" xr:uid="{137377E1-28D9-4EF4-B6ED-0D96C3B69653}"/>
    <cellStyle name="標準 5 2 2 3 10 3" xfId="1036" xr:uid="{66D07397-98E0-46E9-94A5-46C8797F6754}"/>
    <cellStyle name="標準 5 2 2 3 10 3 2" xfId="2607" xr:uid="{443D3A73-3F91-46B0-A60B-34990380B3F0}"/>
    <cellStyle name="標準 5 2 2 3 10 4" xfId="2604" xr:uid="{39AC234E-DEA5-48E6-A18D-872860FC10E2}"/>
    <cellStyle name="標準 5 2 2 3 11" xfId="1037" xr:uid="{C8B7AE5E-23F1-4610-859E-73F92C405116}"/>
    <cellStyle name="標準 5 2 2 3 11 2" xfId="1038" xr:uid="{8FA94D5E-01C2-420D-8627-C5209234708E}"/>
    <cellStyle name="標準 5 2 2 3 11 2 2" xfId="2609" xr:uid="{65524CF2-D752-41F1-9FE5-8820EB69ADC2}"/>
    <cellStyle name="標準 5 2 2 3 11 3" xfId="2608" xr:uid="{CFDF9A8D-1473-4E6E-A6CA-1925C74DE753}"/>
    <cellStyle name="標準 5 2 2 3 12" xfId="1039" xr:uid="{1C0C0E9A-5429-4836-8BFE-BD6CD0236A59}"/>
    <cellStyle name="標準 5 2 2 3 12 2" xfId="2610" xr:uid="{4316D475-6BF2-4CC0-9F11-717A642491D1}"/>
    <cellStyle name="標準 5 2 2 3 13" xfId="2603" xr:uid="{38E975B0-A586-4BC5-A99D-2EA3CBC30419}"/>
    <cellStyle name="標準 5 2 2 3 2" xfId="1040" xr:uid="{B3929053-1212-41A1-8DDD-E884C7454AC7}"/>
    <cellStyle name="標準 5 2 2 3 2 2" xfId="1041" xr:uid="{08503D00-14A3-4ED0-8976-AAA5752466D7}"/>
    <cellStyle name="標準 5 2 2 3 2 3" xfId="2611" xr:uid="{EAA4B538-2FE1-486D-8818-261E0762D102}"/>
    <cellStyle name="標準 5 2 2 3 2_データレイアウト" xfId="1042" xr:uid="{0A1ABD8D-4F2E-4BDD-9AE8-A753D69786CE}"/>
    <cellStyle name="標準 5 2 2 3 3" xfId="1043" xr:uid="{1D61DA12-7DB1-4A5E-B29D-BFDE55F85547}"/>
    <cellStyle name="標準 5 2 2 3 3 2" xfId="1044" xr:uid="{43367992-DD1B-4492-9271-3BBDEC9D65C2}"/>
    <cellStyle name="標準 5 2 2 3 3 3" xfId="2612" xr:uid="{6EB7391D-9B55-4CFD-8DCF-5E178F1DA34C}"/>
    <cellStyle name="標準 5 2 2 3 3_データレイアウト" xfId="1045" xr:uid="{92B318F9-1E56-4C47-9720-A8AEACBFB196}"/>
    <cellStyle name="標準 5 2 2 3 4" xfId="1046" xr:uid="{27091D03-41A9-424A-8A91-C3EE17B75325}"/>
    <cellStyle name="標準 5 2 2 3 5" xfId="1047" xr:uid="{59430D0D-C335-4CDC-9C99-ABCCA9C3DA79}"/>
    <cellStyle name="標準 5 2 2 3 5 2" xfId="1048" xr:uid="{483179D9-0A74-41D6-B636-61AB11B7C0EA}"/>
    <cellStyle name="標準 5 2 2 3 5 2 2" xfId="1049" xr:uid="{69F1E095-182A-477E-AF8F-1F9E61BABA73}"/>
    <cellStyle name="標準 5 2 2 3 5 2 2 2" xfId="2615" xr:uid="{01DE0169-31D9-419A-ADA8-6C103C1C61C3}"/>
    <cellStyle name="標準 5 2 2 3 5 2 3" xfId="2614" xr:uid="{4B8EF064-B60A-4595-BA62-9E7FCE212250}"/>
    <cellStyle name="標準 5 2 2 3 5 3" xfId="1050" xr:uid="{42C6CFBF-BEC9-47D4-BBD2-7A393269C07A}"/>
    <cellStyle name="標準 5 2 2 3 5 3 2" xfId="2616" xr:uid="{A51FE9E9-770B-41DE-8DBB-9A30EE2D2CAF}"/>
    <cellStyle name="標準 5 2 2 3 5 4" xfId="2613" xr:uid="{1D982A81-13AE-4865-9236-5E5ED18609F4}"/>
    <cellStyle name="標準 5 2 2 3 6" xfId="1051" xr:uid="{DEE21F2F-CEA0-4196-9DC0-57B16EC019E0}"/>
    <cellStyle name="標準 5 2 2 3 6 2" xfId="1052" xr:uid="{B1E03FFD-EB6E-4838-86C2-5E8723CF7C4A}"/>
    <cellStyle name="標準 5 2 2 3 6 2 2" xfId="1053" xr:uid="{79B642C4-C0EC-4EBA-9328-DC066AE9C385}"/>
    <cellStyle name="標準 5 2 2 3 6 2 2 2" xfId="2619" xr:uid="{C98FFB05-6956-4DA5-8FDE-CD984CFE89A4}"/>
    <cellStyle name="標準 5 2 2 3 6 2 3" xfId="2618" xr:uid="{A90B87B6-2BF0-431D-9648-2599E6D90156}"/>
    <cellStyle name="標準 5 2 2 3 6 3" xfId="1054" xr:uid="{EBDF72A5-C4FD-477E-B347-B1AF0FCF4D64}"/>
    <cellStyle name="標準 5 2 2 3 6 3 2" xfId="2620" xr:uid="{7C558717-9410-445B-A2B5-16F0E48ABF95}"/>
    <cellStyle name="標準 5 2 2 3 6 4" xfId="2617" xr:uid="{EDE8F62D-16A6-4121-9945-9E115FD5DABD}"/>
    <cellStyle name="標準 5 2 2 3 7" xfId="1055" xr:uid="{C581F0DD-DD6B-4215-8C89-4F6AD610D40F}"/>
    <cellStyle name="標準 5 2 2 3 7 2" xfId="1056" xr:uid="{527D201E-589A-4B4F-A5BC-090497BBD239}"/>
    <cellStyle name="標準 5 2 2 3 7 2 2" xfId="1057" xr:uid="{1C95E62A-6397-4A4B-8698-7C607F65E9C0}"/>
    <cellStyle name="標準 5 2 2 3 7 2 2 2" xfId="2623" xr:uid="{9D25B261-110D-4C59-9D4F-294C078F97FE}"/>
    <cellStyle name="標準 5 2 2 3 7 2 3" xfId="2622" xr:uid="{9B36E289-3679-4847-A943-BD5B5CFC9C58}"/>
    <cellStyle name="標準 5 2 2 3 7 3" xfId="1058" xr:uid="{4E244F2A-6EAE-4C06-A454-670BE627FE21}"/>
    <cellStyle name="標準 5 2 2 3 7 3 2" xfId="2624" xr:uid="{9346AA6F-74FF-4C90-A9A2-C464D11C45E5}"/>
    <cellStyle name="標準 5 2 2 3 7 4" xfId="2621" xr:uid="{6BFCA997-972E-4583-8D1C-44D87BAF2777}"/>
    <cellStyle name="標準 5 2 2 3 8" xfId="1059" xr:uid="{B6C218D8-C551-4660-8AEA-2947C3C752F4}"/>
    <cellStyle name="標準 5 2 2 3 8 2" xfId="1060" xr:uid="{24A41247-1A3C-49B0-A7F3-2D345050DD2A}"/>
    <cellStyle name="標準 5 2 2 3 8 2 2" xfId="1061" xr:uid="{2939A021-BF4D-4D07-A64D-B72509A2E2D2}"/>
    <cellStyle name="標準 5 2 2 3 8 2 2 2" xfId="2627" xr:uid="{A4BFFFE9-8509-4B70-8F46-421C6E7CBCD6}"/>
    <cellStyle name="標準 5 2 2 3 8 2 3" xfId="2626" xr:uid="{8F64C74B-38B0-48C2-B462-1377571BFFDD}"/>
    <cellStyle name="標準 5 2 2 3 8 3" xfId="1062" xr:uid="{07D3905D-958B-42AF-BBD3-AB8653BA4F80}"/>
    <cellStyle name="標準 5 2 2 3 8 3 2" xfId="2628" xr:uid="{55D41FBD-62A4-43BE-9F55-3705251E01CF}"/>
    <cellStyle name="標準 5 2 2 3 8 4" xfId="2625" xr:uid="{FF22E461-1FB8-4B6A-A0C2-9309B9EC33FC}"/>
    <cellStyle name="標準 5 2 2 3 9" xfId="1063" xr:uid="{D837E365-5BE9-4050-B454-93F676D0FAD5}"/>
    <cellStyle name="標準 5 2 2 3 9 2" xfId="1064" xr:uid="{0B1A4A5A-C1A2-4DE5-82C1-4AA7BC199864}"/>
    <cellStyle name="標準 5 2 2 3 9 2 2" xfId="1065" xr:uid="{D8AB06FB-447A-40BE-8394-0C76FA7ABC88}"/>
    <cellStyle name="標準 5 2 2 3 9 2 2 2" xfId="2631" xr:uid="{F29CD24C-470E-446B-9BF8-3F133094D42E}"/>
    <cellStyle name="標準 5 2 2 3 9 2 3" xfId="2630" xr:uid="{E5088A81-09D0-43F6-A581-FD4577E8D9E8}"/>
    <cellStyle name="標準 5 2 2 3 9 3" xfId="1066" xr:uid="{7752E520-CA57-401A-B768-F7801D3ACB4D}"/>
    <cellStyle name="標準 5 2 2 3 9 3 2" xfId="2632" xr:uid="{9DBAB0EC-90ED-43AE-93F2-6522338C4F3F}"/>
    <cellStyle name="標準 5 2 2 3 9 4" xfId="2629" xr:uid="{E0762F2D-03B5-4E6C-8875-0FCC2829AC32}"/>
    <cellStyle name="標準 5 2 2 3_データレイアウト" xfId="1067" xr:uid="{28CC82BD-B65E-4FD5-B2C6-96B701AEC02E}"/>
    <cellStyle name="標準 5 2 2 4" xfId="1068" xr:uid="{A9B1212B-9EDA-458C-A29B-BF1080ACD239}"/>
    <cellStyle name="標準 5 2 2 4 2" xfId="1069" xr:uid="{AB34C063-5055-440D-B979-1288D48B977F}"/>
    <cellStyle name="標準 5 2 2 4 3" xfId="2633" xr:uid="{05D37AD9-80C2-4FA1-BEBB-5C626A169A14}"/>
    <cellStyle name="標準 5 2 2 4_データレイアウト" xfId="1070" xr:uid="{65F8A672-F5CC-4993-B142-4A70CE0F5065}"/>
    <cellStyle name="標準 5 2 2 5" xfId="1071" xr:uid="{A0C23532-0946-4EAE-BEDF-D7EA70E9264E}"/>
    <cellStyle name="標準 5 2 2 5 2" xfId="1072" xr:uid="{B23568D8-92F3-4964-AEE7-266CBC2647F0}"/>
    <cellStyle name="標準 5 2 2 5 3" xfId="2634" xr:uid="{C3F02C46-CF6B-4B42-BE73-6B64A2E47705}"/>
    <cellStyle name="標準 5 2 2 5_データレイアウト" xfId="1073" xr:uid="{9A3C8578-7EAA-4BE9-835C-2C7DB0C14723}"/>
    <cellStyle name="標準 5 2 2 6" xfId="1074" xr:uid="{84272179-D1B7-416A-8D9D-36B368231405}"/>
    <cellStyle name="標準 5 2 2 7" xfId="1075" xr:uid="{90EEDD44-5AB9-4819-9C85-D3831F8C3C98}"/>
    <cellStyle name="標準 5 2 2 7 2" xfId="1076" xr:uid="{8D369F68-951B-4AE3-BC89-57EAB46A29BA}"/>
    <cellStyle name="標準 5 2 2 7 2 2" xfId="1077" xr:uid="{8D4403FA-C9C4-4C03-BDCC-089C8AC24768}"/>
    <cellStyle name="標準 5 2 2 7 2 2 2" xfId="2637" xr:uid="{E5FDB2FF-BD57-4D31-92EA-87053824B896}"/>
    <cellStyle name="標準 5 2 2 7 2 3" xfId="2636" xr:uid="{DB45DC3F-5BE7-4378-8D16-0892BDBD27F0}"/>
    <cellStyle name="標準 5 2 2 7 3" xfId="1078" xr:uid="{116DF8F5-82E6-41D6-A149-11DD3D192308}"/>
    <cellStyle name="標準 5 2 2 7 3 2" xfId="2638" xr:uid="{B1392B19-C7AA-40B9-A949-C633A5835341}"/>
    <cellStyle name="標準 5 2 2 7 4" xfId="2635" xr:uid="{7DED39AF-AAFE-4A58-8351-DCCAE9C1D041}"/>
    <cellStyle name="標準 5 2 2 8" xfId="1079" xr:uid="{F44A8040-3373-4C3A-A7A6-7B463C75D654}"/>
    <cellStyle name="標準 5 2 2 8 2" xfId="1080" xr:uid="{363356F3-EE1D-492D-8F82-5753295D21DA}"/>
    <cellStyle name="標準 5 2 2 8 2 2" xfId="1081" xr:uid="{70CB7D3C-4F6E-4D91-884D-2248C7A5B771}"/>
    <cellStyle name="標準 5 2 2 8 2 2 2" xfId="2641" xr:uid="{A61C36EA-17E1-4379-8491-7938C1D9AE84}"/>
    <cellStyle name="標準 5 2 2 8 2 3" xfId="2640" xr:uid="{83DDA361-56DA-424A-92EC-FF8366640542}"/>
    <cellStyle name="標準 5 2 2 8 3" xfId="1082" xr:uid="{BF1DB1BA-5996-4EC6-8A6E-9E2D9A7C060A}"/>
    <cellStyle name="標準 5 2 2 8 3 2" xfId="2642" xr:uid="{00D59DB7-379F-4578-B05A-02159F80EAAA}"/>
    <cellStyle name="標準 5 2 2 8 4" xfId="2639" xr:uid="{75746EFB-A0CC-4507-B089-1DF6FD281E21}"/>
    <cellStyle name="標準 5 2 2 9" xfId="1083" xr:uid="{E8493E65-04B1-408B-8B0E-93C1AD145B5A}"/>
    <cellStyle name="標準 5 2 2 9 2" xfId="1084" xr:uid="{2AE8CC84-0591-46B6-B782-8F5FFF143E86}"/>
    <cellStyle name="標準 5 2 2 9 2 2" xfId="1085" xr:uid="{34101B14-0988-44BE-96CE-A0DA7D8BB01C}"/>
    <cellStyle name="標準 5 2 2 9 2 2 2" xfId="2645" xr:uid="{D9AFEB67-569E-4B3C-BEA3-7C2FB765EC9D}"/>
    <cellStyle name="標準 5 2 2 9 2 3" xfId="2644" xr:uid="{DCEB672F-F767-47C5-9F4B-30A0EBCE2EF3}"/>
    <cellStyle name="標準 5 2 2 9 3" xfId="1086" xr:uid="{BC723BE0-4658-42B8-8086-DBFBF4124496}"/>
    <cellStyle name="標準 5 2 2 9 3 2" xfId="2646" xr:uid="{7DD5B3C6-CEF5-4890-907C-97C00AEA1547}"/>
    <cellStyle name="標準 5 2 2 9 4" xfId="2643" xr:uid="{10300618-151F-4FF3-898F-575CE531428B}"/>
    <cellStyle name="標準 5 2 2_データレイアウト" xfId="1087" xr:uid="{F86F14A1-0F73-4E37-8FD0-E07D550DC73E}"/>
    <cellStyle name="標準 5 2 3" xfId="1088" xr:uid="{626F9624-3851-4162-8EB7-ED4199844588}"/>
    <cellStyle name="標準 5 2 3 10" xfId="1089" xr:uid="{0520ECC8-AC53-484F-ADC0-F63F8344244C}"/>
    <cellStyle name="標準 5 2 3 10 2" xfId="1090" xr:uid="{BD487D06-B725-4BD7-901A-18FA02713BAD}"/>
    <cellStyle name="標準 5 2 3 10 2 2" xfId="1091" xr:uid="{695DCCAE-AA59-47DA-915F-A92CB8DB871E}"/>
    <cellStyle name="標準 5 2 3 10 2 2 2" xfId="2650" xr:uid="{2BDD9306-3AA9-4BAE-AD26-DD4488E60E6B}"/>
    <cellStyle name="標準 5 2 3 10 2 3" xfId="2649" xr:uid="{32DBEA80-9DF4-43A6-A12E-ED67166568B2}"/>
    <cellStyle name="標準 5 2 3 10 3" xfId="1092" xr:uid="{E8172E8C-AC0E-4B8D-ABAD-F54B5749CEB9}"/>
    <cellStyle name="標準 5 2 3 10 3 2" xfId="2651" xr:uid="{940C1338-98C1-4521-8F20-2BAA5CB887F4}"/>
    <cellStyle name="標準 5 2 3 10 4" xfId="2648" xr:uid="{5902AC32-2572-4DE5-860D-C2AE9F15BD92}"/>
    <cellStyle name="標準 5 2 3 11" xfId="1093" xr:uid="{24CF5FBA-78F0-4939-B9B2-E5F69B5B2692}"/>
    <cellStyle name="標準 5 2 3 11 2" xfId="1094" xr:uid="{BD7FBEE1-36A4-4172-88BF-E1212A1E3934}"/>
    <cellStyle name="標準 5 2 3 11 2 2" xfId="2653" xr:uid="{F81DD75E-ECB7-4E26-A208-5C2A34BCDB0A}"/>
    <cellStyle name="標準 5 2 3 11 3" xfId="2652" xr:uid="{1B4AC14B-0A50-42A6-AB07-1A04FBA47988}"/>
    <cellStyle name="標準 5 2 3 12" xfId="1095" xr:uid="{6F58F63B-E045-4D7D-AFC2-95F9D2211A7F}"/>
    <cellStyle name="標準 5 2 3 12 2" xfId="2654" xr:uid="{315642CA-0792-4487-B6EF-EF4C2071C46B}"/>
    <cellStyle name="標準 5 2 3 13" xfId="2647" xr:uid="{E1375133-1C2C-4E5E-8F20-79B75BD885FF}"/>
    <cellStyle name="標準 5 2 3 2" xfId="1096" xr:uid="{7B69CA3A-786F-4776-A79D-5D639D1CFF7E}"/>
    <cellStyle name="標準 5 2 3 2 10" xfId="1097" xr:uid="{CD4F953C-86B3-4925-BB6E-5159EA21F10C}"/>
    <cellStyle name="標準 5 2 3 2 10 2" xfId="1098" xr:uid="{2AC4ADF5-7138-48C6-A493-B6D11AD76F4E}"/>
    <cellStyle name="標準 5 2 3 2 10 2 2" xfId="1099" xr:uid="{39954714-910F-4231-8B1A-AB8E5BAD16F0}"/>
    <cellStyle name="標準 5 2 3 2 10 2 2 2" xfId="2658" xr:uid="{B43319B1-2D71-41E8-B0B2-98F2BBEC941C}"/>
    <cellStyle name="標準 5 2 3 2 10 2 3" xfId="2657" xr:uid="{0201FE9E-8AA6-4507-BE4C-8B92455F2F22}"/>
    <cellStyle name="標準 5 2 3 2 10 3" xfId="1100" xr:uid="{8ADF7D6A-390B-46A4-B994-55DD79B644E5}"/>
    <cellStyle name="標準 5 2 3 2 10 3 2" xfId="2659" xr:uid="{D2358D3A-5231-482D-A50B-B2A9B6113B0A}"/>
    <cellStyle name="標準 5 2 3 2 10 4" xfId="2656" xr:uid="{98E3EC51-1BDD-48EF-B780-C9B389550347}"/>
    <cellStyle name="標準 5 2 3 2 11" xfId="1101" xr:uid="{3111227B-CADD-4A1D-A811-037B50714B67}"/>
    <cellStyle name="標準 5 2 3 2 11 2" xfId="1102" xr:uid="{9D5A8A82-4449-4901-A54B-7F311471359E}"/>
    <cellStyle name="標準 5 2 3 2 11 2 2" xfId="2661" xr:uid="{2CD2BDA4-0659-4B4C-968B-F69D35E8B68B}"/>
    <cellStyle name="標準 5 2 3 2 11 3" xfId="2660" xr:uid="{CB57CE27-0265-49D6-82F1-186DDA00AA51}"/>
    <cellStyle name="標準 5 2 3 2 12" xfId="1103" xr:uid="{2E6490DB-AD11-44D5-AB3A-DE9836DCE7CB}"/>
    <cellStyle name="標準 5 2 3 2 12 2" xfId="2662" xr:uid="{AB2147EC-704F-4D7E-A988-FB794CEE6A4A}"/>
    <cellStyle name="標準 5 2 3 2 13" xfId="2655" xr:uid="{A16989AC-42C8-49E4-ADEF-192B5EE42FD8}"/>
    <cellStyle name="標準 5 2 3 2 2" xfId="1104" xr:uid="{9E090CC1-6904-4E41-9586-8449F52E3257}"/>
    <cellStyle name="標準 5 2 3 2 2 2" xfId="1105" xr:uid="{BA38F2E8-C63B-404A-AD22-9BBB5C6D0333}"/>
    <cellStyle name="標準 5 2 3 2 2 3" xfId="2663" xr:uid="{2485E3E5-373A-489F-892E-449D649D40A8}"/>
    <cellStyle name="標準 5 2 3 2 2_データレイアウト" xfId="1106" xr:uid="{E0FB8BB1-ED6F-4297-8D63-790EFECAC066}"/>
    <cellStyle name="標準 5 2 3 2 3" xfId="1107" xr:uid="{4A1F9502-D323-4ED7-BCB1-DE2C120D1C4D}"/>
    <cellStyle name="標準 5 2 3 2 3 2" xfId="1108" xr:uid="{92BA110D-5723-46A6-B71B-5500F1623859}"/>
    <cellStyle name="標準 5 2 3 2 3 3" xfId="2664" xr:uid="{428242B3-1C1E-425F-9CFB-8C0DD1530BD5}"/>
    <cellStyle name="標準 5 2 3 2 3_データレイアウト" xfId="1109" xr:uid="{0FD8D530-3FFF-4D8D-BDD4-F773977EAB8E}"/>
    <cellStyle name="標準 5 2 3 2 4" xfId="1110" xr:uid="{A492B0AF-1F91-47E5-8D0F-6A42B2D286BA}"/>
    <cellStyle name="標準 5 2 3 2 5" xfId="1111" xr:uid="{8EF0BC45-A514-4359-A67B-58369FF4CF11}"/>
    <cellStyle name="標準 5 2 3 2 5 2" xfId="1112" xr:uid="{3B034DBA-C27D-4C3C-9B10-51B162AE49F9}"/>
    <cellStyle name="標準 5 2 3 2 5 2 2" xfId="1113" xr:uid="{F14E59F1-273D-433B-A40F-BE44DFB3BED0}"/>
    <cellStyle name="標準 5 2 3 2 5 2 2 2" xfId="2667" xr:uid="{09870B4E-6A61-40EA-9A95-45979BC42487}"/>
    <cellStyle name="標準 5 2 3 2 5 2 3" xfId="2666" xr:uid="{64AF99E7-2732-4B06-8F48-62483A4153CD}"/>
    <cellStyle name="標準 5 2 3 2 5 3" xfId="1114" xr:uid="{56D84F3C-3B40-4044-9A46-A29608568B63}"/>
    <cellStyle name="標準 5 2 3 2 5 3 2" xfId="2668" xr:uid="{92E81846-7C97-4A24-9EE9-4F60E29E791F}"/>
    <cellStyle name="標準 5 2 3 2 5 4" xfId="2665" xr:uid="{4A498AD4-F717-40F7-B447-F5CAE5A90E3D}"/>
    <cellStyle name="標準 5 2 3 2 6" xfId="1115" xr:uid="{DBF4FD62-6CA4-4E1E-9306-A3B834C9FB98}"/>
    <cellStyle name="標準 5 2 3 2 6 2" xfId="1116" xr:uid="{88311EC6-1C1C-4552-B875-7999382FB966}"/>
    <cellStyle name="標準 5 2 3 2 6 2 2" xfId="1117" xr:uid="{0C63E0F3-1A09-451D-9F39-CE84400D640F}"/>
    <cellStyle name="標準 5 2 3 2 6 2 2 2" xfId="2671" xr:uid="{FAFC73FA-48EB-4CF1-96D4-AEE4EA07BA1F}"/>
    <cellStyle name="標準 5 2 3 2 6 2 3" xfId="2670" xr:uid="{601382E9-54CE-4F1E-A622-E646D5A4B526}"/>
    <cellStyle name="標準 5 2 3 2 6 3" xfId="1118" xr:uid="{0C58284E-EFC1-4152-B968-9974F299C509}"/>
    <cellStyle name="標準 5 2 3 2 6 3 2" xfId="2672" xr:uid="{341981FF-FAD8-4C5A-99AA-521B9A503239}"/>
    <cellStyle name="標準 5 2 3 2 6 4" xfId="2669" xr:uid="{AA217FDF-A3B4-4939-8766-D5C6ABF23B73}"/>
    <cellStyle name="標準 5 2 3 2 7" xfId="1119" xr:uid="{81C891EE-95DF-43EE-8AE0-5EB3187025E0}"/>
    <cellStyle name="標準 5 2 3 2 7 2" xfId="1120" xr:uid="{4F1B5E87-A71F-4607-86BE-FBADC58EA0CB}"/>
    <cellStyle name="標準 5 2 3 2 7 2 2" xfId="1121" xr:uid="{55F5E47B-2652-47C7-989B-53F7D2C1D949}"/>
    <cellStyle name="標準 5 2 3 2 7 2 2 2" xfId="2675" xr:uid="{198D9FAD-E66F-412A-82AD-6EA66BFDA21C}"/>
    <cellStyle name="標準 5 2 3 2 7 2 3" xfId="2674" xr:uid="{799A6A2A-DBAE-45F2-9A2F-4A7D1D837008}"/>
    <cellStyle name="標準 5 2 3 2 7 3" xfId="1122" xr:uid="{F147CDEF-91B9-4134-BE8A-A146502E418C}"/>
    <cellStyle name="標準 5 2 3 2 7 3 2" xfId="2676" xr:uid="{8795170B-1769-46BB-985E-8540AF6B29D7}"/>
    <cellStyle name="標準 5 2 3 2 7 4" xfId="2673" xr:uid="{BA2091AD-301C-45F9-84F3-D0F776A21160}"/>
    <cellStyle name="標準 5 2 3 2 8" xfId="1123" xr:uid="{CF6BAC62-0690-444D-9D4D-E4C9A24E4390}"/>
    <cellStyle name="標準 5 2 3 2 8 2" xfId="1124" xr:uid="{6EC75B5D-5CAB-4A9E-AA11-C74D605B3B07}"/>
    <cellStyle name="標準 5 2 3 2 8 2 2" xfId="1125" xr:uid="{6DA9533A-C6B0-4FC9-BA86-89352D5B9F88}"/>
    <cellStyle name="標準 5 2 3 2 8 2 2 2" xfId="2679" xr:uid="{22924E1E-95E2-446B-A263-4B21C375219A}"/>
    <cellStyle name="標準 5 2 3 2 8 2 3" xfId="2678" xr:uid="{9166C753-ACB4-4144-A59A-629AFA05C848}"/>
    <cellStyle name="標準 5 2 3 2 8 3" xfId="1126" xr:uid="{F5374268-D66E-4B13-AE63-C34EA1E0F6FC}"/>
    <cellStyle name="標準 5 2 3 2 8 3 2" xfId="2680" xr:uid="{EFEC5EDC-9826-41D1-97FF-3EE6E76AE857}"/>
    <cellStyle name="標準 5 2 3 2 8 4" xfId="2677" xr:uid="{22ED3797-0ED5-49D1-8928-AD5156B99BAB}"/>
    <cellStyle name="標準 5 2 3 2 9" xfId="1127" xr:uid="{DD502116-3904-4E3C-ADBE-2BAA5FE90369}"/>
    <cellStyle name="標準 5 2 3 2 9 2" xfId="1128" xr:uid="{F39B8E5A-058F-419C-AD06-36197C2BC9B1}"/>
    <cellStyle name="標準 5 2 3 2 9 2 2" xfId="1129" xr:uid="{F75B0569-A57B-46A4-A76E-1DC62DE70036}"/>
    <cellStyle name="標準 5 2 3 2 9 2 2 2" xfId="2683" xr:uid="{BF3EFF13-F58B-426E-B825-BC1B0F765A96}"/>
    <cellStyle name="標準 5 2 3 2 9 2 3" xfId="2682" xr:uid="{1B214A9A-4C9F-476A-9B08-4F2FB8096EB2}"/>
    <cellStyle name="標準 5 2 3 2 9 3" xfId="1130" xr:uid="{776A309E-B1A9-423D-8D4F-FADC755A2C1E}"/>
    <cellStyle name="標準 5 2 3 2 9 3 2" xfId="2684" xr:uid="{A3474E5F-CD19-43AF-8DA0-61CB08371AD6}"/>
    <cellStyle name="標準 5 2 3 2 9 4" xfId="2681" xr:uid="{3AB94388-ADC3-4972-8876-15350FDE12BA}"/>
    <cellStyle name="標準 5 2 3 2_データレイアウト" xfId="1131" xr:uid="{8BE29736-7BCF-46A2-9D26-01EB02F7606F}"/>
    <cellStyle name="標準 5 2 3 3" xfId="1132" xr:uid="{4F8BE968-281C-4E82-BC8D-6A213154CC06}"/>
    <cellStyle name="標準 5 2 3 3 2" xfId="1133" xr:uid="{22B925C7-B4BE-4778-B002-CACA6A9DD1AC}"/>
    <cellStyle name="標準 5 2 3 3 3" xfId="2685" xr:uid="{09ABD892-3377-4FB5-8E19-DF68C0B1C6DC}"/>
    <cellStyle name="標準 5 2 3 3_データレイアウト" xfId="1134" xr:uid="{BCB6A33A-DCFC-4C20-A5EF-D1F17EA8C88B}"/>
    <cellStyle name="標準 5 2 3 4" xfId="1135" xr:uid="{CD9209AD-BF54-4D9C-B1D2-F5CC766F9D95}"/>
    <cellStyle name="標準 5 2 3 4 2" xfId="1136" xr:uid="{948B1B52-5F92-436E-B84F-68BC7D305F9E}"/>
    <cellStyle name="標準 5 2 3 4 3" xfId="2686" xr:uid="{9496518A-DB25-42C9-B9BB-DF75108875B1}"/>
    <cellStyle name="標準 5 2 3 4_データレイアウト" xfId="1137" xr:uid="{4680A6A3-0E03-4991-89EF-A5FE5AF75847}"/>
    <cellStyle name="標準 5 2 3 5" xfId="1138" xr:uid="{9098F3DB-0DB4-417A-8719-AFC1675F9DA5}"/>
    <cellStyle name="標準 5 2 3 6" xfId="1139" xr:uid="{95D07BA8-E7A9-4F3C-9D2C-5C69DE298A01}"/>
    <cellStyle name="標準 5 2 3 6 2" xfId="1140" xr:uid="{6EBF8FBD-14DF-4659-A3B6-4944C571937B}"/>
    <cellStyle name="標準 5 2 3 6 2 2" xfId="1141" xr:uid="{93BD763E-B124-4584-BE29-5EDB9033D906}"/>
    <cellStyle name="標準 5 2 3 6 2 2 2" xfId="2689" xr:uid="{FFA31F67-7CC6-4071-92AC-27D6881D7664}"/>
    <cellStyle name="標準 5 2 3 6 2 3" xfId="2688" xr:uid="{6892CD01-81DA-49B8-9586-D0524136ACED}"/>
    <cellStyle name="標準 5 2 3 6 3" xfId="1142" xr:uid="{0E4C3656-E730-4A15-9D4B-C9081AB5F39F}"/>
    <cellStyle name="標準 5 2 3 6 3 2" xfId="2690" xr:uid="{D088D427-12AC-44C8-B118-CF834C6F3971}"/>
    <cellStyle name="標準 5 2 3 6 4" xfId="2687" xr:uid="{B59A001C-46C7-47DC-86BC-9D1763FA2AD1}"/>
    <cellStyle name="標準 5 2 3 7" xfId="1143" xr:uid="{16B28EF9-9954-4626-BE15-A5DEC00820E8}"/>
    <cellStyle name="標準 5 2 3 7 2" xfId="1144" xr:uid="{1DD09EF9-62F6-4A13-824F-53B9442B8B29}"/>
    <cellStyle name="標準 5 2 3 7 2 2" xfId="1145" xr:uid="{72F0BED6-0BCF-41F4-8344-30D1EEEA4628}"/>
    <cellStyle name="標準 5 2 3 7 2 2 2" xfId="2693" xr:uid="{7B794F14-19B6-4D90-9CC2-3B58E1F6C78A}"/>
    <cellStyle name="標準 5 2 3 7 2 3" xfId="2692" xr:uid="{FB008817-7705-4208-B7AC-FB4062BD2029}"/>
    <cellStyle name="標準 5 2 3 7 3" xfId="1146" xr:uid="{892F2F39-2809-48CB-BDAE-52E0CFE25350}"/>
    <cellStyle name="標準 5 2 3 7 3 2" xfId="2694" xr:uid="{DF4308BD-C3DE-4008-A154-7A29D19EC797}"/>
    <cellStyle name="標準 5 2 3 7 4" xfId="2691" xr:uid="{9CA1E59E-BFC6-42E7-B902-A680C56152C4}"/>
    <cellStyle name="標準 5 2 3 8" xfId="1147" xr:uid="{22E766C6-6DFB-40D6-A5F9-4F41F1D9FD1F}"/>
    <cellStyle name="標準 5 2 3 8 2" xfId="1148" xr:uid="{B86453F1-C897-42DC-8281-B3B7D9D0395D}"/>
    <cellStyle name="標準 5 2 3 8 2 2" xfId="1149" xr:uid="{6B59EEEC-0DD7-4340-BCEE-CF7932663C2D}"/>
    <cellStyle name="標準 5 2 3 8 2 2 2" xfId="2697" xr:uid="{EEA10250-F600-4CC8-B25B-13E1EE8ACA80}"/>
    <cellStyle name="標準 5 2 3 8 2 3" xfId="2696" xr:uid="{1C75E07E-37D3-4377-8429-25CACA104807}"/>
    <cellStyle name="標準 5 2 3 8 3" xfId="1150" xr:uid="{688977F5-C953-4408-8401-62BB81CCB12B}"/>
    <cellStyle name="標準 5 2 3 8 3 2" xfId="2698" xr:uid="{84C853AC-BAEB-4D72-BB9B-2E0B534A74E3}"/>
    <cellStyle name="標準 5 2 3 8 4" xfId="2695" xr:uid="{A9E92C17-76EC-4795-A43E-31E54FF1F13D}"/>
    <cellStyle name="標準 5 2 3 9" xfId="1151" xr:uid="{37B32A82-3BC4-401C-8A3C-615DA03960A8}"/>
    <cellStyle name="標準 5 2 3 9 2" xfId="1152" xr:uid="{34CB7E41-E202-4907-BF71-F7DF46B33C2E}"/>
    <cellStyle name="標準 5 2 3 9 2 2" xfId="1153" xr:uid="{492436E9-BD0D-496C-973D-CB43616E1EFA}"/>
    <cellStyle name="標準 5 2 3 9 2 2 2" xfId="2701" xr:uid="{93FCA3AD-6B2E-430E-BF14-3F4BD72E0217}"/>
    <cellStyle name="標準 5 2 3 9 2 3" xfId="2700" xr:uid="{A72EFE84-1712-4F71-B36B-3E9608114B1D}"/>
    <cellStyle name="標準 5 2 3 9 3" xfId="1154" xr:uid="{F010BD8D-256A-44A7-9942-1935D4CA7FF8}"/>
    <cellStyle name="標準 5 2 3 9 3 2" xfId="2702" xr:uid="{D38125CF-62B3-4A39-9995-C130851D9D3B}"/>
    <cellStyle name="標準 5 2 3 9 4" xfId="2699" xr:uid="{0A48AC88-6CCA-4AC0-A0A6-8AA5A1C75F9E}"/>
    <cellStyle name="標準 5 2 3_データレイアウト" xfId="1155" xr:uid="{8DF964E2-3F15-4988-AE73-BEF8E836315D}"/>
    <cellStyle name="標準 5 2 4" xfId="1156" xr:uid="{B752FE0C-F0A3-45AE-B548-9FC52DF94F70}"/>
    <cellStyle name="標準 5 2 4 10" xfId="1157" xr:uid="{1AE50A2C-31A9-4CC2-8B40-AA77DDCA6F63}"/>
    <cellStyle name="標準 5 2 4 10 2" xfId="1158" xr:uid="{BE39084F-795C-42D0-9F2E-A87619AB9AEC}"/>
    <cellStyle name="標準 5 2 4 10 2 2" xfId="1159" xr:uid="{DD332A2A-0460-46E3-BBFF-BB4F476EF5B0}"/>
    <cellStyle name="標準 5 2 4 10 2 2 2" xfId="2706" xr:uid="{004B20A4-617E-4400-8F61-0B2A56D99A4A}"/>
    <cellStyle name="標準 5 2 4 10 2 3" xfId="2705" xr:uid="{9287D9B3-859C-4A65-A452-306E3C2D870B}"/>
    <cellStyle name="標準 5 2 4 10 3" xfId="1160" xr:uid="{7627B2F0-4834-4E82-8DD8-CF59DE52EAE6}"/>
    <cellStyle name="標準 5 2 4 10 3 2" xfId="2707" xr:uid="{D4944CCB-BE35-433F-A1C3-B4D3639B3D0A}"/>
    <cellStyle name="標準 5 2 4 10 4" xfId="2704" xr:uid="{201EFFF6-117C-46BC-825A-62629362EC96}"/>
    <cellStyle name="標準 5 2 4 11" xfId="1161" xr:uid="{19847AFF-FD85-4F2F-9D7B-B1DA336E3297}"/>
    <cellStyle name="標準 5 2 4 11 2" xfId="1162" xr:uid="{990391E0-53BB-4E2B-8920-B333D380E2F1}"/>
    <cellStyle name="標準 5 2 4 11 2 2" xfId="2709" xr:uid="{1E21794B-B9EB-47C5-B064-C337DABDCF1B}"/>
    <cellStyle name="標準 5 2 4 11 3" xfId="2708" xr:uid="{B30A940C-B89A-42CF-B698-28EABD30F1D0}"/>
    <cellStyle name="標準 5 2 4 12" xfId="1163" xr:uid="{DE6CECFC-1676-4FC3-8FB9-7FD6B042F503}"/>
    <cellStyle name="標準 5 2 4 12 2" xfId="2710" xr:uid="{92C5A8D6-63EB-41A3-9AB2-0B49CB2EF4B0}"/>
    <cellStyle name="標準 5 2 4 13" xfId="2703" xr:uid="{43EE1D2D-1A6F-46A5-B294-749C53D05079}"/>
    <cellStyle name="標準 5 2 4 2" xfId="1164" xr:uid="{284BCD3F-BCD5-44DC-9290-BE4CB5532E68}"/>
    <cellStyle name="標準 5 2 4 2 2" xfId="1165" xr:uid="{90FBF364-1AD6-43CB-85F1-E6ECC1763BE8}"/>
    <cellStyle name="標準 5 2 4 2 3" xfId="2711" xr:uid="{74C8403D-5352-4CFC-86D1-9CA22863919E}"/>
    <cellStyle name="標準 5 2 4 2_データレイアウト" xfId="1166" xr:uid="{7C05DE1A-80B5-47F0-8F07-2E74AFE7EE5B}"/>
    <cellStyle name="標準 5 2 4 3" xfId="1167" xr:uid="{E41A24E0-8769-4FEE-9A80-D06AA62A0EC9}"/>
    <cellStyle name="標準 5 2 4 3 2" xfId="1168" xr:uid="{D59AA875-AD19-4546-A084-11503F02E68C}"/>
    <cellStyle name="標準 5 2 4 3 3" xfId="2712" xr:uid="{F46F4A7F-E59C-400A-9D86-8C48EB1F90D8}"/>
    <cellStyle name="標準 5 2 4 3_データレイアウト" xfId="1169" xr:uid="{C2B7A972-5DF8-4575-88E0-2155449431B7}"/>
    <cellStyle name="標準 5 2 4 4" xfId="1170" xr:uid="{5C2F2699-3964-4F66-B70C-7397825C07BD}"/>
    <cellStyle name="標準 5 2 4 5" xfId="1171" xr:uid="{DB304E1F-7251-4ABD-A28C-67069C86B46D}"/>
    <cellStyle name="標準 5 2 4 5 2" xfId="1172" xr:uid="{B0960F83-289B-4E9B-9CBA-FDACD987F434}"/>
    <cellStyle name="標準 5 2 4 5 2 2" xfId="1173" xr:uid="{258C4D65-DC85-475D-8DA1-5402E8447EB5}"/>
    <cellStyle name="標準 5 2 4 5 2 2 2" xfId="2715" xr:uid="{B17CEA80-0519-4284-95A0-A02EA0806E2B}"/>
    <cellStyle name="標準 5 2 4 5 2 3" xfId="2714" xr:uid="{35A7E6B2-254F-492C-97CC-A1048136BF7A}"/>
    <cellStyle name="標準 5 2 4 5 3" xfId="1174" xr:uid="{96ED6E21-97DE-40C4-8FBB-1E8D7BA30FB3}"/>
    <cellStyle name="標準 5 2 4 5 3 2" xfId="2716" xr:uid="{51059EE6-5C3B-43F1-9BC8-1953600ACCC1}"/>
    <cellStyle name="標準 5 2 4 5 4" xfId="2713" xr:uid="{99D77AD7-91E8-4075-997B-C488650D1FCB}"/>
    <cellStyle name="標準 5 2 4 6" xfId="1175" xr:uid="{D8B939E8-6745-4C1A-A44B-173850D05852}"/>
    <cellStyle name="標準 5 2 4 6 2" xfId="1176" xr:uid="{0636D859-A453-41BF-B714-96B956A894B2}"/>
    <cellStyle name="標準 5 2 4 6 2 2" xfId="1177" xr:uid="{2BC12819-FA4E-4C3F-8EBF-49C941398861}"/>
    <cellStyle name="標準 5 2 4 6 2 2 2" xfId="2719" xr:uid="{C197A6BF-D707-4FAB-B1FE-E01273A4B943}"/>
    <cellStyle name="標準 5 2 4 6 2 3" xfId="2718" xr:uid="{20E1B697-4163-4E59-8FE6-2EC94C271859}"/>
    <cellStyle name="標準 5 2 4 6 3" xfId="1178" xr:uid="{71C0345C-B978-4B62-ACB2-8C1765C3D238}"/>
    <cellStyle name="標準 5 2 4 6 3 2" xfId="2720" xr:uid="{1634F994-266F-4F16-9E2D-2E0B082B7E36}"/>
    <cellStyle name="標準 5 2 4 6 4" xfId="2717" xr:uid="{2E3446C2-6EC1-4E5D-B837-BC9465C86AFD}"/>
    <cellStyle name="標準 5 2 4 7" xfId="1179" xr:uid="{31CDB457-0978-40DF-B07A-10F46E9D6481}"/>
    <cellStyle name="標準 5 2 4 7 2" xfId="1180" xr:uid="{D847BE1B-499E-4D4B-8F60-3F571E070CEC}"/>
    <cellStyle name="標準 5 2 4 7 2 2" xfId="1181" xr:uid="{7518A511-4395-4F12-9D03-7A1D5308545C}"/>
    <cellStyle name="標準 5 2 4 7 2 2 2" xfId="2723" xr:uid="{E9A6670F-74CF-4E52-807D-C7AA66205976}"/>
    <cellStyle name="標準 5 2 4 7 2 3" xfId="2722" xr:uid="{4092949D-D9E2-44BF-BB5F-1EB9D18674F7}"/>
    <cellStyle name="標準 5 2 4 7 3" xfId="1182" xr:uid="{A8C47FC1-ECCC-47A9-9258-DF65983BA44E}"/>
    <cellStyle name="標準 5 2 4 7 3 2" xfId="2724" xr:uid="{14BDECBE-1D38-49AB-9E48-FFB46F28641E}"/>
    <cellStyle name="標準 5 2 4 7 4" xfId="2721" xr:uid="{5518EB9B-E82C-4C2B-BA49-5805A017EE18}"/>
    <cellStyle name="標準 5 2 4 8" xfId="1183" xr:uid="{410450CA-63B7-464A-A709-4D97FE1D1709}"/>
    <cellStyle name="標準 5 2 4 8 2" xfId="1184" xr:uid="{CD22CC2B-FAFC-40AD-AA86-958CA05E515F}"/>
    <cellStyle name="標準 5 2 4 8 2 2" xfId="1185" xr:uid="{5E416233-05F1-4F9D-BC8E-17CA870AFEEC}"/>
    <cellStyle name="標準 5 2 4 8 2 2 2" xfId="2727" xr:uid="{94DBA94B-8BFE-4A41-AAA4-156850183A61}"/>
    <cellStyle name="標準 5 2 4 8 2 3" xfId="2726" xr:uid="{EDE00315-56CC-4D84-B6AF-E729618E2238}"/>
    <cellStyle name="標準 5 2 4 8 3" xfId="1186" xr:uid="{340959A1-7E48-4D97-A5F9-407704425547}"/>
    <cellStyle name="標準 5 2 4 8 3 2" xfId="2728" xr:uid="{04AF6100-BF9B-4C22-99F9-AC9ECC78ECE9}"/>
    <cellStyle name="標準 5 2 4 8 4" xfId="2725" xr:uid="{1FD8FC6D-77B1-4417-9C08-30480344BDC1}"/>
    <cellStyle name="標準 5 2 4 9" xfId="1187" xr:uid="{FB67B1DD-55C9-4FDB-9927-EF8389358A27}"/>
    <cellStyle name="標準 5 2 4 9 2" xfId="1188" xr:uid="{7B2C94AD-1D5B-42A2-9B58-3FCCB8E9FCBB}"/>
    <cellStyle name="標準 5 2 4 9 2 2" xfId="1189" xr:uid="{C43CCBB0-5A0F-44D3-9FAF-E3037D0DDFE8}"/>
    <cellStyle name="標準 5 2 4 9 2 2 2" xfId="2731" xr:uid="{D924C3DE-95D5-45DC-983C-D8000DDABF6C}"/>
    <cellStyle name="標準 5 2 4 9 2 3" xfId="2730" xr:uid="{47FF6D8A-8DCB-4150-967D-B8D614B0DAE4}"/>
    <cellStyle name="標準 5 2 4 9 3" xfId="1190" xr:uid="{47EDD172-FE3D-4F7F-9AB2-452EFF359276}"/>
    <cellStyle name="標準 5 2 4 9 3 2" xfId="2732" xr:uid="{52CF3D5F-47DC-413C-B81F-94AB21FC8603}"/>
    <cellStyle name="標準 5 2 4 9 4" xfId="2729" xr:uid="{594B9E49-C118-4AC3-A567-B6CB25781761}"/>
    <cellStyle name="標準 5 2 4_データレイアウト" xfId="1191" xr:uid="{D459BCE8-9E10-4083-9218-BB8A284D3B9B}"/>
    <cellStyle name="標準 5 2 5" xfId="1192" xr:uid="{851E908B-35F1-49DB-822E-935C0C0E8DBB}"/>
    <cellStyle name="標準 5 2 5 2" xfId="1193" xr:uid="{FA12367E-21B8-4C9D-AAE9-80BE7F1AA0F6}"/>
    <cellStyle name="標準 5 2 5 3" xfId="2733" xr:uid="{7BF217CC-94CE-493B-8DDA-D5E4BC3C38BC}"/>
    <cellStyle name="標準 5 2 5_データレイアウト" xfId="1194" xr:uid="{474F14FC-DF17-4868-B93B-DC6FDC57FA97}"/>
    <cellStyle name="標準 5 2 6" xfId="1195" xr:uid="{348DDC55-E02C-473D-8CDC-18E90C63B33C}"/>
    <cellStyle name="標準 5 2 6 2" xfId="1196" xr:uid="{80753B26-B445-4D99-BBBC-33D76EAA1625}"/>
    <cellStyle name="標準 5 2 6 3" xfId="2734" xr:uid="{1554EDC6-F291-4091-B27A-8B461013740B}"/>
    <cellStyle name="標準 5 2 6_データレイアウト" xfId="1197" xr:uid="{8865D787-DECD-42C7-A625-D87DD1715F39}"/>
    <cellStyle name="標準 5 2 7" xfId="1198" xr:uid="{92E85231-56A6-464B-96D6-B0CE580E6BB1}"/>
    <cellStyle name="標準 5 2 8" xfId="1199" xr:uid="{D2327335-E4C0-4E50-A3E8-A7C4BE057305}"/>
    <cellStyle name="標準 5 2 8 2" xfId="1200" xr:uid="{F3517325-F82B-4B16-BBF2-0D946FD55B81}"/>
    <cellStyle name="標準 5 2 8 2 2" xfId="1201" xr:uid="{64C5FF32-C436-4B76-B1FA-62696342684E}"/>
    <cellStyle name="標準 5 2 8 2 2 2" xfId="2737" xr:uid="{F80BA92A-287A-4B16-94D8-28C44648BAD6}"/>
    <cellStyle name="標準 5 2 8 2 3" xfId="2736" xr:uid="{550F0AB6-2A46-433D-8382-AF24210BD8DA}"/>
    <cellStyle name="標準 5 2 8 3" xfId="1202" xr:uid="{1593657A-28C3-41E6-BE49-BBFEB05D80C6}"/>
    <cellStyle name="標準 5 2 8 3 2" xfId="2738" xr:uid="{84705F3E-0511-4C7D-879C-B4132AAF2DF1}"/>
    <cellStyle name="標準 5 2 8 4" xfId="2735" xr:uid="{729DAEE3-E0E0-42C6-BB07-96F3A76F10F8}"/>
    <cellStyle name="標準 5 2 9" xfId="1203" xr:uid="{FD66D1DF-D685-4EFD-B6F3-3C83AC5B1C95}"/>
    <cellStyle name="標準 5 2 9 2" xfId="1204" xr:uid="{71029CAC-ACE4-4202-962C-A48036789585}"/>
    <cellStyle name="標準 5 2 9 2 2" xfId="1205" xr:uid="{A0B7D132-AD74-4C12-AC53-AAB19DEE54C9}"/>
    <cellStyle name="標準 5 2 9 2 2 2" xfId="2741" xr:uid="{C1FEA931-3FCC-4699-B190-5F1CD4044B88}"/>
    <cellStyle name="標準 5 2 9 2 3" xfId="2740" xr:uid="{1937CB57-C5B6-457C-80D6-616B9541FCDA}"/>
    <cellStyle name="標準 5 2 9 3" xfId="1206" xr:uid="{5E10BAD1-830F-4177-9665-65F1E5E5C0FB}"/>
    <cellStyle name="標準 5 2 9 3 2" xfId="2742" xr:uid="{4B588BD6-C3D8-43A2-A744-C02FD33790C1}"/>
    <cellStyle name="標準 5 2 9 4" xfId="2739" xr:uid="{8C085783-2200-4FDB-A7EE-BBE44B1EC980}"/>
    <cellStyle name="標準 5 2_Sheet3" xfId="1207" xr:uid="{B7BF0FA9-D01C-4420-BC9A-EC5BE740E8D6}"/>
    <cellStyle name="標準 5 3" xfId="1208" xr:uid="{A8D2F42A-2B2B-4B9A-92C7-5EC3BB41A54B}"/>
    <cellStyle name="標準 5 3 10" xfId="1209" xr:uid="{57644844-5C29-47C6-B0ED-A41E1197BB99}"/>
    <cellStyle name="標準 5 3 10 2" xfId="1210" xr:uid="{CD2F4063-D88F-4A67-BA5B-1A48677B3706}"/>
    <cellStyle name="標準 5 3 10 2 2" xfId="1211" xr:uid="{B946C9E2-AFEC-446E-BE5F-CA5C7DBE2FF8}"/>
    <cellStyle name="標準 5 3 10 2 2 2" xfId="2746" xr:uid="{BBCAF90B-34AA-4D46-B4E0-2B380EE79D01}"/>
    <cellStyle name="標準 5 3 10 2 3" xfId="2745" xr:uid="{5C4914AE-E611-4DC6-B4DF-EB77727D0BC7}"/>
    <cellStyle name="標準 5 3 10 3" xfId="1212" xr:uid="{9915465B-115B-4793-AEAA-506EBF2A2E77}"/>
    <cellStyle name="標準 5 3 10 3 2" xfId="2747" xr:uid="{758B5C64-46AD-4142-A3FA-666F3389AF0C}"/>
    <cellStyle name="標準 5 3 10 4" xfId="2744" xr:uid="{BAC3C0FC-215A-4298-B164-AF2C8FC1682B}"/>
    <cellStyle name="標準 5 3 11" xfId="1213" xr:uid="{56D1368F-E361-445D-8DA8-17E2727E2AE9}"/>
    <cellStyle name="標準 5 3 11 2" xfId="1214" xr:uid="{5C88D904-18F6-4349-B3CB-1900144C013A}"/>
    <cellStyle name="標準 5 3 11 2 2" xfId="2749" xr:uid="{6BAA76BB-ED11-4EB4-80DF-893BB0DB2898}"/>
    <cellStyle name="標準 5 3 11 3" xfId="2748" xr:uid="{C7FACDCC-CDB1-459A-9217-0286C884C206}"/>
    <cellStyle name="標準 5 3 12" xfId="1215" xr:uid="{F79BF5ED-4458-498E-9BD1-1B437BBF9019}"/>
    <cellStyle name="標準 5 3 12 2" xfId="2750" xr:uid="{09516521-9095-499D-8160-D69DBD068ADE}"/>
    <cellStyle name="標準 5 3 13" xfId="2743" xr:uid="{DF0D780D-6266-4FD6-BEBC-22F0967F5B12}"/>
    <cellStyle name="標準 5 3 2" xfId="1216" xr:uid="{70AF31BD-3319-47F7-8590-C2CA1B9A7DAF}"/>
    <cellStyle name="標準 5 3 2 10" xfId="1217" xr:uid="{51362F2F-3B81-430B-A645-49D52F7544A2}"/>
    <cellStyle name="標準 5 3 2 10 2" xfId="1218" xr:uid="{1FF69961-4788-459A-B23E-D58D4DF8B839}"/>
    <cellStyle name="標準 5 3 2 10 2 2" xfId="1219" xr:uid="{ECC890E7-59BE-489E-8BDC-41631200AF17}"/>
    <cellStyle name="標準 5 3 2 10 2 2 2" xfId="2754" xr:uid="{144B257E-700A-4DDD-BE9B-685A27BF1C83}"/>
    <cellStyle name="標準 5 3 2 10 2 3" xfId="2753" xr:uid="{7F644E9E-749A-4E50-A540-FA832917E7F5}"/>
    <cellStyle name="標準 5 3 2 10 3" xfId="1220" xr:uid="{3EE484A6-6AFB-4920-8838-927E6384054E}"/>
    <cellStyle name="標準 5 3 2 10 3 2" xfId="2755" xr:uid="{AF77212F-6F61-4E86-A907-D198399F8A8D}"/>
    <cellStyle name="標準 5 3 2 10 4" xfId="2752" xr:uid="{4213F4E8-D243-4AE1-B138-241009F90247}"/>
    <cellStyle name="標準 5 3 2 11" xfId="1221" xr:uid="{4D8E4212-B79C-4879-B1C8-9F41B34F2BBA}"/>
    <cellStyle name="標準 5 3 2 11 2" xfId="1222" xr:uid="{C97EE61F-03ED-4732-AB41-FF034362253B}"/>
    <cellStyle name="標準 5 3 2 11 2 2" xfId="2757" xr:uid="{294C5518-D75D-40CA-9526-4A2E7F2E02FF}"/>
    <cellStyle name="標準 5 3 2 11 3" xfId="2756" xr:uid="{94C645DA-D188-4F02-8152-CC2B8ABFDB4B}"/>
    <cellStyle name="標準 5 3 2 12" xfId="1223" xr:uid="{4A5EE140-54AF-4C9E-8B53-93DF802DFD01}"/>
    <cellStyle name="標準 5 3 2 12 2" xfId="2758" xr:uid="{8AFD89F4-250F-40C8-AAE9-58E125CDFF01}"/>
    <cellStyle name="標準 5 3 2 13" xfId="2751" xr:uid="{0AFB653A-36ED-402B-85A3-3BE2DE5210C1}"/>
    <cellStyle name="標準 5 3 2 2" xfId="1224" xr:uid="{6DB603F0-92F5-4232-BEBF-F78D5BF73326}"/>
    <cellStyle name="標準 5 3 2 2 10" xfId="1225" xr:uid="{3FA48D93-40DE-4B40-A143-3D74D4B58A51}"/>
    <cellStyle name="標準 5 3 2 2 10 2" xfId="1226" xr:uid="{FC13B450-8DEA-4256-B3E5-04D42F6EF685}"/>
    <cellStyle name="標準 5 3 2 2 10 2 2" xfId="1227" xr:uid="{2404CBD7-6C3A-4B9F-B04A-032B209E7B6B}"/>
    <cellStyle name="標準 5 3 2 2 10 2 2 2" xfId="2762" xr:uid="{131FA5EB-0114-4CC2-BF2F-BEAB90B3ABA7}"/>
    <cellStyle name="標準 5 3 2 2 10 2 3" xfId="2761" xr:uid="{103C0C33-45FF-4075-AACA-148BEC165402}"/>
    <cellStyle name="標準 5 3 2 2 10 3" xfId="1228" xr:uid="{82AE7D08-0170-4D3A-B22C-FAFD9AF8ACA8}"/>
    <cellStyle name="標準 5 3 2 2 10 3 2" xfId="2763" xr:uid="{A8E3080B-D9D2-4417-B71D-AAE1AB1FD80C}"/>
    <cellStyle name="標準 5 3 2 2 10 4" xfId="2760" xr:uid="{D4877BE2-F12C-4875-8133-B96FF648F72C}"/>
    <cellStyle name="標準 5 3 2 2 11" xfId="1229" xr:uid="{262A8A5D-A4A7-4E63-B4CA-6D4B3267ACD7}"/>
    <cellStyle name="標準 5 3 2 2 11 2" xfId="1230" xr:uid="{256C01D5-4509-4402-8AA8-EC995EAA0DEF}"/>
    <cellStyle name="標準 5 3 2 2 11 2 2" xfId="2765" xr:uid="{CF3BA8C5-E116-46F6-A10B-E9AE4B99F86E}"/>
    <cellStyle name="標準 5 3 2 2 11 3" xfId="2764" xr:uid="{7124F2CC-2DC2-4303-974C-23F4C1B277EF}"/>
    <cellStyle name="標準 5 3 2 2 12" xfId="1231" xr:uid="{AB3B9CE6-640E-40D9-9689-7F90007E1453}"/>
    <cellStyle name="標準 5 3 2 2 12 2" xfId="2766" xr:uid="{7DCC1F5D-B2E2-47C2-9323-9D146482F01E}"/>
    <cellStyle name="標準 5 3 2 2 13" xfId="2759" xr:uid="{CDE609EC-9605-4D6F-802F-2F144A1055D2}"/>
    <cellStyle name="標準 5 3 2 2 2" xfId="1232" xr:uid="{A4760B40-39D6-4F07-B5BC-409292031374}"/>
    <cellStyle name="標準 5 3 2 2 2 2" xfId="1233" xr:uid="{B2D71DB7-38F5-48BA-9F51-487979C78F6B}"/>
    <cellStyle name="標準 5 3 2 2 2 3" xfId="2767" xr:uid="{5A30D8A3-37B7-4538-BEB7-6A234ACE103E}"/>
    <cellStyle name="標準 5 3 2 2 2_データレイアウト" xfId="1234" xr:uid="{7BC8D988-8E74-45E4-8859-149398BB2DE1}"/>
    <cellStyle name="標準 5 3 2 2 3" xfId="1235" xr:uid="{BCB9882F-22A0-4CE4-AED5-CBF7B9058073}"/>
    <cellStyle name="標準 5 3 2 2 3 2" xfId="1236" xr:uid="{F29DBE3E-FB59-4C2E-ADB0-A6CF2AA8C725}"/>
    <cellStyle name="標準 5 3 2 2 3 3" xfId="2768" xr:uid="{467CA722-2082-4CA6-ADA8-E88C34902380}"/>
    <cellStyle name="標準 5 3 2 2 3_データレイアウト" xfId="1237" xr:uid="{78EB641F-A5B5-46A7-A16E-FB33D4228B94}"/>
    <cellStyle name="標準 5 3 2 2 4" xfId="1238" xr:uid="{C05E18CD-196A-4380-9B71-19F505BC4DEE}"/>
    <cellStyle name="標準 5 3 2 2 5" xfId="1239" xr:uid="{D390C79E-C431-4281-89D8-FAAF644C8D52}"/>
    <cellStyle name="標準 5 3 2 2 5 2" xfId="1240" xr:uid="{9F55E50D-9817-4B8F-ACC5-19133219D7C2}"/>
    <cellStyle name="標準 5 3 2 2 5 2 2" xfId="1241" xr:uid="{6D297819-5838-453B-B085-FED82C09807E}"/>
    <cellStyle name="標準 5 3 2 2 5 2 2 2" xfId="2771" xr:uid="{6D9B98BC-9F50-4EDC-82C2-C8C8F8087319}"/>
    <cellStyle name="標準 5 3 2 2 5 2 3" xfId="2770" xr:uid="{6712193D-09C0-479E-AE87-9435DDC4335D}"/>
    <cellStyle name="標準 5 3 2 2 5 3" xfId="1242" xr:uid="{600E800D-84D9-4F56-93EC-74D16E92BCD9}"/>
    <cellStyle name="標準 5 3 2 2 5 3 2" xfId="2772" xr:uid="{51227F13-5418-4BE3-A0AE-44887E9590A5}"/>
    <cellStyle name="標準 5 3 2 2 5 4" xfId="2769" xr:uid="{7F516AAF-483B-468A-BA87-05D4C5E9F04B}"/>
    <cellStyle name="標準 5 3 2 2 6" xfId="1243" xr:uid="{CCFF8223-F30A-4B9B-A48B-8B20AD9DBC4E}"/>
    <cellStyle name="標準 5 3 2 2 6 2" xfId="1244" xr:uid="{7C301976-A14D-4DFD-944D-00710CA92451}"/>
    <cellStyle name="標準 5 3 2 2 6 2 2" xfId="1245" xr:uid="{9E5E311E-6C18-40E1-A682-8E0F8347563F}"/>
    <cellStyle name="標準 5 3 2 2 6 2 2 2" xfId="2775" xr:uid="{F6171CA5-22CE-4BCF-98F0-0189E4ADC95C}"/>
    <cellStyle name="標準 5 3 2 2 6 2 3" xfId="2774" xr:uid="{61686BDF-36DA-49B3-9E1C-3DC5A4C8EC86}"/>
    <cellStyle name="標準 5 3 2 2 6 3" xfId="1246" xr:uid="{BACCDBDB-E391-4F2D-8357-82AD8976E4F4}"/>
    <cellStyle name="標準 5 3 2 2 6 3 2" xfId="2776" xr:uid="{042E9A86-2373-466A-98F7-EA5E8A18BA55}"/>
    <cellStyle name="標準 5 3 2 2 6 4" xfId="2773" xr:uid="{A8BFCCE0-9F64-4031-8925-D767A60033E3}"/>
    <cellStyle name="標準 5 3 2 2 7" xfId="1247" xr:uid="{ADD53BBD-B105-4187-AF23-A2ADC7A28544}"/>
    <cellStyle name="標準 5 3 2 2 7 2" xfId="1248" xr:uid="{E1A807AB-A1D7-4312-B76C-EF774743A4CE}"/>
    <cellStyle name="標準 5 3 2 2 7 2 2" xfId="1249" xr:uid="{FFA7CAD0-108C-48B3-8368-4C483A1599E2}"/>
    <cellStyle name="標準 5 3 2 2 7 2 2 2" xfId="2779" xr:uid="{64AF04D1-2268-44C1-9F93-94509F2B4204}"/>
    <cellStyle name="標準 5 3 2 2 7 2 3" xfId="2778" xr:uid="{5DE42E33-E683-4D2B-A559-9D06C4612FCE}"/>
    <cellStyle name="標準 5 3 2 2 7 3" xfId="1250" xr:uid="{7E4BF57D-6A52-4DEE-BD1A-172CBB251DB4}"/>
    <cellStyle name="標準 5 3 2 2 7 3 2" xfId="2780" xr:uid="{263CE94B-AD17-41D5-914A-875AF79199C9}"/>
    <cellStyle name="標準 5 3 2 2 7 4" xfId="2777" xr:uid="{DBDA5078-1C0E-4172-B8E0-7942E0F68A5D}"/>
    <cellStyle name="標準 5 3 2 2 8" xfId="1251" xr:uid="{B45E264A-D2D9-40CD-A1A5-EEDCF34AA1EE}"/>
    <cellStyle name="標準 5 3 2 2 8 2" xfId="1252" xr:uid="{070CD727-6115-47EA-AE34-1E4822F489D1}"/>
    <cellStyle name="標準 5 3 2 2 8 2 2" xfId="1253" xr:uid="{3F70F7AF-FFF7-4045-9917-6F842F0B56CC}"/>
    <cellStyle name="標準 5 3 2 2 8 2 2 2" xfId="2783" xr:uid="{30E365B6-5C13-46C9-98BC-1D85423D32F7}"/>
    <cellStyle name="標準 5 3 2 2 8 2 3" xfId="2782" xr:uid="{975D95AB-13E4-4FBD-BBC0-1FE9868A1A2D}"/>
    <cellStyle name="標準 5 3 2 2 8 3" xfId="1254" xr:uid="{54B61971-9A9A-481F-A541-671C5F99736B}"/>
    <cellStyle name="標準 5 3 2 2 8 3 2" xfId="2784" xr:uid="{55EE40D2-3D1F-4599-8EFA-D5F054B4D98B}"/>
    <cellStyle name="標準 5 3 2 2 8 4" xfId="2781" xr:uid="{5AE7189A-2D4E-452C-A089-DAAC9C5FD8C5}"/>
    <cellStyle name="標準 5 3 2 2 9" xfId="1255" xr:uid="{DDC34E7E-6169-455A-AB37-DB423DE94BC6}"/>
    <cellStyle name="標準 5 3 2 2 9 2" xfId="1256" xr:uid="{27752E77-D159-4C7E-A187-3E5CB6BD8807}"/>
    <cellStyle name="標準 5 3 2 2 9 2 2" xfId="1257" xr:uid="{6B5B3B47-2B53-4B7F-ABA4-E66CCF94EAC2}"/>
    <cellStyle name="標準 5 3 2 2 9 2 2 2" xfId="2787" xr:uid="{E938A7CE-DAFD-4A34-8112-2E0C2126420A}"/>
    <cellStyle name="標準 5 3 2 2 9 2 3" xfId="2786" xr:uid="{E8C4D1B6-ADE7-4FD1-84F2-B54616FB1DEC}"/>
    <cellStyle name="標準 5 3 2 2 9 3" xfId="1258" xr:uid="{2643C50E-84FA-4EC9-89A0-3B22562E80AF}"/>
    <cellStyle name="標準 5 3 2 2 9 3 2" xfId="2788" xr:uid="{F55F29AB-E23A-4373-87D1-4B621E6B66EB}"/>
    <cellStyle name="標準 5 3 2 2 9 4" xfId="2785" xr:uid="{65F39928-6106-4536-BF5A-5C40EA6469E9}"/>
    <cellStyle name="標準 5 3 2 2_データレイアウト" xfId="1259" xr:uid="{39D837F7-BAD5-457E-9BBE-CEE5114EB120}"/>
    <cellStyle name="標準 5 3 2 3" xfId="1260" xr:uid="{F5C155A0-B75D-4E0D-98E2-8BDF2C9EB9E9}"/>
    <cellStyle name="標準 5 3 2 3 2" xfId="1261" xr:uid="{2DAAEE14-3D32-4F1D-8E03-CB96CC2223C2}"/>
    <cellStyle name="標準 5 3 2 3 3" xfId="2789" xr:uid="{C6C40101-1907-4B9B-964D-D1BABFC1EFAB}"/>
    <cellStyle name="標準 5 3 2 3_データレイアウト" xfId="1262" xr:uid="{D59F482E-09F7-45C7-BBBB-5218E5A5169B}"/>
    <cellStyle name="標準 5 3 2 4" xfId="1263" xr:uid="{BA264460-4A12-4BFE-B331-9B6DA965F1F3}"/>
    <cellStyle name="標準 5 3 2 4 2" xfId="1264" xr:uid="{BCA4F969-D9A3-4992-BE8A-0943C245597B}"/>
    <cellStyle name="標準 5 3 2 4 3" xfId="2790" xr:uid="{3B29CE75-50EF-41B3-9D82-40F9E1788763}"/>
    <cellStyle name="標準 5 3 2 4_データレイアウト" xfId="1265" xr:uid="{6D517FD0-3F11-4FCD-A9BA-4920AAA72B31}"/>
    <cellStyle name="標準 5 3 2 5" xfId="1266" xr:uid="{785FA4C7-1C75-43D0-9E3C-E233FDFB8E68}"/>
    <cellStyle name="標準 5 3 2 6" xfId="1267" xr:uid="{6E700EE1-36F7-4CE8-A2C4-6C2EE46FC570}"/>
    <cellStyle name="標準 5 3 2 6 2" xfId="1268" xr:uid="{F4A74D0A-7461-4D1B-97DE-224FD43F7304}"/>
    <cellStyle name="標準 5 3 2 6 2 2" xfId="1269" xr:uid="{4E5FBC21-BD1B-4A5B-897B-19E39E47F023}"/>
    <cellStyle name="標準 5 3 2 6 2 2 2" xfId="2793" xr:uid="{690002CE-FB3A-43F5-A018-FA1D80D940E5}"/>
    <cellStyle name="標準 5 3 2 6 2 3" xfId="2792" xr:uid="{FBF16AB6-95F7-49C5-8D94-37FD8577B4DA}"/>
    <cellStyle name="標準 5 3 2 6 3" xfId="1270" xr:uid="{C3129CDC-4BE6-4423-88AB-8E20C02EB6F7}"/>
    <cellStyle name="標準 5 3 2 6 3 2" xfId="2794" xr:uid="{A4127E12-6AB6-415D-834F-23901CA82000}"/>
    <cellStyle name="標準 5 3 2 6 4" xfId="2791" xr:uid="{A2AD31A9-CC66-4C62-94B3-C8214DE63BC5}"/>
    <cellStyle name="標準 5 3 2 7" xfId="1271" xr:uid="{71C6FE4E-FB38-4129-A069-A82135E59FF1}"/>
    <cellStyle name="標準 5 3 2 7 2" xfId="1272" xr:uid="{50B7AB69-4436-494D-A346-4E36D4B9F85B}"/>
    <cellStyle name="標準 5 3 2 7 2 2" xfId="1273" xr:uid="{BCBA478C-E92B-4BBC-94E5-ABBDC9084F5E}"/>
    <cellStyle name="標準 5 3 2 7 2 2 2" xfId="2797" xr:uid="{E4BE58E4-5679-4EF3-AE4F-0B31F1A8D5DE}"/>
    <cellStyle name="標準 5 3 2 7 2 3" xfId="2796" xr:uid="{DDC196AE-9011-4B29-AA52-EE3519A1B29D}"/>
    <cellStyle name="標準 5 3 2 7 3" xfId="1274" xr:uid="{6477B534-7B18-4A67-85BF-31D8D9819447}"/>
    <cellStyle name="標準 5 3 2 7 3 2" xfId="2798" xr:uid="{8AFCECC7-6A55-4A84-A120-E08C2CF61BA7}"/>
    <cellStyle name="標準 5 3 2 7 4" xfId="2795" xr:uid="{0F76EFD3-DBF0-47FD-9515-7ECEB82137A3}"/>
    <cellStyle name="標準 5 3 2 8" xfId="1275" xr:uid="{8DD56220-4293-4978-8AB8-1BF055EEB77D}"/>
    <cellStyle name="標準 5 3 2 8 2" xfId="1276" xr:uid="{2E0E06E4-E6F8-4F7E-B42D-81DFE4D8DA64}"/>
    <cellStyle name="標準 5 3 2 8 2 2" xfId="1277" xr:uid="{CCF3DE50-B579-4A29-A1F2-159F1B2D3ED1}"/>
    <cellStyle name="標準 5 3 2 8 2 2 2" xfId="2801" xr:uid="{86F002BE-9084-4B57-9260-96FAFB174084}"/>
    <cellStyle name="標準 5 3 2 8 2 3" xfId="2800" xr:uid="{E5D53AD9-1454-4918-9034-807ACC81C156}"/>
    <cellStyle name="標準 5 3 2 8 3" xfId="1278" xr:uid="{303B642E-9500-4104-B93E-4B24E888ED92}"/>
    <cellStyle name="標準 5 3 2 8 3 2" xfId="2802" xr:uid="{DF16B591-0BC3-467D-A6C3-49D02B30ACF9}"/>
    <cellStyle name="標準 5 3 2 8 4" xfId="2799" xr:uid="{644E4E02-BEF6-4A50-9BCF-379509890EA1}"/>
    <cellStyle name="標準 5 3 2 9" xfId="1279" xr:uid="{AE219EAA-BBF6-48F4-9003-B54444394587}"/>
    <cellStyle name="標準 5 3 2 9 2" xfId="1280" xr:uid="{B0952459-8D7D-4CA0-B0EB-BF52E4426D2E}"/>
    <cellStyle name="標準 5 3 2 9 2 2" xfId="1281" xr:uid="{86B9FDCE-07DD-424D-A9D1-DEBDF41345C7}"/>
    <cellStyle name="標準 5 3 2 9 2 2 2" xfId="2805" xr:uid="{8CD8E1CC-AD45-450E-A280-34FBA93E0E7E}"/>
    <cellStyle name="標準 5 3 2 9 2 3" xfId="2804" xr:uid="{A47E6008-E7F5-40BB-8611-0FB34A008ED8}"/>
    <cellStyle name="標準 5 3 2 9 3" xfId="1282" xr:uid="{551B105C-8A68-4AE9-B1FE-FEB1665CFA8D}"/>
    <cellStyle name="標準 5 3 2 9 3 2" xfId="2806" xr:uid="{DD430111-DFD0-46E5-97EF-26AE83389009}"/>
    <cellStyle name="標準 5 3 2 9 4" xfId="2803" xr:uid="{B53D2D3F-D71B-4A60-8B83-74D0AD5BA318}"/>
    <cellStyle name="標準 5 3 2_データレイアウト" xfId="1283" xr:uid="{09D3EC77-0541-4D1A-BF9F-D123BCACD37C}"/>
    <cellStyle name="標準 5 3 3" xfId="1284" xr:uid="{1BA3ADF2-26DE-40D4-B283-853F5F69EF50}"/>
    <cellStyle name="標準 5 3 3 10" xfId="1285" xr:uid="{8613DD66-930A-459B-8414-4D95C5B15517}"/>
    <cellStyle name="標準 5 3 3 10 2" xfId="1286" xr:uid="{C84AF2A0-32C6-4B72-BB0B-35F7E66EEABF}"/>
    <cellStyle name="標準 5 3 3 10 2 2" xfId="1287" xr:uid="{4314F784-8C69-49F5-AB5E-424DCDBDBBD3}"/>
    <cellStyle name="標準 5 3 3 10 2 2 2" xfId="2810" xr:uid="{8B1632E3-B2C6-4F14-B4E7-573AC8F4D879}"/>
    <cellStyle name="標準 5 3 3 10 2 3" xfId="2809" xr:uid="{9514815C-7F3D-46C5-87D3-BBAB0E6F6773}"/>
    <cellStyle name="標準 5 3 3 10 3" xfId="1288" xr:uid="{8D0DFDF6-926E-4D5C-B180-FA797EA3DE58}"/>
    <cellStyle name="標準 5 3 3 10 3 2" xfId="2811" xr:uid="{A888B2DC-16BC-489F-85D8-0D16556EE386}"/>
    <cellStyle name="標準 5 3 3 10 4" xfId="2808" xr:uid="{0B10793A-7E9D-4874-AE50-916D2D26C2E5}"/>
    <cellStyle name="標準 5 3 3 11" xfId="1289" xr:uid="{9E9A0B35-9CAC-4D0F-82FC-EE695BB419A9}"/>
    <cellStyle name="標準 5 3 3 11 2" xfId="1290" xr:uid="{58C60C24-6CC8-402D-A274-6D9F350BBDA2}"/>
    <cellStyle name="標準 5 3 3 11 2 2" xfId="2813" xr:uid="{29B04A94-B4BB-468F-8D14-51463384E1B6}"/>
    <cellStyle name="標準 5 3 3 11 3" xfId="2812" xr:uid="{C8C6A563-FE58-4343-837D-85182C33194C}"/>
    <cellStyle name="標準 5 3 3 12" xfId="1291" xr:uid="{5556CEC6-2D05-4BD2-910E-D6600D46BD76}"/>
    <cellStyle name="標準 5 3 3 12 2" xfId="2814" xr:uid="{EE7456A7-FCFE-4532-ACEE-8DC3439A2155}"/>
    <cellStyle name="標準 5 3 3 13" xfId="2807" xr:uid="{1E74DD90-A2F3-431B-A232-4DD158EB414F}"/>
    <cellStyle name="標準 5 3 3 2" xfId="1292" xr:uid="{850C0ECF-B9CD-498F-9E27-C285E29E896A}"/>
    <cellStyle name="標準 5 3 3 2 2" xfId="1293" xr:uid="{F9C38727-CC5F-4C23-8D2A-4D3DECA114A4}"/>
    <cellStyle name="標準 5 3 3 2 3" xfId="2815" xr:uid="{1BB4CF04-E5AD-44B0-8CCC-C679FA310E79}"/>
    <cellStyle name="標準 5 3 3 2_データレイアウト" xfId="1294" xr:uid="{AFAA06A7-8834-4763-82C6-A6EDF65A72DB}"/>
    <cellStyle name="標準 5 3 3 3" xfId="1295" xr:uid="{08E25182-6CD4-4EF1-A1FC-D7847FD74437}"/>
    <cellStyle name="標準 5 3 3 3 2" xfId="1296" xr:uid="{CA7464E2-5B0D-4BEA-A359-5957A4192DDA}"/>
    <cellStyle name="標準 5 3 3 3 3" xfId="2816" xr:uid="{63F52813-8AD0-4F15-B176-8CCB7FEA8140}"/>
    <cellStyle name="標準 5 3 3 3_データレイアウト" xfId="1297" xr:uid="{EA52D0B2-8B1F-40C2-8D37-17DAB75F1CF1}"/>
    <cellStyle name="標準 5 3 3 4" xfId="1298" xr:uid="{97F7EC6B-E194-48EF-99C7-4D9F5041B93D}"/>
    <cellStyle name="標準 5 3 3 5" xfId="1299" xr:uid="{D7F18D95-56F0-445D-9DAC-15CDFCA240F8}"/>
    <cellStyle name="標準 5 3 3 5 2" xfId="1300" xr:uid="{726A600E-7A20-4B1A-8ECA-CE613AF25A63}"/>
    <cellStyle name="標準 5 3 3 5 2 2" xfId="1301" xr:uid="{6568FBF4-7412-4589-B020-49E6276B29BD}"/>
    <cellStyle name="標準 5 3 3 5 2 2 2" xfId="2819" xr:uid="{E453F537-92BB-4448-A88C-B8F95002F9BC}"/>
    <cellStyle name="標準 5 3 3 5 2 3" xfId="2818" xr:uid="{885BDC2C-9FB9-4A79-8001-1E76472C7BCA}"/>
    <cellStyle name="標準 5 3 3 5 3" xfId="1302" xr:uid="{9DB3B59F-1551-416D-8B28-BB917DF7585E}"/>
    <cellStyle name="標準 5 3 3 5 3 2" xfId="2820" xr:uid="{A93BE5F8-0CC0-4FED-A58F-D8A8C64A7999}"/>
    <cellStyle name="標準 5 3 3 5 4" xfId="2817" xr:uid="{BF050D3E-4321-4EB9-886B-1FD2B4FE6C46}"/>
    <cellStyle name="標準 5 3 3 6" xfId="1303" xr:uid="{20DD8995-DDE0-4F5D-92B0-F3FE8A509677}"/>
    <cellStyle name="標準 5 3 3 6 2" xfId="1304" xr:uid="{32BFF482-C136-4F85-B7E1-C0A31546DB5C}"/>
    <cellStyle name="標準 5 3 3 6 2 2" xfId="1305" xr:uid="{FA7CBE8B-E76D-4C8A-82F8-4261E707A29E}"/>
    <cellStyle name="標準 5 3 3 6 2 2 2" xfId="2823" xr:uid="{CB6A0C80-A562-4C55-874A-1DE06874FDA9}"/>
    <cellStyle name="標準 5 3 3 6 2 3" xfId="2822" xr:uid="{30559F13-730A-4A5F-A639-F370EABB219E}"/>
    <cellStyle name="標準 5 3 3 6 3" xfId="1306" xr:uid="{2D00A9ED-B3E4-43DA-A50B-D6BD60D06061}"/>
    <cellStyle name="標準 5 3 3 6 3 2" xfId="2824" xr:uid="{E7F0DB97-14A1-4B82-8324-F0050E6D4969}"/>
    <cellStyle name="標準 5 3 3 6 4" xfId="2821" xr:uid="{FCF18B3B-1927-4771-8971-7BAEFC2E671B}"/>
    <cellStyle name="標準 5 3 3 7" xfId="1307" xr:uid="{EAA705A6-E3B9-465F-BDB3-337D9ADB8BAF}"/>
    <cellStyle name="標準 5 3 3 7 2" xfId="1308" xr:uid="{347BA8A5-2E70-4E77-B9F1-38E0D5A09CAD}"/>
    <cellStyle name="標準 5 3 3 7 2 2" xfId="1309" xr:uid="{DEC3BA4A-6BCD-4630-A973-4B1CEDA33558}"/>
    <cellStyle name="標準 5 3 3 7 2 2 2" xfId="2827" xr:uid="{FB36CA05-F39A-433B-A5E8-9454FF66806D}"/>
    <cellStyle name="標準 5 3 3 7 2 3" xfId="2826" xr:uid="{BD9BCE94-341E-42E2-ABF5-F585FDE1A886}"/>
    <cellStyle name="標準 5 3 3 7 3" xfId="1310" xr:uid="{B6999E28-F683-4AAA-830B-08EF3185DA59}"/>
    <cellStyle name="標準 5 3 3 7 3 2" xfId="2828" xr:uid="{14E13971-CF9B-4E0B-AF53-E648FEFD0C02}"/>
    <cellStyle name="標準 5 3 3 7 4" xfId="2825" xr:uid="{48B029AC-DB23-4129-BE79-CC38C2C8E7A9}"/>
    <cellStyle name="標準 5 3 3 8" xfId="1311" xr:uid="{1EAD1938-1825-4CD1-9474-A44862E02593}"/>
    <cellStyle name="標準 5 3 3 8 2" xfId="1312" xr:uid="{FBECF856-46FA-45F2-BAC8-D9878253C2AF}"/>
    <cellStyle name="標準 5 3 3 8 2 2" xfId="1313" xr:uid="{429C227B-55F5-431F-A5D1-0BA4CFE91A61}"/>
    <cellStyle name="標準 5 3 3 8 2 2 2" xfId="2831" xr:uid="{254F9066-1405-4565-84FA-0E7AED3AA228}"/>
    <cellStyle name="標準 5 3 3 8 2 3" xfId="2830" xr:uid="{9DDFDFD7-C031-45E5-8D0A-F474910E1F49}"/>
    <cellStyle name="標準 5 3 3 8 3" xfId="1314" xr:uid="{F14B29B9-BFFC-4E4B-A5DD-9EAE0BBB98A7}"/>
    <cellStyle name="標準 5 3 3 8 3 2" xfId="2832" xr:uid="{73AB8F82-53A6-48CF-9E1D-ABE57B9C1608}"/>
    <cellStyle name="標準 5 3 3 8 4" xfId="2829" xr:uid="{FFC132A7-0C81-413F-9922-82B994220BFD}"/>
    <cellStyle name="標準 5 3 3 9" xfId="1315" xr:uid="{E3EF5283-3BA4-4893-ADFF-214AEE928AEE}"/>
    <cellStyle name="標準 5 3 3 9 2" xfId="1316" xr:uid="{C9CB536F-E695-4B63-978C-1778A4DF82A1}"/>
    <cellStyle name="標準 5 3 3 9 2 2" xfId="1317" xr:uid="{360AFD4B-5743-4ABA-B6A4-DE2EEC866595}"/>
    <cellStyle name="標準 5 3 3 9 2 2 2" xfId="2835" xr:uid="{3392EE3B-05F5-4784-8885-01C67D45A3B1}"/>
    <cellStyle name="標準 5 3 3 9 2 3" xfId="2834" xr:uid="{C8FB6EB4-0D9E-47CA-B1EB-E213DB093D5D}"/>
    <cellStyle name="標準 5 3 3 9 3" xfId="1318" xr:uid="{F0AD5B3F-297D-4CBE-B92C-E547D93A55C3}"/>
    <cellStyle name="標準 5 3 3 9 3 2" xfId="2836" xr:uid="{83082E1E-64EF-45C1-8726-6DF464CEE067}"/>
    <cellStyle name="標準 5 3 3 9 4" xfId="2833" xr:uid="{76765712-234E-441B-90A2-A82D152F62A2}"/>
    <cellStyle name="標準 5 3 3_データレイアウト" xfId="1319" xr:uid="{2C0687B0-26CF-4A30-A8E2-3654B474D0DE}"/>
    <cellStyle name="標準 5 3 4" xfId="1320" xr:uid="{C619E218-C7EF-469B-B1C9-A007BAD57B06}"/>
    <cellStyle name="標準 5 3 4 2" xfId="1321" xr:uid="{42EEAA45-4DC1-46A1-8395-652353BC13AA}"/>
    <cellStyle name="標準 5 3 4 3" xfId="2837" xr:uid="{146F5333-36AB-49BD-B41C-FBD0E99DF8E2}"/>
    <cellStyle name="標準 5 3 4_データレイアウト" xfId="1322" xr:uid="{81FF1844-6AE4-48A7-B3EB-87B536AAAFDE}"/>
    <cellStyle name="標準 5 3 5" xfId="1323" xr:uid="{9F92D8EE-E1D5-4E24-A079-18A56A182E1E}"/>
    <cellStyle name="標準 5 3 5 2" xfId="1324" xr:uid="{370DECAB-E595-4D4A-AC03-A2C04998297A}"/>
    <cellStyle name="標準 5 3 5 3" xfId="2838" xr:uid="{33191E64-300E-4ED6-99F2-B38D0999F30C}"/>
    <cellStyle name="標準 5 3 5_データレイアウト" xfId="1325" xr:uid="{3305D115-EDB9-4BD8-8072-EA92A2C0CCDC}"/>
    <cellStyle name="標準 5 3 6" xfId="1326" xr:uid="{FEA6C8B4-906B-4E18-8784-C4EDB7671C1E}"/>
    <cellStyle name="標準 5 3 7" xfId="1327" xr:uid="{3C560E1C-3D2A-4E9C-A955-C44C42F03EE6}"/>
    <cellStyle name="標準 5 3 7 2" xfId="1328" xr:uid="{70C5D25A-5A0D-42AF-BFF4-AFA0BBDC8F0D}"/>
    <cellStyle name="標準 5 3 7 2 2" xfId="1329" xr:uid="{3A555110-5E39-48E3-8101-77769775FCBB}"/>
    <cellStyle name="標準 5 3 7 2 2 2" xfId="2841" xr:uid="{EE1D4ADA-834E-40AE-981D-88ACEB798FE9}"/>
    <cellStyle name="標準 5 3 7 2 3" xfId="2840" xr:uid="{28B56E51-2F99-43A7-9ABE-8B41D3181516}"/>
    <cellStyle name="標準 5 3 7 3" xfId="1330" xr:uid="{02711E54-2EC3-4D3C-8CCF-B73869EAFECB}"/>
    <cellStyle name="標準 5 3 7 3 2" xfId="2842" xr:uid="{6DB5877E-A3B9-4733-B5CD-742CF9E03000}"/>
    <cellStyle name="標準 5 3 7 4" xfId="2839" xr:uid="{6793C06B-B3C8-426C-B10B-083DEAA1ADD7}"/>
    <cellStyle name="標準 5 3 8" xfId="1331" xr:uid="{A6ADEE70-2304-4F95-8205-43E0CC5C1D8C}"/>
    <cellStyle name="標準 5 3 8 2" xfId="1332" xr:uid="{A702D69C-559C-49A0-B56D-1597D5DEBB3F}"/>
    <cellStyle name="標準 5 3 8 2 2" xfId="1333" xr:uid="{F5B2179D-AD05-4431-98B5-8DF516B483D0}"/>
    <cellStyle name="標準 5 3 8 2 2 2" xfId="2845" xr:uid="{D5B4D803-520B-4797-A8A1-F441134DB1D1}"/>
    <cellStyle name="標準 5 3 8 2 3" xfId="2844" xr:uid="{07E73D21-840B-4C4C-A518-2F540BFE8556}"/>
    <cellStyle name="標準 5 3 8 3" xfId="1334" xr:uid="{5CFC7FDF-B420-4FC0-A9CE-DD2CEE9A2C50}"/>
    <cellStyle name="標準 5 3 8 3 2" xfId="2846" xr:uid="{F43EDEEA-597E-4F9F-A700-02744F238249}"/>
    <cellStyle name="標準 5 3 8 4" xfId="2843" xr:uid="{169AA74F-531D-4068-918E-E4C668C98087}"/>
    <cellStyle name="標準 5 3 9" xfId="1335" xr:uid="{0305B04C-42F5-4835-9672-9A647559EB80}"/>
    <cellStyle name="標準 5 3 9 2" xfId="1336" xr:uid="{4EAC1D88-EB5C-402B-9EE1-642CC8B61BD7}"/>
    <cellStyle name="標準 5 3 9 2 2" xfId="1337" xr:uid="{D70B852A-5A42-48B5-9283-A21C6FAC1479}"/>
    <cellStyle name="標準 5 3 9 2 2 2" xfId="2849" xr:uid="{8D63791F-6E7A-4597-93A0-239C379BD98E}"/>
    <cellStyle name="標準 5 3 9 2 3" xfId="2848" xr:uid="{16B19B5B-4E56-4D43-AD9B-FE88847DFEFC}"/>
    <cellStyle name="標準 5 3 9 3" xfId="1338" xr:uid="{50C234DC-FCF6-4307-9C68-6444CBEFAF54}"/>
    <cellStyle name="標準 5 3 9 3 2" xfId="2850" xr:uid="{39AF06B2-A1F5-4E6A-BE1E-3107BD3442DE}"/>
    <cellStyle name="標準 5 3 9 4" xfId="2847" xr:uid="{6ED94E2B-3F8E-4B91-B505-61D4417FD5CB}"/>
    <cellStyle name="標準 5 3_データレイアウト" xfId="1339" xr:uid="{7AFCB16B-8FEB-497F-958C-22876AE3EEB6}"/>
    <cellStyle name="標準 5 4" xfId="1340" xr:uid="{B2F9E6B5-C771-46D5-97FD-E17AC65023AF}"/>
    <cellStyle name="標準 5 4 10" xfId="1341" xr:uid="{0C6C6BA2-4501-42BF-A3E4-917AEB226E01}"/>
    <cellStyle name="標準 5 4 10 2" xfId="1342" xr:uid="{898D98C1-6832-4F1B-B5AB-A1DB500AC352}"/>
    <cellStyle name="標準 5 4 10 2 2" xfId="1343" xr:uid="{6022CB56-DF0D-43FD-B155-E334822477F5}"/>
    <cellStyle name="標準 5 4 10 2 2 2" xfId="2854" xr:uid="{4968A566-A02F-4E85-BCB4-686FCF3CD85E}"/>
    <cellStyle name="標準 5 4 10 2 3" xfId="2853" xr:uid="{31ABEE5A-F798-40D2-8952-343564BEE5B0}"/>
    <cellStyle name="標準 5 4 10 3" xfId="1344" xr:uid="{71095631-6ADC-463F-A844-6D145DB0FF8B}"/>
    <cellStyle name="標準 5 4 10 3 2" xfId="2855" xr:uid="{2B4DD75B-B7F1-4838-944A-2E184DBF9605}"/>
    <cellStyle name="標準 5 4 10 4" xfId="2852" xr:uid="{859879CD-A398-41F5-851F-CA9BE95403E1}"/>
    <cellStyle name="標準 5 4 11" xfId="1345" xr:uid="{AE283E8B-4A3C-4AED-AAC8-C6E66A30C2F0}"/>
    <cellStyle name="標準 5 4 11 2" xfId="1346" xr:uid="{3D8BE6B6-4127-4B4C-8FE8-AE7FEA2625F5}"/>
    <cellStyle name="標準 5 4 11 2 2" xfId="2857" xr:uid="{C4D907E5-26F9-4088-A859-A29CC72F567E}"/>
    <cellStyle name="標準 5 4 11 3" xfId="2856" xr:uid="{99236447-52B3-4439-861C-0D325F230FCE}"/>
    <cellStyle name="標準 5 4 12" xfId="1347" xr:uid="{D96533D0-BEE6-4056-A03A-26F05CB0F54B}"/>
    <cellStyle name="標準 5 4 12 2" xfId="2858" xr:uid="{1B699776-867F-440D-AC40-ED915C3CB124}"/>
    <cellStyle name="標準 5 4 13" xfId="2851" xr:uid="{BAC8BE7C-83E2-498F-9DB3-779F67433E9B}"/>
    <cellStyle name="標準 5 4 2" xfId="1348" xr:uid="{FEF1D50A-04F5-4443-9F51-F21CD75126CB}"/>
    <cellStyle name="標準 5 4 2 10" xfId="1349" xr:uid="{C3499270-6AA6-4456-9F09-CE3BE3FA39F7}"/>
    <cellStyle name="標準 5 4 2 10 2" xfId="1350" xr:uid="{28D15952-2646-4E1F-9D61-7AB01FDFF983}"/>
    <cellStyle name="標準 5 4 2 10 2 2" xfId="1351" xr:uid="{5D960DBE-C0F3-4D5A-996A-04BDDBE421CD}"/>
    <cellStyle name="標準 5 4 2 10 2 2 2" xfId="2862" xr:uid="{79229C05-4BB7-4AB6-9B09-CE4133751097}"/>
    <cellStyle name="標準 5 4 2 10 2 3" xfId="2861" xr:uid="{6D8B742C-81C5-412D-B37C-7B2877FC2940}"/>
    <cellStyle name="標準 5 4 2 10 3" xfId="1352" xr:uid="{82991053-FE41-4AF6-B390-62C7550B0415}"/>
    <cellStyle name="標準 5 4 2 10 3 2" xfId="2863" xr:uid="{347B4A54-0E85-4A63-A9FB-F5147EA792AE}"/>
    <cellStyle name="標準 5 4 2 10 4" xfId="2860" xr:uid="{FB391F85-AA82-46DD-997F-C0DD2B3C5D4A}"/>
    <cellStyle name="標準 5 4 2 11" xfId="1353" xr:uid="{ECB1111A-E54C-4CA7-BC9D-8FD15D4A33B1}"/>
    <cellStyle name="標準 5 4 2 11 2" xfId="1354" xr:uid="{9BA96444-453F-40A7-AE3C-2C525CEB4361}"/>
    <cellStyle name="標準 5 4 2 11 2 2" xfId="2865" xr:uid="{7B29A98F-CCAD-4981-B3BB-1E29BCE0BEB7}"/>
    <cellStyle name="標準 5 4 2 11 3" xfId="2864" xr:uid="{7C5001FE-CD6F-47CA-B05C-47089E608C35}"/>
    <cellStyle name="標準 5 4 2 12" xfId="1355" xr:uid="{7B9481B3-6BCC-49BF-9857-3932C99BC10D}"/>
    <cellStyle name="標準 5 4 2 12 2" xfId="2866" xr:uid="{4F69F6BE-D244-4371-9759-DA6A584FF872}"/>
    <cellStyle name="標準 5 4 2 13" xfId="2859" xr:uid="{828BE49A-3012-4BF0-B3CA-BA0CD76C6E03}"/>
    <cellStyle name="標準 5 4 2 2" xfId="1356" xr:uid="{0F52C6CF-407B-420E-B3F4-A5E863A11EDB}"/>
    <cellStyle name="標準 5 4 2 2 2" xfId="1357" xr:uid="{A79B281E-90A3-424D-B6F5-3DFEAABD19F3}"/>
    <cellStyle name="標準 5 4 2 2 3" xfId="2867" xr:uid="{E42D840A-1CE6-407E-B944-4E0CC713F66E}"/>
    <cellStyle name="標準 5 4 2 2_データレイアウト" xfId="1358" xr:uid="{8675A01C-69B6-4371-A6A0-87AC70FB0229}"/>
    <cellStyle name="標準 5 4 2 3" xfId="1359" xr:uid="{84584C02-BC74-4EF0-AF41-8CC34BF724C4}"/>
    <cellStyle name="標準 5 4 2 3 2" xfId="1360" xr:uid="{429992F7-5F8F-4AC9-845A-A5783B9B3AD0}"/>
    <cellStyle name="標準 5 4 2 3 3" xfId="2868" xr:uid="{35B28E45-2D2E-4790-B442-424D04432BCE}"/>
    <cellStyle name="標準 5 4 2 3_データレイアウト" xfId="1361" xr:uid="{2B206BA2-319D-48A0-8775-19BC24B296FC}"/>
    <cellStyle name="標準 5 4 2 4" xfId="1362" xr:uid="{5CE65899-6AF7-4F91-8614-B5787F98E188}"/>
    <cellStyle name="標準 5 4 2 5" xfId="1363" xr:uid="{6C67A2E9-AD05-442A-83E5-18D867BB77D6}"/>
    <cellStyle name="標準 5 4 2 5 2" xfId="1364" xr:uid="{2385FB36-161C-43E3-AA46-3EE5081E5009}"/>
    <cellStyle name="標準 5 4 2 5 2 2" xfId="1365" xr:uid="{35944BC4-6C94-4BA6-848F-6B8FE4F8445E}"/>
    <cellStyle name="標準 5 4 2 5 2 2 2" xfId="2871" xr:uid="{2CBD86ED-A3CE-498F-8C65-6CED89C8DEDC}"/>
    <cellStyle name="標準 5 4 2 5 2 3" xfId="2870" xr:uid="{6F77319C-1B5B-41B2-A90D-E3DBC6104D3E}"/>
    <cellStyle name="標準 5 4 2 5 3" xfId="1366" xr:uid="{7D97006B-A699-4A0B-B02C-19D29D8452E7}"/>
    <cellStyle name="標準 5 4 2 5 3 2" xfId="2872" xr:uid="{8910AA6D-6A24-42F2-AD8B-DD17D791A0F6}"/>
    <cellStyle name="標準 5 4 2 5 4" xfId="2869" xr:uid="{2B36FCFD-D8BE-4A5B-BC68-F154482E050D}"/>
    <cellStyle name="標準 5 4 2 6" xfId="1367" xr:uid="{D2612A6A-31BD-4BC4-8822-AAAB73559BDF}"/>
    <cellStyle name="標準 5 4 2 6 2" xfId="1368" xr:uid="{73B6FE1B-AB7C-4E2E-AE58-BCC09F3C6F9F}"/>
    <cellStyle name="標準 5 4 2 6 2 2" xfId="1369" xr:uid="{3C74F043-CD52-4220-9A5A-7561E78AD7DA}"/>
    <cellStyle name="標準 5 4 2 6 2 2 2" xfId="2875" xr:uid="{29C420F2-F4DF-4F02-98FA-D5222BC1B696}"/>
    <cellStyle name="標準 5 4 2 6 2 3" xfId="2874" xr:uid="{45495FE4-2951-4438-89FB-B37F5E05880D}"/>
    <cellStyle name="標準 5 4 2 6 3" xfId="1370" xr:uid="{23345D7E-ABD3-4258-BFC6-83FAC71D7B1F}"/>
    <cellStyle name="標準 5 4 2 6 3 2" xfId="2876" xr:uid="{FBAFA12D-EEAA-444A-9252-48FCFCC7D9CA}"/>
    <cellStyle name="標準 5 4 2 6 4" xfId="2873" xr:uid="{D87E2A21-8707-4112-9E95-D65E3C837B99}"/>
    <cellStyle name="標準 5 4 2 7" xfId="1371" xr:uid="{65254222-6C0B-4FFC-8E37-769A73165DA6}"/>
    <cellStyle name="標準 5 4 2 7 2" xfId="1372" xr:uid="{F416CC44-89C3-4B37-B665-EA375A3038B7}"/>
    <cellStyle name="標準 5 4 2 7 2 2" xfId="1373" xr:uid="{FF375064-85DA-4260-A9C5-DFE4217BE260}"/>
    <cellStyle name="標準 5 4 2 7 2 2 2" xfId="2879" xr:uid="{1E8163EE-3492-4808-881A-0E46FED8E799}"/>
    <cellStyle name="標準 5 4 2 7 2 3" xfId="2878" xr:uid="{D9FF96D9-CF4A-44FB-83A6-C4599AB582E3}"/>
    <cellStyle name="標準 5 4 2 7 3" xfId="1374" xr:uid="{A7F32ED3-AFE5-4A66-A181-7B5F4A94ECC9}"/>
    <cellStyle name="標準 5 4 2 7 3 2" xfId="2880" xr:uid="{4BD8A81A-6E2E-448D-A4A5-62A1E41C70F9}"/>
    <cellStyle name="標準 5 4 2 7 4" xfId="2877" xr:uid="{66A54BBD-6655-489D-BEB2-D6B0393420CD}"/>
    <cellStyle name="標準 5 4 2 8" xfId="1375" xr:uid="{B092FB57-5909-4C57-93C9-DA051C92EE2F}"/>
    <cellStyle name="標準 5 4 2 8 2" xfId="1376" xr:uid="{04B2DF74-9E62-4909-80CE-40A7B52F8789}"/>
    <cellStyle name="標準 5 4 2 8 2 2" xfId="1377" xr:uid="{4EA08B51-4B67-4D29-8E8F-7470865B0089}"/>
    <cellStyle name="標準 5 4 2 8 2 2 2" xfId="2883" xr:uid="{8DCF0722-1720-4B24-BA5F-2BACB4BCF39B}"/>
    <cellStyle name="標準 5 4 2 8 2 3" xfId="2882" xr:uid="{E4E7C80C-376E-4232-A9BD-2F176E10CBD7}"/>
    <cellStyle name="標準 5 4 2 8 3" xfId="1378" xr:uid="{228BD2DD-0A35-40AC-9B96-F9772F8FC96A}"/>
    <cellStyle name="標準 5 4 2 8 3 2" xfId="2884" xr:uid="{941FE8D3-246E-4AB0-8A3E-965B9B3D0D09}"/>
    <cellStyle name="標準 5 4 2 8 4" xfId="2881" xr:uid="{0235FFF6-A4A7-482A-A81D-2DFEBC763FA2}"/>
    <cellStyle name="標準 5 4 2 9" xfId="1379" xr:uid="{5F6FC968-3F17-49E9-9068-8023F8D6878D}"/>
    <cellStyle name="標準 5 4 2 9 2" xfId="1380" xr:uid="{CB9A83DE-6796-464D-B740-8D64CFFA034A}"/>
    <cellStyle name="標準 5 4 2 9 2 2" xfId="1381" xr:uid="{DEFABECB-6B5E-415A-84D6-2E6824C6C5CB}"/>
    <cellStyle name="標準 5 4 2 9 2 2 2" xfId="2887" xr:uid="{7F3F8C71-4CB4-4AA5-ADA7-A0F05BF6D959}"/>
    <cellStyle name="標準 5 4 2 9 2 3" xfId="2886" xr:uid="{8470840A-D37C-462B-A41D-36AB232BC0F4}"/>
    <cellStyle name="標準 5 4 2 9 3" xfId="1382" xr:uid="{CCA74346-3B90-42FB-9EC3-E46FC8329C63}"/>
    <cellStyle name="標準 5 4 2 9 3 2" xfId="2888" xr:uid="{29B46869-659B-4761-B473-D9AA9BD37ECE}"/>
    <cellStyle name="標準 5 4 2 9 4" xfId="2885" xr:uid="{0A6CFD77-DFCD-4C9F-AF30-4F657513AAAC}"/>
    <cellStyle name="標準 5 4 2_データレイアウト" xfId="1383" xr:uid="{64DBEF03-06DB-4F19-9FEB-E919C2F2C59C}"/>
    <cellStyle name="標準 5 4 3" xfId="1384" xr:uid="{995A50DD-D226-46B3-A6A7-9EBF432AAC8A}"/>
    <cellStyle name="標準 5 4 3 2" xfId="1385" xr:uid="{349CA282-E929-4732-AEE0-311B9C156AE7}"/>
    <cellStyle name="標準 5 4 3 3" xfId="2889" xr:uid="{A93FC955-0A2E-4777-B30F-93C5434FC0A4}"/>
    <cellStyle name="標準 5 4 3_データレイアウト" xfId="1386" xr:uid="{FF456384-3830-4B72-A8F1-E8838919C07B}"/>
    <cellStyle name="標準 5 4 4" xfId="1387" xr:uid="{8A464808-64B6-45AA-AABC-B22EC4DE1CA2}"/>
    <cellStyle name="標準 5 4 4 2" xfId="1388" xr:uid="{60F86325-6658-4491-8466-998D8A23A284}"/>
    <cellStyle name="標準 5 4 4 3" xfId="2890" xr:uid="{2A65A45C-C5AD-4748-9203-824132C879D0}"/>
    <cellStyle name="標準 5 4 4_データレイアウト" xfId="1389" xr:uid="{43217354-28D4-47A8-8B8F-36BCCD431040}"/>
    <cellStyle name="標準 5 4 5" xfId="1390" xr:uid="{6AC265F0-0B06-4281-8274-094DA11573AF}"/>
    <cellStyle name="標準 5 4 6" xfId="1391" xr:uid="{FB1EF65A-F1D0-44FC-85C6-63D9FE37AD55}"/>
    <cellStyle name="標準 5 4 6 2" xfId="1392" xr:uid="{B0B15395-A2AD-4194-A59B-61F57EBDF584}"/>
    <cellStyle name="標準 5 4 6 2 2" xfId="1393" xr:uid="{DCCDB787-CCA3-4019-ADF1-634BFA2ADEE8}"/>
    <cellStyle name="標準 5 4 6 2 2 2" xfId="2893" xr:uid="{0181C3C6-979A-414D-B4CB-EA7E1B87F4B7}"/>
    <cellStyle name="標準 5 4 6 2 3" xfId="2892" xr:uid="{6ED6EDD2-B6A5-4A2E-B1B3-0C3F1A5390F9}"/>
    <cellStyle name="標準 5 4 6 3" xfId="1394" xr:uid="{32704515-82DB-4B15-BE25-31BA345D784E}"/>
    <cellStyle name="標準 5 4 6 3 2" xfId="2894" xr:uid="{7DA9E8D3-4568-4279-8DFE-CAF889C0FC69}"/>
    <cellStyle name="標準 5 4 6 4" xfId="2891" xr:uid="{1E9355DA-2C39-44D9-A878-77BA272E0A1B}"/>
    <cellStyle name="標準 5 4 7" xfId="1395" xr:uid="{D3658708-8918-435B-9A48-E7077496E4DE}"/>
    <cellStyle name="標準 5 4 7 2" xfId="1396" xr:uid="{B6AB1700-E22B-4B35-9C5C-6FC65B373FD1}"/>
    <cellStyle name="標準 5 4 7 2 2" xfId="1397" xr:uid="{F33A2D79-D336-4607-9513-D94E753E26FF}"/>
    <cellStyle name="標準 5 4 7 2 2 2" xfId="2897" xr:uid="{8C17765B-1C2C-432F-BAF2-A89274ED7E31}"/>
    <cellStyle name="標準 5 4 7 2 3" xfId="2896" xr:uid="{8F14DE53-9370-4613-9EBE-3BE903D5C70F}"/>
    <cellStyle name="標準 5 4 7 3" xfId="1398" xr:uid="{EF4204F9-FA9A-4B37-B81A-84DB9288611A}"/>
    <cellStyle name="標準 5 4 7 3 2" xfId="2898" xr:uid="{36E2B15F-67D1-4E4F-8858-B65B45F33B21}"/>
    <cellStyle name="標準 5 4 7 4" xfId="2895" xr:uid="{0741CB3D-5C63-44BD-BF7B-DED117209BB6}"/>
    <cellStyle name="標準 5 4 8" xfId="1399" xr:uid="{BD3CB89B-A7D3-4C9C-BFD6-772342C05777}"/>
    <cellStyle name="標準 5 4 8 2" xfId="1400" xr:uid="{D74B5E5A-1FF1-44BE-94AB-84FDB320C6EF}"/>
    <cellStyle name="標準 5 4 8 2 2" xfId="1401" xr:uid="{4A14670C-EE9D-425F-97C1-6709F3C221D2}"/>
    <cellStyle name="標準 5 4 8 2 2 2" xfId="2901" xr:uid="{BC003FEB-1162-4AE6-9C70-83D81E9EC303}"/>
    <cellStyle name="標準 5 4 8 2 3" xfId="2900" xr:uid="{C0392F47-1F97-4E3D-8A56-9523C087B359}"/>
    <cellStyle name="標準 5 4 8 3" xfId="1402" xr:uid="{5B1662E2-0E53-4FD8-BD46-5074EFDA59C3}"/>
    <cellStyle name="標準 5 4 8 3 2" xfId="2902" xr:uid="{BC9CBCA3-B87E-4298-933C-668C5BE70425}"/>
    <cellStyle name="標準 5 4 8 4" xfId="2899" xr:uid="{54ED5C1F-DF89-4E62-BF9F-31C29E5A9386}"/>
    <cellStyle name="標準 5 4 9" xfId="1403" xr:uid="{61557C20-278C-4430-8303-EEA7034D9D7E}"/>
    <cellStyle name="標準 5 4 9 2" xfId="1404" xr:uid="{158A2821-5100-4005-9668-D244315E062C}"/>
    <cellStyle name="標準 5 4 9 2 2" xfId="1405" xr:uid="{D5D93D7D-7323-497C-A8DF-BE056A5BD869}"/>
    <cellStyle name="標準 5 4 9 2 2 2" xfId="2905" xr:uid="{BD912DFF-4B6A-436A-B29E-4532A9D91417}"/>
    <cellStyle name="標準 5 4 9 2 3" xfId="2904" xr:uid="{3212D3ED-0512-48FD-9C4F-1F8E4071C894}"/>
    <cellStyle name="標準 5 4 9 3" xfId="1406" xr:uid="{B07C5573-C72A-4C7C-8B93-8E1F9011A806}"/>
    <cellStyle name="標準 5 4 9 3 2" xfId="2906" xr:uid="{18DC2460-8A19-4663-989F-294C93AEF834}"/>
    <cellStyle name="標準 5 4 9 4" xfId="2903" xr:uid="{84B97576-888E-446A-B356-EB7D977B49FF}"/>
    <cellStyle name="標準 5 4_データレイアウト" xfId="1407" xr:uid="{CF1E61D6-3A4B-4E9A-BA12-073A520BB9C8}"/>
    <cellStyle name="標準 5 5" xfId="1408" xr:uid="{162B8646-216F-4CD2-818A-9AB34645866D}"/>
    <cellStyle name="標準 5 5 10" xfId="1409" xr:uid="{DD4DD1A9-FBF7-4682-A6F0-730FA8CE3E55}"/>
    <cellStyle name="標準 5 5 10 2" xfId="1410" xr:uid="{2144C64C-4F95-425A-83E8-D3B95381B272}"/>
    <cellStyle name="標準 5 5 10 2 2" xfId="1411" xr:uid="{9A273764-5B1F-4609-B4BD-16DB39EBC208}"/>
    <cellStyle name="標準 5 5 10 2 2 2" xfId="2910" xr:uid="{CBC48A77-675B-4AA4-94CF-01C7D4F0C14C}"/>
    <cellStyle name="標準 5 5 10 2 3" xfId="2909" xr:uid="{FDBE8853-1766-4FC3-840A-2CB265E8A1E5}"/>
    <cellStyle name="標準 5 5 10 3" xfId="1412" xr:uid="{4549A641-EA35-454B-B8B2-AFC651B32738}"/>
    <cellStyle name="標準 5 5 10 3 2" xfId="2911" xr:uid="{672FE017-AA2B-44A1-936C-9C2069B2B987}"/>
    <cellStyle name="標準 5 5 10 4" xfId="2908" xr:uid="{F2FEC499-3CBD-4ACA-AEC4-6A603818B92F}"/>
    <cellStyle name="標準 5 5 11" xfId="1413" xr:uid="{D51EAB15-E350-4835-8DE6-3FDF7ECAEB52}"/>
    <cellStyle name="標準 5 5 11 2" xfId="1414" xr:uid="{386D3623-8A20-4FCE-98C3-36CF2F5953B3}"/>
    <cellStyle name="標準 5 5 11 2 2" xfId="2913" xr:uid="{A7F1E35D-E9E7-455A-8B64-5C7B6739776B}"/>
    <cellStyle name="標準 5 5 11 3" xfId="2912" xr:uid="{44A27D86-809E-4BBE-B7A1-2D26846A498B}"/>
    <cellStyle name="標準 5 5 12" xfId="1415" xr:uid="{D9294677-E013-4ABC-A0E3-30B1E15BE222}"/>
    <cellStyle name="標準 5 5 12 2" xfId="2914" xr:uid="{6401DE50-5414-4FFD-BA7E-D5055AD19680}"/>
    <cellStyle name="標準 5 5 13" xfId="2907" xr:uid="{2CAB2C7B-2290-4D95-A418-28545F4FE251}"/>
    <cellStyle name="標準 5 5 2" xfId="1416" xr:uid="{724365F1-D202-4C72-9F61-1880F9614CBA}"/>
    <cellStyle name="標準 5 5 2 2" xfId="1417" xr:uid="{7E0B0658-889D-4B3E-A8F6-51A8CD621E5B}"/>
    <cellStyle name="標準 5 5 2 3" xfId="2915" xr:uid="{0FD5B8B1-FA2E-4925-8981-A33BCB86F1F4}"/>
    <cellStyle name="標準 5 5 2_データレイアウト" xfId="1418" xr:uid="{BAC7B313-6CCB-44A2-ADD0-8D15D503CCAC}"/>
    <cellStyle name="標準 5 5 3" xfId="1419" xr:uid="{E54CF98F-9B2D-45DB-A48A-63958EAA009B}"/>
    <cellStyle name="標準 5 5 3 2" xfId="1420" xr:uid="{54EAEA6A-0117-40E0-9AB7-52DA69D1FFB6}"/>
    <cellStyle name="標準 5 5 3 3" xfId="2916" xr:uid="{32C65906-E507-4D9F-8B76-37B5CF7225B8}"/>
    <cellStyle name="標準 5 5 3_データレイアウト" xfId="1421" xr:uid="{1DEF090D-941F-47FC-B0C8-9AA5AF93FBF2}"/>
    <cellStyle name="標準 5 5 4" xfId="1422" xr:uid="{BEDE8D0D-228E-4590-9D2A-C27F1AB68B63}"/>
    <cellStyle name="標準 5 5 5" xfId="1423" xr:uid="{520096FD-26F3-4499-9766-BAAD8A78AE23}"/>
    <cellStyle name="標準 5 5 5 2" xfId="1424" xr:uid="{D58DD196-FE94-4081-AB03-EC4FD54BD7F6}"/>
    <cellStyle name="標準 5 5 5 2 2" xfId="1425" xr:uid="{8A9D670F-C179-439A-8351-22D62C8F1B7A}"/>
    <cellStyle name="標準 5 5 5 2 2 2" xfId="2919" xr:uid="{37FFB18A-8F77-4AB7-8245-2F1BE92D72A5}"/>
    <cellStyle name="標準 5 5 5 2 3" xfId="2918" xr:uid="{DCCC5EA3-F674-4FF7-8F7B-FEFA84BD75DD}"/>
    <cellStyle name="標準 5 5 5 3" xfId="1426" xr:uid="{FA8BAC31-CC15-4191-90C2-D9C62EDFBDAD}"/>
    <cellStyle name="標準 5 5 5 3 2" xfId="2920" xr:uid="{95B588E6-FA43-4C8A-9BD4-EAAF060A90C2}"/>
    <cellStyle name="標準 5 5 5 4" xfId="2917" xr:uid="{57053D3A-E441-4E36-B59B-A9A79FB12CEA}"/>
    <cellStyle name="標準 5 5 6" xfId="1427" xr:uid="{12C57697-AB6A-4E11-B356-052F83FECE73}"/>
    <cellStyle name="標準 5 5 6 2" xfId="1428" xr:uid="{73DEE27D-B33B-4B5F-926E-912EBC96F808}"/>
    <cellStyle name="標準 5 5 6 2 2" xfId="1429" xr:uid="{D694C4D8-EE75-4A74-9C6C-0A830C2095C0}"/>
    <cellStyle name="標準 5 5 6 2 2 2" xfId="2923" xr:uid="{623C834D-D5DC-4F6B-A64A-6D13D9E0430E}"/>
    <cellStyle name="標準 5 5 6 2 3" xfId="2922" xr:uid="{681DF4A2-3D22-4259-9C74-144BDE3D8EA7}"/>
    <cellStyle name="標準 5 5 6 3" xfId="1430" xr:uid="{05EC9CF6-6E76-4AEC-BCC8-B544105AC76E}"/>
    <cellStyle name="標準 5 5 6 3 2" xfId="2924" xr:uid="{CC33FF56-78E1-4FEF-BC41-60D7CF9F9FB3}"/>
    <cellStyle name="標準 5 5 6 4" xfId="2921" xr:uid="{806A6721-4545-4D28-B1F6-B5A308EE71CF}"/>
    <cellStyle name="標準 5 5 7" xfId="1431" xr:uid="{36980907-28D0-481A-A674-1FE60E3FB64E}"/>
    <cellStyle name="標準 5 5 7 2" xfId="1432" xr:uid="{0AAD43FB-1354-408B-B0D9-A895F6242F4E}"/>
    <cellStyle name="標準 5 5 7 2 2" xfId="1433" xr:uid="{EA5A0186-FF43-4FF0-A10E-417280425D94}"/>
    <cellStyle name="標準 5 5 7 2 2 2" xfId="2927" xr:uid="{B122773B-9A20-4157-BD37-BD36060AE5D0}"/>
    <cellStyle name="標準 5 5 7 2 3" xfId="2926" xr:uid="{64D911DC-35A9-4C80-AC5F-0EFB381EF604}"/>
    <cellStyle name="標準 5 5 7 3" xfId="1434" xr:uid="{7F85529D-8597-4BE2-B475-B9B23C44D6C2}"/>
    <cellStyle name="標準 5 5 7 3 2" xfId="2928" xr:uid="{163CB2CC-3D85-4736-B3A7-A9F5923D1FAC}"/>
    <cellStyle name="標準 5 5 7 4" xfId="2925" xr:uid="{04AFF4D9-1DAC-4FDD-8810-9BE4E5C01657}"/>
    <cellStyle name="標準 5 5 8" xfId="1435" xr:uid="{E31372A4-1DB8-4940-912D-2A6947ABA67B}"/>
    <cellStyle name="標準 5 5 8 2" xfId="1436" xr:uid="{2E13AEE3-12E1-4477-99A0-563E579DA3DD}"/>
    <cellStyle name="標準 5 5 8 2 2" xfId="1437" xr:uid="{51F66ED3-056F-452B-8431-4860C5F0F0F5}"/>
    <cellStyle name="標準 5 5 8 2 2 2" xfId="2931" xr:uid="{A2FA4AC3-B9B7-44AA-82BF-8EA007B2451A}"/>
    <cellStyle name="標準 5 5 8 2 3" xfId="2930" xr:uid="{AEF153B8-65AD-4C76-B2C4-C3F6D4A758AA}"/>
    <cellStyle name="標準 5 5 8 3" xfId="1438" xr:uid="{A28BB2F4-0DD0-4C59-BE2D-293FE30F874B}"/>
    <cellStyle name="標準 5 5 8 3 2" xfId="2932" xr:uid="{4F85F70C-C49C-4F3A-8FF5-DBED2E936A62}"/>
    <cellStyle name="標準 5 5 8 4" xfId="2929" xr:uid="{217A7235-097A-4C0A-82A8-2B8D73CC63ED}"/>
    <cellStyle name="標準 5 5 9" xfId="1439" xr:uid="{8980A137-2F2D-46B5-A3B6-93609410264D}"/>
    <cellStyle name="標準 5 5 9 2" xfId="1440" xr:uid="{E6B11849-19DD-416D-AC0C-2DB9187113CD}"/>
    <cellStyle name="標準 5 5 9 2 2" xfId="1441" xr:uid="{A03ED229-9B7E-404A-AB46-DDEEE72D0467}"/>
    <cellStyle name="標準 5 5 9 2 2 2" xfId="2935" xr:uid="{BDE6E328-F8DA-4CE6-9031-E6B3F2E412CD}"/>
    <cellStyle name="標準 5 5 9 2 3" xfId="2934" xr:uid="{C2F95EED-7C21-4662-B464-743A86ACEA9C}"/>
    <cellStyle name="標準 5 5 9 3" xfId="1442" xr:uid="{838A3167-9FC7-4BF0-B769-DA7331209B5B}"/>
    <cellStyle name="標準 5 5 9 3 2" xfId="2936" xr:uid="{A43EF6D1-2DB1-4AAE-9C14-1BFDB912A70D}"/>
    <cellStyle name="標準 5 5 9 4" xfId="2933" xr:uid="{D7D6E103-442D-49EB-AC51-C1E0407C4D22}"/>
    <cellStyle name="標準 5 5_データレイアウト" xfId="1443" xr:uid="{47D3F452-C4B1-4E9D-9067-FADEF574E895}"/>
    <cellStyle name="標準 5 6" xfId="1444" xr:uid="{D59E9240-5735-4833-B996-E6D74C919211}"/>
    <cellStyle name="標準 5 6 2" xfId="1445" xr:uid="{09488385-AADC-40D6-A902-7670B6214072}"/>
    <cellStyle name="標準 5 6 3" xfId="2937" xr:uid="{02D6862E-EBFB-405B-9CB8-F8EFF74F89E6}"/>
    <cellStyle name="標準 5 6_データレイアウト" xfId="1446" xr:uid="{12982290-4946-4738-9160-5B207CE45119}"/>
    <cellStyle name="標準 5 7" xfId="1447" xr:uid="{EF1C3DE8-851F-4642-84C6-54D86E276C8F}"/>
    <cellStyle name="標準 5 7 2" xfId="1448" xr:uid="{F471CC4F-F199-4C7A-AF0E-1F39466599EB}"/>
    <cellStyle name="標準 5 7 3" xfId="2938" xr:uid="{9AB9926A-0D89-44B0-80FE-CC8FE7B105C3}"/>
    <cellStyle name="標準 5 7_データレイアウト" xfId="1449" xr:uid="{F062016B-22FC-4BED-A41D-4C17291986AE}"/>
    <cellStyle name="標準 5 8" xfId="1450" xr:uid="{7CA52C79-20B0-4F73-9D01-3C3322C1D331}"/>
    <cellStyle name="標準 5 9" xfId="1451" xr:uid="{A348765E-0505-4386-A2D9-5D7413BE16D5}"/>
    <cellStyle name="標準 5 9 2" xfId="1452" xr:uid="{E46197B6-D3FB-460C-BA81-DB583D1CFC4A}"/>
    <cellStyle name="標準 5 9 2 2" xfId="1453" xr:uid="{F38D5D94-5919-4FCD-A648-0977E1827122}"/>
    <cellStyle name="標準 5 9 2 2 2" xfId="2941" xr:uid="{63971A1C-5874-4ACE-9B78-947C2C86052A}"/>
    <cellStyle name="標準 5 9 2 3" xfId="2940" xr:uid="{7408401C-73E9-4F26-ADF9-CAFBB4997F26}"/>
    <cellStyle name="標準 5 9 3" xfId="1454" xr:uid="{5C88C7A5-FE85-4D4C-BF6D-2E4BF92205B5}"/>
    <cellStyle name="標準 5 9 3 2" xfId="2942" xr:uid="{95416DB4-B870-4795-A35E-16FEC364E6C1}"/>
    <cellStyle name="標準 5 9 4" xfId="2939" xr:uid="{64771480-6347-4CC9-B25A-35C0780E9577}"/>
    <cellStyle name="標準 5_Sheet3" xfId="1455" xr:uid="{D7A236C2-F4B6-4E71-9E2C-8EE17D2E912A}"/>
    <cellStyle name="標準 50" xfId="1456" xr:uid="{ACBF0E6A-1F53-4B5F-B736-58DFE6047820}"/>
    <cellStyle name="標準 51" xfId="1457" xr:uid="{6E3AF962-D78C-48F5-927F-3B14A11E9347}"/>
    <cellStyle name="標準 52" xfId="1458" xr:uid="{104F5BDB-F5A5-45F6-AEEC-D3AC0B2146AD}"/>
    <cellStyle name="標準 53" xfId="1459" xr:uid="{EA9BA958-FC51-4D3F-AADF-8E12B7217B13}"/>
    <cellStyle name="標準 54" xfId="1460" xr:uid="{E11D4D4B-5FC3-4D9D-9A41-AF6FD2B6F407}"/>
    <cellStyle name="標準 55" xfId="1461" xr:uid="{0A509AFD-DBE2-49BA-AB0A-7EAEB66E6C0A}"/>
    <cellStyle name="標準 55 2" xfId="2943" xr:uid="{8361BDFD-1A47-432B-8719-FF0AFA05984B}"/>
    <cellStyle name="標準 56" xfId="1462" xr:uid="{8B6F60E8-5428-458F-B7F9-298C048CE2A4}"/>
    <cellStyle name="標準 56 2" xfId="2944" xr:uid="{9DA54716-3939-4D58-8091-1C847A16679D}"/>
    <cellStyle name="標準 57" xfId="3" xr:uid="{3DDAC4C7-191B-4D3F-A198-5EE3ECE484EA}"/>
    <cellStyle name="標準 57 2" xfId="8" xr:uid="{8639C26E-7D2C-493B-8ED0-EDF9A1DAEE35}"/>
    <cellStyle name="標準 57 3" xfId="1788" xr:uid="{D35B18F6-BB91-4CF1-AECF-0DB48B36EC7C}"/>
    <cellStyle name="標準 57 4" xfId="3196" xr:uid="{BAFD636B-A7C5-4AB2-99DE-39FD7FB9136E}"/>
    <cellStyle name="標準 58" xfId="1463" xr:uid="{F4A032D2-1BCE-405A-980F-B9B47E0D4CF3}"/>
    <cellStyle name="標準 58 2" xfId="2945" xr:uid="{F90D30D4-549C-48C1-813D-D695BBDF2E5B}"/>
    <cellStyle name="標準 59" xfId="1464" xr:uid="{B2DF8BCC-DA4A-43C0-AC3C-8CFC7F551ACA}"/>
    <cellStyle name="標準 59 2" xfId="2946" xr:uid="{843581C0-B08E-469F-A937-2CAF5375872B}"/>
    <cellStyle name="標準 6" xfId="1465" xr:uid="{7C5F0685-AA63-4084-9E51-1B80F0289A5C}"/>
    <cellStyle name="標準 6 2" xfId="1466" xr:uid="{D63D11F9-202D-42FE-AEB5-4A90AAE5BEBF}"/>
    <cellStyle name="標準 6 3" xfId="1467" xr:uid="{FBABAB4A-9337-45CE-B55F-FD2DDBD9C1C6}"/>
    <cellStyle name="標準 6 3 2" xfId="1468" xr:uid="{C080031E-4C76-4B4F-B148-07C9C1B12FD3}"/>
    <cellStyle name="標準 6 3 2 2" xfId="2949" xr:uid="{9C9A0171-CD8D-4970-8E8E-73999DDDEDB5}"/>
    <cellStyle name="標準 6 3 3" xfId="2948" xr:uid="{FF4DB591-F28D-4674-AB85-32298F556994}"/>
    <cellStyle name="標準 6 4" xfId="2947" xr:uid="{1244CD6A-C9C7-463A-B4AD-9B640731D83D}"/>
    <cellStyle name="標準 6_データレイアウト" xfId="1469" xr:uid="{335E6EB0-6657-494C-A47E-61974EE12E3A}"/>
    <cellStyle name="標準 60" xfId="1470" xr:uid="{AF0BBB65-172A-48DB-995D-36071E31D227}"/>
    <cellStyle name="標準 60 2" xfId="2950" xr:uid="{D96BDBF1-EED6-433D-9EC7-9C502D044F1B}"/>
    <cellStyle name="標準 61" xfId="1471" xr:uid="{4E6A11DD-F207-496A-B183-CC56D6BFF0CF}"/>
    <cellStyle name="標準 61 2" xfId="2951" xr:uid="{034514F8-FC2F-474B-B5A7-B67CD9F9A852}"/>
    <cellStyle name="標準 62" xfId="1472" xr:uid="{3A90EBCA-FC63-4BB9-B609-E949E6E794EE}"/>
    <cellStyle name="標準 62 2" xfId="2952" xr:uid="{2070D017-608D-48EC-B110-C835998AA24E}"/>
    <cellStyle name="標準 63" xfId="1473" xr:uid="{510A907B-4B24-4D63-A874-BB38CEAA7996}"/>
    <cellStyle name="標準 63 2" xfId="2953" xr:uid="{7907F138-257B-4074-B4DA-93D675BB84B6}"/>
    <cellStyle name="標準 64" xfId="1474" xr:uid="{253D997A-6F5B-42A9-BE83-0DBC44286C7B}"/>
    <cellStyle name="標準 64 2" xfId="2954" xr:uid="{BFD3FB35-E5B8-4E56-A2F4-024D626169DB}"/>
    <cellStyle name="標準 7" xfId="1475" xr:uid="{B63CDA69-7555-4730-88E5-59727AFAAA89}"/>
    <cellStyle name="標準 74" xfId="9" xr:uid="{B6BD62DD-8C6C-4641-989E-4B78E9226E47}"/>
    <cellStyle name="標準 74 2" xfId="1789" xr:uid="{4E5C75BA-A11E-4529-B294-EB522986CA6B}"/>
    <cellStyle name="標準 74 3" xfId="3197" xr:uid="{B3A186CB-8661-44F8-AA29-AB4740CCA369}"/>
    <cellStyle name="標準 74 4" xfId="3210" xr:uid="{6ADEB713-EDCB-40CA-8255-B2C3D8956852}"/>
    <cellStyle name="標準 8" xfId="1476" xr:uid="{F833797E-3B08-45ED-8D45-F0178DBF26C7}"/>
    <cellStyle name="標準 8 10" xfId="1477" xr:uid="{486945C7-FBF8-41B0-85A9-F20210AF176C}"/>
    <cellStyle name="標準 8 10 2" xfId="1478" xr:uid="{1C54558C-DFD6-4752-ACE3-B6C1DEF6000D}"/>
    <cellStyle name="標準 8 10 2 2" xfId="1479" xr:uid="{2B257E10-C0CD-4019-8DA6-715158D35785}"/>
    <cellStyle name="標準 8 10 2 2 2" xfId="2958" xr:uid="{76B0D45A-157F-4346-85FC-55DF506C1EF0}"/>
    <cellStyle name="標準 8 10 2 3" xfId="2957" xr:uid="{74971C73-DEBD-487D-ABF0-1C029F7EDB0A}"/>
    <cellStyle name="標準 8 10 3" xfId="1480" xr:uid="{EE3F2791-6C8E-4F9B-B52E-66485CF565AB}"/>
    <cellStyle name="標準 8 10 3 2" xfId="2959" xr:uid="{D39F71BD-521B-4588-ACB2-86297C111016}"/>
    <cellStyle name="標準 8 10 4" xfId="2956" xr:uid="{4C3B5143-389E-4A3F-AED5-4CFDA48182B3}"/>
    <cellStyle name="標準 8 11" xfId="1481" xr:uid="{DDC0BB8C-FCBE-435B-A37D-54DFD7D13099}"/>
    <cellStyle name="標準 8 11 2" xfId="1482" xr:uid="{1FEA4A93-A699-4ECA-B564-9AAD29F9A9B0}"/>
    <cellStyle name="標準 8 11 2 2" xfId="2961" xr:uid="{58F0210B-5811-42BF-903E-8F4D0891CB63}"/>
    <cellStyle name="標準 8 11 3" xfId="2960" xr:uid="{F105AA68-C6FA-430C-ACB4-1D273745714A}"/>
    <cellStyle name="標準 8 12" xfId="1483" xr:uid="{699BA937-030F-4D0F-9467-BB5185323E04}"/>
    <cellStyle name="標準 8 12 2" xfId="2962" xr:uid="{B8C7E370-3A9E-4975-87DB-A18385AC8E1B}"/>
    <cellStyle name="標準 8 13" xfId="2955" xr:uid="{F596DB45-EFEE-4111-8E97-CC4B038528F4}"/>
    <cellStyle name="標準 8 2" xfId="1484" xr:uid="{1CC62E64-438F-4D18-8EAE-F96F7D8BF84E}"/>
    <cellStyle name="標準 8 2 10" xfId="1485" xr:uid="{79C53B56-F65A-4187-B352-8479E9DE4A09}"/>
    <cellStyle name="標準 8 2 10 2" xfId="1486" xr:uid="{4E3AE1CA-DCB1-4DF2-80BF-02E9C131AB73}"/>
    <cellStyle name="標準 8 2 10 2 2" xfId="1487" xr:uid="{5EAF8DA8-B979-459A-B9A9-6804717A6064}"/>
    <cellStyle name="標準 8 2 10 2 2 2" xfId="2966" xr:uid="{B6FFFFC6-934B-4EA2-9170-B35D86B10D90}"/>
    <cellStyle name="標準 8 2 10 2 3" xfId="2965" xr:uid="{128455CD-47CE-48A6-BEA3-EA13BB175B6D}"/>
    <cellStyle name="標準 8 2 10 3" xfId="1488" xr:uid="{EC8C6F77-AED0-443A-A6E8-1D64D9D059E6}"/>
    <cellStyle name="標準 8 2 10 3 2" xfId="2967" xr:uid="{16ED4370-1B1A-44DB-8C3F-7E62A45D98A7}"/>
    <cellStyle name="標準 8 2 10 4" xfId="2964" xr:uid="{934A3B4F-B904-43C0-B705-F6D23E26277C}"/>
    <cellStyle name="標準 8 2 11" xfId="1489" xr:uid="{36D900CC-6145-4AEB-83D4-0EE36A4D3807}"/>
    <cellStyle name="標準 8 2 11 2" xfId="1490" xr:uid="{4B183A43-368F-4599-8DE6-82F3593EA3B2}"/>
    <cellStyle name="標準 8 2 11 2 2" xfId="2969" xr:uid="{BFEB7032-DAEA-47DF-92D4-BAA94B88D8A3}"/>
    <cellStyle name="標準 8 2 11 3" xfId="2968" xr:uid="{ADF9DC53-B242-4874-8FAE-08067C44F97A}"/>
    <cellStyle name="標準 8 2 12" xfId="1491" xr:uid="{5F0431CA-0E88-4069-8D35-6460807CB104}"/>
    <cellStyle name="標準 8 2 12 2" xfId="2970" xr:uid="{0FFA1F38-7ED1-4BD4-94DC-E60AA14D4FB5}"/>
    <cellStyle name="標準 8 2 13" xfId="2963" xr:uid="{4E41D11C-1EE7-4A9B-9FC8-EF72196C4A1B}"/>
    <cellStyle name="標準 8 2 2" xfId="1492" xr:uid="{44F3C95A-93D5-4850-994B-133B523E64DE}"/>
    <cellStyle name="標準 8 2 2 10" xfId="1493" xr:uid="{2FEBD441-BFEC-4336-A277-F672F83B0796}"/>
    <cellStyle name="標準 8 2 2 10 2" xfId="1494" xr:uid="{DB76AC39-9A5C-4C90-869E-8843332D2CA7}"/>
    <cellStyle name="標準 8 2 2 10 2 2" xfId="1495" xr:uid="{2BF8AE13-1160-4C8E-92ED-03CFD7F839D8}"/>
    <cellStyle name="標準 8 2 2 10 2 2 2" xfId="2974" xr:uid="{025443AF-E0DD-4B54-B06D-F7637AF8E9BF}"/>
    <cellStyle name="標準 8 2 2 10 2 3" xfId="2973" xr:uid="{9DC2BFB1-DF48-4665-9525-A4469179888C}"/>
    <cellStyle name="標準 8 2 2 10 3" xfId="1496" xr:uid="{0ED20D96-0B6A-4036-BD4E-2891A71D7F5F}"/>
    <cellStyle name="標準 8 2 2 10 3 2" xfId="2975" xr:uid="{E24987E2-8880-497B-9B0A-B38CFD8FC19E}"/>
    <cellStyle name="標準 8 2 2 10 4" xfId="2972" xr:uid="{EA677BF5-736B-4EA3-A92A-673D987E1053}"/>
    <cellStyle name="標準 8 2 2 11" xfId="1497" xr:uid="{C9B1C07B-32E2-4D9D-BE21-C7E2A2C4D4FB}"/>
    <cellStyle name="標準 8 2 2 11 2" xfId="1498" xr:uid="{605B4687-65EB-428D-ADD7-7F5D5E48101E}"/>
    <cellStyle name="標準 8 2 2 11 2 2" xfId="2977" xr:uid="{9BA257A9-E938-416B-9339-23D4CFB9E84D}"/>
    <cellStyle name="標準 8 2 2 11 3" xfId="2976" xr:uid="{3D03B772-B536-4746-A93C-0487CFC6C8BA}"/>
    <cellStyle name="標準 8 2 2 12" xfId="1499" xr:uid="{8D7F235F-A816-4C4B-A569-F29E38D7FD33}"/>
    <cellStyle name="標準 8 2 2 12 2" xfId="2978" xr:uid="{869EC72A-DB31-4F69-9F0E-5B51CCB0B21F}"/>
    <cellStyle name="標準 8 2 2 13" xfId="2971" xr:uid="{0818DF6C-C4C1-4F60-B171-6457376E8E6B}"/>
    <cellStyle name="標準 8 2 2 2" xfId="1500" xr:uid="{421C914E-18F3-4DB5-BCAD-C2F5983302E3}"/>
    <cellStyle name="標準 8 2 2 2 10" xfId="1501" xr:uid="{A5B4F908-8E06-49F6-B2EE-9C940E614966}"/>
    <cellStyle name="標準 8 2 2 2 10 2" xfId="1502" xr:uid="{F01477AB-EDE7-4FC1-AA45-6A5D0584A9C5}"/>
    <cellStyle name="標準 8 2 2 2 10 2 2" xfId="1503" xr:uid="{38EA011E-31EE-4DC7-8310-61A439E2F8D3}"/>
    <cellStyle name="標準 8 2 2 2 10 2 2 2" xfId="2982" xr:uid="{3E990B4C-981B-42F4-B24B-3EBCBC779C80}"/>
    <cellStyle name="標準 8 2 2 2 10 2 3" xfId="2981" xr:uid="{44AF37EA-55D3-4303-8DF6-DB39AA85CADF}"/>
    <cellStyle name="標準 8 2 2 2 10 3" xfId="1504" xr:uid="{3FACEB04-9C9F-42C1-9C5F-7E3758684907}"/>
    <cellStyle name="標準 8 2 2 2 10 3 2" xfId="2983" xr:uid="{19B195F8-B143-40B5-B53F-1BCB67A6C07F}"/>
    <cellStyle name="標準 8 2 2 2 10 4" xfId="2980" xr:uid="{7C08AC65-A72D-462A-BC4D-3C20962B1780}"/>
    <cellStyle name="標準 8 2 2 2 11" xfId="1505" xr:uid="{2A1BA402-030D-4916-B85B-4CA18F20C222}"/>
    <cellStyle name="標準 8 2 2 2 11 2" xfId="1506" xr:uid="{B22684B6-9B44-4B5F-9BA8-1D351A539E99}"/>
    <cellStyle name="標準 8 2 2 2 11 2 2" xfId="2985" xr:uid="{C62A5E05-9EDF-4018-977F-A397D955AB27}"/>
    <cellStyle name="標準 8 2 2 2 11 3" xfId="2984" xr:uid="{C20A0EB7-97E2-419C-AF83-27625A9FDE18}"/>
    <cellStyle name="標準 8 2 2 2 12" xfId="1507" xr:uid="{A75D31B8-917E-42AA-9834-520C66B7E6D0}"/>
    <cellStyle name="標準 8 2 2 2 12 2" xfId="2986" xr:uid="{A3E68813-979E-41C9-A6AB-EF2366781587}"/>
    <cellStyle name="標準 8 2 2 2 13" xfId="2979" xr:uid="{3BE63C73-903C-4884-A9EA-B86D37E81CC4}"/>
    <cellStyle name="標準 8 2 2 2 2" xfId="1508" xr:uid="{4FD5CC44-9BD3-41E9-AE00-8E5CF94ADDAD}"/>
    <cellStyle name="標準 8 2 2 2 2 2" xfId="1509" xr:uid="{D460D51D-6206-4ADD-A697-69D38035AF14}"/>
    <cellStyle name="標準 8 2 2 2 2 3" xfId="2987" xr:uid="{3EFA3BAC-C919-4F9F-AB18-D41A08D1A412}"/>
    <cellStyle name="標準 8 2 2 2 2_データレイアウト" xfId="1510" xr:uid="{515ACA32-18C4-4F0C-93C6-BEF04CD92535}"/>
    <cellStyle name="標準 8 2 2 2 3" xfId="1511" xr:uid="{E218CD7F-1A94-4FA1-B714-531FBE7C1180}"/>
    <cellStyle name="標準 8 2 2 2 3 2" xfId="1512" xr:uid="{697679DF-7010-4188-AD78-8EBEFC97B2B8}"/>
    <cellStyle name="標準 8 2 2 2 3 3" xfId="2988" xr:uid="{DB7E94FD-E087-4465-A79E-84D437F5CDC1}"/>
    <cellStyle name="標準 8 2 2 2 3_データレイアウト" xfId="1513" xr:uid="{A372EABD-3BFB-4954-B0E9-71FA2B1B890E}"/>
    <cellStyle name="標準 8 2 2 2 4" xfId="1514" xr:uid="{1DCD068D-F485-4098-A880-563F1EA2C29F}"/>
    <cellStyle name="標準 8 2 2 2 5" xfId="1515" xr:uid="{401EDE41-6055-4D1B-A2C9-0032E0CE5F90}"/>
    <cellStyle name="標準 8 2 2 2 5 2" xfId="1516" xr:uid="{F781252E-27FF-464A-ADB5-9340EE9F46F1}"/>
    <cellStyle name="標準 8 2 2 2 5 2 2" xfId="1517" xr:uid="{C112417C-EF1D-4F86-8A1A-207AA128F375}"/>
    <cellStyle name="標準 8 2 2 2 5 2 2 2" xfId="2991" xr:uid="{FFBB1FF7-6D1A-44BC-AB25-9CADF21CACD5}"/>
    <cellStyle name="標準 8 2 2 2 5 2 3" xfId="2990" xr:uid="{AC22B05B-3907-421A-99E8-F84D2A4A3A96}"/>
    <cellStyle name="標準 8 2 2 2 5 3" xfId="1518" xr:uid="{19C44C08-6C93-4C4A-969F-1E58D5665D7A}"/>
    <cellStyle name="標準 8 2 2 2 5 3 2" xfId="2992" xr:uid="{345D9517-F21F-4C95-93CB-1EDD4B5092AD}"/>
    <cellStyle name="標準 8 2 2 2 5 4" xfId="2989" xr:uid="{89359D1D-F534-40C1-9F3B-0E8E9A244A08}"/>
    <cellStyle name="標準 8 2 2 2 6" xfId="1519" xr:uid="{0123DF24-9F51-44B6-AAEA-CCABBB5FE159}"/>
    <cellStyle name="標準 8 2 2 2 6 2" xfId="1520" xr:uid="{41958FBB-ABD0-4127-B8A0-25E61A14DDB9}"/>
    <cellStyle name="標準 8 2 2 2 6 2 2" xfId="1521" xr:uid="{DA32EAAF-8600-4E03-8C8E-359DD825A0E8}"/>
    <cellStyle name="標準 8 2 2 2 6 2 2 2" xfId="2995" xr:uid="{7E105D1D-598A-406D-A762-97C60E0B4FBD}"/>
    <cellStyle name="標準 8 2 2 2 6 2 3" xfId="2994" xr:uid="{E0982437-C1E1-4147-A3E4-28F9F9EBC7A1}"/>
    <cellStyle name="標準 8 2 2 2 6 3" xfId="1522" xr:uid="{9FB11597-48DD-4F22-8397-5B9BD0C1F5F5}"/>
    <cellStyle name="標準 8 2 2 2 6 3 2" xfId="2996" xr:uid="{7591208A-BF66-4776-B91A-C945DCE8560E}"/>
    <cellStyle name="標準 8 2 2 2 6 4" xfId="2993" xr:uid="{0F0E1BDA-E21D-4601-B788-960DF55655C0}"/>
    <cellStyle name="標準 8 2 2 2 7" xfId="1523" xr:uid="{3312E80C-D30F-46EC-832C-A730BC89D2AC}"/>
    <cellStyle name="標準 8 2 2 2 7 2" xfId="1524" xr:uid="{737CF835-14CD-4289-9540-7726327AB795}"/>
    <cellStyle name="標準 8 2 2 2 7 2 2" xfId="1525" xr:uid="{749B678B-8B75-4BEB-9574-A3EEC524D2B0}"/>
    <cellStyle name="標準 8 2 2 2 7 2 2 2" xfId="2999" xr:uid="{326328E5-C281-4B80-B256-94A4A7B4B938}"/>
    <cellStyle name="標準 8 2 2 2 7 2 3" xfId="2998" xr:uid="{05371FCF-9D3C-4777-9793-4E7648E57634}"/>
    <cellStyle name="標準 8 2 2 2 7 3" xfId="1526" xr:uid="{328D12B4-231A-4B7B-8871-AE0D4701324E}"/>
    <cellStyle name="標準 8 2 2 2 7 3 2" xfId="3000" xr:uid="{A36083CA-DFBD-4708-A6EF-9AB8A3E65EB2}"/>
    <cellStyle name="標準 8 2 2 2 7 4" xfId="2997" xr:uid="{2966E251-F0AE-4764-B8B9-FDFB60354CDA}"/>
    <cellStyle name="標準 8 2 2 2 8" xfId="1527" xr:uid="{11F7F0A5-57FC-47C1-BB0E-AD4EA5A32A42}"/>
    <cellStyle name="標準 8 2 2 2 8 2" xfId="1528" xr:uid="{7113CA51-30F2-4BE5-9CB4-C6ED5C752276}"/>
    <cellStyle name="標準 8 2 2 2 8 2 2" xfId="1529" xr:uid="{2A9BDD2D-6F70-4914-BEC0-35497CF4CEAD}"/>
    <cellStyle name="標準 8 2 2 2 8 2 2 2" xfId="3003" xr:uid="{94E75BD5-5387-40AF-A6C0-2D8AC11E54A3}"/>
    <cellStyle name="標準 8 2 2 2 8 2 3" xfId="3002" xr:uid="{F7577EBB-7085-44F5-BFBD-6164BAB96BAC}"/>
    <cellStyle name="標準 8 2 2 2 8 3" xfId="1530" xr:uid="{06698481-A5FF-427C-830E-277BC331ED18}"/>
    <cellStyle name="標準 8 2 2 2 8 3 2" xfId="3004" xr:uid="{39F259B8-C4A7-4CBA-8F97-048C70504696}"/>
    <cellStyle name="標準 8 2 2 2 8 4" xfId="3001" xr:uid="{6FF9B2BF-0FBB-4071-B13C-7F807F821BE6}"/>
    <cellStyle name="標準 8 2 2 2 9" xfId="1531" xr:uid="{1FB09D0E-8A29-4C94-B59E-3A6ABCB93BD6}"/>
    <cellStyle name="標準 8 2 2 2 9 2" xfId="1532" xr:uid="{DB37D96B-95CB-48B2-A0F8-EF2426102127}"/>
    <cellStyle name="標準 8 2 2 2 9 2 2" xfId="1533" xr:uid="{D27416AF-0D4C-4CA0-8D9D-55662392A50F}"/>
    <cellStyle name="標準 8 2 2 2 9 2 2 2" xfId="3007" xr:uid="{B7122D37-4941-4537-8570-2F4C69E62C70}"/>
    <cellStyle name="標準 8 2 2 2 9 2 3" xfId="3006" xr:uid="{82FD39C8-F484-425E-B3C1-B381DC9D9696}"/>
    <cellStyle name="標準 8 2 2 2 9 3" xfId="1534" xr:uid="{46635B2D-B303-44C7-806D-DA61F2937080}"/>
    <cellStyle name="標準 8 2 2 2 9 3 2" xfId="3008" xr:uid="{4C004B50-D4E7-4552-A7AD-0AAE6578DB85}"/>
    <cellStyle name="標準 8 2 2 2 9 4" xfId="3005" xr:uid="{20458CF0-71FE-4A97-9204-E2B9D17A68AB}"/>
    <cellStyle name="標準 8 2 2 2_データレイアウト" xfId="1535" xr:uid="{365B7554-1D81-4673-A45B-5A1D367B4598}"/>
    <cellStyle name="標準 8 2 2 3" xfId="1536" xr:uid="{03D2FE90-C7E8-4FE4-A35B-9567B5C20178}"/>
    <cellStyle name="標準 8 2 2 3 2" xfId="1537" xr:uid="{D64B7642-1A4A-410F-9E50-405A226B0FDD}"/>
    <cellStyle name="標準 8 2 2 3 3" xfId="3009" xr:uid="{67055257-97A1-43D1-9413-BE5A81AE1E0B}"/>
    <cellStyle name="標準 8 2 2 3_データレイアウト" xfId="1538" xr:uid="{E3B1A0F7-7B4F-40EF-8985-41B65DC10F4D}"/>
    <cellStyle name="標準 8 2 2 4" xfId="1539" xr:uid="{1F72199D-CD18-4395-9D16-39BE4616E9D9}"/>
    <cellStyle name="標準 8 2 2 4 2" xfId="1540" xr:uid="{E69A60BD-E011-4A5B-B884-442C9A9D59E8}"/>
    <cellStyle name="標準 8 2 2 4 3" xfId="3010" xr:uid="{1EA936EB-C948-4E4B-99DA-99EF3B17851D}"/>
    <cellStyle name="標準 8 2 2 4_データレイアウト" xfId="1541" xr:uid="{61926151-F118-413E-B075-252543E41F11}"/>
    <cellStyle name="標準 8 2 2 5" xfId="1542" xr:uid="{EDA8FD12-F6F8-4C91-9C50-1E588D098E11}"/>
    <cellStyle name="標準 8 2 2 6" xfId="1543" xr:uid="{DEA2EC18-5AA1-47CC-99D8-6420B8EC9AEA}"/>
    <cellStyle name="標準 8 2 2 6 2" xfId="1544" xr:uid="{4EFB41F8-DC12-434E-A2B2-96B30872B782}"/>
    <cellStyle name="標準 8 2 2 6 2 2" xfId="1545" xr:uid="{A223D4DF-6820-4E14-BF12-ED0578933D3A}"/>
    <cellStyle name="標準 8 2 2 6 2 2 2" xfId="3013" xr:uid="{BC106CBA-43A1-4166-A0D4-56ADF0477914}"/>
    <cellStyle name="標準 8 2 2 6 2 3" xfId="3012" xr:uid="{A985D85F-F5B3-4921-A047-30BAA789871E}"/>
    <cellStyle name="標準 8 2 2 6 3" xfId="1546" xr:uid="{E07C9B59-0C6A-4F49-9C77-356A6C5619D9}"/>
    <cellStyle name="標準 8 2 2 6 3 2" xfId="3014" xr:uid="{311AE8BA-8823-42D1-B0D2-88B5AE4655DA}"/>
    <cellStyle name="標準 8 2 2 6 4" xfId="3011" xr:uid="{962E7F1D-7896-42DA-8522-6C0A54702322}"/>
    <cellStyle name="標準 8 2 2 7" xfId="1547" xr:uid="{86481B82-D01D-45E6-BF8A-06510155A7A9}"/>
    <cellStyle name="標準 8 2 2 7 2" xfId="1548" xr:uid="{EE0AC881-F216-49A2-A0C0-B126613EBB33}"/>
    <cellStyle name="標準 8 2 2 7 2 2" xfId="1549" xr:uid="{782E70EC-3987-4AB3-B333-9812452126FF}"/>
    <cellStyle name="標準 8 2 2 7 2 2 2" xfId="3017" xr:uid="{16C882E3-29AB-4E56-B308-AB148A5160F4}"/>
    <cellStyle name="標準 8 2 2 7 2 3" xfId="3016" xr:uid="{9AA18A84-A3F5-4589-8D42-83EBCE0AB912}"/>
    <cellStyle name="標準 8 2 2 7 3" xfId="1550" xr:uid="{C6EE5301-0B42-4147-822F-E4CDB5381363}"/>
    <cellStyle name="標準 8 2 2 7 3 2" xfId="3018" xr:uid="{2A5CDF07-4277-4ABE-A5C1-EC4DD9347E63}"/>
    <cellStyle name="標準 8 2 2 7 4" xfId="3015" xr:uid="{E7EA35E7-26FB-4967-AAD1-43B26E502C30}"/>
    <cellStyle name="標準 8 2 2 8" xfId="1551" xr:uid="{1B75410B-7A1C-4131-A0F7-0190E746BFA0}"/>
    <cellStyle name="標準 8 2 2 8 2" xfId="1552" xr:uid="{1ECEF6CF-4CF6-4ADF-862A-78A2A7423466}"/>
    <cellStyle name="標準 8 2 2 8 2 2" xfId="1553" xr:uid="{FCFACC67-453A-4439-A181-25E2D6FE9DDC}"/>
    <cellStyle name="標準 8 2 2 8 2 2 2" xfId="3021" xr:uid="{17D8EFF9-CD9B-4860-B67A-39AEA1F493F9}"/>
    <cellStyle name="標準 8 2 2 8 2 3" xfId="3020" xr:uid="{65E162CE-077A-407F-B453-41B3A7134DB1}"/>
    <cellStyle name="標準 8 2 2 8 3" xfId="1554" xr:uid="{48C5ACF2-733A-4102-8CC3-4F5DD70D3F9F}"/>
    <cellStyle name="標準 8 2 2 8 3 2" xfId="3022" xr:uid="{C6FEEDAB-4EF3-46B9-8404-56DF27CE7F5D}"/>
    <cellStyle name="標準 8 2 2 8 4" xfId="3019" xr:uid="{1660C2C1-FC17-40D7-B267-552DEAADCE22}"/>
    <cellStyle name="標準 8 2 2 9" xfId="1555" xr:uid="{B387586D-0139-4B14-93ED-20AF546A22EA}"/>
    <cellStyle name="標準 8 2 2 9 2" xfId="1556" xr:uid="{695FBC2D-0578-4568-9D47-D176F14083EC}"/>
    <cellStyle name="標準 8 2 2 9 2 2" xfId="1557" xr:uid="{A9A8B9BB-0A99-4476-8876-AD9F5BFF2132}"/>
    <cellStyle name="標準 8 2 2 9 2 2 2" xfId="3025" xr:uid="{D22E9160-A406-45C3-9E2B-D2B5DC12B444}"/>
    <cellStyle name="標準 8 2 2 9 2 3" xfId="3024" xr:uid="{9C0590C8-C283-4C4B-8ABC-1029868B5996}"/>
    <cellStyle name="標準 8 2 2 9 3" xfId="1558" xr:uid="{A5074DA4-7D8B-4DD4-BDFB-89F5DB25480F}"/>
    <cellStyle name="標準 8 2 2 9 3 2" xfId="3026" xr:uid="{7FB7127F-4C2B-4D55-B075-D4ACD6426716}"/>
    <cellStyle name="標準 8 2 2 9 4" xfId="3023" xr:uid="{1457B31E-225D-48F0-808B-D1F7D121C953}"/>
    <cellStyle name="標準 8 2 2_データレイアウト" xfId="1559" xr:uid="{80C3EF4A-4EDB-47AD-8A3C-9F63526D1B27}"/>
    <cellStyle name="標準 8 2 3" xfId="1560" xr:uid="{EDD443F8-0DC4-4453-96D8-D2FD661132C4}"/>
    <cellStyle name="標準 8 2 3 10" xfId="1561" xr:uid="{886E77C4-BCEE-4127-B351-2B1074FF62CB}"/>
    <cellStyle name="標準 8 2 3 10 2" xfId="1562" xr:uid="{678EDB3E-75F2-4FB2-AE40-B56B93CB88E9}"/>
    <cellStyle name="標準 8 2 3 10 2 2" xfId="1563" xr:uid="{42FBBAF3-0E2B-495F-A47A-0C8C23859055}"/>
    <cellStyle name="標準 8 2 3 10 2 2 2" xfId="3030" xr:uid="{FF654382-4D1B-4F08-B768-31EA9CEF6294}"/>
    <cellStyle name="標準 8 2 3 10 2 3" xfId="3029" xr:uid="{903614FB-B3CC-4DB3-B7BF-DB64593196A0}"/>
    <cellStyle name="標準 8 2 3 10 3" xfId="1564" xr:uid="{99272212-593A-4B2B-A340-FDB07BAEBD32}"/>
    <cellStyle name="標準 8 2 3 10 3 2" xfId="3031" xr:uid="{D9E37611-78C9-437F-9D9D-A350897B6D31}"/>
    <cellStyle name="標準 8 2 3 10 4" xfId="3028" xr:uid="{A4FCDBF3-39E4-4FC0-A4EB-6C995DAFA689}"/>
    <cellStyle name="標準 8 2 3 11" xfId="1565" xr:uid="{49E0FFC6-F841-408A-8B64-D52175CBA042}"/>
    <cellStyle name="標準 8 2 3 11 2" xfId="1566" xr:uid="{E26E9C85-5060-4210-A6A1-FCF91BE68F6A}"/>
    <cellStyle name="標準 8 2 3 11 2 2" xfId="3033" xr:uid="{8BD5CC5F-0474-4826-8AE9-332080CCB840}"/>
    <cellStyle name="標準 8 2 3 11 3" xfId="3032" xr:uid="{2DE0131A-5F4F-40F7-A3AD-D8DEEAF06BE7}"/>
    <cellStyle name="標準 8 2 3 12" xfId="1567" xr:uid="{A02CC8D8-78EF-4BE0-B923-E10F1D14B930}"/>
    <cellStyle name="標準 8 2 3 12 2" xfId="3034" xr:uid="{3EB9860A-E63D-4402-AC92-432316B65049}"/>
    <cellStyle name="標準 8 2 3 13" xfId="3027" xr:uid="{4087352B-CE23-4A5D-A91D-666FDC4A509C}"/>
    <cellStyle name="標準 8 2 3 2" xfId="1568" xr:uid="{6FA16812-BEF7-4418-87C7-DBB3BEBEF3C2}"/>
    <cellStyle name="標準 8 2 3 2 2" xfId="1569" xr:uid="{5E56F820-4B09-435C-ADF6-4B6EC78A331D}"/>
    <cellStyle name="標準 8 2 3 2 3" xfId="3035" xr:uid="{B35A1C75-7162-4985-88B0-C3ECECC7B29F}"/>
    <cellStyle name="標準 8 2 3 2_データレイアウト" xfId="1570" xr:uid="{33376A44-A754-4BE5-AEA6-63B6E49070E7}"/>
    <cellStyle name="標準 8 2 3 3" xfId="1571" xr:uid="{98A13E54-F3B3-4751-9DD4-B91ECA72C005}"/>
    <cellStyle name="標準 8 2 3 3 2" xfId="1572" xr:uid="{B1113153-3FB7-4C30-ABC0-54074D419B57}"/>
    <cellStyle name="標準 8 2 3 3 3" xfId="3036" xr:uid="{F002F1EC-D3F2-40D5-B1F8-E286A9FE7373}"/>
    <cellStyle name="標準 8 2 3 3_データレイアウト" xfId="1573" xr:uid="{A926750F-71F3-45C9-9376-41832004EA58}"/>
    <cellStyle name="標準 8 2 3 4" xfId="1574" xr:uid="{F4BDF47E-8337-45D9-A312-93168A28A1CD}"/>
    <cellStyle name="標準 8 2 3 5" xfId="1575" xr:uid="{3100E043-0B1F-47C9-BE16-F5FDAC7BACD4}"/>
    <cellStyle name="標準 8 2 3 5 2" xfId="1576" xr:uid="{72813CE9-F0F1-4C88-8584-F5BEB6E83E36}"/>
    <cellStyle name="標準 8 2 3 5 2 2" xfId="1577" xr:uid="{84E1C35E-EE0C-403C-B453-DB1229CAC7F6}"/>
    <cellStyle name="標準 8 2 3 5 2 2 2" xfId="3039" xr:uid="{B74DD03E-C2C3-48D9-8120-2E94340AF91F}"/>
    <cellStyle name="標準 8 2 3 5 2 3" xfId="3038" xr:uid="{44CBFD08-97AD-4710-9B0D-CBC2B788444A}"/>
    <cellStyle name="標準 8 2 3 5 3" xfId="1578" xr:uid="{5A78F7C0-1ACA-4EE8-8188-3417636876F8}"/>
    <cellStyle name="標準 8 2 3 5 3 2" xfId="3040" xr:uid="{D84FCA39-DA97-4DC8-A1AF-0220B15A8EA2}"/>
    <cellStyle name="標準 8 2 3 5 4" xfId="3037" xr:uid="{04023FB1-C2B7-4F41-A025-C7E9CD0D6522}"/>
    <cellStyle name="標準 8 2 3 6" xfId="1579" xr:uid="{4CBA449A-FD3F-4F67-A86D-6603DC4C00B8}"/>
    <cellStyle name="標準 8 2 3 6 2" xfId="1580" xr:uid="{67125052-6DA5-49F2-BD04-0D1A0AA863F6}"/>
    <cellStyle name="標準 8 2 3 6 2 2" xfId="1581" xr:uid="{6A4B1509-DEFB-4052-8FF7-16D7A5D6B2C8}"/>
    <cellStyle name="標準 8 2 3 6 2 2 2" xfId="3043" xr:uid="{BFA0DAC5-EE05-458D-BCE1-925EFD7590C2}"/>
    <cellStyle name="標準 8 2 3 6 2 3" xfId="3042" xr:uid="{95728BAE-9FFE-48C9-B06C-E15AF9C1BC51}"/>
    <cellStyle name="標準 8 2 3 6 3" xfId="1582" xr:uid="{198165C5-8915-41EB-88B1-A8B3CB151FD9}"/>
    <cellStyle name="標準 8 2 3 6 3 2" xfId="3044" xr:uid="{FC065EC8-4373-4AE7-850F-09223C36C398}"/>
    <cellStyle name="標準 8 2 3 6 4" xfId="3041" xr:uid="{85EA6A2F-520B-433A-A3AC-D35AA9FD86FF}"/>
    <cellStyle name="標準 8 2 3 7" xfId="1583" xr:uid="{A781138E-8E75-46B4-B550-50E67D505EE1}"/>
    <cellStyle name="標準 8 2 3 7 2" xfId="1584" xr:uid="{53B0DA16-F379-4CD3-AE27-9720E7AE8C2A}"/>
    <cellStyle name="標準 8 2 3 7 2 2" xfId="1585" xr:uid="{3ED87FB6-1594-4242-8808-6F820A044DC4}"/>
    <cellStyle name="標準 8 2 3 7 2 2 2" xfId="3047" xr:uid="{9563488A-63D2-4C24-9D0B-A6D96B66CCCB}"/>
    <cellStyle name="標準 8 2 3 7 2 3" xfId="3046" xr:uid="{943688C9-A8F1-4961-9D33-6BDE9BE2B5B5}"/>
    <cellStyle name="標準 8 2 3 7 3" xfId="1586" xr:uid="{240F443D-2EB1-4920-8523-ECABDCB12DB7}"/>
    <cellStyle name="標準 8 2 3 7 3 2" xfId="3048" xr:uid="{BA4BE50C-FE79-43E3-891F-5E4D3AA8C045}"/>
    <cellStyle name="標準 8 2 3 7 4" xfId="3045" xr:uid="{45EAE34C-4CAB-4A19-BDF5-54904F36BB20}"/>
    <cellStyle name="標準 8 2 3 8" xfId="1587" xr:uid="{0EF2D392-018C-4C6F-9589-46FC8DFE6275}"/>
    <cellStyle name="標準 8 2 3 8 2" xfId="1588" xr:uid="{147716DC-7DB9-4015-A6E6-6EBD130E1530}"/>
    <cellStyle name="標準 8 2 3 8 2 2" xfId="1589" xr:uid="{B41A24C7-883A-42E1-A6F5-9975712B1697}"/>
    <cellStyle name="標準 8 2 3 8 2 2 2" xfId="3051" xr:uid="{4987BDC1-3E74-4DA3-9C95-B905C138EFD7}"/>
    <cellStyle name="標準 8 2 3 8 2 3" xfId="3050" xr:uid="{B9355E90-121B-43A2-8054-CB10F2ACF9F3}"/>
    <cellStyle name="標準 8 2 3 8 3" xfId="1590" xr:uid="{46EBCB26-F2B3-4CD0-8A7A-3E816596EA08}"/>
    <cellStyle name="標準 8 2 3 8 3 2" xfId="3052" xr:uid="{01C1FD71-A2C7-4081-A82E-116DBB2E3464}"/>
    <cellStyle name="標準 8 2 3 8 4" xfId="3049" xr:uid="{95DA7C73-CE96-4BF0-9738-32BC2029D580}"/>
    <cellStyle name="標準 8 2 3 9" xfId="1591" xr:uid="{F1056D6E-149E-4CE8-9CF1-EFC1314D1F8B}"/>
    <cellStyle name="標準 8 2 3 9 2" xfId="1592" xr:uid="{FF09A443-6629-41A6-A802-0DC056C2F489}"/>
    <cellStyle name="標準 8 2 3 9 2 2" xfId="1593" xr:uid="{164A75BE-4822-4BED-A7E6-549461CC4D4E}"/>
    <cellStyle name="標準 8 2 3 9 2 2 2" xfId="3055" xr:uid="{159C7528-FBFD-4BD6-B8C1-3E2C2D42B3EA}"/>
    <cellStyle name="標準 8 2 3 9 2 3" xfId="3054" xr:uid="{BCC5F6DB-2610-4C7E-9539-83F7F05079B7}"/>
    <cellStyle name="標準 8 2 3 9 3" xfId="1594" xr:uid="{6F16484C-82D6-462A-85B9-7809A51587DC}"/>
    <cellStyle name="標準 8 2 3 9 3 2" xfId="3056" xr:uid="{23F207AB-67A9-45D8-BE08-124F7E8AA44C}"/>
    <cellStyle name="標準 8 2 3 9 4" xfId="3053" xr:uid="{9C77BD8E-54C1-48B6-821D-FB773629AAFE}"/>
    <cellStyle name="標準 8 2 3_データレイアウト" xfId="1595" xr:uid="{18F02C24-158A-4B5E-8534-5238B7F4167E}"/>
    <cellStyle name="標準 8 2 4" xfId="1596" xr:uid="{36B3E880-8979-4E31-ABB4-18B9A1E6E8E7}"/>
    <cellStyle name="標準 8 2 4 2" xfId="1597" xr:uid="{05A845BA-60CF-4B99-B0ED-5CF931B8080B}"/>
    <cellStyle name="標準 8 2 4 3" xfId="3057" xr:uid="{E759949D-012E-4B15-BC18-627AFA6563F9}"/>
    <cellStyle name="標準 8 2 4_データレイアウト" xfId="1598" xr:uid="{667702D9-22A3-4B68-8AC2-C891C1FA77D1}"/>
    <cellStyle name="標準 8 2 5" xfId="1599" xr:uid="{E9EBE394-1181-465E-9B75-2D202B7C8515}"/>
    <cellStyle name="標準 8 2 5 2" xfId="1600" xr:uid="{C30280CD-206E-4367-B3F7-94141A815A7D}"/>
    <cellStyle name="標準 8 2 5 3" xfId="3058" xr:uid="{5FEC0F7D-7691-4650-8CA1-6A1721F2FB1F}"/>
    <cellStyle name="標準 8 2 5_データレイアウト" xfId="1601" xr:uid="{A7D11049-F4D4-4135-AF5C-EA908CEF9B9F}"/>
    <cellStyle name="標準 8 2 6" xfId="1602" xr:uid="{B0E83D5A-6D0F-4FAE-8C4E-0665035DB722}"/>
    <cellStyle name="標準 8 2 7" xfId="1603" xr:uid="{C2F59BFD-ECC9-4689-8B89-2EE01BDC3277}"/>
    <cellStyle name="標準 8 2 7 2" xfId="1604" xr:uid="{F3F234F6-A40B-47C6-956D-FDF1609602F9}"/>
    <cellStyle name="標準 8 2 7 2 2" xfId="1605" xr:uid="{92F4DDFC-2953-4D65-8895-C994D3092C01}"/>
    <cellStyle name="標準 8 2 7 2 2 2" xfId="3061" xr:uid="{64880202-C960-43F6-AF9E-3242B5DCC9CD}"/>
    <cellStyle name="標準 8 2 7 2 3" xfId="3060" xr:uid="{753BAB94-5612-4B0F-88BF-FDE6B4227222}"/>
    <cellStyle name="標準 8 2 7 3" xfId="1606" xr:uid="{75400E19-35EB-48CD-8BB0-585B66F6F150}"/>
    <cellStyle name="標準 8 2 7 3 2" xfId="3062" xr:uid="{E36C373A-51FE-4506-B768-34C24D9BED5F}"/>
    <cellStyle name="標準 8 2 7 4" xfId="3059" xr:uid="{A54579B8-1569-4761-8815-77810C011050}"/>
    <cellStyle name="標準 8 2 8" xfId="1607" xr:uid="{AB2E64A3-7238-4926-9BBE-3DA983650F65}"/>
    <cellStyle name="標準 8 2 8 2" xfId="1608" xr:uid="{381C0240-9B04-40D0-8B7C-C4B2A4F6B170}"/>
    <cellStyle name="標準 8 2 8 2 2" xfId="1609" xr:uid="{30FFBB9D-A5D7-4C10-B31B-E1734003829E}"/>
    <cellStyle name="標準 8 2 8 2 2 2" xfId="3065" xr:uid="{1DC17178-E90B-4A71-A61C-60C78F1D45D6}"/>
    <cellStyle name="標準 8 2 8 2 3" xfId="3064" xr:uid="{840125D5-0211-4B14-AFB2-FD2303B954E3}"/>
    <cellStyle name="標準 8 2 8 3" xfId="1610" xr:uid="{17742C62-B932-4588-BD06-0520F2E193B4}"/>
    <cellStyle name="標準 8 2 8 3 2" xfId="3066" xr:uid="{AC360CB8-0C16-4BFB-8E4C-2B99AA96670D}"/>
    <cellStyle name="標準 8 2 8 4" xfId="3063" xr:uid="{CBD1B950-6F67-42E9-887E-F4AF15D68A8E}"/>
    <cellStyle name="標準 8 2 9" xfId="1611" xr:uid="{84C81530-AADB-4F6A-ACFA-11CCF9D161E6}"/>
    <cellStyle name="標準 8 2 9 2" xfId="1612" xr:uid="{ABC25643-B899-4E9B-804A-13766A7C43C9}"/>
    <cellStyle name="標準 8 2 9 2 2" xfId="1613" xr:uid="{002E3218-4663-46C2-B834-BE6F63C87FCB}"/>
    <cellStyle name="標準 8 2 9 2 2 2" xfId="3069" xr:uid="{38314090-7542-4406-8905-33D9AFA418CA}"/>
    <cellStyle name="標準 8 2 9 2 3" xfId="3068" xr:uid="{E30B0E83-CD63-417D-8D12-D0806AFCC8E1}"/>
    <cellStyle name="標準 8 2 9 3" xfId="1614" xr:uid="{E99321FB-4956-45BF-8398-E62797C54DB8}"/>
    <cellStyle name="標準 8 2 9 3 2" xfId="3070" xr:uid="{799C7D39-1B29-4E26-B994-422556EFB5BC}"/>
    <cellStyle name="標準 8 2 9 4" xfId="3067" xr:uid="{737ADE21-F40B-445D-BBC7-B61E211A6EC4}"/>
    <cellStyle name="標準 8 2_データレイアウト" xfId="1615" xr:uid="{8F1F05AB-EC6F-4C91-AB12-246966B8E1AA}"/>
    <cellStyle name="標準 8 3" xfId="1616" xr:uid="{3E768E28-FDB4-4BC5-8727-1EE375EC8FD6}"/>
    <cellStyle name="標準 8 3 10" xfId="1617" xr:uid="{DE7D7ED2-9272-4F55-A5A9-2626A283D865}"/>
    <cellStyle name="標準 8 3 10 2" xfId="1618" xr:uid="{CC29D4A5-1A80-4FC3-9AB1-39F179EF6A96}"/>
    <cellStyle name="標準 8 3 10 2 2" xfId="1619" xr:uid="{9CA0CE9E-6164-492D-8E46-F19D64612B8F}"/>
    <cellStyle name="標準 8 3 10 2 2 2" xfId="3074" xr:uid="{09BF43E6-111E-48F0-BD81-C83E788CC0F4}"/>
    <cellStyle name="標準 8 3 10 2 3" xfId="3073" xr:uid="{2898A2C8-1877-4956-B1AC-E7438E8099EC}"/>
    <cellStyle name="標準 8 3 10 3" xfId="1620" xr:uid="{41A16B76-6034-41DC-92BD-03FEEBD1F70B}"/>
    <cellStyle name="標準 8 3 10 3 2" xfId="3075" xr:uid="{F78411A6-D07F-4796-A9D4-42807AA23614}"/>
    <cellStyle name="標準 8 3 10 4" xfId="3072" xr:uid="{9820B2F3-94C7-4DD1-B1C3-E07C57C71A51}"/>
    <cellStyle name="標準 8 3 11" xfId="1621" xr:uid="{C65DE192-BC37-42BC-B374-BBAAB655D9DA}"/>
    <cellStyle name="標準 8 3 11 2" xfId="1622" xr:uid="{430A434A-22BE-4C71-9ED1-E009084CC6C6}"/>
    <cellStyle name="標準 8 3 11 2 2" xfId="3077" xr:uid="{8665161B-986A-4B63-BCD5-245ECFB9C5AC}"/>
    <cellStyle name="標準 8 3 11 3" xfId="3076" xr:uid="{3A3683A5-87B8-458A-852D-D1553EC239B1}"/>
    <cellStyle name="標準 8 3 12" xfId="1623" xr:uid="{0BF4CC0D-3705-4006-BAAF-88235F043AB5}"/>
    <cellStyle name="標準 8 3 12 2" xfId="3078" xr:uid="{1AD2DB89-8F6F-4286-B448-AE8749CBB67A}"/>
    <cellStyle name="標準 8 3 13" xfId="3071" xr:uid="{F3957103-1136-43F9-A2BF-AFC9178F69CD}"/>
    <cellStyle name="標準 8 3 2" xfId="1624" xr:uid="{8A9FDD3B-6E45-4443-BBBE-4163459DAD6D}"/>
    <cellStyle name="標準 8 3 2 10" xfId="1625" xr:uid="{16760C7F-9DA1-4652-88ED-D000A1F760D5}"/>
    <cellStyle name="標準 8 3 2 10 2" xfId="1626" xr:uid="{EAC713A8-27AD-4716-9048-4408B615BA5F}"/>
    <cellStyle name="標準 8 3 2 10 2 2" xfId="1627" xr:uid="{ECCF3747-56D1-4905-B254-B006DA9CE577}"/>
    <cellStyle name="標準 8 3 2 10 2 2 2" xfId="3082" xr:uid="{D9B25359-08AC-440A-A307-D04FB90211C1}"/>
    <cellStyle name="標準 8 3 2 10 2 3" xfId="3081" xr:uid="{4D4FEEDF-DD7C-4F51-8624-628287ABE7BC}"/>
    <cellStyle name="標準 8 3 2 10 3" xfId="1628" xr:uid="{9B703F54-2A87-410C-972A-3385E4D86F36}"/>
    <cellStyle name="標準 8 3 2 10 3 2" xfId="3083" xr:uid="{6DBB3283-88D4-4B76-85DB-8261E4072289}"/>
    <cellStyle name="標準 8 3 2 10 4" xfId="3080" xr:uid="{015B32FC-C3CB-4D1B-BE2D-53C54F17EED9}"/>
    <cellStyle name="標準 8 3 2 11" xfId="1629" xr:uid="{556F4CFD-18DB-43D8-A45C-4598FDB013A0}"/>
    <cellStyle name="標準 8 3 2 11 2" xfId="1630" xr:uid="{B2C0E2AB-D07F-4257-9AE6-CA0E26CAC82B}"/>
    <cellStyle name="標準 8 3 2 11 2 2" xfId="3085" xr:uid="{64CE3BA7-D9BB-4BA2-90E6-2AFDF39E4905}"/>
    <cellStyle name="標準 8 3 2 11 3" xfId="3084" xr:uid="{9CC39BB0-4433-4EE5-9359-5BBEE0B91FE8}"/>
    <cellStyle name="標準 8 3 2 12" xfId="1631" xr:uid="{E02BF764-5964-4956-8374-DEEE518855FC}"/>
    <cellStyle name="標準 8 3 2 12 2" xfId="3086" xr:uid="{DF1C42AF-5E52-4B66-A124-0DFA12EC78CD}"/>
    <cellStyle name="標準 8 3 2 13" xfId="3079" xr:uid="{E3342D54-EFB5-4ADF-B7F1-1D9DBC3C7BF7}"/>
    <cellStyle name="標準 8 3 2 2" xfId="1632" xr:uid="{18231A5C-B4F5-43E2-A796-FF39AEA09DED}"/>
    <cellStyle name="標準 8 3 2 2 2" xfId="1633" xr:uid="{DA2C9812-D4BA-4EAE-8B88-E8B7A9BD78A7}"/>
    <cellStyle name="標準 8 3 2 2 3" xfId="3087" xr:uid="{ABB2291E-FC8E-42C7-9777-78C0F810D01E}"/>
    <cellStyle name="標準 8 3 2 2_データレイアウト" xfId="1634" xr:uid="{E6514F03-CCBA-4AD4-8804-6BE843B368F5}"/>
    <cellStyle name="標準 8 3 2 3" xfId="1635" xr:uid="{62B6836F-8220-497D-AEC4-D166F4879028}"/>
    <cellStyle name="標準 8 3 2 3 2" xfId="1636" xr:uid="{108EF24A-B050-4897-8329-2A3585E298F3}"/>
    <cellStyle name="標準 8 3 2 3 3" xfId="3088" xr:uid="{1D9900F6-C796-483F-985F-D291A502EF0F}"/>
    <cellStyle name="標準 8 3 2 3_データレイアウト" xfId="1637" xr:uid="{37E756A7-815C-4ED8-878E-8117719B59AD}"/>
    <cellStyle name="標準 8 3 2 4" xfId="1638" xr:uid="{22DE974D-75A2-40B5-9603-BD7975A609AF}"/>
    <cellStyle name="標準 8 3 2 5" xfId="1639" xr:uid="{C85389E8-18FD-4EF7-80A8-F50538D2EA8E}"/>
    <cellStyle name="標準 8 3 2 5 2" xfId="1640" xr:uid="{65E12776-25D9-4855-8F22-4EC0AB587B56}"/>
    <cellStyle name="標準 8 3 2 5 2 2" xfId="1641" xr:uid="{1559265E-CC29-40A9-8DC9-6C5C5B74DB43}"/>
    <cellStyle name="標準 8 3 2 5 2 2 2" xfId="3091" xr:uid="{1EC142A4-75D3-4113-8783-927D1CC32620}"/>
    <cellStyle name="標準 8 3 2 5 2 3" xfId="3090" xr:uid="{4AAB23D8-840A-4C9C-9C4E-8516C59697CA}"/>
    <cellStyle name="標準 8 3 2 5 3" xfId="1642" xr:uid="{F4CA716A-4D86-4A57-988E-66DED1446BFC}"/>
    <cellStyle name="標準 8 3 2 5 3 2" xfId="3092" xr:uid="{D7C9B725-008D-40CE-82E9-4E33E70B469C}"/>
    <cellStyle name="標準 8 3 2 5 4" xfId="3089" xr:uid="{55D1FDA4-A3FE-4463-B759-A7973B56709E}"/>
    <cellStyle name="標準 8 3 2 6" xfId="1643" xr:uid="{A553881C-DA14-4A04-A22F-A20EF263EABC}"/>
    <cellStyle name="標準 8 3 2 6 2" xfId="1644" xr:uid="{D6093EAD-C19A-455C-8FF4-C61FFD1BB207}"/>
    <cellStyle name="標準 8 3 2 6 2 2" xfId="1645" xr:uid="{A6E134F7-9E56-43ED-B98E-5A667B125E2A}"/>
    <cellStyle name="標準 8 3 2 6 2 2 2" xfId="3095" xr:uid="{3424DCFB-C4FE-49D7-B7AE-27C9512563E5}"/>
    <cellStyle name="標準 8 3 2 6 2 3" xfId="3094" xr:uid="{2F1709DF-6704-45DB-9E68-2F3455220E17}"/>
    <cellStyle name="標準 8 3 2 6 3" xfId="1646" xr:uid="{55D432D2-5E74-4329-A3AF-93C91C834CFD}"/>
    <cellStyle name="標準 8 3 2 6 3 2" xfId="3096" xr:uid="{BB0653B2-6219-42DA-A4DC-2DBEA5ED4948}"/>
    <cellStyle name="標準 8 3 2 6 4" xfId="3093" xr:uid="{29408C35-F27B-4789-97D7-C591E1E34647}"/>
    <cellStyle name="標準 8 3 2 7" xfId="1647" xr:uid="{70BA0F89-4F37-4665-AC13-5A8000E26FDC}"/>
    <cellStyle name="標準 8 3 2 7 2" xfId="1648" xr:uid="{EF4DE9AC-4A6A-4526-A051-A183E4EEA39A}"/>
    <cellStyle name="標準 8 3 2 7 2 2" xfId="1649" xr:uid="{85C8B8CB-15C2-4108-9890-296BB230EE35}"/>
    <cellStyle name="標準 8 3 2 7 2 2 2" xfId="3099" xr:uid="{72205414-06DF-4BA6-8F4C-F7134064181E}"/>
    <cellStyle name="標準 8 3 2 7 2 3" xfId="3098" xr:uid="{606550A2-7CBA-4239-881D-9220B0DC7B7E}"/>
    <cellStyle name="標準 8 3 2 7 3" xfId="1650" xr:uid="{0545E715-C167-4C42-8345-277E51196B7B}"/>
    <cellStyle name="標準 8 3 2 7 3 2" xfId="3100" xr:uid="{3D0B828C-D994-42D4-BA27-FD91F49A820B}"/>
    <cellStyle name="標準 8 3 2 7 4" xfId="3097" xr:uid="{D956B2A5-AC7D-40E6-9A3E-EAB754452633}"/>
    <cellStyle name="標準 8 3 2 8" xfId="1651" xr:uid="{25137C17-B774-4C12-9A0B-ADF7B5E866D5}"/>
    <cellStyle name="標準 8 3 2 8 2" xfId="1652" xr:uid="{8F8179D8-498D-4E34-B7BC-3C8A33E104EC}"/>
    <cellStyle name="標準 8 3 2 8 2 2" xfId="1653" xr:uid="{2B9AB9DB-7770-4054-B7D1-5DF54F4E95F8}"/>
    <cellStyle name="標準 8 3 2 8 2 2 2" xfId="3103" xr:uid="{19A6A01A-6B44-42A6-B543-6D0C8FFCBB08}"/>
    <cellStyle name="標準 8 3 2 8 2 3" xfId="3102" xr:uid="{BC891FA3-1567-4E6B-A614-B7F876C770BD}"/>
    <cellStyle name="標準 8 3 2 8 3" xfId="1654" xr:uid="{4AFD51A0-3911-4B38-AC21-B6656353ECAC}"/>
    <cellStyle name="標準 8 3 2 8 3 2" xfId="3104" xr:uid="{60B785AA-9CC3-4451-A76A-BBDB47E99807}"/>
    <cellStyle name="標準 8 3 2 8 4" xfId="3101" xr:uid="{8D7AE4F4-6C36-4B09-8CD5-35E19C863EF5}"/>
    <cellStyle name="標準 8 3 2 9" xfId="1655" xr:uid="{D5EFCC93-1CE3-4876-AC90-11492280A8A3}"/>
    <cellStyle name="標準 8 3 2 9 2" xfId="1656" xr:uid="{14852483-5C6E-4189-97F1-3C5C196944F7}"/>
    <cellStyle name="標準 8 3 2 9 2 2" xfId="1657" xr:uid="{664D3635-3AE6-4F61-BDBE-0FE4215B6F40}"/>
    <cellStyle name="標準 8 3 2 9 2 2 2" xfId="3107" xr:uid="{16AD8DCE-A4C9-4668-8FCD-971C0F3B8B09}"/>
    <cellStyle name="標準 8 3 2 9 2 3" xfId="3106" xr:uid="{3DF812A6-9683-4B29-BDEC-529F3DA92ED4}"/>
    <cellStyle name="標準 8 3 2 9 3" xfId="1658" xr:uid="{B040FA2D-A1D4-44A1-B268-0F0EA208C15A}"/>
    <cellStyle name="標準 8 3 2 9 3 2" xfId="3108" xr:uid="{5CFCA244-227E-40CE-97BD-F94D618D444B}"/>
    <cellStyle name="標準 8 3 2 9 4" xfId="3105" xr:uid="{3DF41901-12EC-4F4E-911F-D5CDA7804BE0}"/>
    <cellStyle name="標準 8 3 2_データレイアウト" xfId="1659" xr:uid="{7233EF01-C4C6-4AEE-8C0F-C04232FA7D58}"/>
    <cellStyle name="標準 8 3 3" xfId="1660" xr:uid="{898BB328-5245-4827-9601-189D9F879D5B}"/>
    <cellStyle name="標準 8 3 3 2" xfId="1661" xr:uid="{F6A05258-C37D-4BD8-8F20-AA14B620BA0E}"/>
    <cellStyle name="標準 8 3 3 3" xfId="3109" xr:uid="{039E7F26-5995-4EA2-9CA7-FC83580CA606}"/>
    <cellStyle name="標準 8 3 3_データレイアウト" xfId="1662" xr:uid="{C2E12EF7-508C-4BE3-85DE-CB363DEE9F95}"/>
    <cellStyle name="標準 8 3 4" xfId="1663" xr:uid="{7ACF3056-D7B7-4480-8B7F-2CB83916B6FC}"/>
    <cellStyle name="標準 8 3 4 2" xfId="1664" xr:uid="{B50F75DB-1FA4-40AD-B085-D7AF5F6DC3CC}"/>
    <cellStyle name="標準 8 3 4 3" xfId="3110" xr:uid="{D306A749-74F4-4FE2-B9B2-2A173DC95053}"/>
    <cellStyle name="標準 8 3 4_データレイアウト" xfId="1665" xr:uid="{57BC64B4-27A6-4476-9D74-17919A6B7825}"/>
    <cellStyle name="標準 8 3 5" xfId="1666" xr:uid="{5EFA69F5-504E-4582-B236-C00C3B6E0732}"/>
    <cellStyle name="標準 8 3 6" xfId="1667" xr:uid="{BEB2E4F0-B531-4A8E-8F9E-FFEE5C813FF4}"/>
    <cellStyle name="標準 8 3 6 2" xfId="1668" xr:uid="{D1066506-8664-4BAB-BC54-0F7D93709168}"/>
    <cellStyle name="標準 8 3 6 2 2" xfId="1669" xr:uid="{F767F0A9-CB9A-4253-B63F-FF8F2FEE18FE}"/>
    <cellStyle name="標準 8 3 6 2 2 2" xfId="3113" xr:uid="{A5B2C4B1-7C05-48F0-BC41-73E9BC739661}"/>
    <cellStyle name="標準 8 3 6 2 3" xfId="3112" xr:uid="{C42750FA-97DF-4232-8400-C9F9E4AE1F6F}"/>
    <cellStyle name="標準 8 3 6 3" xfId="1670" xr:uid="{B0DB2306-2A06-4558-934E-EC65B1AF0BAC}"/>
    <cellStyle name="標準 8 3 6 3 2" xfId="3114" xr:uid="{7A866054-0BA3-4E45-9F4E-D243B55BC7E4}"/>
    <cellStyle name="標準 8 3 6 4" xfId="3111" xr:uid="{D71B4BF3-F6E8-4409-B191-FEEE80DE815A}"/>
    <cellStyle name="標準 8 3 7" xfId="1671" xr:uid="{A3E0AF11-0151-4FF7-B78B-55FF2CFE27DD}"/>
    <cellStyle name="標準 8 3 7 2" xfId="1672" xr:uid="{75680AFE-D32C-4042-B4FA-C7F13EFEF6D9}"/>
    <cellStyle name="標準 8 3 7 2 2" xfId="1673" xr:uid="{D84BD2CA-F432-4073-88FF-8D957BE74B6F}"/>
    <cellStyle name="標準 8 3 7 2 2 2" xfId="3117" xr:uid="{AB2180DB-06C1-4D91-BEE3-A46FC0C26736}"/>
    <cellStyle name="標準 8 3 7 2 3" xfId="3116" xr:uid="{32A95AD4-C9CD-4B5A-9A31-D7F460D4D214}"/>
    <cellStyle name="標準 8 3 7 3" xfId="1674" xr:uid="{6DC0BD38-D672-4F2E-BA4A-3F08FEF9FF33}"/>
    <cellStyle name="標準 8 3 7 3 2" xfId="3118" xr:uid="{099FA823-0D39-4C9C-9C04-D10D3CA1007B}"/>
    <cellStyle name="標準 8 3 7 4" xfId="3115" xr:uid="{712C823D-8615-491F-8214-F47791D01BDE}"/>
    <cellStyle name="標準 8 3 8" xfId="1675" xr:uid="{B01E32D4-F66B-4CEF-BB0A-3C4D600637EC}"/>
    <cellStyle name="標準 8 3 8 2" xfId="1676" xr:uid="{372348F2-FF42-46DF-AC4A-57A0217F96AD}"/>
    <cellStyle name="標準 8 3 8 2 2" xfId="1677" xr:uid="{11610735-AE54-4DF1-B24D-634F02B05E07}"/>
    <cellStyle name="標準 8 3 8 2 2 2" xfId="3121" xr:uid="{9BAD5D37-8F5F-41EC-A17F-43C4646E3AF9}"/>
    <cellStyle name="標準 8 3 8 2 3" xfId="3120" xr:uid="{431BDF12-9A39-488A-9540-A25C4C88688A}"/>
    <cellStyle name="標準 8 3 8 3" xfId="1678" xr:uid="{A8C3975F-448D-490C-B08F-6942C998F583}"/>
    <cellStyle name="標準 8 3 8 3 2" xfId="3122" xr:uid="{25FF25E9-8815-466B-9B3A-4C66E3266099}"/>
    <cellStyle name="標準 8 3 8 4" xfId="3119" xr:uid="{7EAF67EE-5891-479E-A377-6A54AEEBACA7}"/>
    <cellStyle name="標準 8 3 9" xfId="1679" xr:uid="{FED95F3C-9FE2-40CF-A902-F199AD361ADD}"/>
    <cellStyle name="標準 8 3 9 2" xfId="1680" xr:uid="{FB7B0395-E8A2-4435-B763-74363C4FA030}"/>
    <cellStyle name="標準 8 3 9 2 2" xfId="1681" xr:uid="{36808836-48D0-412D-872E-962E86F38910}"/>
    <cellStyle name="標準 8 3 9 2 2 2" xfId="3125" xr:uid="{37762F39-E4DD-45F1-9D1B-FA6223BB7828}"/>
    <cellStyle name="標準 8 3 9 2 3" xfId="3124" xr:uid="{A4ADEBF5-BEA3-4DD9-BAF6-6B39491BF346}"/>
    <cellStyle name="標準 8 3 9 3" xfId="1682" xr:uid="{EDCE43FE-8587-4B84-BAE5-902AF971AC22}"/>
    <cellStyle name="標準 8 3 9 3 2" xfId="3126" xr:uid="{4B63B1EC-6C7E-4E69-B1C3-BAA3D64AD226}"/>
    <cellStyle name="標準 8 3 9 4" xfId="3123" xr:uid="{1385E688-08E1-4D35-BBF0-3D761A66641C}"/>
    <cellStyle name="標準 8 3_データレイアウト" xfId="1683" xr:uid="{73A60822-4AC7-43C8-9AC5-6F6D0984FAC4}"/>
    <cellStyle name="標準 8 4" xfId="1684" xr:uid="{E758AA3D-5F15-41E9-8FF2-37FFD20DBBC4}"/>
    <cellStyle name="標準 8 4 10" xfId="1685" xr:uid="{34B768E7-B020-42CE-B0FA-31C19826344D}"/>
    <cellStyle name="標準 8 4 10 2" xfId="1686" xr:uid="{3867B18F-7998-46B1-9FF2-B6809B017167}"/>
    <cellStyle name="標準 8 4 10 2 2" xfId="1687" xr:uid="{0BF1BD8D-0374-41F7-B590-3F764113D872}"/>
    <cellStyle name="標準 8 4 10 2 2 2" xfId="3130" xr:uid="{F0D418B0-41F1-4065-B5D2-E0EB5DAD751F}"/>
    <cellStyle name="標準 8 4 10 2 3" xfId="3129" xr:uid="{9128FF06-D38E-4900-83A7-02D16ADBE99D}"/>
    <cellStyle name="標準 8 4 10 3" xfId="1688" xr:uid="{5E2CF259-1943-4189-B1D9-295050E57D4E}"/>
    <cellStyle name="標準 8 4 10 3 2" xfId="3131" xr:uid="{75CE08FC-1083-461E-8174-898C7EF8B3DD}"/>
    <cellStyle name="標準 8 4 10 4" xfId="3128" xr:uid="{23B4C88A-CD01-4852-8C58-9EBAF52E3C23}"/>
    <cellStyle name="標準 8 4 11" xfId="1689" xr:uid="{3B9DE55F-8851-400B-886A-4DABCB605347}"/>
    <cellStyle name="標準 8 4 11 2" xfId="1690" xr:uid="{7E123667-67DF-4438-8E91-7BCF39D7A6C8}"/>
    <cellStyle name="標準 8 4 11 2 2" xfId="3133" xr:uid="{D8374F8B-5ED7-4C06-BB04-53B60FDB9CB6}"/>
    <cellStyle name="標準 8 4 11 3" xfId="3132" xr:uid="{FEE5D18E-82D5-4C01-AAEE-3EB1E8DC4A5E}"/>
    <cellStyle name="標準 8 4 12" xfId="1691" xr:uid="{9D20D772-0B37-4706-A07C-9A07829E629D}"/>
    <cellStyle name="標準 8 4 12 2" xfId="3134" xr:uid="{2E5CD732-7CFF-448F-AACE-12E1D32CA8B5}"/>
    <cellStyle name="標準 8 4 13" xfId="3127" xr:uid="{A6C690D4-9CE6-4C74-83B4-5F1C0083332E}"/>
    <cellStyle name="標準 8 4 2" xfId="1692" xr:uid="{B2039F0D-1975-44AC-890B-84F336CFE949}"/>
    <cellStyle name="標準 8 4 2 2" xfId="1693" xr:uid="{1FDF1BDE-3122-4FC9-889D-065A1990B3D7}"/>
    <cellStyle name="標準 8 4 2 3" xfId="3135" xr:uid="{73F62103-1BF4-48C2-A139-5AA62EC6731A}"/>
    <cellStyle name="標準 8 4 2_データレイアウト" xfId="1694" xr:uid="{0726C7EC-E68B-490B-B8FF-1C3B5921BCB7}"/>
    <cellStyle name="標準 8 4 3" xfId="1695" xr:uid="{72766EE3-085D-4BB0-9720-A278BEB2ACDD}"/>
    <cellStyle name="標準 8 4 3 2" xfId="1696" xr:uid="{188B22D4-E2E3-4A25-9709-6B93959FFAA5}"/>
    <cellStyle name="標準 8 4 3 3" xfId="3136" xr:uid="{35435096-2C6E-43A8-B98F-396C7CA1121A}"/>
    <cellStyle name="標準 8 4 3_データレイアウト" xfId="1697" xr:uid="{187DD4C1-53DD-4D3E-B898-1D3CF8704754}"/>
    <cellStyle name="標準 8 4 4" xfId="1698" xr:uid="{6D66C03F-6E4F-42BB-9DD4-CABD7A315282}"/>
    <cellStyle name="標準 8 4 5" xfId="1699" xr:uid="{6016751D-19F2-4C12-865E-37C046C841DF}"/>
    <cellStyle name="標準 8 4 5 2" xfId="1700" xr:uid="{7C8B0404-666E-4A86-8FC8-194C2A472C33}"/>
    <cellStyle name="標準 8 4 5 2 2" xfId="1701" xr:uid="{EC00CC9A-B20C-48E2-BED0-68789AC3CCC4}"/>
    <cellStyle name="標準 8 4 5 2 2 2" xfId="3139" xr:uid="{4DF21B97-AEDB-4678-8273-B93010691D57}"/>
    <cellStyle name="標準 8 4 5 2 3" xfId="3138" xr:uid="{A8E8E1FF-DA9E-46A3-8206-CB22DD2C892D}"/>
    <cellStyle name="標準 8 4 5 3" xfId="1702" xr:uid="{76E68331-3BD0-491B-B123-2E985B0F7D13}"/>
    <cellStyle name="標準 8 4 5 3 2" xfId="3140" xr:uid="{272FD628-0509-4E2B-9CCE-3E471BCAF4F9}"/>
    <cellStyle name="標準 8 4 5 4" xfId="3137" xr:uid="{7294B852-7307-41ED-BFAD-E277CFB86B21}"/>
    <cellStyle name="標準 8 4 6" xfId="1703" xr:uid="{D71178C6-B9CB-428F-AF86-8252C2812746}"/>
    <cellStyle name="標準 8 4 6 2" xfId="1704" xr:uid="{22A6EFCE-03B6-4768-BB9D-E1E2DFB0C7B0}"/>
    <cellStyle name="標準 8 4 6 2 2" xfId="1705" xr:uid="{E80EC1C8-EED1-4EFD-BEB6-B7E031AAE878}"/>
    <cellStyle name="標準 8 4 6 2 2 2" xfId="3143" xr:uid="{0C45766E-FB8E-400A-A7BE-8E6BE57E15EF}"/>
    <cellStyle name="標準 8 4 6 2 3" xfId="3142" xr:uid="{92CCF1D0-C152-4029-90E7-2DF4B09E5C58}"/>
    <cellStyle name="標準 8 4 6 3" xfId="1706" xr:uid="{5D8C0B34-4186-4487-8409-E70CFD1A93C1}"/>
    <cellStyle name="標準 8 4 6 3 2" xfId="3144" xr:uid="{E3B6BFB6-489A-4EC8-8625-881B582C1FC2}"/>
    <cellStyle name="標準 8 4 6 4" xfId="3141" xr:uid="{1269B59D-F39E-4803-B9C1-248FC3781EC6}"/>
    <cellStyle name="標準 8 4 7" xfId="1707" xr:uid="{F5F340A8-0F4D-4103-B2C7-B3F2F8CFA270}"/>
    <cellStyle name="標準 8 4 7 2" xfId="1708" xr:uid="{D45F241A-576F-45A9-AB24-6FDD59525353}"/>
    <cellStyle name="標準 8 4 7 2 2" xfId="1709" xr:uid="{E6EFE3AD-46FF-4BC8-AA69-4450059E08DD}"/>
    <cellStyle name="標準 8 4 7 2 2 2" xfId="3147" xr:uid="{11BB4B7E-358E-4C1C-B7DA-FDF5CAC6B67A}"/>
    <cellStyle name="標準 8 4 7 2 3" xfId="3146" xr:uid="{DA2AA1B7-293E-41DC-9390-C81DE96DF60F}"/>
    <cellStyle name="標準 8 4 7 3" xfId="1710" xr:uid="{FCAEBF7A-68C7-400D-A1F4-53223C7983D8}"/>
    <cellStyle name="標準 8 4 7 3 2" xfId="3148" xr:uid="{A715D894-B925-4187-8996-911126E0EAD3}"/>
    <cellStyle name="標準 8 4 7 4" xfId="3145" xr:uid="{39A8710E-9196-477A-91D5-C2C9EBAD9AA1}"/>
    <cellStyle name="標準 8 4 8" xfId="1711" xr:uid="{339AD152-23DD-4229-816C-23ADD785F9D7}"/>
    <cellStyle name="標準 8 4 8 2" xfId="1712" xr:uid="{EBA419F9-4E25-4E9F-805B-CA9654B2A1A2}"/>
    <cellStyle name="標準 8 4 8 2 2" xfId="1713" xr:uid="{113D0D4E-F0B1-4F16-B9ED-D33547A66A30}"/>
    <cellStyle name="標準 8 4 8 2 2 2" xfId="3151" xr:uid="{073EAC3B-14DA-4C8B-9185-AEF438C62029}"/>
    <cellStyle name="標準 8 4 8 2 3" xfId="3150" xr:uid="{7AD89DA6-477D-413B-A35D-D0AE7C22EC54}"/>
    <cellStyle name="標準 8 4 8 3" xfId="1714" xr:uid="{E0501096-70D3-46D4-9048-CD820BE43ECD}"/>
    <cellStyle name="標準 8 4 8 3 2" xfId="3152" xr:uid="{0E26B3B7-9B33-49DA-A69A-8187728F58BA}"/>
    <cellStyle name="標準 8 4 8 4" xfId="3149" xr:uid="{C4D7CE8C-684C-4085-8165-0B782B0EF4AF}"/>
    <cellStyle name="標準 8 4 9" xfId="1715" xr:uid="{2A5BC31F-45F9-4D19-B668-FF37CBFDDDD2}"/>
    <cellStyle name="標準 8 4 9 2" xfId="1716" xr:uid="{1C6D7515-CFB8-4963-A959-0A2531D350F4}"/>
    <cellStyle name="標準 8 4 9 2 2" xfId="1717" xr:uid="{BE90B7F8-1691-434A-885A-8AC3083060F9}"/>
    <cellStyle name="標準 8 4 9 2 2 2" xfId="3155" xr:uid="{AD1FACF3-CE88-4B09-84EA-67F5DD4DE27F}"/>
    <cellStyle name="標準 8 4 9 2 3" xfId="3154" xr:uid="{7979A87B-2474-44FA-A9A2-FCBFB8E8B907}"/>
    <cellStyle name="標準 8 4 9 3" xfId="1718" xr:uid="{6BF53856-1C70-4521-8FB6-B484BF59D48E}"/>
    <cellStyle name="標準 8 4 9 3 2" xfId="3156" xr:uid="{E35BA742-BBF4-49DC-918A-B8B29C4FCDF6}"/>
    <cellStyle name="標準 8 4 9 4" xfId="3153" xr:uid="{63372F34-E8F2-44C4-9E1C-14181F987BA8}"/>
    <cellStyle name="標準 8 4_データレイアウト" xfId="1719" xr:uid="{EF8A4941-88EB-4151-9C3C-756FB14BEA57}"/>
    <cellStyle name="標準 8 5" xfId="1720" xr:uid="{2F28AD1B-2570-48A4-A199-6191F3AF18B8}"/>
    <cellStyle name="標準 8 5 2" xfId="1721" xr:uid="{910D86EA-9C65-49B0-8B63-12EE78898E17}"/>
    <cellStyle name="標準 8 5 3" xfId="3157" xr:uid="{8DC5A6EB-B025-44F8-8DD3-83EB217F6052}"/>
    <cellStyle name="標準 8 5_データレイアウト" xfId="1722" xr:uid="{AD25D78A-A84A-4EF5-AF98-7B32FC8282EB}"/>
    <cellStyle name="標準 8 6" xfId="1723" xr:uid="{AD3F8767-A0B5-4703-9C58-850663181BD6}"/>
    <cellStyle name="標準 8 6 2" xfId="1724" xr:uid="{3FD2719C-9595-4B9C-82F7-F648DDDD0F4A}"/>
    <cellStyle name="標準 8 6 3" xfId="3158" xr:uid="{A6041CC3-EA66-4E50-9398-40B6CFC0D966}"/>
    <cellStyle name="標準 8 6_データレイアウト" xfId="1725" xr:uid="{5A7D8C79-543C-4C02-908B-35BCE904DA9B}"/>
    <cellStyle name="標準 8 7" xfId="1726" xr:uid="{81AF37E0-B6FA-4FAF-8BE8-658F0786F97D}"/>
    <cellStyle name="標準 8 8" xfId="1727" xr:uid="{EB5E2893-34C2-46DE-95A5-54A1CBE76E5E}"/>
    <cellStyle name="標準 8 8 2" xfId="1728" xr:uid="{DA24093E-C279-4289-97DE-3EF84646EE5C}"/>
    <cellStyle name="標準 8 8 2 2" xfId="1729" xr:uid="{476175AE-2A28-47E1-8919-BC4756FA3EA7}"/>
    <cellStyle name="標準 8 8 2 2 2" xfId="3161" xr:uid="{8757C817-7C56-471E-86BB-E73729C83557}"/>
    <cellStyle name="標準 8 8 2 3" xfId="3160" xr:uid="{9F230214-68BE-4FB5-AFBD-882B4999FBD2}"/>
    <cellStyle name="標準 8 8 3" xfId="1730" xr:uid="{F9418E24-E64C-4F9C-830F-C2258D06667A}"/>
    <cellStyle name="標準 8 8 3 2" xfId="3162" xr:uid="{95DB1920-765E-4DFE-982B-0AB36B7FA00C}"/>
    <cellStyle name="標準 8 8 4" xfId="3159" xr:uid="{0970441D-D6EB-4C5D-A342-D3AA5FEC6909}"/>
    <cellStyle name="標準 8 9" xfId="1731" xr:uid="{62F22C49-409A-47E1-B764-B1AA8CE9B8FB}"/>
    <cellStyle name="標準 8 9 2" xfId="1732" xr:uid="{291766D7-F3FA-4983-B66B-8C6FD192B31B}"/>
    <cellStyle name="標準 8 9 2 2" xfId="1733" xr:uid="{40F7FF76-77AA-4478-8E6C-A8976DEF89AC}"/>
    <cellStyle name="標準 8 9 2 2 2" xfId="3165" xr:uid="{7AE42CE5-34C4-4C30-AA11-711102481316}"/>
    <cellStyle name="標準 8 9 2 3" xfId="3164" xr:uid="{05673027-E6E3-40B3-932E-07B468378F44}"/>
    <cellStyle name="標準 8 9 3" xfId="1734" xr:uid="{D2F2F414-32DE-4CF0-B759-FDAC128D9DB5}"/>
    <cellStyle name="標準 8 9 3 2" xfId="3166" xr:uid="{438066BA-B61D-44B8-B5D2-886F9A562211}"/>
    <cellStyle name="標準 8 9 4" xfId="3163" xr:uid="{A272E969-2E61-431D-B46D-6E405EC51C9C}"/>
    <cellStyle name="標準 8_Sheet3" xfId="1735" xr:uid="{D1D6256E-5BAA-4C1D-B94F-94AC8076ABBA}"/>
    <cellStyle name="標準 9" xfId="1736" xr:uid="{BD5170F6-3297-4BC1-99E0-FC1048B3D44D}"/>
    <cellStyle name="不良" xfId="1737" xr:uid="{70CE54A3-466A-429D-A459-F0B5881D1B9F}"/>
    <cellStyle name="常规" xfId="0" builtinId="0"/>
    <cellStyle name="常规 2" xfId="4" xr:uid="{20A3481C-FE8A-4643-982B-66553794941D}"/>
    <cellStyle name="常规 3" xfId="1784" xr:uid="{5EE19A64-B9AD-4F4D-B71F-5FE51F8262DA}"/>
    <cellStyle name="常规 4" xfId="3194" xr:uid="{3378D74C-58D7-40F1-8543-34DCBE5640B9}"/>
    <cellStyle name="常规 5" xfId="3202" xr:uid="{CAC34E75-63B8-4E27-9925-6B0085054233}"/>
    <cellStyle name="超链接 2" xfId="10" xr:uid="{ED5D2E72-2EE0-49A9-B608-0BEEFA52E569}"/>
    <cellStyle name="出力 2" xfId="1738" xr:uid="{1C82F80A-15D6-44A9-AA39-BCAFCCCA1500}"/>
    <cellStyle name="出力 2 2" xfId="3167" xr:uid="{F028C8F5-8BB6-41E6-948E-F569C58B8BA6}"/>
    <cellStyle name="悪い 2" xfId="1739" xr:uid="{39BB36AD-8D1D-449C-A936-965CDB24D8A2}"/>
    <cellStyle name="悪い 2 2" xfId="3168" xr:uid="{84398240-DB42-4CE7-ADC6-CA7698976BDE}"/>
    <cellStyle name="桁区切り 2" xfId="1740" xr:uid="{5C876709-1EFE-4246-B768-01A3220BE126}"/>
    <cellStyle name="桁区切り 2 2" xfId="1741" xr:uid="{EA33CB48-53DF-4248-A2D4-51B482B0DA53}"/>
    <cellStyle name="桁区切り 2 3" xfId="1783" xr:uid="{EDA05220-68DF-4ED2-AA74-3AEE5ED55D43}"/>
    <cellStyle name="桁区切り 2 4" xfId="1791" xr:uid="{FCEC2321-CC23-40D1-A7C1-793C38CA807D}"/>
    <cellStyle name="桁区切り 2 5" xfId="3198" xr:uid="{3EF6618C-1250-4042-86CC-C70EA445BB74}"/>
    <cellStyle name="桁区切り 2 6" xfId="3206" xr:uid="{90B76E04-94F8-4484-A44B-56753020B1F4}"/>
    <cellStyle name="桁区切り 3" xfId="11" xr:uid="{4EAD7523-EBD3-40B1-A0B4-FBF72470D136}"/>
    <cellStyle name="桁区切り 3 10" xfId="3169" xr:uid="{13983C9B-41C4-47AF-AAF5-7A9EC6F248D7}"/>
    <cellStyle name="桁区切り 3 11" xfId="3207" xr:uid="{2FFF678C-7715-49FB-9907-B33CBEE8A79C}"/>
    <cellStyle name="桁区切り 3 2" xfId="1743" xr:uid="{FCF0AD18-1EF5-4878-87FF-7D7A967057E0}"/>
    <cellStyle name="桁区切り 3 3" xfId="1744" xr:uid="{0B7B5A5C-ED53-4643-9B20-D1BFE8432EA0}"/>
    <cellStyle name="桁区切り 3 4" xfId="1745" xr:uid="{1C3FD10C-E472-4C2F-9CE8-F9CCBC43FAFA}"/>
    <cellStyle name="桁区切り 3 4 2" xfId="1746" xr:uid="{74B8D674-2FEB-43BA-AA16-6DBB5D43318C}"/>
    <cellStyle name="桁区切り 3 4 2 2" xfId="1747" xr:uid="{8DAA180D-CEB3-42AF-9B3A-985C0E39CB34}"/>
    <cellStyle name="桁区切り 3 4 2 2 2" xfId="3172" xr:uid="{924DC702-A170-48A7-9DF1-FF71F666CA9B}"/>
    <cellStyle name="桁区切り 3 4 2 3" xfId="3171" xr:uid="{8D5E8DAB-62E0-4C5D-8035-92DD2CDB1032}"/>
    <cellStyle name="桁区切り 3 4 3" xfId="1748" xr:uid="{EA7BBAF9-0F89-413C-9B7C-B528CF2E95F6}"/>
    <cellStyle name="桁区切り 3 4 3 2" xfId="3173" xr:uid="{37C0CF9B-AD3D-47E3-94C2-1C49603B1233}"/>
    <cellStyle name="桁区切り 3 4 4" xfId="3170" xr:uid="{DDCE6D81-1DFE-4888-9A44-2CB3350472C0}"/>
    <cellStyle name="桁区切り 3 5" xfId="1749" xr:uid="{4E971614-0520-4460-BED4-4B7ADB9B5FA8}"/>
    <cellStyle name="桁区切り 3 5 2" xfId="1750" xr:uid="{F1BDA376-9011-423D-BA78-4EA39CA68E17}"/>
    <cellStyle name="桁区切り 3 5 2 2" xfId="1751" xr:uid="{6A0A4474-1A87-4AF6-A8D9-F9E9C6A9A05F}"/>
    <cellStyle name="桁区切り 3 5 2 2 2" xfId="3176" xr:uid="{726751FE-1FC6-4306-91E4-E15C976DEDD6}"/>
    <cellStyle name="桁区切り 3 5 2 3" xfId="3175" xr:uid="{EFE43122-C3BA-4116-952F-0EADB931CD83}"/>
    <cellStyle name="桁区切り 3 5 3" xfId="1752" xr:uid="{774D80A1-A798-4DDA-B50C-E325B696CDC5}"/>
    <cellStyle name="桁区切り 3 5 3 2" xfId="3177" xr:uid="{5D78C8CF-38FD-4F1F-91E4-EE0E1A81A868}"/>
    <cellStyle name="桁区切り 3 5 4" xfId="3174" xr:uid="{1637564C-0381-4D7B-8AAA-CEAB21670219}"/>
    <cellStyle name="桁区切り 3 6" xfId="1753" xr:uid="{4007951F-6FAC-4923-BAC7-43613493840A}"/>
    <cellStyle name="桁区切り 3 7" xfId="1754" xr:uid="{D52BC1C2-24BB-47FD-9E24-143F171A0D04}"/>
    <cellStyle name="桁区切り 3 7 2" xfId="1755" xr:uid="{246A4A84-A733-49CC-A2DC-286B66DB4239}"/>
    <cellStyle name="桁区切り 3 7 2 2" xfId="3179" xr:uid="{5CD39D56-A553-4E4C-859A-66C72604DB31}"/>
    <cellStyle name="桁区切り 3 7 3" xfId="3178" xr:uid="{1F711F3D-13FB-4EEE-AC6A-ED37ACEF03A7}"/>
    <cellStyle name="桁区切り 3 8" xfId="1756" xr:uid="{9F4CD93F-A51A-4885-998E-8F0BFCFDC431}"/>
    <cellStyle name="桁区切り 3 8 2" xfId="3180" xr:uid="{74F0B345-A426-4CA7-8185-0C0FA33359AF}"/>
    <cellStyle name="桁区切り 3 9" xfId="1742" xr:uid="{118D2D08-AD33-4A81-A1D7-7985EFF9B786}"/>
    <cellStyle name="桁区切り 4" xfId="1757" xr:uid="{CC288757-CB08-441E-A564-0D9B71E68FE6}"/>
    <cellStyle name="桁区切り 5" xfId="1758" xr:uid="{35C8F936-F1E1-44CA-942D-5142DC502FD7}"/>
    <cellStyle name="桁区切り 6" xfId="1759" xr:uid="{D40585C2-382C-4D6A-B22C-7F4363E51E98}"/>
    <cellStyle name="桁区切り 6 2" xfId="3181" xr:uid="{5E70EAC6-ACB2-4480-ABD3-00714CDB6D91}"/>
    <cellStyle name="桁区切り 7" xfId="1760" xr:uid="{E12495C1-B798-407F-8B21-CD910D1A487E}"/>
    <cellStyle name="桁区切り 7 2" xfId="3182" xr:uid="{790F8382-564D-479B-96A6-D069BB7EB1D9}"/>
    <cellStyle name="桁区切り 9" xfId="12" xr:uid="{03955C14-1239-4C70-BB02-E2D52D16C6DA}"/>
    <cellStyle name="桁区切り 9 2" xfId="3208" xr:uid="{286716A5-E0AD-4972-B7E3-83D572AD9B43}"/>
    <cellStyle name="桁蟻唇Ｆ [0.00]_・営店出店埠針ag議書" xfId="1761" xr:uid="{59ED83E8-3A3A-4823-88E8-F61DB7B75468}"/>
    <cellStyle name="集計 2" xfId="1762" xr:uid="{34B18F1A-2B91-4115-8B31-D3C69FE225F6}"/>
    <cellStyle name="集計 2 2" xfId="3183" xr:uid="{67152232-4DDE-4AE6-90EE-99054140222C}"/>
    <cellStyle name="計算 2" xfId="1763" xr:uid="{E5858F15-E9CE-4FA4-9948-B098532267DF}"/>
    <cellStyle name="計算 2 2" xfId="3184" xr:uid="{F00ACF97-885D-4572-9429-2908A698F0FC}"/>
    <cellStyle name="見出し 1 2" xfId="1764" xr:uid="{B03A9554-2408-4719-9583-30D57B960350}"/>
    <cellStyle name="見出し 1 2 2" xfId="3185" xr:uid="{EDA846F7-D097-422E-AD84-CA13404DA62D}"/>
    <cellStyle name="見出し 2 2" xfId="1765" xr:uid="{B120FD0D-92DF-4B5A-BA99-0E8379E40ACF}"/>
    <cellStyle name="見出し 2 2 2" xfId="3186" xr:uid="{2E3FF41E-4D2C-4BFC-B671-6E2667A3B9BA}"/>
    <cellStyle name="見出し 3 2" xfId="1766" xr:uid="{A6FF90B1-5FA4-4105-9184-27EF65C9733F}"/>
    <cellStyle name="見出し 3 2 2" xfId="3187" xr:uid="{BED63B75-6D99-41B0-8F13-7F00FEC68347}"/>
    <cellStyle name="見出し 4 2" xfId="1767" xr:uid="{E6D1104B-34EE-4019-8FFA-163103645E47}"/>
    <cellStyle name="見出し 4 2 2" xfId="3188" xr:uid="{D027351E-B5A8-4174-A97A-A1EAC02615AB}"/>
    <cellStyle name="警告文 2" xfId="1768" xr:uid="{48015F8C-449E-4C3F-A4B1-F36CD3D22A93}"/>
    <cellStyle name="警告文 2 2" xfId="3189" xr:uid="{49BE5CF5-78D1-43EE-84BA-CB6C3F0D8D61}"/>
    <cellStyle name="良" xfId="1769" xr:uid="{C16BFFAE-C5F0-4A30-AA10-9A0B66BBF89F}"/>
    <cellStyle name="良い 2" xfId="1770" xr:uid="{16F4DDED-E716-43D0-BB3A-9525F6EA9197}"/>
    <cellStyle name="良い 2 2" xfId="3190" xr:uid="{7C50BA1E-4AEA-4AE2-AB26-AD872C01ADF5}"/>
    <cellStyle name="内訳" xfId="1771" xr:uid="{1E428AD6-3B93-433A-8389-E008CB33F144}"/>
    <cellStyle name="普通" xfId="1772" xr:uid="{3699861B-982B-4927-898B-3199C27AAB07}"/>
    <cellStyle name="千位分隔[0]" xfId="1" builtinId="6"/>
    <cellStyle name="千位分隔[0] 2" xfId="13" xr:uid="{9EBF6890-FE33-45F7-AAD1-FC0C93F37980}"/>
    <cellStyle name="千位分隔[0] 3" xfId="1794" xr:uid="{A08470D4-1B25-413F-AD4C-241CD79E7178}"/>
    <cellStyle name="千位分隔[0] 4" xfId="3199" xr:uid="{502AABF7-E4EA-465C-AE5E-A410FAD92C61}"/>
    <cellStyle name="千位分隔[0] 5" xfId="3201" xr:uid="{49B6AD15-F2BB-4670-9F9D-2B0E45DE1E3C}"/>
    <cellStyle name="千位分隔[0] 6" xfId="3205" xr:uid="{944AFC4A-3209-47CB-8D7D-30082BBCC5AF}"/>
    <cellStyle name="強調 1" xfId="1773" xr:uid="{27AEEFEB-3CCA-44B8-96B4-41AB09AC8930}"/>
    <cellStyle name="強調 2" xfId="1774" xr:uid="{6200E249-66B9-4389-B982-492F250214F9}"/>
    <cellStyle name="強調 3" xfId="1775" xr:uid="{4061C8E1-AFA3-4892-896B-838D0B0018F1}"/>
    <cellStyle name="入力 2" xfId="1776" xr:uid="{8F9B4698-9E53-4070-A7A0-9D4DE7443ED0}"/>
    <cellStyle name="入力 2 2" xfId="3191" xr:uid="{0110DC25-A4DF-4C55-82B5-CA23D524F0EF}"/>
    <cellStyle name="説明文 2" xfId="1777" xr:uid="{622A420E-00B6-4DD2-A0FA-E89E0F7F17CC}"/>
    <cellStyle name="説明文 2 2" xfId="3192" xr:uid="{72AFB6F1-3E44-4627-812F-1014391F6942}"/>
    <cellStyle name="通貨 2" xfId="1778" xr:uid="{2BC042D7-8986-48B1-8045-B6E716318C78}"/>
    <cellStyle name="通貨 2 2" xfId="3193" xr:uid="{DA09C8A5-6B59-4975-8992-61200F5F4077}"/>
    <cellStyle name="通貨 2 3" xfId="3200" xr:uid="{21BF52B6-7BDF-456F-819F-ED21F79DC155}"/>
    <cellStyle name="頭に０ゼロ" xfId="1779" xr:uid="{D788D99D-BC65-4FC3-B019-1F0FC5177261}"/>
    <cellStyle name="脱浦 [0.00]_?U色崖吹ﾊ" xfId="1780" xr:uid="{2BCEABD6-C6BF-4670-AEA2-2AC84E5CED88}"/>
    <cellStyle name="脱浦_?T¶YA2" xfId="1781" xr:uid="{E8122401-D008-4F92-9B2D-273C40B1EC25}"/>
    <cellStyle name="未定義" xfId="1782" xr:uid="{9D2F7FFB-F862-44F2-A3E8-F2D9192A8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年間</a:t>
            </a:r>
            <a:r>
              <a:rPr lang="en-US" altLang="ja-JP"/>
              <a:t>HII</a:t>
            </a:r>
            <a:r>
              <a:rPr lang="zh-CN" altLang="en-US"/>
              <a:t>指数</a:t>
            </a:r>
            <a:r>
              <a:rPr lang="ja-JP" altLang="en-US"/>
              <a:t>の変化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訪問地HII指数!$A$162</c:f>
              <c:strCache>
                <c:ptCount val="1"/>
                <c:pt idx="0">
                  <c:v>时间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訪問地HII指数!$A$163:$A$177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訪問地HII指数!$A$163:$A$177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F3A-4338-B50D-0B63F288AE71}"/>
            </c:ext>
          </c:extLst>
        </c:ser>
        <c:ser>
          <c:idx val="1"/>
          <c:order val="1"/>
          <c:tx>
            <c:strRef>
              <c:f>訪問地HII指数!$B$162</c:f>
              <c:strCache>
                <c:ptCount val="1"/>
                <c:pt idx="0">
                  <c:v>前年間指数</c:v>
                </c:pt>
              </c:strCache>
            </c:strRef>
          </c:tx>
          <c:spPr>
            <a:ln w="381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訪問地HII指数!$A$163:$A$177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訪問地HII指数!$B$163:$B$177</c:f>
              <c:numCache>
                <c:formatCode>General</c:formatCode>
                <c:ptCount val="15"/>
                <c:pt idx="0">
                  <c:v>0.13668118226265261</c:v>
                </c:pt>
                <c:pt idx="1">
                  <c:v>0.12693046317474072</c:v>
                </c:pt>
                <c:pt idx="2">
                  <c:v>0.12524960789745709</c:v>
                </c:pt>
                <c:pt idx="3">
                  <c:v>0.12454976088399283</c:v>
                </c:pt>
                <c:pt idx="4">
                  <c:v>0.12142466792493939</c:v>
                </c:pt>
                <c:pt idx="5">
                  <c:v>0.12002122192253553</c:v>
                </c:pt>
                <c:pt idx="6">
                  <c:v>0.11992679866396684</c:v>
                </c:pt>
                <c:pt idx="7">
                  <c:v>0.12213033336444461</c:v>
                </c:pt>
                <c:pt idx="8">
                  <c:v>0.12243822564551951</c:v>
                </c:pt>
                <c:pt idx="12">
                  <c:v>0.14234840116410116</c:v>
                </c:pt>
                <c:pt idx="13">
                  <c:v>0.12959378304896327</c:v>
                </c:pt>
                <c:pt idx="14">
                  <c:v>0.12460308870564354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3A-4338-B50D-0B63F288AE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15513840"/>
        <c:axId val="401043248"/>
        <c:extLst/>
      </c:lineChart>
      <c:catAx>
        <c:axId val="14155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043248"/>
        <c:crosses val="autoZero"/>
        <c:auto val="1"/>
        <c:lblAlgn val="ctr"/>
        <c:lblOffset val="100"/>
        <c:noMultiLvlLbl val="0"/>
      </c:catAx>
      <c:valAx>
        <c:axId val="401043248"/>
        <c:scaling>
          <c:orientation val="minMax"/>
          <c:max val="0.14300000000000002"/>
          <c:min val="0.118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5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2019</a:t>
            </a:r>
            <a:r>
              <a:rPr lang="ja-JP" altLang="en-US" b="1"/>
              <a:t>よりの地域別の中国人観光客伸び率</a:t>
            </a:r>
            <a:endParaRPr lang="en-US" altLang="ja-JP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訪問地HII指数!$D$36</c:f>
              <c:strCache>
                <c:ptCount val="1"/>
                <c:pt idx="0">
                  <c:v>2023伸び率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訪問地HII指数!$A$37:$A$48</c:f>
              <c:strCache>
                <c:ptCount val="12"/>
                <c:pt idx="0">
                  <c:v>北海道</c:v>
                </c:pt>
                <c:pt idx="1">
                  <c:v>東北</c:v>
                </c:pt>
                <c:pt idx="2">
                  <c:v>東京都</c:v>
                </c:pt>
                <c:pt idx="3">
                  <c:v>関東近隣</c:v>
                </c:pt>
                <c:pt idx="4">
                  <c:v>中部</c:v>
                </c:pt>
                <c:pt idx="5">
                  <c:v>京都府</c:v>
                </c:pt>
                <c:pt idx="6">
                  <c:v>大阪府</c:v>
                </c:pt>
                <c:pt idx="7">
                  <c:v>近畿近隣</c:v>
                </c:pt>
                <c:pt idx="8">
                  <c:v>中国</c:v>
                </c:pt>
                <c:pt idx="9">
                  <c:v>四国</c:v>
                </c:pt>
                <c:pt idx="10">
                  <c:v>九州</c:v>
                </c:pt>
                <c:pt idx="11">
                  <c:v>沖縄県</c:v>
                </c:pt>
              </c:strCache>
            </c:strRef>
          </c:cat>
          <c:val>
            <c:numRef>
              <c:f>訪問地HII指数!$D$37:$D$48</c:f>
              <c:numCache>
                <c:formatCode>0.00%</c:formatCode>
                <c:ptCount val="12"/>
                <c:pt idx="0">
                  <c:v>-0.5709566986244492</c:v>
                </c:pt>
                <c:pt idx="1">
                  <c:v>0.10333492542255729</c:v>
                </c:pt>
                <c:pt idx="2">
                  <c:v>0.23367959595448662</c:v>
                </c:pt>
                <c:pt idx="3">
                  <c:v>0.42326456766786391</c:v>
                </c:pt>
                <c:pt idx="4">
                  <c:v>-0.50468178787109474</c:v>
                </c:pt>
                <c:pt idx="5">
                  <c:v>-3.2228096149117924E-2</c:v>
                </c:pt>
                <c:pt idx="6">
                  <c:v>9.7566019720622288E-2</c:v>
                </c:pt>
                <c:pt idx="7">
                  <c:v>-0.12524075144656865</c:v>
                </c:pt>
                <c:pt idx="8">
                  <c:v>1.0279099282516699</c:v>
                </c:pt>
                <c:pt idx="9">
                  <c:v>-0.18173569281105184</c:v>
                </c:pt>
                <c:pt idx="10">
                  <c:v>6.8803820502646884E-2</c:v>
                </c:pt>
                <c:pt idx="11">
                  <c:v>-0.5352218822031658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3-40A4-864D-B82F0E606F35}"/>
            </c:ext>
          </c:extLst>
        </c:ser>
        <c:ser>
          <c:idx val="4"/>
          <c:order val="4"/>
          <c:tx>
            <c:strRef>
              <c:f>訪問地HII指数!$F$36</c:f>
              <c:strCache>
                <c:ptCount val="1"/>
                <c:pt idx="0">
                  <c:v>2024伸び率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訪問地HII指数!$A$37:$A$48</c:f>
              <c:strCache>
                <c:ptCount val="12"/>
                <c:pt idx="0">
                  <c:v>北海道</c:v>
                </c:pt>
                <c:pt idx="1">
                  <c:v>東北</c:v>
                </c:pt>
                <c:pt idx="2">
                  <c:v>東京都</c:v>
                </c:pt>
                <c:pt idx="3">
                  <c:v>関東近隣</c:v>
                </c:pt>
                <c:pt idx="4">
                  <c:v>中部</c:v>
                </c:pt>
                <c:pt idx="5">
                  <c:v>京都府</c:v>
                </c:pt>
                <c:pt idx="6">
                  <c:v>大阪府</c:v>
                </c:pt>
                <c:pt idx="7">
                  <c:v>近畿近隣</c:v>
                </c:pt>
                <c:pt idx="8">
                  <c:v>中国</c:v>
                </c:pt>
                <c:pt idx="9">
                  <c:v>四国</c:v>
                </c:pt>
                <c:pt idx="10">
                  <c:v>九州</c:v>
                </c:pt>
                <c:pt idx="11">
                  <c:v>沖縄県</c:v>
                </c:pt>
              </c:strCache>
            </c:strRef>
          </c:cat>
          <c:val>
            <c:numRef>
              <c:f>訪問地HII指数!$F$37:$F$48</c:f>
              <c:numCache>
                <c:formatCode>0.00%</c:formatCode>
                <c:ptCount val="12"/>
                <c:pt idx="0">
                  <c:v>-0.32376285864277932</c:v>
                </c:pt>
                <c:pt idx="1">
                  <c:v>0.75194909135137911</c:v>
                </c:pt>
                <c:pt idx="2">
                  <c:v>0.12251149667756378</c:v>
                </c:pt>
                <c:pt idx="3">
                  <c:v>0.29557641834252801</c:v>
                </c:pt>
                <c:pt idx="4">
                  <c:v>-0.20641563990203249</c:v>
                </c:pt>
                <c:pt idx="5">
                  <c:v>-7.6575329766438438E-3</c:v>
                </c:pt>
                <c:pt idx="6">
                  <c:v>2.9719766529222591E-2</c:v>
                </c:pt>
                <c:pt idx="7">
                  <c:v>-0.19002960040412709</c:v>
                </c:pt>
                <c:pt idx="8">
                  <c:v>0.22428314037684194</c:v>
                </c:pt>
                <c:pt idx="9">
                  <c:v>-0.17855889740629782</c:v>
                </c:pt>
                <c:pt idx="10">
                  <c:v>0.12706219299093946</c:v>
                </c:pt>
                <c:pt idx="11">
                  <c:v>-0.3913177740245587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3-40A4-864D-B82F0E606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849776"/>
        <c:axId val="3730164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訪問地HII指数!$B$36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訪問地HII指数!$A$37:$A$48</c15:sqref>
                        </c15:formulaRef>
                      </c:ext>
                    </c:extLst>
                    <c:strCache>
                      <c:ptCount val="12"/>
                      <c:pt idx="0">
                        <c:v>北海道</c:v>
                      </c:pt>
                      <c:pt idx="1">
                        <c:v>東北</c:v>
                      </c:pt>
                      <c:pt idx="2">
                        <c:v>東京都</c:v>
                      </c:pt>
                      <c:pt idx="3">
                        <c:v>関東近隣</c:v>
                      </c:pt>
                      <c:pt idx="4">
                        <c:v>中部</c:v>
                      </c:pt>
                      <c:pt idx="5">
                        <c:v>京都府</c:v>
                      </c:pt>
                      <c:pt idx="6">
                        <c:v>大阪府</c:v>
                      </c:pt>
                      <c:pt idx="7">
                        <c:v>近畿近隣</c:v>
                      </c:pt>
                      <c:pt idx="8">
                        <c:v>中国</c:v>
                      </c:pt>
                      <c:pt idx="9">
                        <c:v>四国</c:v>
                      </c:pt>
                      <c:pt idx="10">
                        <c:v>九州</c:v>
                      </c:pt>
                      <c:pt idx="11">
                        <c:v>沖縄県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訪問地HII指数!$B$37:$B$48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2.452768027648047E-2</c:v>
                      </c:pt>
                      <c:pt idx="1">
                        <c:v>2.4946659140022281E-3</c:v>
                      </c:pt>
                      <c:pt idx="2">
                        <c:v>0.1592315009600378</c:v>
                      </c:pt>
                      <c:pt idx="3">
                        <c:v>0.12922421522035943</c:v>
                      </c:pt>
                      <c:pt idx="4">
                        <c:v>0.14990165228074903</c:v>
                      </c:pt>
                      <c:pt idx="5">
                        <c:v>0.15600435451536807</c:v>
                      </c:pt>
                      <c:pt idx="6">
                        <c:v>0.21328888967020143</c:v>
                      </c:pt>
                      <c:pt idx="7">
                        <c:v>0.12274745959474619</c:v>
                      </c:pt>
                      <c:pt idx="8">
                        <c:v>3.5318583454274008E-3</c:v>
                      </c:pt>
                      <c:pt idx="9">
                        <c:v>3.8010856338105197E-3</c:v>
                      </c:pt>
                      <c:pt idx="10">
                        <c:v>2.1537857523747019E-2</c:v>
                      </c:pt>
                      <c:pt idx="11">
                        <c:v>1.3708454518167794E-2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533-40A4-864D-B82F0E606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訪問地HII指数!$C$36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訪問地HII指数!$A$37:$A$48</c15:sqref>
                        </c15:formulaRef>
                      </c:ext>
                    </c:extLst>
                    <c:strCache>
                      <c:ptCount val="12"/>
                      <c:pt idx="0">
                        <c:v>北海道</c:v>
                      </c:pt>
                      <c:pt idx="1">
                        <c:v>東北</c:v>
                      </c:pt>
                      <c:pt idx="2">
                        <c:v>東京都</c:v>
                      </c:pt>
                      <c:pt idx="3">
                        <c:v>関東近隣</c:v>
                      </c:pt>
                      <c:pt idx="4">
                        <c:v>中部</c:v>
                      </c:pt>
                      <c:pt idx="5">
                        <c:v>京都府</c:v>
                      </c:pt>
                      <c:pt idx="6">
                        <c:v>大阪府</c:v>
                      </c:pt>
                      <c:pt idx="7">
                        <c:v>近畿近隣</c:v>
                      </c:pt>
                      <c:pt idx="8">
                        <c:v>中国</c:v>
                      </c:pt>
                      <c:pt idx="9">
                        <c:v>四国</c:v>
                      </c:pt>
                      <c:pt idx="10">
                        <c:v>九州</c:v>
                      </c:pt>
                      <c:pt idx="11">
                        <c:v>沖縄県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訪問地HII指数!$C$37:$C$48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1.0523436920905163E-2</c:v>
                      </c:pt>
                      <c:pt idx="1">
                        <c:v>2.7524520301798442E-3</c:v>
                      </c:pt>
                      <c:pt idx="2">
                        <c:v>0.19644065376760586</c:v>
                      </c:pt>
                      <c:pt idx="3">
                        <c:v>0.18392024680782387</c:v>
                      </c:pt>
                      <c:pt idx="4">
                        <c:v>7.4249018402869446E-2</c:v>
                      </c:pt>
                      <c:pt idx="5">
                        <c:v>0.15097663117836571</c:v>
                      </c:pt>
                      <c:pt idx="6">
                        <c:v>0.23409863768595396</c:v>
                      </c:pt>
                      <c:pt idx="7">
                        <c:v>0.10737447551694285</c:v>
                      </c:pt>
                      <c:pt idx="8">
                        <c:v>7.1622906038707416E-3</c:v>
                      </c:pt>
                      <c:pt idx="9">
                        <c:v>3.1102927027158288E-3</c:v>
                      </c:pt>
                      <c:pt idx="10">
                        <c:v>2.3019744406822491E-2</c:v>
                      </c:pt>
                      <c:pt idx="11">
                        <c:v>6.3713896888575351E-3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33-40A4-864D-B82F0E606F3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訪問地HII指数!$E$36</c15:sqref>
                        </c15:formulaRef>
                      </c:ext>
                    </c:extLst>
                    <c:strCache>
                      <c:ptCount val="1"/>
                      <c:pt idx="0">
                        <c:v>2024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訪問地HII指数!$A$37:$A$48</c15:sqref>
                        </c15:formulaRef>
                      </c:ext>
                    </c:extLst>
                    <c:strCache>
                      <c:ptCount val="12"/>
                      <c:pt idx="0">
                        <c:v>北海道</c:v>
                      </c:pt>
                      <c:pt idx="1">
                        <c:v>東北</c:v>
                      </c:pt>
                      <c:pt idx="2">
                        <c:v>東京都</c:v>
                      </c:pt>
                      <c:pt idx="3">
                        <c:v>関東近隣</c:v>
                      </c:pt>
                      <c:pt idx="4">
                        <c:v>中部</c:v>
                      </c:pt>
                      <c:pt idx="5">
                        <c:v>京都府</c:v>
                      </c:pt>
                      <c:pt idx="6">
                        <c:v>大阪府</c:v>
                      </c:pt>
                      <c:pt idx="7">
                        <c:v>近畿近隣</c:v>
                      </c:pt>
                      <c:pt idx="8">
                        <c:v>中国</c:v>
                      </c:pt>
                      <c:pt idx="9">
                        <c:v>四国</c:v>
                      </c:pt>
                      <c:pt idx="10">
                        <c:v>九州</c:v>
                      </c:pt>
                      <c:pt idx="11">
                        <c:v>沖縄県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訪問地HII指数!$E$37:$E$48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1.6586528394291037E-2</c:v>
                      </c:pt>
                      <c:pt idx="1">
                        <c:v>4.3705276812614612E-3</c:v>
                      </c:pt>
                      <c:pt idx="2">
                        <c:v>0.17873919046086695</c:v>
                      </c:pt>
                      <c:pt idx="3">
                        <c:v>0.16741984591831727</c:v>
                      </c:pt>
                      <c:pt idx="4">
                        <c:v>0.11895960680284626</c:v>
                      </c:pt>
                      <c:pt idx="5">
                        <c:v>0.15480974602616659</c:v>
                      </c:pt>
                      <c:pt idx="6">
                        <c:v>0.21962778567447694</c:v>
                      </c:pt>
                      <c:pt idx="7">
                        <c:v>9.9421808897334832E-2</c:v>
                      </c:pt>
                      <c:pt idx="8">
                        <c:v>4.3239946265060149E-3</c:v>
                      </c:pt>
                      <c:pt idx="9">
                        <c:v>3.1223679740903947E-3</c:v>
                      </c:pt>
                      <c:pt idx="10">
                        <c:v>2.427450493304072E-2</c:v>
                      </c:pt>
                      <c:pt idx="11">
                        <c:v>8.3440926108014676E-3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33-40A4-864D-B82F0E606F35}"/>
                  </c:ext>
                </c:extLst>
              </c15:ser>
            </c15:filteredBarSeries>
          </c:ext>
        </c:extLst>
      </c:barChart>
      <c:catAx>
        <c:axId val="19278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016480"/>
        <c:crosses val="autoZero"/>
        <c:auto val="1"/>
        <c:lblAlgn val="ctr"/>
        <c:lblOffset val="100"/>
        <c:noMultiLvlLbl val="0"/>
      </c:catAx>
      <c:valAx>
        <c:axId val="37301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78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ja-JP" altLang="en-US">
                <a:latin typeface="MS Mincho" panose="02020609040205080304" pitchFamily="49" charset="-128"/>
                <a:ea typeface="MS Mincho" panose="02020609040205080304" pitchFamily="49" charset="-128"/>
              </a:rPr>
              <a:t>四半期</a:t>
            </a:r>
            <a:r>
              <a:rPr lang="en-US" altLang="ja-JP">
                <a:latin typeface="MS Mincho" panose="02020609040205080304" pitchFamily="49" charset="-128"/>
                <a:ea typeface="MS Mincho" panose="02020609040205080304" pitchFamily="49" charset="-128"/>
              </a:rPr>
              <a:t>HII</a:t>
            </a:r>
            <a:r>
              <a:rPr lang="zh-CN" altLang="en-US">
                <a:latin typeface="MS Mincho" panose="02020609040205080304" pitchFamily="49" charset="-128"/>
                <a:ea typeface="MS Mincho" panose="02020609040205080304" pitchFamily="49" charset="-128"/>
              </a:rPr>
              <a:t>指数</a:t>
            </a:r>
            <a:r>
              <a:rPr lang="ja-JP" altLang="en-US">
                <a:latin typeface="MS Mincho" panose="02020609040205080304" pitchFamily="49" charset="-128"/>
                <a:ea typeface="MS Mincho" panose="02020609040205080304" pitchFamily="49" charset="-128"/>
              </a:rPr>
              <a:t>の変化</a:t>
            </a:r>
            <a:endParaRPr lang="zh-CN" altLang="en-US">
              <a:latin typeface="MS Mincho" panose="02020609040205080304" pitchFamily="49" charset="-128"/>
              <a:ea typeface="MS Mincho" panose="02020609040205080304" pitchFamily="49" charset="-12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訪問地HII指数!$D$163:$D$173</c:f>
              <c:strCache>
                <c:ptCount val="11"/>
                <c:pt idx="0">
                  <c:v>2023(4-6)
</c:v>
                </c:pt>
                <c:pt idx="1">
                  <c:v>2023(7-9)
</c:v>
                </c:pt>
                <c:pt idx="2">
                  <c:v>2023(10-12)
</c:v>
                </c:pt>
                <c:pt idx="3">
                  <c:v>2024(1-3)</c:v>
                </c:pt>
                <c:pt idx="4">
                  <c:v>2024(4-6)</c:v>
                </c:pt>
                <c:pt idx="5">
                  <c:v>2024(7-9)</c:v>
                </c:pt>
                <c:pt idx="6">
                  <c:v>2024(10-12)</c:v>
                </c:pt>
                <c:pt idx="7">
                  <c:v>2025(1-3)</c:v>
                </c:pt>
                <c:pt idx="8">
                  <c:v>2025(4-6)</c:v>
                </c:pt>
                <c:pt idx="9">
                  <c:v>2025(7-9)</c:v>
                </c:pt>
                <c:pt idx="10">
                  <c:v>2025(10-12)</c:v>
                </c:pt>
              </c:strCache>
            </c:strRef>
          </c:cat>
          <c:val>
            <c:numRef>
              <c:f>訪問地HII指数!$E$163:$E$173</c:f>
              <c:numCache>
                <c:formatCode>0.000_);[Red]\(0.000\)</c:formatCode>
                <c:ptCount val="11"/>
                <c:pt idx="0">
                  <c:v>0.15700217690559981</c:v>
                </c:pt>
                <c:pt idx="1">
                  <c:v>0.14140445228981308</c:v>
                </c:pt>
                <c:pt idx="2">
                  <c:v>0.14079154048305528</c:v>
                </c:pt>
                <c:pt idx="3">
                  <c:v>0.13008489490227479</c:v>
                </c:pt>
                <c:pt idx="4">
                  <c:v>0.12972399935175064</c:v>
                </c:pt>
                <c:pt idx="5">
                  <c:v>0.13012432958570549</c:v>
                </c:pt>
                <c:pt idx="6">
                  <c:v>0.13068593239857967</c:v>
                </c:pt>
                <c:pt idx="7">
                  <c:v>0.12260595557619318</c:v>
                </c:pt>
                <c:pt idx="8">
                  <c:v>0.12631044998846697</c:v>
                </c:pt>
                <c:pt idx="9">
                  <c:v>0.12738841614959606</c:v>
                </c:pt>
                <c:pt idx="10">
                  <c:v>0.12347288171189919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024-48C0-91CB-2A4D86E394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15513840"/>
        <c:axId val="401043248"/>
        <c:extLst/>
      </c:lineChart>
      <c:catAx>
        <c:axId val="14155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1043248"/>
        <c:crosses val="autoZero"/>
        <c:auto val="1"/>
        <c:lblAlgn val="ctr"/>
        <c:lblOffset val="100"/>
        <c:noMultiLvlLbl val="0"/>
      </c:catAx>
      <c:valAx>
        <c:axId val="401043248"/>
        <c:scaling>
          <c:orientation val="minMax"/>
          <c:max val="0.15800000000000003"/>
          <c:min val="0.118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_);[Red]\(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5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2024</a:t>
            </a:r>
            <a:r>
              <a:rPr lang="ja-JP" altLang="en-US"/>
              <a:t>費目別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FE-481D-BB3B-A837DE5F01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FE-481D-BB3B-A837DE5F01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FE-481D-BB3B-A837DE5F01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EFE-481D-BB3B-A837DE5F01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EFE-481D-BB3B-A837DE5F01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EFE-481D-BB3B-A837DE5F011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消費比率!$B$4:$B$9</c:f>
              <c:strCache>
                <c:ptCount val="6"/>
                <c:pt idx="0">
                  <c:v>宿泊費</c:v>
                </c:pt>
                <c:pt idx="1">
                  <c:v>飲食費</c:v>
                </c:pt>
                <c:pt idx="2">
                  <c:v>交通費</c:v>
                </c:pt>
                <c:pt idx="3">
                  <c:v>娯楽等サービス費</c:v>
                </c:pt>
                <c:pt idx="4">
                  <c:v>買物代</c:v>
                </c:pt>
                <c:pt idx="5">
                  <c:v>その他</c:v>
                </c:pt>
              </c:strCache>
            </c:strRef>
          </c:cat>
          <c:val>
            <c:numRef>
              <c:f>消費比率!$C$4:$C$9</c:f>
              <c:numCache>
                <c:formatCode>#,##0.0;[Red]\-#,##0.0</c:formatCode>
                <c:ptCount val="6"/>
                <c:pt idx="0">
                  <c:v>26.611899999999999</c:v>
                </c:pt>
                <c:pt idx="1">
                  <c:v>17.481200000000001</c:v>
                </c:pt>
                <c:pt idx="2">
                  <c:v>8.2119999999999997</c:v>
                </c:pt>
                <c:pt idx="3">
                  <c:v>3.6434000000000002</c:v>
                </c:pt>
                <c:pt idx="4">
                  <c:v>44.047199999999997</c:v>
                </c:pt>
                <c:pt idx="5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0-4EEA-80D2-8D3F21DA34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2023</a:t>
            </a:r>
            <a:r>
              <a:rPr lang="ja-JP" alt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費目別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B4-449D-B314-970BFFB3DC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B4-449D-B314-970BFFB3DC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B4-449D-B314-970BFFB3DC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B4-449D-B314-970BFFB3DC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B4-449D-B314-970BFFB3DC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AB4-449D-B314-970BFFB3DC3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消費比率!$L$1:$L$6</c:f>
              <c:strCache>
                <c:ptCount val="6"/>
                <c:pt idx="0">
                  <c:v>宿泊費</c:v>
                </c:pt>
                <c:pt idx="1">
                  <c:v>飲食費</c:v>
                </c:pt>
                <c:pt idx="2">
                  <c:v>交通費</c:v>
                </c:pt>
                <c:pt idx="3">
                  <c:v>娯楽等サービス費</c:v>
                </c:pt>
                <c:pt idx="4">
                  <c:v>買物代</c:v>
                </c:pt>
                <c:pt idx="5">
                  <c:v>その他</c:v>
                </c:pt>
              </c:strCache>
            </c:strRef>
          </c:cat>
          <c:val>
            <c:numRef>
              <c:f>消費比率!$M$1:$M$6</c:f>
              <c:numCache>
                <c:formatCode>#,##0.0;[Red]\-#,##0.0</c:formatCode>
                <c:ptCount val="6"/>
                <c:pt idx="0">
                  <c:v>27.357299999999999</c:v>
                </c:pt>
                <c:pt idx="1">
                  <c:v>18.334</c:v>
                </c:pt>
                <c:pt idx="2">
                  <c:v>8.6494999999999997</c:v>
                </c:pt>
                <c:pt idx="3">
                  <c:v>3.4478</c:v>
                </c:pt>
                <c:pt idx="4">
                  <c:v>42.174599999999998</c:v>
                </c:pt>
                <c:pt idx="5">
                  <c:v>3.6799999999999999E-2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0-4254-B08D-4DA4B94AEE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2019</a:t>
            </a:r>
            <a:r>
              <a:rPr lang="ja-JP" altLang="en-US"/>
              <a:t>費目別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89-4FE0-ABDA-A7A93AC438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89-4FE0-ABDA-A7A93AC438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89-4FE0-ABDA-A7A93AC438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89-4FE0-ABDA-A7A93AC438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89-4FE0-ABDA-A7A93AC438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A89-4FE0-ABDA-A7A93AC438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消費比率!$B$20:$B$25</c:f>
              <c:strCache>
                <c:ptCount val="6"/>
                <c:pt idx="0">
                  <c:v>宿泊費</c:v>
                </c:pt>
                <c:pt idx="1">
                  <c:v>飲食費</c:v>
                </c:pt>
                <c:pt idx="2">
                  <c:v>交通費</c:v>
                </c:pt>
                <c:pt idx="3">
                  <c:v>娯楽等サービス費</c:v>
                </c:pt>
                <c:pt idx="4">
                  <c:v>買物代</c:v>
                </c:pt>
                <c:pt idx="5">
                  <c:v>その他</c:v>
                </c:pt>
              </c:strCache>
            </c:strRef>
          </c:cat>
          <c:val>
            <c:numRef>
              <c:f>消費比率!$C$20:$C$25</c:f>
              <c:numCache>
                <c:formatCode>#,##0.0;[Red]\-#,##0.0</c:formatCode>
                <c:ptCount val="6"/>
                <c:pt idx="0">
                  <c:v>20.708500000000001</c:v>
                </c:pt>
                <c:pt idx="1">
                  <c:v>16.795999999999999</c:v>
                </c:pt>
                <c:pt idx="2">
                  <c:v>7.0194999999999999</c:v>
                </c:pt>
                <c:pt idx="3">
                  <c:v>3.0552000000000001</c:v>
                </c:pt>
                <c:pt idx="4">
                  <c:v>52.413699999999999</c:v>
                </c:pt>
                <c:pt idx="5">
                  <c:v>7.1999999999999998E-3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A-49EC-8FE5-A968430328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2018</a:t>
            </a:r>
            <a:r>
              <a:rPr lang="ja-JP" altLang="en-US"/>
              <a:t>費目別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8A-44EA-85B1-3562BB8901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8A-44EA-85B1-3562BB8901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8A-44EA-85B1-3562BB8901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8A-44EA-85B1-3562BB8901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8A-44EA-85B1-3562BB89019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8A-44EA-85B1-3562BB8901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消費比率!$M$20:$M$25</c:f>
              <c:strCache>
                <c:ptCount val="6"/>
                <c:pt idx="0">
                  <c:v>宿泊費</c:v>
                </c:pt>
                <c:pt idx="1">
                  <c:v>飲食費</c:v>
                </c:pt>
                <c:pt idx="2">
                  <c:v>交通費</c:v>
                </c:pt>
                <c:pt idx="3">
                  <c:v>娯楽等サービス費</c:v>
                </c:pt>
                <c:pt idx="4">
                  <c:v>買物代</c:v>
                </c:pt>
                <c:pt idx="5">
                  <c:v>その他</c:v>
                </c:pt>
              </c:strCache>
            </c:strRef>
          </c:cat>
          <c:val>
            <c:numRef>
              <c:f>消費比率!$N$20:$N$25</c:f>
              <c:numCache>
                <c:formatCode>#,##0.0;[Red]\-#,##0.0</c:formatCode>
                <c:ptCount val="6"/>
                <c:pt idx="0">
                  <c:v>19.995780728622137</c:v>
                </c:pt>
                <c:pt idx="1">
                  <c:v>16.989968911875096</c:v>
                </c:pt>
                <c:pt idx="2">
                  <c:v>7.4722708636978385</c:v>
                </c:pt>
                <c:pt idx="3">
                  <c:v>3.1968600150750257</c:v>
                </c:pt>
                <c:pt idx="4">
                  <c:v>52.291897448441041</c:v>
                </c:pt>
                <c:pt idx="5">
                  <c:v>5.3221987092299465E-2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3-4725-805F-B0F59C238D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中国人旅行支出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Sheet1!$AF$3</c:f>
              <c:strCache>
                <c:ptCount val="1"/>
                <c:pt idx="0">
                  <c:v>宿泊費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90ECBF2-72AE-420E-9588-63A1F8550543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70C5C037-6895-4E4E-A180-65E7FC2CF25E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D44071-49A2-4621-8DD2-A2B3266FEA61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2B67045-68A0-41F1-95B5-09BF07934C2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D4AD99-2163-4B1B-9212-B57843684EE7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08612C77-04B0-4CE0-A398-ADE5C7EDCC1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77BD920-C873-4095-926A-6D37CC8CD5BE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43800ED2-5968-466B-9C21-014FB2BF554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52C98E6-5C20-4C6C-9DE2-D6742FA67BD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CA53D41-3CC5-435B-B035-2B4B4FC07927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2A1834-5A97-4F32-BB7C-758BBCFEF827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8DCD0078-6340-4FFE-A83F-800F2A30977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00BDC54-D74E-4969-8505-E131F084F935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69B0FA61-C9D9-4E92-84A2-87F34E62D6E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B9A9DB4-7E43-4DE7-B1C0-461C6E9E915A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F882DC34-8B90-43A7-96FF-35AB45397FE2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B186D1E-6F8B-4700-8186-7F0C702F0B62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6DFEEBEB-499E-4026-9539-4CF2C6689F5E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0F7723-342A-4C61-BBE1-DB911F2D7AEC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95919FE-4000-4428-A97D-A9D2AB2F832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838537A-BAE9-4919-8CAF-0B13E607DEEF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AA0CF982-13B8-46E5-9513-66637153FA4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DB48-49C1-BDB7-E5E5FFAB742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Sheet1!$AF$4:$AF$14</c:f>
              <c:numCache>
                <c:formatCode>General</c:formatCode>
                <c:ptCount val="11"/>
                <c:pt idx="0">
                  <c:v>48355</c:v>
                </c:pt>
                <c:pt idx="1">
                  <c:v>42221</c:v>
                </c:pt>
                <c:pt idx="2">
                  <c:v>49982</c:v>
                </c:pt>
                <c:pt idx="3">
                  <c:v>44661</c:v>
                </c:pt>
                <c:pt idx="4">
                  <c:v>50116</c:v>
                </c:pt>
                <c:pt idx="5">
                  <c:v>44126</c:v>
                </c:pt>
                <c:pt idx="6">
                  <c:v>47690</c:v>
                </c:pt>
                <c:pt idx="7">
                  <c:v>47854</c:v>
                </c:pt>
                <c:pt idx="8">
                  <c:v>45217</c:v>
                </c:pt>
                <c:pt idx="9">
                  <c:v>88265</c:v>
                </c:pt>
                <c:pt idx="10">
                  <c:v>73143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Sheet1!$AS$4:$AS$14</c15:f>
                <c15:dlblRangeCache>
                  <c:ptCount val="11"/>
                  <c:pt idx="0">
                    <c:v>25.68%</c:v>
                  </c:pt>
                  <c:pt idx="1">
                    <c:v>22.46%</c:v>
                  </c:pt>
                  <c:pt idx="2">
                    <c:v>23.81%</c:v>
                  </c:pt>
                  <c:pt idx="3">
                    <c:v>19.27%</c:v>
                  </c:pt>
                  <c:pt idx="4">
                    <c:v>17.66%</c:v>
                  </c:pt>
                  <c:pt idx="5">
                    <c:v>19.06%</c:v>
                  </c:pt>
                  <c:pt idx="6">
                    <c:v>20.70%</c:v>
                  </c:pt>
                  <c:pt idx="7">
                    <c:v>21.28%</c:v>
                  </c:pt>
                  <c:pt idx="8">
                    <c:v>21.25%</c:v>
                  </c:pt>
                  <c:pt idx="9">
                    <c:v>27.57%</c:v>
                  </c:pt>
                  <c:pt idx="10">
                    <c:v>26.44%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B48-49C1-BDB7-E5E5FFAB7422}"/>
            </c:ext>
          </c:extLst>
        </c:ser>
        <c:ser>
          <c:idx val="1"/>
          <c:order val="1"/>
          <c:tx>
            <c:strRef>
              <c:f>Sheet1!$AH$3</c:f>
              <c:strCache>
                <c:ptCount val="1"/>
                <c:pt idx="0">
                  <c:v>飲食費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9AC4B6E-D959-4F13-8D5D-CF5F6BC08DB2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6331753-E599-46EF-BFC0-0E8863EC506B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6A34A5E-FA59-48F2-B5C7-DC19191381C0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10434376-3314-4E4B-A8DF-F50652B93301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8218D8F-1687-471B-B374-1A9040CCB733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666E940-5983-4EE1-B596-E0E1FF3FFAB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A06941-446E-43AF-907A-F2498EEC552A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7A1616C0-5D21-4C40-9836-FFA2D61E91A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79D52D-818D-4994-8B1B-01D2DCBC9EDD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17A7230E-2EAC-4DE6-9A3E-28645353155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1F003BD-7384-4B74-AD31-C6BAE1BFC9BE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F04AE84-C74C-41BD-8B69-3FBD8F8C782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2A7824-8463-4076-8EFE-251909F38E9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49CDBF4-162E-44D7-B823-E3BB9FE4FE9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1BE3A64-8D46-47F1-9A14-B65309090A2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A245326C-A43B-4E58-8ECC-50133076E751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973A28-5475-489D-BBB8-A882D64E2681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547D629A-A05C-4AC7-986B-697714F59DF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608E1B8-9E3F-4E48-8E90-6F741F4B3E2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DF467344-E3FF-4F4D-92A1-009B597055F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B967A4F-64E4-444B-A299-B3092CB4C4D5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51156AA6-361C-4B0F-87F9-52628271D25E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B48-49C1-BDB7-E5E5FFAB7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Sheet1!$AH$4:$AH$14</c:f>
              <c:numCache>
                <c:formatCode>General</c:formatCode>
                <c:ptCount val="11"/>
                <c:pt idx="0">
                  <c:v>32927</c:v>
                </c:pt>
                <c:pt idx="1">
                  <c:v>31136</c:v>
                </c:pt>
                <c:pt idx="2">
                  <c:v>32517</c:v>
                </c:pt>
                <c:pt idx="3">
                  <c:v>39483</c:v>
                </c:pt>
                <c:pt idx="4">
                  <c:v>42307</c:v>
                </c:pt>
                <c:pt idx="5">
                  <c:v>38943</c:v>
                </c:pt>
                <c:pt idx="6">
                  <c:v>38285</c:v>
                </c:pt>
                <c:pt idx="7">
                  <c:v>39984</c:v>
                </c:pt>
                <c:pt idx="8">
                  <c:v>36631</c:v>
                </c:pt>
                <c:pt idx="9">
                  <c:v>60647</c:v>
                </c:pt>
                <c:pt idx="10">
                  <c:v>49728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Sheet1!$AT$4:$AT$14</c15:f>
                <c15:dlblRangeCache>
                  <c:ptCount val="11"/>
                  <c:pt idx="0">
                    <c:v>17.49%</c:v>
                  </c:pt>
                  <c:pt idx="1">
                    <c:v>16.56%</c:v>
                  </c:pt>
                  <c:pt idx="2">
                    <c:v>15.49%</c:v>
                  </c:pt>
                  <c:pt idx="3">
                    <c:v>17.04%</c:v>
                  </c:pt>
                  <c:pt idx="4">
                    <c:v>14.91%</c:v>
                  </c:pt>
                  <c:pt idx="5">
                    <c:v>16.82%</c:v>
                  </c:pt>
                  <c:pt idx="6">
                    <c:v>16.62%</c:v>
                  </c:pt>
                  <c:pt idx="7">
                    <c:v>17.78%</c:v>
                  </c:pt>
                  <c:pt idx="8">
                    <c:v>17.21%</c:v>
                  </c:pt>
                  <c:pt idx="9">
                    <c:v>18.94%</c:v>
                  </c:pt>
                  <c:pt idx="10">
                    <c:v>17.98%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DB48-49C1-BDB7-E5E5FFAB7422}"/>
            </c:ext>
          </c:extLst>
        </c:ser>
        <c:ser>
          <c:idx val="2"/>
          <c:order val="2"/>
          <c:tx>
            <c:strRef>
              <c:f>Sheet1!$AJ$3</c:f>
              <c:strCache>
                <c:ptCount val="1"/>
                <c:pt idx="0">
                  <c:v>交通費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CAB3EC7-F81E-4A5D-99FD-13EB6ADBF96F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4745B865-1133-445C-A0D9-9DA9B38943A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475CD8-C39B-4CCF-AAC3-B4FF9ECEFFAE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E5970E22-2605-45EC-B8DF-B8CD264F380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BA4E00-159E-4A38-93C4-9D09F1BFF770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626A1AF8-3B73-44ED-8EE1-1014D8D03872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955A61F-9340-4B17-8392-1171CC135BB1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CD4FB5F-593B-4228-888F-FBA56F84E15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40BE59-2F1F-4A8E-A9D9-1C0509951279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8D9C76BF-F34A-47EF-A70F-46650E54AC7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D488AE-AD55-4494-8795-DA2D92807E7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52C74443-15E6-4E98-825E-BD974F42781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01A1F4-6A1A-473A-87DD-EBE3DD65F3CE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45B142D-69C5-4177-9CC1-47DD65D7C43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4AC6BC-02FD-4875-AC1E-943A52E8CB53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F36745E2-5B37-4756-BF7B-DF048F9B3BCB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F7F4FA3-12A4-4518-8679-BDB9C7473EC4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AA129EBB-AEB7-4A6F-84BB-8FA82AF9F9A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6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FE0086D-85A6-4CFC-B861-3213AB8E9BED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4B6154DD-DE8E-49F1-9CFE-7932E4173497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1F1994-1D1A-4702-89B3-4F8AE39AA356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3B48D9D-7F59-4C71-B02D-CD7B884DDDB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DB48-49C1-BDB7-E5E5FFAB7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Sheet1!$AJ$4:$AJ$14</c:f>
              <c:numCache>
                <c:formatCode>General</c:formatCode>
                <c:ptCount val="11"/>
                <c:pt idx="0">
                  <c:v>12724</c:v>
                </c:pt>
                <c:pt idx="1">
                  <c:v>13167</c:v>
                </c:pt>
                <c:pt idx="2">
                  <c:v>13212</c:v>
                </c:pt>
                <c:pt idx="3">
                  <c:v>15668</c:v>
                </c:pt>
                <c:pt idx="4">
                  <c:v>21908</c:v>
                </c:pt>
                <c:pt idx="5">
                  <c:v>19917</c:v>
                </c:pt>
                <c:pt idx="6">
                  <c:v>18295</c:v>
                </c:pt>
                <c:pt idx="7">
                  <c:v>16834</c:v>
                </c:pt>
                <c:pt idx="8">
                  <c:v>15233</c:v>
                </c:pt>
                <c:pt idx="9">
                  <c:v>25876</c:v>
                </c:pt>
                <c:pt idx="10">
                  <c:v>21995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Sheet1!$AU$4:$AU$14</c15:f>
                <c15:dlblRangeCache>
                  <c:ptCount val="11"/>
                  <c:pt idx="0">
                    <c:v>6.76%</c:v>
                  </c:pt>
                  <c:pt idx="1">
                    <c:v>7.00%</c:v>
                  </c:pt>
                  <c:pt idx="2">
                    <c:v>6.29%</c:v>
                  </c:pt>
                  <c:pt idx="3">
                    <c:v>6.76%</c:v>
                  </c:pt>
                  <c:pt idx="4">
                    <c:v>7.72%</c:v>
                  </c:pt>
                  <c:pt idx="5">
                    <c:v>8.60%</c:v>
                  </c:pt>
                  <c:pt idx="6">
                    <c:v>7.94%</c:v>
                  </c:pt>
                  <c:pt idx="7">
                    <c:v>7.49%</c:v>
                  </c:pt>
                  <c:pt idx="8">
                    <c:v>7.16%</c:v>
                  </c:pt>
                  <c:pt idx="9">
                    <c:v>8.08%</c:v>
                  </c:pt>
                  <c:pt idx="10">
                    <c:v>7.95%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DB48-49C1-BDB7-E5E5FFAB7422}"/>
            </c:ext>
          </c:extLst>
        </c:ser>
        <c:ser>
          <c:idx val="3"/>
          <c:order val="3"/>
          <c:tx>
            <c:strRef>
              <c:f>Sheet1!$AL$3</c:f>
              <c:strCache>
                <c:ptCount val="1"/>
                <c:pt idx="0">
                  <c:v>娯楽サービス費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E2EFD03-D4D6-4B92-98DB-78B5AEC9BECC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8A0C954F-2337-4EF3-B5AF-80EA21A6CE77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B6823C-BCA9-4B99-9815-A596A33781E3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6DEF11CB-B694-4496-9959-6AB0A9143A20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6760EE-D178-4049-B2F4-D9C54E2BE281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3552529B-05F3-4472-950D-17A0BF9432B7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3AEAEB-172B-46AA-BCC3-6B6FA8C2A5E8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93FD7349-DDEB-4599-8871-E04E177E0090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6A8AEF-5404-44E8-BA82-08D7A5EC458F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672C00F1-A65D-47F3-8969-885A886BEF73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1DA313C-0A58-4C6C-B3BE-047848A6F56F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6A899FED-2CD0-4365-ADFA-CB4CF9CCB5C9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5331D58-9AFE-4918-82BA-4C34DC1133A9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68298885-7DD4-405F-B817-6AA939F5A1EE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F599718-9648-45BE-A3F3-1604A3DE1B34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04475D82-92AF-4A65-BD96-3E3D7851DB98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B07B5F-8E1B-4A43-88F2-693138DC8E09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59BC1915-9EEE-46B3-B573-5A41019C5E6D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6056D0B-8FDF-4603-BFFB-1CF9935CF4B8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7D300572-E293-4208-B3B6-3348EA526026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CFE3AF-037C-4E9B-9758-1B8BF0B66630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CC97E402-3530-407C-BB2C-A634F4484CA9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B48-49C1-BDB7-E5E5FFAB7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Sheet1!$AL$4:$AL$14</c:f>
              <c:numCache>
                <c:formatCode>General</c:formatCode>
                <c:ptCount val="11"/>
                <c:pt idx="0">
                  <c:v>4679</c:v>
                </c:pt>
                <c:pt idx="1">
                  <c:v>4545</c:v>
                </c:pt>
                <c:pt idx="2">
                  <c:v>3068</c:v>
                </c:pt>
                <c:pt idx="3">
                  <c:v>2812</c:v>
                </c:pt>
                <c:pt idx="4">
                  <c:v>6308</c:v>
                </c:pt>
                <c:pt idx="5">
                  <c:v>5014</c:v>
                </c:pt>
                <c:pt idx="6">
                  <c:v>5550</c:v>
                </c:pt>
                <c:pt idx="7">
                  <c:v>7998</c:v>
                </c:pt>
                <c:pt idx="8">
                  <c:v>6914</c:v>
                </c:pt>
                <c:pt idx="9">
                  <c:v>23553</c:v>
                </c:pt>
                <c:pt idx="10">
                  <c:v>12378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Sheet1!$AV$4:$AV$14</c15:f>
                <c15:dlblRangeCache>
                  <c:ptCount val="11"/>
                  <c:pt idx="0">
                    <c:v>2.48%</c:v>
                  </c:pt>
                  <c:pt idx="1">
                    <c:v>2.42%</c:v>
                  </c:pt>
                  <c:pt idx="2">
                    <c:v>1.46%</c:v>
                  </c:pt>
                  <c:pt idx="3">
                    <c:v>1.21%</c:v>
                  </c:pt>
                  <c:pt idx="4">
                    <c:v>2.22%</c:v>
                  </c:pt>
                  <c:pt idx="5">
                    <c:v>2.17%</c:v>
                  </c:pt>
                  <c:pt idx="6">
                    <c:v>2.41%</c:v>
                  </c:pt>
                  <c:pt idx="7">
                    <c:v>3.56%</c:v>
                  </c:pt>
                  <c:pt idx="8">
                    <c:v>3.25%</c:v>
                  </c:pt>
                  <c:pt idx="9">
                    <c:v>7.36%</c:v>
                  </c:pt>
                  <c:pt idx="10">
                    <c:v>4.47%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B48-49C1-BDB7-E5E5FFAB7422}"/>
            </c:ext>
          </c:extLst>
        </c:ser>
        <c:ser>
          <c:idx val="4"/>
          <c:order val="4"/>
          <c:tx>
            <c:strRef>
              <c:f>Sheet1!$AN$3</c:f>
              <c:strCache>
                <c:ptCount val="1"/>
                <c:pt idx="0">
                  <c:v>買物代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827BC59-5707-4C43-9A15-833DF3996009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C779C5BD-4B5C-489E-BE82-91DCD486054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4801A4-25E5-46D9-897E-4B6348AA606E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9B05815-AB79-41CE-9132-4F88696A727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4282E63-5757-4396-9416-0F66F6438B89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8638B30F-2F65-42E0-B0B2-4D91B4D98A61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8881384-9653-4D1E-B5F1-76215AF61E4C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8ED8EF4D-5215-4E81-A911-3E1380D74D02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3F8462-FB4B-414F-878B-FD55F64033BD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C462FED6-FC8E-4559-8019-78C3C6F56A9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909F1B-70DC-4E34-88BF-74206A94C4DC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207C571-92C7-4BFB-B815-B0AA4BB132AB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693FF5-0FB1-445D-B7D2-0A572BA4692A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7AED4825-E784-4BF3-B613-F76DF8755F7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37DC14-475C-4A0B-82FB-D777876512A7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CF711003-5614-4BD8-9E63-C0828701658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955E906-0603-4B4C-AA2F-A28BBDDCA7BF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D33DE87F-AFFC-4DB8-8BA6-2ECF0C5655C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FDC56A-742A-44C4-9CA5-46B410F19383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ED61BC61-DFCF-4CFF-A9EC-700E9A27700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F4D5E32-3F94-4452-807B-BFC9D75BA554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1B29E51D-7062-4381-9655-52199F1BA89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B48-49C1-BDB7-E5E5FFAB7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Sheet1!$AN$4:$AN$14</c:f>
              <c:numCache>
                <c:formatCode>General</c:formatCode>
                <c:ptCount val="11"/>
                <c:pt idx="0">
                  <c:v>87920</c:v>
                </c:pt>
                <c:pt idx="1">
                  <c:v>96199</c:v>
                </c:pt>
                <c:pt idx="2">
                  <c:v>110057</c:v>
                </c:pt>
                <c:pt idx="3">
                  <c:v>127443</c:v>
                </c:pt>
                <c:pt idx="4">
                  <c:v>161973</c:v>
                </c:pt>
                <c:pt idx="5">
                  <c:v>122895</c:v>
                </c:pt>
                <c:pt idx="6">
                  <c:v>119319</c:v>
                </c:pt>
                <c:pt idx="7">
                  <c:v>112104</c:v>
                </c:pt>
                <c:pt idx="8">
                  <c:v>108788</c:v>
                </c:pt>
                <c:pt idx="9">
                  <c:v>121717</c:v>
                </c:pt>
                <c:pt idx="10">
                  <c:v>119351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Sheet1!$AW$4:$AW$14</c15:f>
                <c15:dlblRangeCache>
                  <c:ptCount val="11"/>
                  <c:pt idx="0">
                    <c:v>46.69%</c:v>
                  </c:pt>
                  <c:pt idx="1">
                    <c:v>51.18%</c:v>
                  </c:pt>
                  <c:pt idx="2">
                    <c:v>52.43%</c:v>
                  </c:pt>
                  <c:pt idx="3">
                    <c:v>54.99%</c:v>
                  </c:pt>
                  <c:pt idx="4">
                    <c:v>57.06%</c:v>
                  </c:pt>
                  <c:pt idx="5">
                    <c:v>53.09%</c:v>
                  </c:pt>
                  <c:pt idx="6">
                    <c:v>51.79%</c:v>
                  </c:pt>
                  <c:pt idx="7">
                    <c:v>49.85%</c:v>
                  </c:pt>
                  <c:pt idx="8">
                    <c:v>51.12%</c:v>
                  </c:pt>
                  <c:pt idx="9">
                    <c:v>38.02%</c:v>
                  </c:pt>
                  <c:pt idx="10">
                    <c:v>43.15%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B48-49C1-BDB7-E5E5FFAB7422}"/>
            </c:ext>
          </c:extLst>
        </c:ser>
        <c:ser>
          <c:idx val="5"/>
          <c:order val="5"/>
          <c:tx>
            <c:strRef>
              <c:f>Sheet1!$AP$3</c:f>
              <c:strCache>
                <c:ptCount val="1"/>
                <c:pt idx="0">
                  <c:v>その他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89266C0-2F7C-46D9-A79A-B41838CDFBCC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92A0EF0-04DD-4E7C-98A8-D63B0255424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B48-49C1-BDB7-E5E5FFAB74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3EE62C-6913-4FEC-AD61-ACA6D954BC19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4291113B-F03B-4973-BB43-0B2A194BFAA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B48-49C1-BDB7-E5E5FFAB74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A2DB16-5AB6-459A-B4AC-60D53B5DFAEC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FB11A4D2-AD3E-46F1-A78C-8EABA614E243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B48-49C1-BDB7-E5E5FFAB74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AA30D6-DA6D-4F95-AC2F-788EC3FE88A8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A8CD0C29-38B0-4F55-B1FB-3F755BEB48B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B48-49C1-BDB7-E5E5FFAB74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8FEF02-2386-478D-8A46-3CB878DA9AFD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99EBABC3-DBDB-40B7-97C1-D3180F811EBB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B48-49C1-BDB7-E5E5FFAB74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EF499ED-A26B-4940-A358-745B6F64A901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C751B445-0A2D-428C-8DFB-E3014B82A48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B48-49C1-BDB7-E5E5FFAB74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8CAD06-4643-4E6E-ADBF-9203EF2B9262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48CAFE1E-44E5-4B01-95D7-C0F7F9A0F1AC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B48-49C1-BDB7-E5E5FFAB74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C070817-BA96-47DE-8B07-66AA654F6838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478142A-664B-4178-88C6-17EB355B2B49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B48-49C1-BDB7-E5E5FFAB74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2BA040A-C12E-4909-BCC5-1D230FB08D65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2D75570A-94C6-4787-A6D3-B82DC95BC021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DB48-49C1-BDB7-E5E5FFAB74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72FB0E-3D02-4E89-BA99-5768822C8CB5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BC5515DD-C563-4039-A3CA-C786C0936B9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B48-49C1-BDB7-E5E5FFAB74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3A85DA-EB2F-4620-A73D-FAF3F05AE572}" type="CELLRANGE">
                      <a:rPr lang="en-US" altLang="zh-CN"/>
                      <a:pPr/>
                      <a:t>[CELLRANGE]</a:t>
                    </a:fld>
                    <a:endParaRPr lang="en-US" altLang="zh-CN" baseline="0"/>
                  </a:p>
                  <a:p>
                    <a:fld id="{38E4F152-8D4F-47B1-A33C-95558CB726D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B48-49C1-BDB7-E5E5FFAB7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Sheet1!$AE$4:$AE$14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Sheet1!$AP$4:$AP$14</c:f>
              <c:numCache>
                <c:formatCode>General</c:formatCode>
                <c:ptCount val="11"/>
                <c:pt idx="0">
                  <c:v>1690</c:v>
                </c:pt>
                <c:pt idx="1">
                  <c:v>701</c:v>
                </c:pt>
                <c:pt idx="2">
                  <c:v>1063</c:v>
                </c:pt>
                <c:pt idx="3">
                  <c:v>1687</c:v>
                </c:pt>
                <c:pt idx="4">
                  <c:v>1230</c:v>
                </c:pt>
                <c:pt idx="5">
                  <c:v>609</c:v>
                </c:pt>
                <c:pt idx="6">
                  <c:v>1243</c:v>
                </c:pt>
                <c:pt idx="7">
                  <c:v>95</c:v>
                </c:pt>
                <c:pt idx="8">
                  <c:v>26</c:v>
                </c:pt>
                <c:pt idx="9">
                  <c:v>67</c:v>
                </c:pt>
                <c:pt idx="10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Sheet1!$AX$4:$AX$14</c15:f>
                <c15:dlblRangeCache>
                  <c:ptCount val="11"/>
                  <c:pt idx="0">
                    <c:v>0.90%</c:v>
                  </c:pt>
                  <c:pt idx="1">
                    <c:v>0.37%</c:v>
                  </c:pt>
                  <c:pt idx="2">
                    <c:v>0.51%</c:v>
                  </c:pt>
                  <c:pt idx="3">
                    <c:v>0.73%</c:v>
                  </c:pt>
                  <c:pt idx="4">
                    <c:v>0.43%</c:v>
                  </c:pt>
                  <c:pt idx="5">
                    <c:v>0.26%</c:v>
                  </c:pt>
                  <c:pt idx="6">
                    <c:v>0.54%</c:v>
                  </c:pt>
                  <c:pt idx="7">
                    <c:v>0.04%</c:v>
                  </c:pt>
                  <c:pt idx="8">
                    <c:v>0.01%</c:v>
                  </c:pt>
                  <c:pt idx="9">
                    <c:v>0.02%</c:v>
                  </c:pt>
                  <c:pt idx="10">
                    <c:v>0.00%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B48-49C1-BDB7-E5E5FFAB74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638949760"/>
        <c:axId val="1426804928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Sheet1!$AR$3</c15:sqref>
                        </c15:formulaRef>
                      </c:ext>
                    </c:extLst>
                    <c:strCache>
                      <c:ptCount val="1"/>
                      <c:pt idx="0">
                        <c:v>総額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E47F39F2-9492-417F-9C30-38DC4B7AA1B3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9FD54092-87CC-4428-BE18-ED9B0F8AD9C1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DB48-49C1-BDB7-E5E5FFAB742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08E4FC00-0E01-4421-8B52-D65D341DA7C3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169A5717-91B4-4D76-AC6F-03B9F81235EE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DB48-49C1-BDB7-E5E5FFAB742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106AFA82-B765-40E1-99A9-C72EAEC4F95F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44CC0624-DCCA-472D-92D8-013DD2430DCB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DB48-49C1-BDB7-E5E5FFAB7422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02ED7FB7-AA35-4291-AC8A-728CA22C25B8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36CA4375-4BF4-4ADE-AAC1-80530BFD84B2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DB48-49C1-BDB7-E5E5FFAB7422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1FBCC295-B2CE-4E63-A3DC-0E673070B19D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44AAED03-7A03-43AC-A5FC-ACD9891B33CF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DB48-49C1-BDB7-E5E5FFAB7422}"/>
                      </c:ext>
                    </c:extLst>
                  </c:dLbl>
                  <c:dLbl>
                    <c:idx val="5"/>
                    <c:tx>
                      <c:rich>
                        <a:bodyPr/>
                        <a:lstStyle/>
                        <a:p>
                          <a:fld id="{2D41BE6E-E7F7-424E-A258-52A68746BDCE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C55798A7-8A4E-43E7-AF8A-647315CF3855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DB48-49C1-BDB7-E5E5FFAB7422}"/>
                      </c:ext>
                    </c:extLst>
                  </c:dLbl>
                  <c:dLbl>
                    <c:idx val="6"/>
                    <c:tx>
                      <c:rich>
                        <a:bodyPr/>
                        <a:lstStyle/>
                        <a:p>
                          <a:fld id="{8A5B313C-495E-48A5-B3CA-BE87B05D1785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0580534C-27F2-4AE9-B490-BBD55926F737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DB48-49C1-BDB7-E5E5FFAB7422}"/>
                      </c:ext>
                    </c:extLst>
                  </c:dLbl>
                  <c:dLbl>
                    <c:idx val="7"/>
                    <c:tx>
                      <c:rich>
                        <a:bodyPr/>
                        <a:lstStyle/>
                        <a:p>
                          <a:fld id="{821C92C2-FFA7-4DDE-A6B0-62FA2A2F9605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3961F791-DF43-4996-BB55-74EAD063324A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4-DB48-49C1-BDB7-E5E5FFAB7422}"/>
                      </c:ext>
                    </c:extLst>
                  </c:dLbl>
                  <c:dLbl>
                    <c:idx val="8"/>
                    <c:tx>
                      <c:rich>
                        <a:bodyPr/>
                        <a:lstStyle/>
                        <a:p>
                          <a:fld id="{61E789BC-0C1A-47FC-B178-652C579D2FAA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D0178E51-2A50-415C-A23C-2D8A4B3F8663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5-DB48-49C1-BDB7-E5E5FFAB7422}"/>
                      </c:ext>
                    </c:extLst>
                  </c:dLbl>
                  <c:dLbl>
                    <c:idx val="9"/>
                    <c:tx>
                      <c:rich>
                        <a:bodyPr/>
                        <a:lstStyle/>
                        <a:p>
                          <a:fld id="{0AE80174-341C-4D42-9FD5-1E1BA02902D4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31DCEA0B-678F-460F-BED9-E233F8FDCC6A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6-DB48-49C1-BDB7-E5E5FFAB7422}"/>
                      </c:ext>
                    </c:extLst>
                  </c:dLbl>
                  <c:dLbl>
                    <c:idx val="10"/>
                    <c:tx>
                      <c:rich>
                        <a:bodyPr/>
                        <a:lstStyle/>
                        <a:p>
                          <a:fld id="{084CF74E-81D7-4D4F-B0A0-1686D2F80D8C}" type="CELLRANGE">
                            <a:rPr lang="en-US" altLang="zh-CN"/>
                            <a:pPr/>
                            <a:t>[CELLRANGE]</a:t>
                          </a:fld>
                          <a:endParaRPr lang="en-US" altLang="zh-CN" baseline="0"/>
                        </a:p>
                        <a:p>
                          <a:fld id="{64FF0EF2-ADFD-466D-83DB-C37AA9337CC7}" type="VALUE">
                            <a:rPr lang="en-US" altLang="zh-CN"/>
                            <a:pPr/>
                            <a:t>[值]</a:t>
                          </a:fld>
                          <a:endParaRPr lang="zh-CN" altLang="en-US"/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separator>
</c:separator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DB48-49C1-BDB7-E5E5FFAB742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eparator>
</c:separator>
                  <c:showLeaderLines val="0"/>
                  <c:extLst>
                    <c:ext uri="{CE6537A1-D6FC-4f65-9D91-7224C49458BB}">
                      <c15:showDataLabelsRange val="1"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Sheet1!$AE$4:$AE$14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2023</c:v>
                      </c:pt>
                      <c:pt idx="10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Sheet1!$AR$4:$AR$14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188295.9910229629</c:v>
                      </c:pt>
                      <c:pt idx="1">
                        <c:v>187969.99626893995</c:v>
                      </c:pt>
                      <c:pt idx="2">
                        <c:v>209899.9949341586</c:v>
                      </c:pt>
                      <c:pt idx="3">
                        <c:v>231754.99271940891</c:v>
                      </c:pt>
                      <c:pt idx="4">
                        <c:v>283842.99566553597</c:v>
                      </c:pt>
                      <c:pt idx="5">
                        <c:v>231504.99736799268</c:v>
                      </c:pt>
                      <c:pt idx="6">
                        <c:v>230382.9946032163</c:v>
                      </c:pt>
                      <c:pt idx="7">
                        <c:v>224869.99957604907</c:v>
                      </c:pt>
                      <c:pt idx="8">
                        <c:v>212809.99987628</c:v>
                      </c:pt>
                      <c:pt idx="9">
                        <c:v>320125.99978956475</c:v>
                      </c:pt>
                      <c:pt idx="10">
                        <c:v>276605.99996257632</c:v>
                      </c:pt>
                    </c:numCache>
                  </c:numRef>
                </c:val>
                <c:extLst>
                  <c:ext uri="{02D57815-91ED-43cb-92C2-25804820EDAC}">
                    <c15:datalabelsRange>
                      <c15:f>Sheet1!$AS$4:$AS$14</c15:f>
                      <c15:dlblRangeCache>
                        <c:ptCount val="11"/>
                        <c:pt idx="0">
                          <c:v>25.68%</c:v>
                        </c:pt>
                        <c:pt idx="1">
                          <c:v>22.46%</c:v>
                        </c:pt>
                        <c:pt idx="2">
                          <c:v>23.81%</c:v>
                        </c:pt>
                        <c:pt idx="3">
                          <c:v>19.27%</c:v>
                        </c:pt>
                        <c:pt idx="4">
                          <c:v>17.66%</c:v>
                        </c:pt>
                        <c:pt idx="5">
                          <c:v>19.06%</c:v>
                        </c:pt>
                        <c:pt idx="6">
                          <c:v>20.70%</c:v>
                        </c:pt>
                        <c:pt idx="7">
                          <c:v>21.28%</c:v>
                        </c:pt>
                        <c:pt idx="8">
                          <c:v>21.25%</c:v>
                        </c:pt>
                        <c:pt idx="9">
                          <c:v>27.57%</c:v>
                        </c:pt>
                        <c:pt idx="10">
                          <c:v>26.44%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6-DB48-49C1-BDB7-E5E5FFAB7422}"/>
                  </c:ext>
                </c:extLst>
              </c15:ser>
            </c15:filteredBarSeries>
          </c:ext>
        </c:extLst>
      </c:barChart>
      <c:catAx>
        <c:axId val="63894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6804928"/>
        <c:crosses val="autoZero"/>
        <c:auto val="1"/>
        <c:lblAlgn val="ctr"/>
        <c:lblOffset val="100"/>
        <c:noMultiLvlLbl val="0"/>
      </c:catAx>
      <c:valAx>
        <c:axId val="14268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89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zh-CN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「宿泊費」・「飲食費」・「娯楽等サービス費」の比率</a:t>
            </a:r>
            <a:endParaRPr lang="zh-CN" altLang="zh-CN"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Sheet1!$AH$42</c:f>
              <c:strCache>
                <c:ptCount val="1"/>
                <c:pt idx="0">
                  <c:v>宿泊費比率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Sheet1!$AF$43:$AF$56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Sheet1!$AH$43:$AH$56</c:f>
              <c:numCache>
                <c:formatCode>0.00%</c:formatCode>
                <c:ptCount val="14"/>
                <c:pt idx="0">
                  <c:v>0.19654912301831298</c:v>
                </c:pt>
                <c:pt idx="1">
                  <c:v>0.17045731691496593</c:v>
                </c:pt>
                <c:pt idx="2">
                  <c:v>0.18206354175560424</c:v>
                </c:pt>
                <c:pt idx="3">
                  <c:v>0.1866486915700287</c:v>
                </c:pt>
                <c:pt idx="4">
                  <c:v>0.17758623170679061</c:v>
                </c:pt>
                <c:pt idx="5">
                  <c:v>0.19068804105564144</c:v>
                </c:pt>
                <c:pt idx="6">
                  <c:v>0.1982020434924183</c:v>
                </c:pt>
                <c:pt idx="7">
                  <c:v>0.19995841920671079</c:v>
                </c:pt>
                <c:pt idx="8">
                  <c:v>0.20708543449801264</c:v>
                </c:pt>
                <c:pt idx="12">
                  <c:v>0.27357382108973571</c:v>
                </c:pt>
                <c:pt idx="13">
                  <c:v>0.2661188275050988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A-4469-BE13-9F07390C4A6D}"/>
            </c:ext>
          </c:extLst>
        </c:ser>
        <c:ser>
          <c:idx val="1"/>
          <c:order val="1"/>
          <c:tx>
            <c:strRef>
              <c:f>Sheet1!$AJ$42</c:f>
              <c:strCache>
                <c:ptCount val="1"/>
                <c:pt idx="0">
                  <c:v>飲食費比率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Sheet1!$AF$43:$AF$56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Sheet1!$AJ$43:$AJ$56</c:f>
              <c:numCache>
                <c:formatCode>0.00%</c:formatCode>
                <c:ptCount val="14"/>
                <c:pt idx="0">
                  <c:v>0.14985071977788625</c:v>
                </c:pt>
                <c:pt idx="1">
                  <c:v>0.1503287305862146</c:v>
                </c:pt>
                <c:pt idx="2">
                  <c:v>0.14128506512603048</c:v>
                </c:pt>
                <c:pt idx="3">
                  <c:v>0.14766629145833879</c:v>
                </c:pt>
                <c:pt idx="4">
                  <c:v>0.1366504540025614</c:v>
                </c:pt>
                <c:pt idx="5">
                  <c:v>0.15555253904796101</c:v>
                </c:pt>
                <c:pt idx="6">
                  <c:v>0.15710778058418184</c:v>
                </c:pt>
                <c:pt idx="7">
                  <c:v>0.16989821744947028</c:v>
                </c:pt>
                <c:pt idx="8">
                  <c:v>0.16796241770602441</c:v>
                </c:pt>
                <c:pt idx="12">
                  <c:v>0.18334005576697121</c:v>
                </c:pt>
                <c:pt idx="13">
                  <c:v>0.17481354115492831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4A-4469-BE13-9F07390C4A6D}"/>
            </c:ext>
          </c:extLst>
        </c:ser>
        <c:ser>
          <c:idx val="2"/>
          <c:order val="2"/>
          <c:tx>
            <c:strRef>
              <c:f>Sheet1!$AN$42</c:f>
              <c:strCache>
                <c:ptCount val="1"/>
                <c:pt idx="0">
                  <c:v>娯楽サービス費比率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Sheet1!$AF$43:$AF$56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Sheet1!$AN$43:$AN$56</c:f>
              <c:numCache>
                <c:formatCode>0.00%</c:formatCode>
                <c:ptCount val="14"/>
                <c:pt idx="0">
                  <c:v>3.1586554003942773E-2</c:v>
                </c:pt>
                <c:pt idx="1">
                  <c:v>2.8301446207014649E-2</c:v>
                </c:pt>
                <c:pt idx="2">
                  <c:v>1.8897458519509348E-2</c:v>
                </c:pt>
                <c:pt idx="3">
                  <c:v>1.3119202813189882E-2</c:v>
                </c:pt>
                <c:pt idx="4">
                  <c:v>2.4031197386787159E-2</c:v>
                </c:pt>
                <c:pt idx="5">
                  <c:v>2.456945435756416E-2</c:v>
                </c:pt>
                <c:pt idx="6">
                  <c:v>2.7101356167879679E-2</c:v>
                </c:pt>
                <c:pt idx="7">
                  <c:v>3.1967494666811293E-2</c:v>
                </c:pt>
                <c:pt idx="8">
                  <c:v>3.0549792285988402E-2</c:v>
                </c:pt>
                <c:pt idx="12">
                  <c:v>3.4477316170667974E-2</c:v>
                </c:pt>
                <c:pt idx="13">
                  <c:v>3.643204859095172E-2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4A-4469-BE13-9F07390C4A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1427567"/>
        <c:axId val="1059516079"/>
      </c:lineChart>
      <c:catAx>
        <c:axId val="116142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9516079"/>
        <c:crosses val="autoZero"/>
        <c:auto val="1"/>
        <c:lblAlgn val="ctr"/>
        <c:lblOffset val="100"/>
        <c:noMultiLvlLbl val="0"/>
      </c:catAx>
      <c:valAx>
        <c:axId val="105951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4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'各年度の消費総額（億円）'!$F$4</c:f>
              <c:strCache>
                <c:ptCount val="1"/>
                <c:pt idx="0">
                  <c:v>消費総額（億円）</c:v>
                </c:pt>
              </c:strCache>
            </c:strRef>
          </c:tx>
          <c:spPr>
            <a:ln w="22225" cap="rnd" cmpd="sng" algn="ctr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'各年度の消費総額（億円）'!$G$3:$T$3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'各年度の消費総額（億円）'!$G$4:$T$4</c:f>
              <c:numCache>
                <c:formatCode>#,##0</c:formatCode>
                <c:ptCount val="14"/>
                <c:pt idx="0">
                  <c:v>1964</c:v>
                </c:pt>
                <c:pt idx="1">
                  <c:v>2688</c:v>
                </c:pt>
                <c:pt idx="2">
                  <c:v>2759</c:v>
                </c:pt>
                <c:pt idx="3">
                  <c:v>5583</c:v>
                </c:pt>
                <c:pt idx="4">
                  <c:v>14174</c:v>
                </c:pt>
                <c:pt idx="5">
                  <c:v>14754</c:v>
                </c:pt>
                <c:pt idx="6">
                  <c:v>16946</c:v>
                </c:pt>
                <c:pt idx="7">
                  <c:v>15450</c:v>
                </c:pt>
                <c:pt idx="8">
                  <c:v>17704</c:v>
                </c:pt>
                <c:pt idx="12">
                  <c:v>7599</c:v>
                </c:pt>
                <c:pt idx="13">
                  <c:v>17335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C-4679-8FC7-A1EC2A5B1A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17320928"/>
        <c:axId val="1990447856"/>
      </c:lineChart>
      <c:catAx>
        <c:axId val="20173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447856"/>
        <c:crosses val="autoZero"/>
        <c:auto val="1"/>
        <c:lblAlgn val="ctr"/>
        <c:lblOffset val="100"/>
        <c:noMultiLvlLbl val="0"/>
      </c:catAx>
      <c:valAx>
        <c:axId val="19904478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73209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旅行形態!$B$3</c:f>
              <c:strCache>
                <c:ptCount val="1"/>
                <c:pt idx="0">
                  <c:v>団体ツアーでの来訪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旅行形態!$C$2:$E$2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旅行形態!$C$3:$E$3</c:f>
              <c:numCache>
                <c:formatCode>#,##0.0;[Red]\-#,##0.0</c:formatCode>
                <c:ptCount val="3"/>
                <c:pt idx="0">
                  <c:v>76.252456260579208</c:v>
                </c:pt>
                <c:pt idx="1">
                  <c:v>71.543071721323329</c:v>
                </c:pt>
                <c:pt idx="2">
                  <c:v>60.266860042820781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7-4865-B41D-6F8CD0B9AEFD}"/>
            </c:ext>
          </c:extLst>
        </c:ser>
        <c:ser>
          <c:idx val="1"/>
          <c:order val="1"/>
          <c:tx>
            <c:strRef>
              <c:f>旅行形態!$B$4</c:f>
              <c:strCache>
                <c:ptCount val="1"/>
                <c:pt idx="0">
                  <c:v>団体ツアーでない（個人旅行）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旅行形態!$C$2:$E$2</c:f>
              <c:numCache>
                <c:formatCode>General</c:formatCode>
                <c:ptCount val="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</c:numCache>
            </c:numRef>
          </c:cat>
          <c:val>
            <c:numRef>
              <c:f>旅行形態!$C$4:$E$4</c:f>
              <c:numCache>
                <c:formatCode>#,##0.0;[Red]\-#,##0.0</c:formatCode>
                <c:ptCount val="3"/>
                <c:pt idx="0">
                  <c:v>23.747543739420792</c:v>
                </c:pt>
                <c:pt idx="1">
                  <c:v>28.456928278676674</c:v>
                </c:pt>
                <c:pt idx="2">
                  <c:v>39.733139957179219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7-4865-B41D-6F8CD0B9A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046416"/>
        <c:axId val="19326926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旅行形態!$B$5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旅行形態!$C$2:$E$2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旅行形態!$C$5:$E$5</c15:sqref>
                        </c15:formulaRef>
                      </c:ext>
                    </c:extLst>
                    <c:numCache>
                      <c:formatCode>#,##0.0;[Red]\-#,##0.0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567-4865-B41D-6F8CD0B9AEFD}"/>
                  </c:ext>
                </c:extLst>
              </c15:ser>
            </c15:filteredBarSeries>
          </c:ext>
        </c:extLst>
      </c:barChart>
      <c:catAx>
        <c:axId val="185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269264"/>
        <c:crosses val="autoZero"/>
        <c:auto val="1"/>
        <c:lblAlgn val="ctr"/>
        <c:lblOffset val="100"/>
        <c:noMultiLvlLbl val="0"/>
      </c:catAx>
      <c:valAx>
        <c:axId val="19326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旅行形態!$F$3</c:f>
              <c:strCache>
                <c:ptCount val="1"/>
                <c:pt idx="0">
                  <c:v>団体ツアーに参加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旅行形態!$G$2:$R$2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旅行形態!$G$3:$R$3</c:f>
              <c:numCache>
                <c:formatCode>#,##0.0;[Red]\-#,##0.0</c:formatCode>
                <c:ptCount val="12"/>
                <c:pt idx="0">
                  <c:v>61.124373413359244</c:v>
                </c:pt>
                <c:pt idx="1">
                  <c:v>56.207385555739329</c:v>
                </c:pt>
                <c:pt idx="2">
                  <c:v>45.068706102245706</c:v>
                </c:pt>
                <c:pt idx="3">
                  <c:v>38.227576860719061</c:v>
                </c:pt>
                <c:pt idx="4">
                  <c:v>36.218000000000004</c:v>
                </c:pt>
                <c:pt idx="5">
                  <c:v>30.343900000000001</c:v>
                </c:pt>
                <c:pt idx="9">
                  <c:v>4</c:v>
                </c:pt>
                <c:pt idx="10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3-415B-B2CC-2026DA648281}"/>
            </c:ext>
          </c:extLst>
        </c:ser>
        <c:ser>
          <c:idx val="1"/>
          <c:order val="1"/>
          <c:tx>
            <c:strRef>
              <c:f>旅行形態!$F$4</c:f>
              <c:strCache>
                <c:ptCount val="1"/>
                <c:pt idx="0">
                  <c:v>個人旅行向けパッケージ商品を利用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旅行形態!$G$2:$R$2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旅行形態!$G$4:$R$4</c:f>
              <c:numCache>
                <c:formatCode>#,##0.0;[Red]\-#,##0.0</c:formatCode>
                <c:ptCount val="12"/>
                <c:pt idx="0">
                  <c:v>12.371358471857466</c:v>
                </c:pt>
                <c:pt idx="1">
                  <c:v>18.208846703176317</c:v>
                </c:pt>
                <c:pt idx="2">
                  <c:v>20.349074936916391</c:v>
                </c:pt>
                <c:pt idx="3">
                  <c:v>13.684239717385433</c:v>
                </c:pt>
                <c:pt idx="4">
                  <c:v>9.2314999999999987</c:v>
                </c:pt>
                <c:pt idx="5">
                  <c:v>7.3407999999999998</c:v>
                </c:pt>
                <c:pt idx="9">
                  <c:v>1.9</c:v>
                </c:pt>
                <c:pt idx="1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3-415B-B2CC-2026DA648281}"/>
            </c:ext>
          </c:extLst>
        </c:ser>
        <c:ser>
          <c:idx val="2"/>
          <c:order val="2"/>
          <c:tx>
            <c:strRef>
              <c:f>旅行形態!$F$5</c:f>
              <c:strCache>
                <c:ptCount val="1"/>
                <c:pt idx="0">
                  <c:v>個別手配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旅行形態!$G$2:$R$2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旅行形態!$G$5:$R$5</c:f>
              <c:numCache>
                <c:formatCode>#,##0.0;[Red]\-#,##0.0</c:formatCode>
                <c:ptCount val="12"/>
                <c:pt idx="0">
                  <c:v>26.504268114783279</c:v>
                </c:pt>
                <c:pt idx="1">
                  <c:v>25.583767741084351</c:v>
                </c:pt>
                <c:pt idx="2">
                  <c:v>34.582218960837899</c:v>
                </c:pt>
                <c:pt idx="3">
                  <c:v>48.088183421895522</c:v>
                </c:pt>
                <c:pt idx="4">
                  <c:v>54.5505</c:v>
                </c:pt>
                <c:pt idx="5">
                  <c:v>62.315300000000001</c:v>
                </c:pt>
                <c:pt idx="9">
                  <c:v>94.1</c:v>
                </c:pt>
                <c:pt idx="10">
                  <c:v>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3-415B-B2CC-2026DA64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814880"/>
        <c:axId val="64701392"/>
      </c:barChart>
      <c:catAx>
        <c:axId val="1918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701392"/>
        <c:crosses val="autoZero"/>
        <c:auto val="1"/>
        <c:lblAlgn val="ctr"/>
        <c:lblOffset val="100"/>
        <c:noMultiLvlLbl val="0"/>
      </c:catAx>
      <c:valAx>
        <c:axId val="647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81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中国人観光客訪日回数（リピーター率）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旅行回数!$D$4</c:f>
              <c:strCache>
                <c:ptCount val="1"/>
                <c:pt idx="0">
                  <c:v>１回目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旅行回数!$E$4:$R$4</c:f>
              <c:numCache>
                <c:formatCode>#,##0.0;[Red]\-#,##0.0</c:formatCode>
                <c:ptCount val="14"/>
                <c:pt idx="0">
                  <c:v>74.760519024462823</c:v>
                </c:pt>
                <c:pt idx="1">
                  <c:v>70.553505638656759</c:v>
                </c:pt>
                <c:pt idx="2">
                  <c:v>68.034110288938081</c:v>
                </c:pt>
                <c:pt idx="3">
                  <c:v>72.148146664976537</c:v>
                </c:pt>
                <c:pt idx="4">
                  <c:v>72.539925525667229</c:v>
                </c:pt>
                <c:pt idx="5">
                  <c:v>66.694829256691548</c:v>
                </c:pt>
                <c:pt idx="6">
                  <c:v>60.15660433979545</c:v>
                </c:pt>
                <c:pt idx="7">
                  <c:v>59.090399999999995</c:v>
                </c:pt>
                <c:pt idx="8">
                  <c:v>53.585999999999999</c:v>
                </c:pt>
                <c:pt idx="12">
                  <c:v>38.095799999999997</c:v>
                </c:pt>
                <c:pt idx="13">
                  <c:v>44.880299999999998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5-4262-8710-E8B4112EF8B1}"/>
            </c:ext>
          </c:extLst>
        </c:ser>
        <c:ser>
          <c:idx val="1"/>
          <c:order val="1"/>
          <c:tx>
            <c:strRef>
              <c:f>旅行回数!$D$5</c:f>
              <c:strCache>
                <c:ptCount val="1"/>
                <c:pt idx="0">
                  <c:v>２回目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旅行回数!$E$5:$R$5</c:f>
              <c:numCache>
                <c:formatCode>#,##0.0;[Red]\-#,##0.0</c:formatCode>
                <c:ptCount val="14"/>
                <c:pt idx="0">
                  <c:v>11.254583684281529</c:v>
                </c:pt>
                <c:pt idx="1">
                  <c:v>13.806820347833506</c:v>
                </c:pt>
                <c:pt idx="2">
                  <c:v>13.096973878505642</c:v>
                </c:pt>
                <c:pt idx="3">
                  <c:v>13.130979287439018</c:v>
                </c:pt>
                <c:pt idx="4">
                  <c:v>12.980331119485317</c:v>
                </c:pt>
                <c:pt idx="5">
                  <c:v>16.400086703410253</c:v>
                </c:pt>
                <c:pt idx="6">
                  <c:v>17.950310463018297</c:v>
                </c:pt>
                <c:pt idx="7">
                  <c:v>16.209599999999998</c:v>
                </c:pt>
                <c:pt idx="8">
                  <c:v>15.9275</c:v>
                </c:pt>
                <c:pt idx="12">
                  <c:v>17.685300000000002</c:v>
                </c:pt>
                <c:pt idx="13">
                  <c:v>16.0122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5-4262-8710-E8B4112EF8B1}"/>
            </c:ext>
          </c:extLst>
        </c:ser>
        <c:ser>
          <c:idx val="2"/>
          <c:order val="2"/>
          <c:tx>
            <c:strRef>
              <c:f>旅行回数!$D$6</c:f>
              <c:strCache>
                <c:ptCount val="1"/>
                <c:pt idx="0">
                  <c:v>３回目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旅行回数!$E$6:$R$6</c:f>
              <c:numCache>
                <c:formatCode>#,##0.0;[Red]\-#,##0.0</c:formatCode>
                <c:ptCount val="14"/>
                <c:pt idx="0">
                  <c:v>4.3818572523422823</c:v>
                </c:pt>
                <c:pt idx="1">
                  <c:v>5.5359156168937513</c:v>
                </c:pt>
                <c:pt idx="2">
                  <c:v>5.7899866815492977</c:v>
                </c:pt>
                <c:pt idx="3">
                  <c:v>4.7366991394247124</c:v>
                </c:pt>
                <c:pt idx="4">
                  <c:v>5.2373570891600139</c:v>
                </c:pt>
                <c:pt idx="5">
                  <c:v>6.2440312744192168</c:v>
                </c:pt>
                <c:pt idx="6">
                  <c:v>7.7474303152291366</c:v>
                </c:pt>
                <c:pt idx="7">
                  <c:v>9.1633000000000013</c:v>
                </c:pt>
                <c:pt idx="8">
                  <c:v>9.4278999999999993</c:v>
                </c:pt>
                <c:pt idx="12">
                  <c:v>11.6945</c:v>
                </c:pt>
                <c:pt idx="13">
                  <c:v>10.736000000000001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5-4262-8710-E8B4112EF8B1}"/>
            </c:ext>
          </c:extLst>
        </c:ser>
        <c:ser>
          <c:idx val="3"/>
          <c:order val="3"/>
          <c:tx>
            <c:strRef>
              <c:f>旅行回数!$D$7</c:f>
              <c:strCache>
                <c:ptCount val="1"/>
                <c:pt idx="0">
                  <c:v>４回目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旅行回数!$E$7:$R$7</c:f>
              <c:numCache>
                <c:formatCode>#,##0.0;[Red]\-#,##0.0</c:formatCode>
                <c:ptCount val="14"/>
                <c:pt idx="0">
                  <c:v>1.4418978941348968</c:v>
                </c:pt>
                <c:pt idx="1">
                  <c:v>1.515092001667546</c:v>
                </c:pt>
                <c:pt idx="2">
                  <c:v>2.8982592304731303</c:v>
                </c:pt>
                <c:pt idx="3">
                  <c:v>1.9113392069754962</c:v>
                </c:pt>
                <c:pt idx="4">
                  <c:v>2.3058366159169279</c:v>
                </c:pt>
                <c:pt idx="5">
                  <c:v>3.2042379021843641</c:v>
                </c:pt>
                <c:pt idx="6">
                  <c:v>4.1238364389135036</c:v>
                </c:pt>
                <c:pt idx="7">
                  <c:v>4.5328999999999997</c:v>
                </c:pt>
                <c:pt idx="8">
                  <c:v>5.4699</c:v>
                </c:pt>
                <c:pt idx="12">
                  <c:v>6.657</c:v>
                </c:pt>
                <c:pt idx="13">
                  <c:v>6.6524000000000001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F5-4262-8710-E8B4112EF8B1}"/>
            </c:ext>
          </c:extLst>
        </c:ser>
        <c:ser>
          <c:idx val="4"/>
          <c:order val="4"/>
          <c:tx>
            <c:strRef>
              <c:f>旅行回数!$D$8</c:f>
              <c:strCache>
                <c:ptCount val="1"/>
                <c:pt idx="0">
                  <c:v>５回目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旅行回数!$E$8:$R$8</c:f>
              <c:numCache>
                <c:formatCode>#,##0.0;[Red]\-#,##0.0</c:formatCode>
                <c:ptCount val="14"/>
                <c:pt idx="0">
                  <c:v>1.9268443987646908</c:v>
                </c:pt>
                <c:pt idx="1">
                  <c:v>1.9274729682700942</c:v>
                </c:pt>
                <c:pt idx="2">
                  <c:v>2.5696688679647472</c:v>
                </c:pt>
                <c:pt idx="3">
                  <c:v>1.7391027428334001</c:v>
                </c:pt>
                <c:pt idx="4">
                  <c:v>1.5077835423717643</c:v>
                </c:pt>
                <c:pt idx="5">
                  <c:v>1.9230108532604009</c:v>
                </c:pt>
                <c:pt idx="6">
                  <c:v>2.8516860907783896</c:v>
                </c:pt>
                <c:pt idx="7">
                  <c:v>3.1181000000000001</c:v>
                </c:pt>
                <c:pt idx="8">
                  <c:v>4.0242000000000004</c:v>
                </c:pt>
                <c:pt idx="12">
                  <c:v>6.1390000000000002</c:v>
                </c:pt>
                <c:pt idx="13">
                  <c:v>5.4808000000000003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5-4262-8710-E8B4112EF8B1}"/>
            </c:ext>
          </c:extLst>
        </c:ser>
        <c:ser>
          <c:idx val="5"/>
          <c:order val="5"/>
          <c:tx>
            <c:strRef>
              <c:f>旅行回数!$D$9</c:f>
              <c:strCache>
                <c:ptCount val="1"/>
                <c:pt idx="0">
                  <c:v>６～９回目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旅行回数!$E$9:$R$9</c:f>
              <c:numCache>
                <c:formatCode>#,##0.0;[Red]\-#,##0.0</c:formatCode>
                <c:ptCount val="14"/>
                <c:pt idx="0">
                  <c:v>2.1290304002553224</c:v>
                </c:pt>
                <c:pt idx="1">
                  <c:v>2.5449825763648191</c:v>
                </c:pt>
                <c:pt idx="2">
                  <c:v>2.9303587593886857</c:v>
                </c:pt>
                <c:pt idx="3">
                  <c:v>2.3942848718848646</c:v>
                </c:pt>
                <c:pt idx="4">
                  <c:v>2.0381704352555916</c:v>
                </c:pt>
                <c:pt idx="5">
                  <c:v>2.6134643242531399</c:v>
                </c:pt>
                <c:pt idx="6">
                  <c:v>3.2152485663922765</c:v>
                </c:pt>
                <c:pt idx="7">
                  <c:v>3.7462000000000004</c:v>
                </c:pt>
                <c:pt idx="8">
                  <c:v>5.3079999999999998</c:v>
                </c:pt>
                <c:pt idx="12">
                  <c:v>9.0084999999999997</c:v>
                </c:pt>
                <c:pt idx="13">
                  <c:v>7.3342999999999998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5-4262-8710-E8B4112EF8B1}"/>
            </c:ext>
          </c:extLst>
        </c:ser>
        <c:ser>
          <c:idx val="6"/>
          <c:order val="6"/>
          <c:tx>
            <c:strRef>
              <c:f>旅行回数!$D$10</c:f>
              <c:strCache>
                <c:ptCount val="1"/>
                <c:pt idx="0">
                  <c:v>１０～１９回</c:v>
                </c:pt>
              </c:strCache>
            </c:strRef>
          </c:tx>
          <c:spPr>
            <a:solidFill>
              <a:schemeClr val="dk1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旅行回数!$E$10:$R$10</c:f>
              <c:numCache>
                <c:formatCode>#,##0.0;[Red]\-#,##0.0</c:formatCode>
                <c:ptCount val="14"/>
                <c:pt idx="0">
                  <c:v>2.1795117295601805</c:v>
                </c:pt>
                <c:pt idx="1">
                  <c:v>2.2345132181905774</c:v>
                </c:pt>
                <c:pt idx="2">
                  <c:v>2.7280070039707245</c:v>
                </c:pt>
                <c:pt idx="3">
                  <c:v>2.0820166156931208</c:v>
                </c:pt>
                <c:pt idx="4">
                  <c:v>1.766450505440267</c:v>
                </c:pt>
                <c:pt idx="5">
                  <c:v>1.7652651854731995</c:v>
                </c:pt>
                <c:pt idx="6">
                  <c:v>2.0465817719072943</c:v>
                </c:pt>
                <c:pt idx="7">
                  <c:v>2.6168</c:v>
                </c:pt>
                <c:pt idx="8">
                  <c:v>3.8048999999999999</c:v>
                </c:pt>
                <c:pt idx="12">
                  <c:v>6.4157999999999999</c:v>
                </c:pt>
                <c:pt idx="13">
                  <c:v>6.0014000000000003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F5-4262-8710-E8B4112EF8B1}"/>
            </c:ext>
          </c:extLst>
        </c:ser>
        <c:ser>
          <c:idx val="7"/>
          <c:order val="7"/>
          <c:tx>
            <c:strRef>
              <c:f>旅行回数!$D$11</c:f>
              <c:strCache>
                <c:ptCount val="1"/>
                <c:pt idx="0">
                  <c:v>２０回以上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旅行回数!$E$11:$R$11</c:f>
              <c:numCache>
                <c:formatCode>#,##0.0;[Red]\-#,##0.0</c:formatCode>
                <c:ptCount val="14"/>
                <c:pt idx="0">
                  <c:v>1.9257556161982801</c:v>
                </c:pt>
                <c:pt idx="1">
                  <c:v>1.8816976321229522</c:v>
                </c:pt>
                <c:pt idx="2">
                  <c:v>1.9526352892096841</c:v>
                </c:pt>
                <c:pt idx="3">
                  <c:v>1.8574314707728474</c:v>
                </c:pt>
                <c:pt idx="4">
                  <c:v>1.6241451667029068</c:v>
                </c:pt>
                <c:pt idx="5">
                  <c:v>1.1550745003078644</c:v>
                </c:pt>
                <c:pt idx="6">
                  <c:v>1.9083020139656532</c:v>
                </c:pt>
                <c:pt idx="7">
                  <c:v>1.5227999999999999</c:v>
                </c:pt>
                <c:pt idx="8">
                  <c:v>2.4514999999999998</c:v>
                </c:pt>
                <c:pt idx="12">
                  <c:v>4.3041</c:v>
                </c:pt>
                <c:pt idx="13">
                  <c:v>2.9026999999999998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F5-4262-8710-E8B4112E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5803248"/>
        <c:axId val="127381088"/>
      </c:barChart>
      <c:catAx>
        <c:axId val="201580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381088"/>
        <c:crosses val="autoZero"/>
        <c:auto val="1"/>
        <c:lblAlgn val="ctr"/>
        <c:lblOffset val="100"/>
        <c:noMultiLvlLbl val="0"/>
      </c:catAx>
      <c:valAx>
        <c:axId val="1273810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[Red]\-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80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旅行回数!$D$28</c:f>
              <c:strCache>
                <c:ptCount val="1"/>
                <c:pt idx="0">
                  <c:v>１回目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旅行回数!$E$28:$R$28</c:f>
              <c:numCache>
                <c:formatCode>#,##0_);[Red]\(#,##0\)</c:formatCode>
                <c:ptCount val="14"/>
                <c:pt idx="0">
                  <c:v>149147.47812166819</c:v>
                </c:pt>
                <c:pt idx="1">
                  <c:v>189842.42150187059</c:v>
                </c:pt>
                <c:pt idx="2">
                  <c:v>214389.17751054745</c:v>
                </c:pt>
                <c:pt idx="3">
                  <c:v>225003.61150081441</c:v>
                </c:pt>
                <c:pt idx="4">
                  <c:v>268264.61933158018</c:v>
                </c:pt>
                <c:pt idx="5">
                  <c:v>221944.20263512002</c:v>
                </c:pt>
                <c:pt idx="6">
                  <c:v>218629.51334876241</c:v>
                </c:pt>
                <c:pt idx="7">
                  <c:v>216448.67970000001</c:v>
                </c:pt>
                <c:pt idx="8">
                  <c:v>196025.01370000001</c:v>
                </c:pt>
                <c:pt idx="12">
                  <c:v>252464.90700000001</c:v>
                </c:pt>
                <c:pt idx="13">
                  <c:v>252296.33979999999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5-4B9E-8387-E3573B904908}"/>
            </c:ext>
          </c:extLst>
        </c:ser>
        <c:ser>
          <c:idx val="1"/>
          <c:order val="1"/>
          <c:tx>
            <c:strRef>
              <c:f>旅行回数!$D$29</c:f>
              <c:strCache>
                <c:ptCount val="1"/>
                <c:pt idx="0">
                  <c:v>２回目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旅行回数!$E$29:$R$29</c:f>
              <c:numCache>
                <c:formatCode>#,##0_);[Red]\(#,##0\)</c:formatCode>
                <c:ptCount val="14"/>
                <c:pt idx="0">
                  <c:v>196659.91425566896</c:v>
                </c:pt>
                <c:pt idx="1">
                  <c:v>196349.08525513555</c:v>
                </c:pt>
                <c:pt idx="2">
                  <c:v>195385.14964690999</c:v>
                </c:pt>
                <c:pt idx="3">
                  <c:v>236128.8536144715</c:v>
                </c:pt>
                <c:pt idx="4">
                  <c:v>313488.88638264395</c:v>
                </c:pt>
                <c:pt idx="5">
                  <c:v>232183.198916995</c:v>
                </c:pt>
                <c:pt idx="6">
                  <c:v>228121.58185348267</c:v>
                </c:pt>
                <c:pt idx="7">
                  <c:v>226570.31510000001</c:v>
                </c:pt>
                <c:pt idx="8">
                  <c:v>217409.10810000001</c:v>
                </c:pt>
                <c:pt idx="12">
                  <c:v>257040.01500000001</c:v>
                </c:pt>
                <c:pt idx="13">
                  <c:v>270029.33789999998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5-4B9E-8387-E3573B904908}"/>
            </c:ext>
          </c:extLst>
        </c:ser>
        <c:ser>
          <c:idx val="2"/>
          <c:order val="2"/>
          <c:tx>
            <c:strRef>
              <c:f>旅行回数!$D$30</c:f>
              <c:strCache>
                <c:ptCount val="1"/>
                <c:pt idx="0">
                  <c:v>３回目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旅行回数!$E$30:$R$30</c:f>
              <c:numCache>
                <c:formatCode>#,##0_);[Red]\(#,##0\)</c:formatCode>
                <c:ptCount val="14"/>
                <c:pt idx="0">
                  <c:v>178966.65677057923</c:v>
                </c:pt>
                <c:pt idx="1">
                  <c:v>186327.06392719972</c:v>
                </c:pt>
                <c:pt idx="2">
                  <c:v>206615.03336939114</c:v>
                </c:pt>
                <c:pt idx="3">
                  <c:v>234749.47742674389</c:v>
                </c:pt>
                <c:pt idx="4">
                  <c:v>280137.44070415082</c:v>
                </c:pt>
                <c:pt idx="5">
                  <c:v>250073.65459702397</c:v>
                </c:pt>
                <c:pt idx="6">
                  <c:v>228957.67667926213</c:v>
                </c:pt>
                <c:pt idx="7">
                  <c:v>227002.4662</c:v>
                </c:pt>
                <c:pt idx="8">
                  <c:v>224703.09640000001</c:v>
                </c:pt>
                <c:pt idx="12">
                  <c:v>309608.2107</c:v>
                </c:pt>
                <c:pt idx="13">
                  <c:v>267215.2255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5-4B9E-8387-E3573B904908}"/>
            </c:ext>
          </c:extLst>
        </c:ser>
        <c:ser>
          <c:idx val="3"/>
          <c:order val="3"/>
          <c:tx>
            <c:strRef>
              <c:f>旅行回数!$D$31</c:f>
              <c:strCache>
                <c:ptCount val="1"/>
                <c:pt idx="0">
                  <c:v>４回目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旅行回数!$E$31:$R$31</c:f>
              <c:numCache>
                <c:formatCode>#,##0_);[Red]\(#,##0\)</c:formatCode>
                <c:ptCount val="14"/>
                <c:pt idx="0">
                  <c:v>195581.63764860414</c:v>
                </c:pt>
                <c:pt idx="1">
                  <c:v>162013.23849778419</c:v>
                </c:pt>
                <c:pt idx="2">
                  <c:v>170586.472278234</c:v>
                </c:pt>
                <c:pt idx="3">
                  <c:v>256647.38474085758</c:v>
                </c:pt>
                <c:pt idx="4">
                  <c:v>307722.82647762966</c:v>
                </c:pt>
                <c:pt idx="5">
                  <c:v>222237.65719431269</c:v>
                </c:pt>
                <c:pt idx="6">
                  <c:v>242313.90296360932</c:v>
                </c:pt>
                <c:pt idx="7">
                  <c:v>195116.86060000001</c:v>
                </c:pt>
                <c:pt idx="8">
                  <c:v>215311.16769999999</c:v>
                </c:pt>
                <c:pt idx="12">
                  <c:v>250911.84239999999</c:v>
                </c:pt>
                <c:pt idx="13">
                  <c:v>268917.51750000002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5-4B9E-8387-E3573B904908}"/>
            </c:ext>
          </c:extLst>
        </c:ser>
        <c:ser>
          <c:idx val="4"/>
          <c:order val="4"/>
          <c:tx>
            <c:strRef>
              <c:f>旅行回数!$D$32</c:f>
              <c:strCache>
                <c:ptCount val="1"/>
                <c:pt idx="0">
                  <c:v>５回目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旅行回数!$E$32:$R$32</c:f>
              <c:numCache>
                <c:formatCode>#,##0_);[Red]\(#,##0\)</c:formatCode>
                <c:ptCount val="14"/>
                <c:pt idx="0">
                  <c:v>204164.17401251022</c:v>
                </c:pt>
                <c:pt idx="1">
                  <c:v>166025.29768753471</c:v>
                </c:pt>
                <c:pt idx="2">
                  <c:v>164913.4045921638</c:v>
                </c:pt>
                <c:pt idx="3">
                  <c:v>210479.09748415765</c:v>
                </c:pt>
                <c:pt idx="4">
                  <c:v>247152.09623421339</c:v>
                </c:pt>
                <c:pt idx="5">
                  <c:v>220007.47516048196</c:v>
                </c:pt>
                <c:pt idx="6">
                  <c:v>218149.07728208188</c:v>
                </c:pt>
                <c:pt idx="7">
                  <c:v>259763.27299999999</c:v>
                </c:pt>
                <c:pt idx="8">
                  <c:v>254179.96710000001</c:v>
                </c:pt>
                <c:pt idx="12">
                  <c:v>305278.413</c:v>
                </c:pt>
                <c:pt idx="13">
                  <c:v>272916.80859999999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5-4B9E-8387-E3573B904908}"/>
            </c:ext>
          </c:extLst>
        </c:ser>
        <c:ser>
          <c:idx val="5"/>
          <c:order val="5"/>
          <c:tx>
            <c:strRef>
              <c:f>旅行回数!$D$33</c:f>
              <c:strCache>
                <c:ptCount val="1"/>
                <c:pt idx="0">
                  <c:v>６～９回目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旅行回数!$E$33:$R$33</c:f>
              <c:numCache>
                <c:formatCode>#,##0_);[Red]\(#,##0\)</c:formatCode>
                <c:ptCount val="14"/>
                <c:pt idx="0">
                  <c:v>183820.04032966826</c:v>
                </c:pt>
                <c:pt idx="1">
                  <c:v>215092.21064493948</c:v>
                </c:pt>
                <c:pt idx="2">
                  <c:v>221473.83674840361</c:v>
                </c:pt>
                <c:pt idx="3">
                  <c:v>219701.03892991837</c:v>
                </c:pt>
                <c:pt idx="4">
                  <c:v>304164.97552081523</c:v>
                </c:pt>
                <c:pt idx="5">
                  <c:v>214852.30343200333</c:v>
                </c:pt>
                <c:pt idx="6">
                  <c:v>280813.317853974</c:v>
                </c:pt>
                <c:pt idx="7">
                  <c:v>220482.4791</c:v>
                </c:pt>
                <c:pt idx="8">
                  <c:v>241487.14989999999</c:v>
                </c:pt>
                <c:pt idx="12">
                  <c:v>348970.4118</c:v>
                </c:pt>
                <c:pt idx="13">
                  <c:v>283261.495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05-4B9E-8387-E3573B904908}"/>
            </c:ext>
          </c:extLst>
        </c:ser>
        <c:ser>
          <c:idx val="6"/>
          <c:order val="6"/>
          <c:tx>
            <c:strRef>
              <c:f>旅行回数!$D$34</c:f>
              <c:strCache>
                <c:ptCount val="1"/>
                <c:pt idx="0">
                  <c:v>１０～１９回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旅行回数!$E$34:$R$34</c:f>
              <c:numCache>
                <c:formatCode>#,##0_);[Red]\(#,##0\)</c:formatCode>
                <c:ptCount val="14"/>
                <c:pt idx="0">
                  <c:v>135729.06356451157</c:v>
                </c:pt>
                <c:pt idx="1">
                  <c:v>223904.53947240944</c:v>
                </c:pt>
                <c:pt idx="2">
                  <c:v>191235.83160094591</c:v>
                </c:pt>
                <c:pt idx="3">
                  <c:v>250072.7595276529</c:v>
                </c:pt>
                <c:pt idx="4">
                  <c:v>312205.78486868733</c:v>
                </c:pt>
                <c:pt idx="5">
                  <c:v>315684.65786875779</c:v>
                </c:pt>
                <c:pt idx="6">
                  <c:v>328276.31824234087</c:v>
                </c:pt>
                <c:pt idx="7">
                  <c:v>244939.73259999999</c:v>
                </c:pt>
                <c:pt idx="8">
                  <c:v>246142.4523</c:v>
                </c:pt>
                <c:pt idx="12">
                  <c:v>354250.04840000003</c:v>
                </c:pt>
                <c:pt idx="13">
                  <c:v>308372.03480000002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05-4B9E-8387-E3573B904908}"/>
            </c:ext>
          </c:extLst>
        </c:ser>
        <c:ser>
          <c:idx val="7"/>
          <c:order val="7"/>
          <c:tx>
            <c:strRef>
              <c:f>旅行回数!$D$35</c:f>
              <c:strCache>
                <c:ptCount val="1"/>
                <c:pt idx="0">
                  <c:v>２０回以上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旅行回数!$E$27:$R$27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旅行回数!$E$35:$R$35</c:f>
              <c:numCache>
                <c:formatCode>#,##0_);[Red]\(#,##0\)</c:formatCode>
                <c:ptCount val="14"/>
                <c:pt idx="0">
                  <c:v>136431.92720815571</c:v>
                </c:pt>
                <c:pt idx="1">
                  <c:v>288543.5125293571</c:v>
                </c:pt>
                <c:pt idx="2">
                  <c:v>323227.47814530728</c:v>
                </c:pt>
                <c:pt idx="3">
                  <c:v>311859.35727879917</c:v>
                </c:pt>
                <c:pt idx="4">
                  <c:v>328769.59121798549</c:v>
                </c:pt>
                <c:pt idx="5">
                  <c:v>365175.69484401133</c:v>
                </c:pt>
                <c:pt idx="6">
                  <c:v>265163.63168843911</c:v>
                </c:pt>
                <c:pt idx="7">
                  <c:v>276800.299</c:v>
                </c:pt>
                <c:pt idx="8">
                  <c:v>266977.51260000002</c:v>
                </c:pt>
                <c:pt idx="12">
                  <c:v>410352.55089999997</c:v>
                </c:pt>
                <c:pt idx="13">
                  <c:v>392893.90919999999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05-4B9E-8387-E3573B904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866496"/>
        <c:axId val="468275872"/>
      </c:barChart>
      <c:catAx>
        <c:axId val="200386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275872"/>
        <c:crosses val="autoZero"/>
        <c:auto val="1"/>
        <c:lblAlgn val="ctr"/>
        <c:lblOffset val="100"/>
        <c:noMultiLvlLbl val="0"/>
      </c:catAx>
      <c:valAx>
        <c:axId val="4682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86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旅行回数!$D$4</c:f>
              <c:strCache>
                <c:ptCount val="1"/>
                <c:pt idx="0">
                  <c:v>１回目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旅行回数!$E$4:$R$4</c:f>
              <c:numCache>
                <c:formatCode>#,##0.0;[Red]\-#,##0.0</c:formatCode>
                <c:ptCount val="14"/>
                <c:pt idx="0">
                  <c:v>74.760519024462823</c:v>
                </c:pt>
                <c:pt idx="1">
                  <c:v>70.553505638656759</c:v>
                </c:pt>
                <c:pt idx="2">
                  <c:v>68.034110288938081</c:v>
                </c:pt>
                <c:pt idx="3">
                  <c:v>72.148146664976537</c:v>
                </c:pt>
                <c:pt idx="4">
                  <c:v>72.539925525667229</c:v>
                </c:pt>
                <c:pt idx="5">
                  <c:v>66.694829256691548</c:v>
                </c:pt>
                <c:pt idx="6">
                  <c:v>60.15660433979545</c:v>
                </c:pt>
                <c:pt idx="7">
                  <c:v>59.090399999999995</c:v>
                </c:pt>
                <c:pt idx="8">
                  <c:v>53.585999999999999</c:v>
                </c:pt>
                <c:pt idx="12">
                  <c:v>38.095799999999997</c:v>
                </c:pt>
                <c:pt idx="13">
                  <c:v>44.880299999999998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A-43EA-A623-58E15C2D843C}"/>
            </c:ext>
          </c:extLst>
        </c:ser>
        <c:ser>
          <c:idx val="1"/>
          <c:order val="1"/>
          <c:tx>
            <c:strRef>
              <c:f>旅行回数!$D$5</c:f>
              <c:strCache>
                <c:ptCount val="1"/>
                <c:pt idx="0">
                  <c:v>２回目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旅行回数!$E$5:$R$5</c:f>
              <c:numCache>
                <c:formatCode>#,##0.0;[Red]\-#,##0.0</c:formatCode>
                <c:ptCount val="14"/>
                <c:pt idx="0">
                  <c:v>11.254583684281529</c:v>
                </c:pt>
                <c:pt idx="1">
                  <c:v>13.806820347833506</c:v>
                </c:pt>
                <c:pt idx="2">
                  <c:v>13.096973878505642</c:v>
                </c:pt>
                <c:pt idx="3">
                  <c:v>13.130979287439018</c:v>
                </c:pt>
                <c:pt idx="4">
                  <c:v>12.980331119485317</c:v>
                </c:pt>
                <c:pt idx="5">
                  <c:v>16.400086703410253</c:v>
                </c:pt>
                <c:pt idx="6">
                  <c:v>17.950310463018297</c:v>
                </c:pt>
                <c:pt idx="7">
                  <c:v>16.209599999999998</c:v>
                </c:pt>
                <c:pt idx="8">
                  <c:v>15.9275</c:v>
                </c:pt>
                <c:pt idx="12">
                  <c:v>17.685300000000002</c:v>
                </c:pt>
                <c:pt idx="13">
                  <c:v>16.0122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A-43EA-A623-58E15C2D843C}"/>
            </c:ext>
          </c:extLst>
        </c:ser>
        <c:ser>
          <c:idx val="2"/>
          <c:order val="2"/>
          <c:tx>
            <c:strRef>
              <c:f>旅行回数!$D$6</c:f>
              <c:strCache>
                <c:ptCount val="1"/>
                <c:pt idx="0">
                  <c:v>３回目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旅行回数!$E$6:$R$6</c:f>
              <c:numCache>
                <c:formatCode>#,##0.0;[Red]\-#,##0.0</c:formatCode>
                <c:ptCount val="14"/>
                <c:pt idx="0">
                  <c:v>4.3818572523422823</c:v>
                </c:pt>
                <c:pt idx="1">
                  <c:v>5.5359156168937513</c:v>
                </c:pt>
                <c:pt idx="2">
                  <c:v>5.7899866815492977</c:v>
                </c:pt>
                <c:pt idx="3">
                  <c:v>4.7366991394247124</c:v>
                </c:pt>
                <c:pt idx="4">
                  <c:v>5.2373570891600139</c:v>
                </c:pt>
                <c:pt idx="5">
                  <c:v>6.2440312744192168</c:v>
                </c:pt>
                <c:pt idx="6">
                  <c:v>7.7474303152291366</c:v>
                </c:pt>
                <c:pt idx="7">
                  <c:v>9.1633000000000013</c:v>
                </c:pt>
                <c:pt idx="8">
                  <c:v>9.4278999999999993</c:v>
                </c:pt>
                <c:pt idx="12">
                  <c:v>11.6945</c:v>
                </c:pt>
                <c:pt idx="13">
                  <c:v>10.736000000000001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A-43EA-A623-58E15C2D843C}"/>
            </c:ext>
          </c:extLst>
        </c:ser>
        <c:ser>
          <c:idx val="3"/>
          <c:order val="3"/>
          <c:tx>
            <c:strRef>
              <c:f>旅行回数!$D$7</c:f>
              <c:strCache>
                <c:ptCount val="1"/>
                <c:pt idx="0">
                  <c:v>４回目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旅行回数!$E$7:$R$7</c:f>
              <c:numCache>
                <c:formatCode>#,##0.0;[Red]\-#,##0.0</c:formatCode>
                <c:ptCount val="14"/>
                <c:pt idx="0">
                  <c:v>1.4418978941348968</c:v>
                </c:pt>
                <c:pt idx="1">
                  <c:v>1.515092001667546</c:v>
                </c:pt>
                <c:pt idx="2">
                  <c:v>2.8982592304731303</c:v>
                </c:pt>
                <c:pt idx="3">
                  <c:v>1.9113392069754962</c:v>
                </c:pt>
                <c:pt idx="4">
                  <c:v>2.3058366159169279</c:v>
                </c:pt>
                <c:pt idx="5">
                  <c:v>3.2042379021843641</c:v>
                </c:pt>
                <c:pt idx="6">
                  <c:v>4.1238364389135036</c:v>
                </c:pt>
                <c:pt idx="7">
                  <c:v>4.5328999999999997</c:v>
                </c:pt>
                <c:pt idx="8">
                  <c:v>5.4699</c:v>
                </c:pt>
                <c:pt idx="12">
                  <c:v>6.657</c:v>
                </c:pt>
                <c:pt idx="13">
                  <c:v>6.6524000000000001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A-43EA-A623-58E15C2D843C}"/>
            </c:ext>
          </c:extLst>
        </c:ser>
        <c:ser>
          <c:idx val="4"/>
          <c:order val="4"/>
          <c:tx>
            <c:strRef>
              <c:f>旅行回数!$D$8</c:f>
              <c:strCache>
                <c:ptCount val="1"/>
                <c:pt idx="0">
                  <c:v>５回目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旅行回数!$E$8:$R$8</c:f>
              <c:numCache>
                <c:formatCode>#,##0.0;[Red]\-#,##0.0</c:formatCode>
                <c:ptCount val="14"/>
                <c:pt idx="0">
                  <c:v>1.9268443987646908</c:v>
                </c:pt>
                <c:pt idx="1">
                  <c:v>1.9274729682700942</c:v>
                </c:pt>
                <c:pt idx="2">
                  <c:v>2.5696688679647472</c:v>
                </c:pt>
                <c:pt idx="3">
                  <c:v>1.7391027428334001</c:v>
                </c:pt>
                <c:pt idx="4">
                  <c:v>1.5077835423717643</c:v>
                </c:pt>
                <c:pt idx="5">
                  <c:v>1.9230108532604009</c:v>
                </c:pt>
                <c:pt idx="6">
                  <c:v>2.8516860907783896</c:v>
                </c:pt>
                <c:pt idx="7">
                  <c:v>3.1181000000000001</c:v>
                </c:pt>
                <c:pt idx="8">
                  <c:v>4.0242000000000004</c:v>
                </c:pt>
                <c:pt idx="12">
                  <c:v>6.1390000000000002</c:v>
                </c:pt>
                <c:pt idx="13">
                  <c:v>5.4808000000000003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8A-43EA-A623-58E15C2D843C}"/>
            </c:ext>
          </c:extLst>
        </c:ser>
        <c:ser>
          <c:idx val="5"/>
          <c:order val="5"/>
          <c:tx>
            <c:strRef>
              <c:f>旅行回数!$D$9</c:f>
              <c:strCache>
                <c:ptCount val="1"/>
                <c:pt idx="0">
                  <c:v>６～９回目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旅行回数!$E$9:$R$9</c:f>
              <c:numCache>
                <c:formatCode>#,##0.0;[Red]\-#,##0.0</c:formatCode>
                <c:ptCount val="14"/>
                <c:pt idx="0">
                  <c:v>2.1290304002553224</c:v>
                </c:pt>
                <c:pt idx="1">
                  <c:v>2.5449825763648191</c:v>
                </c:pt>
                <c:pt idx="2">
                  <c:v>2.9303587593886857</c:v>
                </c:pt>
                <c:pt idx="3">
                  <c:v>2.3942848718848646</c:v>
                </c:pt>
                <c:pt idx="4">
                  <c:v>2.0381704352555916</c:v>
                </c:pt>
                <c:pt idx="5">
                  <c:v>2.6134643242531399</c:v>
                </c:pt>
                <c:pt idx="6">
                  <c:v>3.2152485663922765</c:v>
                </c:pt>
                <c:pt idx="7">
                  <c:v>3.7462000000000004</c:v>
                </c:pt>
                <c:pt idx="8">
                  <c:v>5.3079999999999998</c:v>
                </c:pt>
                <c:pt idx="12">
                  <c:v>9.0084999999999997</c:v>
                </c:pt>
                <c:pt idx="13">
                  <c:v>7.3342999999999998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8A-43EA-A623-58E15C2D843C}"/>
            </c:ext>
          </c:extLst>
        </c:ser>
        <c:ser>
          <c:idx val="6"/>
          <c:order val="6"/>
          <c:tx>
            <c:strRef>
              <c:f>旅行回数!$D$10</c:f>
              <c:strCache>
                <c:ptCount val="1"/>
                <c:pt idx="0">
                  <c:v>１０～１９回</c:v>
                </c:pt>
              </c:strCache>
            </c:strRef>
          </c:tx>
          <c:spPr>
            <a:solidFill>
              <a:schemeClr val="dk1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旅行回数!$E$10:$R$10</c:f>
              <c:numCache>
                <c:formatCode>#,##0.0;[Red]\-#,##0.0</c:formatCode>
                <c:ptCount val="14"/>
                <c:pt idx="0">
                  <c:v>2.1795117295601805</c:v>
                </c:pt>
                <c:pt idx="1">
                  <c:v>2.2345132181905774</c:v>
                </c:pt>
                <c:pt idx="2">
                  <c:v>2.7280070039707245</c:v>
                </c:pt>
                <c:pt idx="3">
                  <c:v>2.0820166156931208</c:v>
                </c:pt>
                <c:pt idx="4">
                  <c:v>1.766450505440267</c:v>
                </c:pt>
                <c:pt idx="5">
                  <c:v>1.7652651854731995</c:v>
                </c:pt>
                <c:pt idx="6">
                  <c:v>2.0465817719072943</c:v>
                </c:pt>
                <c:pt idx="7">
                  <c:v>2.6168</c:v>
                </c:pt>
                <c:pt idx="8">
                  <c:v>3.8048999999999999</c:v>
                </c:pt>
                <c:pt idx="12">
                  <c:v>6.4157999999999999</c:v>
                </c:pt>
                <c:pt idx="13">
                  <c:v>6.0014000000000003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8A-43EA-A623-58E15C2D843C}"/>
            </c:ext>
          </c:extLst>
        </c:ser>
        <c:ser>
          <c:idx val="7"/>
          <c:order val="7"/>
          <c:tx>
            <c:strRef>
              <c:f>旅行回数!$D$11</c:f>
              <c:strCache>
                <c:ptCount val="1"/>
                <c:pt idx="0">
                  <c:v>２０回以上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旅行回数!$E$3:$R$3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旅行回数!$E$11:$R$11</c:f>
              <c:numCache>
                <c:formatCode>#,##0.0;[Red]\-#,##0.0</c:formatCode>
                <c:ptCount val="14"/>
                <c:pt idx="0">
                  <c:v>1.9257556161982801</c:v>
                </c:pt>
                <c:pt idx="1">
                  <c:v>1.8816976321229522</c:v>
                </c:pt>
                <c:pt idx="2">
                  <c:v>1.9526352892096841</c:v>
                </c:pt>
                <c:pt idx="3">
                  <c:v>1.8574314707728474</c:v>
                </c:pt>
                <c:pt idx="4">
                  <c:v>1.6241451667029068</c:v>
                </c:pt>
                <c:pt idx="5">
                  <c:v>1.1550745003078644</c:v>
                </c:pt>
                <c:pt idx="6">
                  <c:v>1.9083020139656532</c:v>
                </c:pt>
                <c:pt idx="7">
                  <c:v>1.5227999999999999</c:v>
                </c:pt>
                <c:pt idx="8">
                  <c:v>2.4514999999999998</c:v>
                </c:pt>
                <c:pt idx="12">
                  <c:v>4.3041</c:v>
                </c:pt>
                <c:pt idx="13">
                  <c:v>2.9026999999999998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8A-43EA-A623-58E15C2D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0504112"/>
        <c:axId val="892361376"/>
      </c:barChart>
      <c:catAx>
        <c:axId val="9005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2361376"/>
        <c:crosses val="autoZero"/>
        <c:auto val="1"/>
        <c:lblAlgn val="ctr"/>
        <c:lblOffset val="100"/>
        <c:noMultiLvlLbl val="0"/>
      </c:catAx>
      <c:valAx>
        <c:axId val="8923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050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滞在日数!$A$2</c:f>
              <c:strCache>
                <c:ptCount val="1"/>
                <c:pt idx="0">
                  <c:v>３日間以内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滞在日数!$B$2:$P$2</c:f>
              <c:numCache>
                <c:formatCode>#,##0.0;[Red]\-#,##0.0</c:formatCode>
                <c:ptCount val="15"/>
                <c:pt idx="0">
                  <c:v>1.0945734170433694</c:v>
                </c:pt>
                <c:pt idx="1">
                  <c:v>1.1578429932579817</c:v>
                </c:pt>
                <c:pt idx="2">
                  <c:v>3.6541495465180729</c:v>
                </c:pt>
                <c:pt idx="3">
                  <c:v>1.2261578566346956</c:v>
                </c:pt>
                <c:pt idx="4">
                  <c:v>0.64263074255374086</c:v>
                </c:pt>
                <c:pt idx="5">
                  <c:v>0.63230341155010628</c:v>
                </c:pt>
                <c:pt idx="6">
                  <c:v>1.0218524564246645</c:v>
                </c:pt>
                <c:pt idx="7">
                  <c:v>1.5566</c:v>
                </c:pt>
                <c:pt idx="8">
                  <c:v>1.7627999999999999</c:v>
                </c:pt>
                <c:pt idx="12">
                  <c:v>2.1720000000000002</c:v>
                </c:pt>
                <c:pt idx="13">
                  <c:v>2.6882000000000001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5-4028-A97B-3A51300CFBBC}"/>
            </c:ext>
          </c:extLst>
        </c:ser>
        <c:ser>
          <c:idx val="1"/>
          <c:order val="1"/>
          <c:tx>
            <c:strRef>
              <c:f>滞在日数!$A$3</c:f>
              <c:strCache>
                <c:ptCount val="1"/>
                <c:pt idx="0">
                  <c:v>４～６日間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滞在日数!$B$3:$P$3</c:f>
              <c:numCache>
                <c:formatCode>#,##0.0;[Red]\-#,##0.0</c:formatCode>
                <c:ptCount val="15"/>
                <c:pt idx="0">
                  <c:v>79.360911709912784</c:v>
                </c:pt>
                <c:pt idx="1">
                  <c:v>72.548194606775823</c:v>
                </c:pt>
                <c:pt idx="2">
                  <c:v>48.531492352587343</c:v>
                </c:pt>
                <c:pt idx="3">
                  <c:v>66.209483298885246</c:v>
                </c:pt>
                <c:pt idx="4">
                  <c:v>61.520933087361854</c:v>
                </c:pt>
                <c:pt idx="5">
                  <c:v>54.417468643587121</c:v>
                </c:pt>
                <c:pt idx="6">
                  <c:v>52.973806797002418</c:v>
                </c:pt>
                <c:pt idx="7">
                  <c:v>55.188600000000001</c:v>
                </c:pt>
                <c:pt idx="8">
                  <c:v>56.608199999999997</c:v>
                </c:pt>
                <c:pt idx="12">
                  <c:v>35.182299999999998</c:v>
                </c:pt>
                <c:pt idx="13">
                  <c:v>44.230899999999998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5-4028-A97B-3A51300CFBBC}"/>
            </c:ext>
          </c:extLst>
        </c:ser>
        <c:ser>
          <c:idx val="2"/>
          <c:order val="2"/>
          <c:tx>
            <c:strRef>
              <c:f>滞在日数!$A$4</c:f>
              <c:strCache>
                <c:ptCount val="1"/>
                <c:pt idx="0">
                  <c:v>７～１３日間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滞在日数!$B$4:$P$4</c:f>
              <c:numCache>
                <c:formatCode>#,##0.0;[Red]\-#,##0.0</c:formatCode>
                <c:ptCount val="15"/>
                <c:pt idx="0">
                  <c:v>16.632679025554374</c:v>
                </c:pt>
                <c:pt idx="1">
                  <c:v>23.570870944336974</c:v>
                </c:pt>
                <c:pt idx="2">
                  <c:v>28.560417726619963</c:v>
                </c:pt>
                <c:pt idx="3">
                  <c:v>29.393243240517641</c:v>
                </c:pt>
                <c:pt idx="4">
                  <c:v>35.665470388309664</c:v>
                </c:pt>
                <c:pt idx="5">
                  <c:v>42.421076819869462</c:v>
                </c:pt>
                <c:pt idx="6">
                  <c:v>43.243824068676673</c:v>
                </c:pt>
                <c:pt idx="7">
                  <c:v>40.989100000000001</c:v>
                </c:pt>
                <c:pt idx="8">
                  <c:v>39.232999999999997</c:v>
                </c:pt>
                <c:pt idx="12">
                  <c:v>53.419800000000002</c:v>
                </c:pt>
                <c:pt idx="13">
                  <c:v>47.576300000000003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5-4028-A97B-3A51300CFBBC}"/>
            </c:ext>
          </c:extLst>
        </c:ser>
        <c:ser>
          <c:idx val="3"/>
          <c:order val="3"/>
          <c:tx>
            <c:strRef>
              <c:f>滞在日数!$A$5</c:f>
              <c:strCache>
                <c:ptCount val="1"/>
                <c:pt idx="0">
                  <c:v>１４～２０日間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滞在日数!$B$5:$P$5</c:f>
              <c:numCache>
                <c:formatCode>#,##0.0;[Red]\-#,##0.0</c:formatCode>
                <c:ptCount val="15"/>
                <c:pt idx="0">
                  <c:v>1.6257175126173247</c:v>
                </c:pt>
                <c:pt idx="1">
                  <c:v>1.5592644292457956</c:v>
                </c:pt>
                <c:pt idx="2">
                  <c:v>5.6106282909360337</c:v>
                </c:pt>
                <c:pt idx="3">
                  <c:v>2.4287357525388362</c:v>
                </c:pt>
                <c:pt idx="4">
                  <c:v>1.7800970608136315</c:v>
                </c:pt>
                <c:pt idx="5">
                  <c:v>2.0949643347323881</c:v>
                </c:pt>
                <c:pt idx="6">
                  <c:v>2.091049953821579</c:v>
                </c:pt>
                <c:pt idx="7">
                  <c:v>1.5353999999999999</c:v>
                </c:pt>
                <c:pt idx="8">
                  <c:v>1.6498999999999999</c:v>
                </c:pt>
                <c:pt idx="12">
                  <c:v>7.6166</c:v>
                </c:pt>
                <c:pt idx="13">
                  <c:v>4.3346999999999998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05-4028-A97B-3A51300CFBBC}"/>
            </c:ext>
          </c:extLst>
        </c:ser>
        <c:ser>
          <c:idx val="4"/>
          <c:order val="4"/>
          <c:tx>
            <c:strRef>
              <c:f>滞在日数!$A$6</c:f>
              <c:strCache>
                <c:ptCount val="1"/>
                <c:pt idx="0">
                  <c:v>２１～２７日間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滞在日数!$B$6:$P$6</c:f>
              <c:numCache>
                <c:formatCode>#,##0.0;[Red]\-#,##0.0</c:formatCode>
                <c:ptCount val="15"/>
                <c:pt idx="0">
                  <c:v>0.48762192074151184</c:v>
                </c:pt>
                <c:pt idx="1">
                  <c:v>0.30789382260941611</c:v>
                </c:pt>
                <c:pt idx="2">
                  <c:v>2.4695097541134174</c:v>
                </c:pt>
                <c:pt idx="3">
                  <c:v>0.26613380562593603</c:v>
                </c:pt>
                <c:pt idx="4">
                  <c:v>0.15726447461201176</c:v>
                </c:pt>
                <c:pt idx="5">
                  <c:v>4.0090960514430236E-2</c:v>
                </c:pt>
                <c:pt idx="6">
                  <c:v>0.26591669158341347</c:v>
                </c:pt>
                <c:pt idx="7">
                  <c:v>0.2712</c:v>
                </c:pt>
                <c:pt idx="8">
                  <c:v>0.4002</c:v>
                </c:pt>
                <c:pt idx="12">
                  <c:v>0.75049999999999994</c:v>
                </c:pt>
                <c:pt idx="13">
                  <c:v>0.49790000000000001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05-4028-A97B-3A51300CFBBC}"/>
            </c:ext>
          </c:extLst>
        </c:ser>
        <c:ser>
          <c:idx val="5"/>
          <c:order val="5"/>
          <c:tx>
            <c:strRef>
              <c:f>滞在日数!$A$7</c:f>
              <c:strCache>
                <c:ptCount val="1"/>
                <c:pt idx="0">
                  <c:v>２８～９０日間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滞在日数!$B$7:$P$7</c:f>
              <c:numCache>
                <c:formatCode>#,##0.0;[Red]\-#,##0.0</c:formatCode>
                <c:ptCount val="15"/>
                <c:pt idx="0">
                  <c:v>0.58980298926646846</c:v>
                </c:pt>
                <c:pt idx="1">
                  <c:v>0.82637801556756507</c:v>
                </c:pt>
                <c:pt idx="2">
                  <c:v>11.173802329225182</c:v>
                </c:pt>
                <c:pt idx="3">
                  <c:v>0.4227415082081542</c:v>
                </c:pt>
                <c:pt idx="4">
                  <c:v>0.21276386705777273</c:v>
                </c:pt>
                <c:pt idx="5">
                  <c:v>0.39409582974648683</c:v>
                </c:pt>
                <c:pt idx="6">
                  <c:v>0.36448545942653493</c:v>
                </c:pt>
                <c:pt idx="7">
                  <c:v>0.38219999999999998</c:v>
                </c:pt>
                <c:pt idx="8">
                  <c:v>0.34599999999999997</c:v>
                </c:pt>
                <c:pt idx="12">
                  <c:v>0.69030000000000002</c:v>
                </c:pt>
                <c:pt idx="13">
                  <c:v>0.60770000000000002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05-4028-A97B-3A51300CFBBC}"/>
            </c:ext>
          </c:extLst>
        </c:ser>
        <c:ser>
          <c:idx val="6"/>
          <c:order val="6"/>
          <c:tx>
            <c:strRef>
              <c:f>滞在日数!$A$8</c:f>
              <c:strCache>
                <c:ptCount val="1"/>
                <c:pt idx="0">
                  <c:v>９１日以上１年未満</c:v>
                </c:pt>
              </c:strCache>
            </c:strRef>
          </c:tx>
          <c:spPr>
            <a:solidFill>
              <a:schemeClr val="dk1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滞在日数!$B$1:$P$1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滞在日数!$B$8:$P$8</c:f>
              <c:numCache>
                <c:formatCode>#,##0.0;[Red]\-#,##0.0</c:formatCode>
                <c:ptCount val="15"/>
                <c:pt idx="0">
                  <c:v>0.20869342486417372</c:v>
                </c:pt>
                <c:pt idx="1">
                  <c:v>2.9555188206440264E-2</c:v>
                </c:pt>
                <c:pt idx="2">
                  <c:v>0</c:v>
                </c:pt>
                <c:pt idx="3">
                  <c:v>5.3504537589487464E-2</c:v>
                </c:pt>
                <c:pt idx="4">
                  <c:v>2.0840379291345742E-2</c:v>
                </c:pt>
                <c:pt idx="5">
                  <c:v>0</c:v>
                </c:pt>
                <c:pt idx="6">
                  <c:v>3.9064573064733543E-2</c:v>
                </c:pt>
                <c:pt idx="7">
                  <c:v>7.6999999999999999E-2</c:v>
                </c:pt>
                <c:pt idx="8">
                  <c:v>0</c:v>
                </c:pt>
                <c:pt idx="12">
                  <c:v>0.16830000000000001</c:v>
                </c:pt>
                <c:pt idx="13">
                  <c:v>6.4199999999999993E-2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05-4028-A97B-3A51300CF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810896"/>
        <c:axId val="989028944"/>
      </c:barChart>
      <c:catAx>
        <c:axId val="10168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028944"/>
        <c:crosses val="autoZero"/>
        <c:auto val="1"/>
        <c:lblAlgn val="ctr"/>
        <c:lblOffset val="100"/>
        <c:noMultiLvlLbl val="0"/>
      </c:catAx>
      <c:valAx>
        <c:axId val="98902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681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電気製品</a:t>
            </a:r>
            <a:r>
              <a:rPr lang="ja-JP" altLang="en-US"/>
              <a:t>の</a:t>
            </a:r>
            <a:r>
              <a:rPr lang="zh-CN" altLang="en-US"/>
              <a:t>購入率</a:t>
            </a:r>
            <a:r>
              <a:rPr lang="ja-JP" altLang="en-US"/>
              <a:t>（</a:t>
            </a:r>
            <a:r>
              <a:rPr lang="en-US" altLang="ja-JP"/>
              <a:t>%</a:t>
            </a:r>
            <a:r>
              <a:rPr lang="ja-JP" altLang="en-US"/>
              <a:t>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購入率!$AF$17</c:f>
              <c:strCache>
                <c:ptCount val="1"/>
                <c:pt idx="0">
                  <c:v>電気製品の購入率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購入率!$AG$16:$AT$16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購入率!$AG$17:$AT$17</c:f>
              <c:numCache>
                <c:formatCode>General</c:formatCode>
                <c:ptCount val="14"/>
                <c:pt idx="0">
                  <c:v>27.3</c:v>
                </c:pt>
                <c:pt idx="1">
                  <c:v>25.6</c:v>
                </c:pt>
                <c:pt idx="2">
                  <c:v>32.1</c:v>
                </c:pt>
                <c:pt idx="3">
                  <c:v>36.700000000000003</c:v>
                </c:pt>
                <c:pt idx="4">
                  <c:v>40.700000000000003</c:v>
                </c:pt>
                <c:pt idx="5">
                  <c:v>30.5</c:v>
                </c:pt>
                <c:pt idx="6">
                  <c:v>27.7</c:v>
                </c:pt>
                <c:pt idx="7">
                  <c:v>18</c:v>
                </c:pt>
                <c:pt idx="8">
                  <c:v>14.7</c:v>
                </c:pt>
                <c:pt idx="12">
                  <c:v>10.7</c:v>
                </c:pt>
                <c:pt idx="1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F-43BF-B643-D21FBF17B3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5649312"/>
        <c:axId val="1049290048"/>
      </c:lineChart>
      <c:catAx>
        <c:axId val="8956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9290048"/>
        <c:crosses val="autoZero"/>
        <c:auto val="1"/>
        <c:lblAlgn val="ctr"/>
        <c:lblOffset val="100"/>
        <c:noMultiLvlLbl val="0"/>
      </c:catAx>
      <c:valAx>
        <c:axId val="10492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564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化粧品・医薬品・香水の購入率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購入率!$AF$24</c:f>
              <c:strCache>
                <c:ptCount val="1"/>
                <c:pt idx="0">
                  <c:v>化粧品・医薬品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numRef>
              <c:f>購入率!$AG$23:$AT$23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購入率!$AG$24:$AT$24</c:f>
              <c:numCache>
                <c:formatCode>General</c:formatCode>
                <c:ptCount val="14"/>
                <c:pt idx="0">
                  <c:v>65.3</c:v>
                </c:pt>
                <c:pt idx="1">
                  <c:v>68.400000000000006</c:v>
                </c:pt>
                <c:pt idx="2">
                  <c:v>71.8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8-411D-B267-ED229195307A}"/>
            </c:ext>
          </c:extLst>
        </c:ser>
        <c:ser>
          <c:idx val="1"/>
          <c:order val="1"/>
          <c:tx>
            <c:strRef>
              <c:f>購入率!$AF$25</c:f>
              <c:strCache>
                <c:ptCount val="1"/>
                <c:pt idx="0">
                  <c:v>化粧品・香水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cat>
            <c:numRef>
              <c:f>購入率!$AG$23:$AT$23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購入率!$AG$25:$AT$25</c:f>
              <c:numCache>
                <c:formatCode>General</c:formatCode>
                <c:ptCount val="14"/>
                <c:pt idx="3">
                  <c:v>62.8</c:v>
                </c:pt>
                <c:pt idx="4">
                  <c:v>73.8</c:v>
                </c:pt>
                <c:pt idx="5">
                  <c:v>75.900000000000006</c:v>
                </c:pt>
                <c:pt idx="6">
                  <c:v>79.7</c:v>
                </c:pt>
                <c:pt idx="7">
                  <c:v>79.5</c:v>
                </c:pt>
                <c:pt idx="8">
                  <c:v>81.900000000000006</c:v>
                </c:pt>
                <c:pt idx="12">
                  <c:v>52.2</c:v>
                </c:pt>
                <c:pt idx="1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8-411D-B267-ED229195307A}"/>
            </c:ext>
          </c:extLst>
        </c:ser>
        <c:ser>
          <c:idx val="2"/>
          <c:order val="2"/>
          <c:tx>
            <c:strRef>
              <c:f>購入率!$AF$26</c:f>
              <c:strCache>
                <c:ptCount val="1"/>
                <c:pt idx="0">
                  <c:v>医薬品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cat>
            <c:numRef>
              <c:f>購入率!$AG$23:$AT$23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購入率!$AG$26:$AT$26</c:f>
              <c:numCache>
                <c:formatCode>General</c:formatCode>
                <c:ptCount val="14"/>
                <c:pt idx="3">
                  <c:v>50.2</c:v>
                </c:pt>
                <c:pt idx="4">
                  <c:v>69.599999999999994</c:v>
                </c:pt>
                <c:pt idx="5">
                  <c:v>72.5</c:v>
                </c:pt>
                <c:pt idx="6">
                  <c:v>73.099999999999994</c:v>
                </c:pt>
                <c:pt idx="7">
                  <c:v>49</c:v>
                </c:pt>
                <c:pt idx="8">
                  <c:v>50.8</c:v>
                </c:pt>
                <c:pt idx="12">
                  <c:v>36.9</c:v>
                </c:pt>
                <c:pt idx="1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98-411D-B267-ED229195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339680"/>
        <c:axId val="1049240944"/>
      </c:lineChart>
      <c:catAx>
        <c:axId val="10513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9240944"/>
        <c:crosses val="autoZero"/>
        <c:auto val="1"/>
        <c:lblAlgn val="ctr"/>
        <c:lblOffset val="100"/>
        <c:noMultiLvlLbl val="0"/>
      </c:catAx>
      <c:valAx>
        <c:axId val="10492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13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購入率!$AE$11</c:f>
              <c:strCache>
                <c:ptCount val="1"/>
                <c:pt idx="0">
                  <c:v>菓子の購入率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購入率!$AF$10:$AS$10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</c:numCache>
            </c:numRef>
          </c:cat>
          <c:val>
            <c:numRef>
              <c:f>購入率!$AF$11:$AS$11</c:f>
              <c:numCache>
                <c:formatCode>General</c:formatCode>
                <c:ptCount val="14"/>
                <c:pt idx="0">
                  <c:v>65.5</c:v>
                </c:pt>
                <c:pt idx="1">
                  <c:v>74</c:v>
                </c:pt>
                <c:pt idx="2">
                  <c:v>77.8</c:v>
                </c:pt>
                <c:pt idx="3">
                  <c:v>76.5</c:v>
                </c:pt>
                <c:pt idx="4">
                  <c:v>69.900000000000006</c:v>
                </c:pt>
                <c:pt idx="5">
                  <c:v>67.5</c:v>
                </c:pt>
                <c:pt idx="6">
                  <c:v>70.5</c:v>
                </c:pt>
                <c:pt idx="7">
                  <c:v>70.099999999999994</c:v>
                </c:pt>
                <c:pt idx="8">
                  <c:v>76.599999999999994</c:v>
                </c:pt>
                <c:pt idx="12">
                  <c:v>72.7</c:v>
                </c:pt>
                <c:pt idx="13">
                  <c:v>75.3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C-4A02-9E08-C7C0FC20B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943648"/>
        <c:axId val="1049258304"/>
      </c:lineChart>
      <c:catAx>
        <c:axId val="72794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9258304"/>
        <c:crosses val="autoZero"/>
        <c:auto val="1"/>
        <c:lblAlgn val="ctr"/>
        <c:lblOffset val="100"/>
        <c:noMultiLvlLbl val="0"/>
      </c:catAx>
      <c:valAx>
        <c:axId val="10492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794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満足度!$S$30</c:f>
              <c:strCache>
                <c:ptCount val="1"/>
                <c:pt idx="0">
                  <c:v>買い物比率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満足度!$T$29:$AH$29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満足度!$T$30:$AH$30</c:f>
              <c:numCache>
                <c:formatCode>0.00%</c:formatCode>
                <c:ptCount val="15"/>
                <c:pt idx="0">
                  <c:v>0.55759999999999998</c:v>
                </c:pt>
                <c:pt idx="1">
                  <c:v>0.58050000000000002</c:v>
                </c:pt>
                <c:pt idx="2">
                  <c:v>0.59289999999999998</c:v>
                </c:pt>
                <c:pt idx="3">
                  <c:v>0.57999999999999996</c:v>
                </c:pt>
                <c:pt idx="4">
                  <c:v>0.57709999999999995</c:v>
                </c:pt>
                <c:pt idx="5">
                  <c:v>0.53790000000000004</c:v>
                </c:pt>
                <c:pt idx="6">
                  <c:v>0.53439999999999999</c:v>
                </c:pt>
                <c:pt idx="7">
                  <c:v>0.52290000000000003</c:v>
                </c:pt>
                <c:pt idx="8">
                  <c:v>0.52410000000000001</c:v>
                </c:pt>
                <c:pt idx="12">
                  <c:v>0.42170000000000002</c:v>
                </c:pt>
                <c:pt idx="13">
                  <c:v>0.4405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0-4B3F-A1B6-A3D87929D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405952"/>
        <c:axId val="939078208"/>
      </c:lineChart>
      <c:catAx>
        <c:axId val="172640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9078208"/>
        <c:crosses val="autoZero"/>
        <c:auto val="1"/>
        <c:lblAlgn val="ctr"/>
        <c:lblOffset val="100"/>
        <c:noMultiLvlLbl val="0"/>
      </c:catAx>
      <c:valAx>
        <c:axId val="939078208"/>
        <c:scaling>
          <c:orientation val="minMax"/>
          <c:max val="0.6000000000000000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640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満足度!$S$33</c:f>
              <c:strCache>
                <c:ptCount val="1"/>
                <c:pt idx="0">
                  <c:v>宿泊費比率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満足度!$T$32:$AH$32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満足度!$T$33:$AH$33</c:f>
              <c:numCache>
                <c:formatCode>0.00%</c:formatCode>
                <c:ptCount val="15"/>
                <c:pt idx="0">
                  <c:v>0.25680448232826153</c:v>
                </c:pt>
                <c:pt idx="1">
                  <c:v>0.22461682511477957</c:v>
                </c:pt>
                <c:pt idx="2">
                  <c:v>0.23812405013839991</c:v>
                </c:pt>
                <c:pt idx="3">
                  <c:v>0.19270864796292619</c:v>
                </c:pt>
                <c:pt idx="4">
                  <c:v>0.17656301745337194</c:v>
                </c:pt>
                <c:pt idx="5">
                  <c:v>0.1906057778699288</c:v>
                </c:pt>
                <c:pt idx="6">
                  <c:v>0.20700401941123872</c:v>
                </c:pt>
                <c:pt idx="7">
                  <c:v>0.21280834619267217</c:v>
                </c:pt>
                <c:pt idx="8">
                  <c:v>0.21247691591990941</c:v>
                </c:pt>
                <c:pt idx="12">
                  <c:v>0.27572042171026945</c:v>
                </c:pt>
                <c:pt idx="13">
                  <c:v>0.26443122864734908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E-4E9F-BC6C-C905B390E886}"/>
            </c:ext>
          </c:extLst>
        </c:ser>
        <c:ser>
          <c:idx val="1"/>
          <c:order val="1"/>
          <c:tx>
            <c:strRef>
              <c:f>満足度!$S$34</c:f>
              <c:strCache>
                <c:ptCount val="1"/>
                <c:pt idx="0">
                  <c:v>飲食費比率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満足度!$T$32:$AH$32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満足度!$T$34:$AH$34</c:f>
              <c:numCache>
                <c:formatCode>0.00%</c:formatCode>
                <c:ptCount val="15"/>
                <c:pt idx="0">
                  <c:v>0.174868982675384</c:v>
                </c:pt>
                <c:pt idx="1">
                  <c:v>0.16564413703078615</c:v>
                </c:pt>
                <c:pt idx="2">
                  <c:v>0.15491718926956038</c:v>
                </c:pt>
                <c:pt idx="3">
                  <c:v>0.17036584986247233</c:v>
                </c:pt>
                <c:pt idx="4">
                  <c:v>0.14905114001127728</c:v>
                </c:pt>
                <c:pt idx="5">
                  <c:v>0.16821725731226597</c:v>
                </c:pt>
                <c:pt idx="6">
                  <c:v>0.16618036825791868</c:v>
                </c:pt>
                <c:pt idx="7">
                  <c:v>0.17781002343828173</c:v>
                </c:pt>
                <c:pt idx="8">
                  <c:v>0.17213070606129649</c:v>
                </c:pt>
                <c:pt idx="12">
                  <c:v>0.18944770875563563</c:v>
                </c:pt>
                <c:pt idx="13">
                  <c:v>0.17977965857682979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E-4E9F-BC6C-C905B390E886}"/>
            </c:ext>
          </c:extLst>
        </c:ser>
        <c:ser>
          <c:idx val="2"/>
          <c:order val="2"/>
          <c:tx>
            <c:strRef>
              <c:f>満足度!$S$35</c:f>
              <c:strCache>
                <c:ptCount val="1"/>
                <c:pt idx="0">
                  <c:v>娯楽サービス費比率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満足度!$T$32:$AH$32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満足度!$T$35:$AH$35</c:f>
              <c:numCache>
                <c:formatCode>0.00%</c:formatCode>
                <c:ptCount val="15"/>
                <c:pt idx="0">
                  <c:v>2.4849239725237685E-2</c:v>
                </c:pt>
                <c:pt idx="1">
                  <c:v>2.4179459751142589E-2</c:v>
                </c:pt>
                <c:pt idx="2">
                  <c:v>1.4616521922807175E-2</c:v>
                </c:pt>
                <c:pt idx="3">
                  <c:v>1.2133532859511667E-2</c:v>
                </c:pt>
                <c:pt idx="4">
                  <c:v>2.2223599919608931E-2</c:v>
                </c:pt>
                <c:pt idx="5">
                  <c:v>2.1658331455015452E-2</c:v>
                </c:pt>
                <c:pt idx="6">
                  <c:v>2.4090376404388082E-2</c:v>
                </c:pt>
                <c:pt idx="7">
                  <c:v>3.556730115821552E-2</c:v>
                </c:pt>
                <c:pt idx="8">
                  <c:v>3.2489157783892858E-2</c:v>
                </c:pt>
                <c:pt idx="12">
                  <c:v>7.3574259519039162E-2</c:v>
                </c:pt>
                <c:pt idx="13">
                  <c:v>4.4749648644581204E-2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EE-4E9F-BC6C-C905B390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076656"/>
        <c:axId val="1824362112"/>
      </c:lineChart>
      <c:catAx>
        <c:axId val="1884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362112"/>
        <c:crosses val="autoZero"/>
        <c:auto val="1"/>
        <c:lblAlgn val="ctr"/>
        <c:lblOffset val="100"/>
        <c:noMultiLvlLbl val="0"/>
      </c:catAx>
      <c:valAx>
        <c:axId val="18243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40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満足度!$S$36</c:f>
              <c:strCache>
                <c:ptCount val="1"/>
                <c:pt idx="0">
                  <c:v>名目総額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満足度!$T$29:$AH$29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満足度!$T$36:$AH$36</c:f>
              <c:numCache>
                <c:formatCode>General</c:formatCode>
                <c:ptCount val="15"/>
                <c:pt idx="0">
                  <c:v>4022.9892734650039</c:v>
                </c:pt>
                <c:pt idx="1">
                  <c:v>4024.970760962146</c:v>
                </c:pt>
                <c:pt idx="2">
                  <c:v>4026.9859412394085</c:v>
                </c:pt>
                <c:pt idx="3">
                  <c:v>4028.9430744978249</c:v>
                </c:pt>
                <c:pt idx="4">
                  <c:v>4030.9027141574643</c:v>
                </c:pt>
                <c:pt idx="5">
                  <c:v>4032.8967230351827</c:v>
                </c:pt>
                <c:pt idx="6">
                  <c:v>4034.907584387669</c:v>
                </c:pt>
                <c:pt idx="7">
                  <c:v>4036.9135183696308</c:v>
                </c:pt>
                <c:pt idx="8">
                  <c:v>4038.9087076219812</c:v>
                </c:pt>
                <c:pt idx="12">
                  <c:v>4040</c:v>
                </c:pt>
                <c:pt idx="13">
                  <c:v>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F-4AA3-B3C2-4CEEBBCD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928272"/>
        <c:axId val="1824356160"/>
      </c:barChart>
      <c:catAx>
        <c:axId val="188292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4356160"/>
        <c:crosses val="autoZero"/>
        <c:auto val="1"/>
        <c:lblAlgn val="ctr"/>
        <c:lblOffset val="100"/>
        <c:noMultiLvlLbl val="0"/>
      </c:catAx>
      <c:valAx>
        <c:axId val="18243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292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chart" Target="../charts/chart18.xml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chart" Target="../charts/chart17.xml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107306</xdr:colOff>
      <xdr:row>160</xdr:row>
      <xdr:rowOff>75774</xdr:rowOff>
    </xdr:from>
    <xdr:to>
      <xdr:col>20</xdr:col>
      <xdr:colOff>53894</xdr:colOff>
      <xdr:row>190</xdr:row>
      <xdr:rowOff>152615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341466-1557-923E-7287-9923CCF2F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227105</xdr:colOff>
      <xdr:row>13</xdr:row>
      <xdr:rowOff>70224</xdr:rowOff>
    </xdr:from>
    <xdr:to>
      <xdr:col>8</xdr:col>
      <xdr:colOff>246530</xdr:colOff>
      <xdr:row>28</xdr:row>
      <xdr:rowOff>146424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9342DB4-C96E-A123-AAFD-8D4D63C2D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11546</xdr:colOff>
      <xdr:row>160</xdr:row>
      <xdr:rowOff>69273</xdr:rowOff>
    </xdr:from>
    <xdr:to>
      <xdr:col>34</xdr:col>
      <xdr:colOff>195640</xdr:colOff>
      <xdr:row>190</xdr:row>
      <xdr:rowOff>118900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3B1983A-F8BA-4DB9-807D-489E84E57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222250</xdr:colOff>
      <xdr:row>0</xdr:row>
      <xdr:rowOff>6350</xdr:rowOff>
    </xdr:from>
    <xdr:to>
      <xdr:col>10</xdr:col>
      <xdr:colOff>412750</xdr:colOff>
      <xdr:row>15</xdr:row>
      <xdr:rowOff>31750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7CC6B6-4A7A-CCE0-B6B2-C6DDF1022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247650</xdr:colOff>
      <xdr:row>0</xdr:row>
      <xdr:rowOff>0</xdr:rowOff>
    </xdr:from>
    <xdr:to>
      <xdr:col>20</xdr:col>
      <xdr:colOff>508000</xdr:colOff>
      <xdr:row>15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1C31978-6FD9-9486-7A40-86C182D71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254000</xdr:colOff>
      <xdr:row>16</xdr:row>
      <xdr:rowOff>6350</xdr:rowOff>
    </xdr:from>
    <xdr:to>
      <xdr:col>10</xdr:col>
      <xdr:colOff>387350</xdr:colOff>
      <xdr:row>33</xdr:row>
      <xdr:rowOff>44450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E0BD15E-F7FC-928B-5797-0C06F3BBD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95250</xdr:colOff>
      <xdr:row>16</xdr:row>
      <xdr:rowOff>0</xdr:rowOff>
    </xdr:from>
    <xdr:to>
      <xdr:col>21</xdr:col>
      <xdr:colOff>501650</xdr:colOff>
      <xdr:row>33</xdr:row>
      <xdr:rowOff>44450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EDCF2F3-9015-2DB4-5A2E-AA42B68A8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54429</xdr:colOff>
      <xdr:row>25</xdr:row>
      <xdr:rowOff>154215</xdr:rowOff>
    </xdr:from>
    <xdr:to>
      <xdr:col>14</xdr:col>
      <xdr:colOff>424000</xdr:colOff>
      <xdr:row>46</xdr:row>
      <xdr:rowOff>98223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78911FB-2403-666C-C7B9-4DFDBAF4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43" y="4689929"/>
          <a:ext cx="4342857" cy="3866667"/>
        </a:xfrm>
        <a:prstGeom prst="rect">
          <a:avLst/>
        </a:prstGeom>
      </xdr:spPr>
    </xdr:pic>
    <xdr:clientData/>
  </xdr:twoCellAnchor>
  <xdr:twoCellAnchor editAs="oneCell">
    <xdr:from>
      <xdr:col>15</xdr:col>
      <xdr:colOff>317500</xdr:colOff>
      <xdr:row>25</xdr:row>
      <xdr:rowOff>172358</xdr:rowOff>
    </xdr:from>
    <xdr:to>
      <xdr:col>22</xdr:col>
      <xdr:colOff>24857</xdr:colOff>
      <xdr:row>46</xdr:row>
      <xdr:rowOff>116366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45476B9-1ED1-20D3-D6A6-027705788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0714" y="4708072"/>
          <a:ext cx="4342857" cy="38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99786</xdr:rowOff>
    </xdr:from>
    <xdr:to>
      <xdr:col>6</xdr:col>
      <xdr:colOff>214195</xdr:colOff>
      <xdr:row>21</xdr:row>
      <xdr:rowOff>58058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B9F5FA0-6011-FC52-94E5-4D1DF8C2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786"/>
          <a:ext cx="4187481" cy="386442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381001</xdr:colOff>
      <xdr:row>0</xdr:row>
      <xdr:rowOff>0</xdr:rowOff>
    </xdr:from>
    <xdr:to>
      <xdr:col>14</xdr:col>
      <xdr:colOff>281215</xdr:colOff>
      <xdr:row>21</xdr:row>
      <xdr:rowOff>58757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31FFB60-2B18-E579-A093-A8153F03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16501" y="0"/>
          <a:ext cx="4535714" cy="3964914"/>
        </a:xfrm>
        <a:prstGeom prst="rect">
          <a:avLst/>
        </a:prstGeom>
      </xdr:spPr>
    </xdr:pic>
    <xdr:clientData/>
  </xdr:twoCellAnchor>
  <xdr:twoCellAnchor editAs="oneCell">
    <xdr:from>
      <xdr:col>15</xdr:col>
      <xdr:colOff>246743</xdr:colOff>
      <xdr:row>0</xdr:row>
      <xdr:rowOff>0</xdr:rowOff>
    </xdr:from>
    <xdr:to>
      <xdr:col>22</xdr:col>
      <xdr:colOff>77910</xdr:colOff>
      <xdr:row>21</xdr:row>
      <xdr:rowOff>128309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66F2511-CAA0-376E-E3F2-B76E0C700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79957" y="0"/>
          <a:ext cx="4466667" cy="40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611548</xdr:colOff>
      <xdr:row>0</xdr:row>
      <xdr:rowOff>90714</xdr:rowOff>
    </xdr:from>
    <xdr:to>
      <xdr:col>29</xdr:col>
      <xdr:colOff>456125</xdr:colOff>
      <xdr:row>21</xdr:row>
      <xdr:rowOff>103414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995CC2A-7411-5226-6328-FF3C01969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80262" y="90714"/>
          <a:ext cx="4480077" cy="3918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145144</xdr:rowOff>
    </xdr:from>
    <xdr:to>
      <xdr:col>6</xdr:col>
      <xdr:colOff>350523</xdr:colOff>
      <xdr:row>46</xdr:row>
      <xdr:rowOff>79628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47359840-834A-170D-7299-B6B98586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80858"/>
          <a:ext cx="4323809" cy="38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616857</xdr:colOff>
      <xdr:row>25</xdr:row>
      <xdr:rowOff>145143</xdr:rowOff>
    </xdr:from>
    <xdr:to>
      <xdr:col>29</xdr:col>
      <xdr:colOff>295643</xdr:colOff>
      <xdr:row>46</xdr:row>
      <xdr:rowOff>136770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4051BF3-EA41-B283-459E-21581BAD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85571" y="4680857"/>
          <a:ext cx="4314286" cy="3914286"/>
        </a:xfrm>
        <a:prstGeom prst="rect">
          <a:avLst/>
        </a:prstGeom>
      </xdr:spPr>
    </xdr:pic>
    <xdr:clientData/>
  </xdr:twoCellAnchor>
  <xdr:twoCellAnchor editAs="oneCell">
    <xdr:from>
      <xdr:col>15</xdr:col>
      <xdr:colOff>326571</xdr:colOff>
      <xdr:row>55</xdr:row>
      <xdr:rowOff>9072</xdr:rowOff>
    </xdr:from>
    <xdr:to>
      <xdr:col>22</xdr:col>
      <xdr:colOff>43452</xdr:colOff>
      <xdr:row>76</xdr:row>
      <xdr:rowOff>122883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1A5251B-7E82-2E2F-A30E-4F0F6FE13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59785" y="9987643"/>
          <a:ext cx="4352381" cy="3923809"/>
        </a:xfrm>
        <a:prstGeom prst="rect">
          <a:avLst/>
        </a:prstGeom>
      </xdr:spPr>
    </xdr:pic>
    <xdr:clientData/>
  </xdr:twoCellAnchor>
  <xdr:twoCellAnchor editAs="oneCell">
    <xdr:from>
      <xdr:col>8</xdr:col>
      <xdr:colOff>81644</xdr:colOff>
      <xdr:row>55</xdr:row>
      <xdr:rowOff>36285</xdr:rowOff>
    </xdr:from>
    <xdr:to>
      <xdr:col>14</xdr:col>
      <xdr:colOff>460739</xdr:colOff>
      <xdr:row>76</xdr:row>
      <xdr:rowOff>121525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A39A186-9DBB-0E9C-297F-BCAED23A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79358" y="10014856"/>
          <a:ext cx="4352381" cy="38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154213</xdr:rowOff>
    </xdr:from>
    <xdr:to>
      <xdr:col>6</xdr:col>
      <xdr:colOff>407666</xdr:colOff>
      <xdr:row>76</xdr:row>
      <xdr:rowOff>143736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DE4C11D-9880-F136-A308-085586B0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51356"/>
          <a:ext cx="4380952" cy="3980952"/>
        </a:xfrm>
        <a:prstGeom prst="rect">
          <a:avLst/>
        </a:prstGeom>
      </xdr:spPr>
    </xdr:pic>
    <xdr:clientData/>
  </xdr:twoCellAnchor>
  <xdr:twoCellAnchor>
    <xdr:from>
      <xdr:col>1</xdr:col>
      <xdr:colOff>613559</xdr:colOff>
      <xdr:row>81</xdr:row>
      <xdr:rowOff>112155</xdr:rowOff>
    </xdr:from>
    <xdr:to>
      <xdr:col>29</xdr:col>
      <xdr:colOff>173182</xdr:colOff>
      <xdr:row>142</xdr:row>
      <xdr:rowOff>80819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AAF108-2C08-E211-85B4-BA3637B30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221094</xdr:colOff>
      <xdr:row>58</xdr:row>
      <xdr:rowOff>145143</xdr:rowOff>
    </xdr:from>
    <xdr:to>
      <xdr:col>44</xdr:col>
      <xdr:colOff>616856</xdr:colOff>
      <xdr:row>81</xdr:row>
      <xdr:rowOff>147204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25984F7-B6FE-B12B-3C29-57682093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8</xdr:row>
      <xdr:rowOff>146050</xdr:rowOff>
    </xdr:from>
    <xdr:to>
      <xdr:col>15</xdr:col>
      <xdr:colOff>273050</xdr:colOff>
      <xdr:row>23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49D0F6E-0131-C5DA-E536-B0D6DBCD3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2254250</xdr:colOff>
      <xdr:row>13</xdr:row>
      <xdr:rowOff>152400</xdr:rowOff>
    </xdr:from>
    <xdr:to>
      <xdr:col>5</xdr:col>
      <xdr:colOff>2406650</xdr:colOff>
      <xdr:row>29</xdr:row>
      <xdr:rowOff>12700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8C58ABE-E7EF-E5D2-BDE3-6EA4B654E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2400300</xdr:colOff>
      <xdr:row>13</xdr:row>
      <xdr:rowOff>158750</xdr:rowOff>
    </xdr:from>
    <xdr:to>
      <xdr:col>12</xdr:col>
      <xdr:colOff>571500</xdr:colOff>
      <xdr:row>29</xdr:row>
      <xdr:rowOff>19050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80BFC68-AB27-728D-A0D1-0AA08C313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230909</xdr:colOff>
      <xdr:row>24</xdr:row>
      <xdr:rowOff>92364</xdr:rowOff>
    </xdr:from>
    <xdr:to>
      <xdr:col>31</xdr:col>
      <xdr:colOff>432680</xdr:colOff>
      <xdr:row>56</xdr:row>
      <xdr:rowOff>129749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4F2B6B2-35F0-32BF-384E-E2E9D61E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78182" y="4421909"/>
          <a:ext cx="11389316" cy="55792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178128</xdr:colOff>
      <xdr:row>51</xdr:row>
      <xdr:rowOff>30513</xdr:rowOff>
    </xdr:from>
    <xdr:to>
      <xdr:col>17</xdr:col>
      <xdr:colOff>426356</xdr:colOff>
      <xdr:row>78</xdr:row>
      <xdr:rowOff>91704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65FB9E-516A-1334-C038-6810D2977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403680</xdr:colOff>
      <xdr:row>13</xdr:row>
      <xdr:rowOff>93436</xdr:rowOff>
    </xdr:from>
    <xdr:to>
      <xdr:col>29</xdr:col>
      <xdr:colOff>263072</xdr:colOff>
      <xdr:row>32</xdr:row>
      <xdr:rowOff>90713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7779ACF-C2C3-4A2D-AFB7-022E868BB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181428</xdr:colOff>
      <xdr:row>42</xdr:row>
      <xdr:rowOff>84364</xdr:rowOff>
    </xdr:from>
    <xdr:to>
      <xdr:col>27</xdr:col>
      <xdr:colOff>117928</xdr:colOff>
      <xdr:row>57</xdr:row>
      <xdr:rowOff>106135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ADF9530-4C34-B935-E388-CF4A4D587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355600</xdr:colOff>
      <xdr:row>10</xdr:row>
      <xdr:rowOff>171450</xdr:rowOff>
    </xdr:from>
    <xdr:to>
      <xdr:col>14</xdr:col>
      <xdr:colOff>304800</xdr:colOff>
      <xdr:row>26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0003B1-9547-91D9-C449-E2322E925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5</xdr:row>
      <xdr:rowOff>25400</xdr:rowOff>
    </xdr:from>
    <xdr:to>
      <xdr:col>5</xdr:col>
      <xdr:colOff>387568</xdr:colOff>
      <xdr:row>25</xdr:row>
      <xdr:rowOff>133155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E0C6AF7-89C9-8756-0511-5B059443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168400"/>
          <a:ext cx="4235668" cy="4508732"/>
        </a:xfrm>
        <a:prstGeom prst="rect">
          <a:avLst/>
        </a:prstGeom>
      </xdr:spPr>
    </xdr:pic>
    <xdr:clientData/>
  </xdr:twoCellAnchor>
  <xdr:twoCellAnchor editAs="oneCell">
    <xdr:from>
      <xdr:col>5</xdr:col>
      <xdr:colOff>537271</xdr:colOff>
      <xdr:row>6</xdr:row>
      <xdr:rowOff>19050</xdr:rowOff>
    </xdr:from>
    <xdr:to>
      <xdr:col>12</xdr:col>
      <xdr:colOff>460374</xdr:colOff>
      <xdr:row>27</xdr:row>
      <xdr:rowOff>169535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6156A4C-D88B-1301-6D50-14769AB1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21" y="1320800"/>
          <a:ext cx="4590353" cy="4692068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4</xdr:row>
      <xdr:rowOff>0</xdr:rowOff>
    </xdr:from>
    <xdr:to>
      <xdr:col>20</xdr:col>
      <xdr:colOff>317500</xdr:colOff>
      <xdr:row>27</xdr:row>
      <xdr:rowOff>76807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B58AE5E-7D23-E6FB-DC7A-774FD0FB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4375" y="952500"/>
          <a:ext cx="4873625" cy="5012998"/>
        </a:xfrm>
        <a:prstGeom prst="rect">
          <a:avLst/>
        </a:prstGeom>
      </xdr:spPr>
    </xdr:pic>
    <xdr:clientData/>
  </xdr:twoCellAnchor>
  <xdr:twoCellAnchor editAs="oneCell">
    <xdr:from>
      <xdr:col>0</xdr:col>
      <xdr:colOff>496453</xdr:colOff>
      <xdr:row>36</xdr:row>
      <xdr:rowOff>80818</xdr:rowOff>
    </xdr:from>
    <xdr:to>
      <xdr:col>6</xdr:col>
      <xdr:colOff>183296</xdr:colOff>
      <xdr:row>60</xdr:row>
      <xdr:rowOff>4949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252482A-77F9-7DFC-4E34-46FECF95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453" y="6569363"/>
          <a:ext cx="4466661" cy="47913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13</xdr:col>
      <xdr:colOff>389908</xdr:colOff>
      <xdr:row>59</xdr:row>
      <xdr:rowOff>156482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5E495B1-03B7-0295-71B0-60D275608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37909" y="6661727"/>
          <a:ext cx="4338454" cy="462972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21</xdr:col>
      <xdr:colOff>45051</xdr:colOff>
      <xdr:row>62</xdr:row>
      <xdr:rowOff>40616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DF7FFF8-ADB9-AA50-2BAF-2C7A407C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44545" y="6834909"/>
          <a:ext cx="4651688" cy="4964546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70</xdr:row>
      <xdr:rowOff>158750</xdr:rowOff>
    </xdr:from>
    <xdr:to>
      <xdr:col>7</xdr:col>
      <xdr:colOff>619125</xdr:colOff>
      <xdr:row>105</xdr:row>
      <xdr:rowOff>119661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7891DC2-BBE7-387C-CD5D-5DE3565F1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12636500"/>
          <a:ext cx="5683250" cy="6072786"/>
        </a:xfrm>
        <a:prstGeom prst="rect">
          <a:avLst/>
        </a:prstGeom>
      </xdr:spPr>
    </xdr:pic>
    <xdr:clientData/>
  </xdr:twoCellAnchor>
  <xdr:twoCellAnchor editAs="oneCell">
    <xdr:from>
      <xdr:col>9</xdr:col>
      <xdr:colOff>79375</xdr:colOff>
      <xdr:row>72</xdr:row>
      <xdr:rowOff>31749</xdr:rowOff>
    </xdr:from>
    <xdr:to>
      <xdr:col>17</xdr:col>
      <xdr:colOff>158750</xdr:colOff>
      <xdr:row>112</xdr:row>
      <xdr:rowOff>104542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508C58A-534A-925F-FF49-C400FE90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05625" y="12858749"/>
          <a:ext cx="5413375" cy="7057793"/>
        </a:xfrm>
        <a:prstGeom prst="rect">
          <a:avLst/>
        </a:prstGeom>
      </xdr:spPr>
    </xdr:pic>
    <xdr:clientData/>
  </xdr:twoCellAnchor>
  <xdr:twoCellAnchor editAs="oneCell">
    <xdr:from>
      <xdr:col>19</xdr:col>
      <xdr:colOff>-1</xdr:colOff>
      <xdr:row>72</xdr:row>
      <xdr:rowOff>0</xdr:rowOff>
    </xdr:from>
    <xdr:to>
      <xdr:col>24</xdr:col>
      <xdr:colOff>2664731</xdr:colOff>
      <xdr:row>116</xdr:row>
      <xdr:rowOff>46556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47C1910-06F4-5BEE-8EEC-91B64518C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93749" y="12827000"/>
          <a:ext cx="6016625" cy="7730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158750</xdr:colOff>
      <xdr:row>166</xdr:row>
      <xdr:rowOff>30339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381A249-FA1C-0FB7-6FDB-A10FE0FB1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1383625"/>
          <a:ext cx="6318250" cy="7888465"/>
        </a:xfrm>
        <a:prstGeom prst="rect">
          <a:avLst/>
        </a:prstGeom>
      </xdr:spPr>
    </xdr:pic>
    <xdr:clientData/>
  </xdr:twoCellAnchor>
  <xdr:twoCellAnchor editAs="oneCell">
    <xdr:from>
      <xdr:col>10</xdr:col>
      <xdr:colOff>-1</xdr:colOff>
      <xdr:row>123</xdr:row>
      <xdr:rowOff>-1</xdr:rowOff>
    </xdr:from>
    <xdr:to>
      <xdr:col>19</xdr:col>
      <xdr:colOff>154078</xdr:colOff>
      <xdr:row>169</xdr:row>
      <xdr:rowOff>15875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441D03A-A675-156D-D7B8-A9672D63E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92999" y="21732874"/>
          <a:ext cx="6154829" cy="8048625"/>
        </a:xfrm>
        <a:prstGeom prst="rect">
          <a:avLst/>
        </a:prstGeom>
      </xdr:spPr>
    </xdr:pic>
    <xdr:clientData/>
  </xdr:twoCellAnchor>
  <xdr:twoCellAnchor>
    <xdr:from>
      <xdr:col>30</xdr:col>
      <xdr:colOff>235324</xdr:colOff>
      <xdr:row>29</xdr:row>
      <xdr:rowOff>43142</xdr:rowOff>
    </xdr:from>
    <xdr:to>
      <xdr:col>36</xdr:col>
      <xdr:colOff>212913</xdr:colOff>
      <xdr:row>41</xdr:row>
      <xdr:rowOff>143621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11AADD9-9E68-0E28-870A-AEFFF1175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37</xdr:col>
      <xdr:colOff>422089</xdr:colOff>
      <xdr:row>30</xdr:row>
      <xdr:rowOff>192554</xdr:rowOff>
    </xdr:from>
    <xdr:to>
      <xdr:col>44</xdr:col>
      <xdr:colOff>352986</xdr:colOff>
      <xdr:row>43</xdr:row>
      <xdr:rowOff>68916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A0BF919C-8442-1FD5-1349-D7EDACAB0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727364</xdr:colOff>
      <xdr:row>38</xdr:row>
      <xdr:rowOff>152399</xdr:rowOff>
    </xdr:from>
    <xdr:to>
      <xdr:col>38</xdr:col>
      <xdr:colOff>69273</xdr:colOff>
      <xdr:row>51</xdr:row>
      <xdr:rowOff>66963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7639C22C-E388-ABFC-8FB6-56515AAF3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1090707</xdr:colOff>
      <xdr:row>37</xdr:row>
      <xdr:rowOff>219634</xdr:rowOff>
    </xdr:from>
    <xdr:to>
      <xdr:col>24</xdr:col>
      <xdr:colOff>627530</xdr:colOff>
      <xdr:row>42</xdr:row>
      <xdr:rowOff>109069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696393-9BD2-C7D6-714A-D42B46A00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224118</xdr:colOff>
      <xdr:row>37</xdr:row>
      <xdr:rowOff>159871</xdr:rowOff>
    </xdr:from>
    <xdr:to>
      <xdr:col>16</xdr:col>
      <xdr:colOff>567765</xdr:colOff>
      <xdr:row>42</xdr:row>
      <xdr:rowOff>49306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1128D29-0AA4-40A7-DC44-CB6738CED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933824</xdr:colOff>
      <xdr:row>33</xdr:row>
      <xdr:rowOff>144930</xdr:rowOff>
    </xdr:from>
    <xdr:to>
      <xdr:col>24</xdr:col>
      <xdr:colOff>470647</xdr:colOff>
      <xdr:row>37</xdr:row>
      <xdr:rowOff>691777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1EC3F1F-B0B7-A369-6FF3-623DABD7F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79"/>
  <sheetViews>
    <sheetView tabSelected="1" topLeftCell="AI60" zoomScale="85" zoomScaleNormal="85" workbookViewId="0">
      <selection activeCell="AZ106" sqref="AZ106"/>
    </sheetView>
  </sheetViews>
  <sheetFormatPr defaultRowHeight="14"/>
  <cols>
    <col min="1" max="1" width="29" bestFit="1" customWidth="1"/>
    <col min="2" max="2" width="13.25" bestFit="1" customWidth="1"/>
    <col min="3" max="3" width="11.6640625" bestFit="1" customWidth="1"/>
    <col min="4" max="4" width="11.4140625" bestFit="1" customWidth="1"/>
    <col min="6" max="6" width="21.25" bestFit="1" customWidth="1"/>
    <col min="10" max="10" width="9.83203125" bestFit="1" customWidth="1"/>
    <col min="14" max="14" width="20.25" bestFit="1" customWidth="1"/>
    <col min="17" max="17" width="10.75" bestFit="1" customWidth="1"/>
    <col min="41" max="42" width="8.6640625" customWidth="1"/>
    <col min="50" max="50" width="10.75" bestFit="1" customWidth="1"/>
  </cols>
  <sheetData>
    <row r="1" spans="1:117" ht="14" customHeight="1">
      <c r="A1" s="263"/>
      <c r="B1" s="264"/>
      <c r="C1" s="265"/>
      <c r="D1" s="1"/>
      <c r="E1" s="2"/>
      <c r="F1" s="3"/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3"/>
      <c r="U1" s="2"/>
      <c r="V1" s="3"/>
      <c r="W1" s="2"/>
      <c r="X1" s="3"/>
      <c r="Y1" s="2"/>
      <c r="Z1" s="3"/>
      <c r="AA1" s="2"/>
      <c r="AB1" s="3"/>
      <c r="AC1" s="2"/>
      <c r="AD1" s="3"/>
      <c r="AE1" s="2"/>
      <c r="AF1" s="3"/>
      <c r="AG1" s="2"/>
      <c r="AH1" s="3"/>
      <c r="AI1" s="2"/>
      <c r="AJ1" s="3"/>
      <c r="AK1" s="2"/>
      <c r="AL1" s="3"/>
      <c r="AM1" s="4"/>
      <c r="AN1" s="3"/>
      <c r="AO1" s="4"/>
      <c r="AP1" s="3"/>
      <c r="AQ1" s="4"/>
      <c r="AR1" s="3"/>
      <c r="AS1" s="4"/>
      <c r="AT1" s="3"/>
      <c r="AU1" s="4"/>
      <c r="AV1" s="3"/>
      <c r="AW1" s="4"/>
      <c r="AX1" s="3"/>
      <c r="AY1" s="4"/>
      <c r="AZ1" s="3"/>
      <c r="BA1" s="4"/>
      <c r="BB1" s="3"/>
      <c r="BC1" s="4"/>
      <c r="BD1" s="3"/>
      <c r="BE1" s="4"/>
      <c r="BF1" s="3"/>
      <c r="BG1" s="4"/>
      <c r="BH1" s="3"/>
      <c r="BI1" s="4"/>
      <c r="BJ1" s="3"/>
      <c r="BK1" s="4"/>
      <c r="BL1" s="3"/>
      <c r="BM1" s="4"/>
      <c r="BN1" s="3"/>
      <c r="BO1" s="4"/>
      <c r="BP1" s="3"/>
      <c r="BQ1" s="4"/>
      <c r="BR1" s="3"/>
      <c r="BS1" s="4"/>
      <c r="BT1" s="3"/>
      <c r="BU1" s="4"/>
      <c r="BV1" s="3"/>
      <c r="BW1" s="4"/>
      <c r="BX1" s="3"/>
      <c r="BY1" s="4"/>
      <c r="BZ1" s="3"/>
      <c r="CA1" s="4"/>
      <c r="CB1" s="3"/>
      <c r="CC1" s="4"/>
      <c r="CD1" s="3"/>
      <c r="CE1" s="4"/>
      <c r="CF1" s="3"/>
      <c r="CG1" s="4"/>
      <c r="CH1" s="3"/>
      <c r="CI1" s="4"/>
      <c r="CJ1" s="3"/>
      <c r="CK1" s="4"/>
      <c r="CL1" s="3"/>
      <c r="CM1" s="4"/>
      <c r="CN1" s="3"/>
      <c r="CO1" s="4"/>
      <c r="CP1" s="3"/>
      <c r="CQ1" s="4"/>
      <c r="CR1" s="3"/>
      <c r="CS1" s="4"/>
      <c r="CT1" s="3"/>
      <c r="CU1" s="4"/>
      <c r="CV1" s="3"/>
      <c r="CW1" s="4"/>
      <c r="CX1" s="3"/>
      <c r="CY1" s="4"/>
      <c r="CZ1" s="3"/>
      <c r="DA1" s="4"/>
      <c r="DB1" s="3"/>
      <c r="DC1" s="4"/>
      <c r="DD1" s="3"/>
      <c r="DE1" s="4"/>
      <c r="DF1" s="3"/>
      <c r="DG1" s="4"/>
      <c r="DH1" s="3"/>
      <c r="DI1" s="4"/>
      <c r="DJ1" s="3"/>
      <c r="DK1" s="4"/>
      <c r="DL1" s="3"/>
      <c r="DM1" s="4"/>
    </row>
    <row r="2" spans="1:117">
      <c r="A2" s="266"/>
      <c r="B2" s="267"/>
      <c r="C2" s="268"/>
      <c r="D2" s="5"/>
      <c r="E2" s="6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6"/>
      <c r="AD2" s="5"/>
      <c r="AE2" s="6"/>
      <c r="AF2" s="5"/>
      <c r="AG2" s="6"/>
      <c r="AH2" s="5"/>
      <c r="AI2" s="6"/>
      <c r="AJ2" s="5"/>
      <c r="AK2" s="6"/>
      <c r="AL2" s="5"/>
      <c r="AM2" s="6"/>
      <c r="AN2" s="5"/>
      <c r="AO2" s="6"/>
      <c r="AP2" s="5"/>
      <c r="AQ2" s="6"/>
      <c r="AR2" s="5"/>
      <c r="AS2" s="6"/>
      <c r="AT2" s="5"/>
      <c r="AU2" s="6"/>
      <c r="AV2" s="5"/>
      <c r="AW2" s="6"/>
      <c r="AX2" s="5"/>
      <c r="AY2" s="6"/>
      <c r="AZ2" s="5"/>
      <c r="BA2" s="6"/>
      <c r="BB2" s="5"/>
      <c r="BC2" s="6"/>
      <c r="BD2" s="5"/>
      <c r="BE2" s="6"/>
      <c r="BF2" s="5"/>
      <c r="BG2" s="6"/>
      <c r="BH2" s="5"/>
      <c r="BI2" s="6"/>
      <c r="BJ2" s="5"/>
      <c r="BK2" s="6"/>
      <c r="BL2" s="5"/>
      <c r="BM2" s="6"/>
      <c r="BN2" s="5"/>
      <c r="BO2" s="6"/>
      <c r="BP2" s="5"/>
      <c r="BQ2" s="6"/>
      <c r="BR2" s="5"/>
      <c r="BS2" s="6"/>
      <c r="BT2" s="5"/>
      <c r="BU2" s="6"/>
      <c r="BV2" s="5"/>
      <c r="BW2" s="6"/>
      <c r="BX2" s="5"/>
      <c r="BY2" s="6"/>
      <c r="BZ2" s="5"/>
      <c r="CA2" s="6"/>
      <c r="CB2" s="5"/>
      <c r="CC2" s="6"/>
      <c r="CD2" s="5"/>
      <c r="CE2" s="6"/>
      <c r="CF2" s="5"/>
      <c r="CG2" s="6"/>
      <c r="CH2" s="5"/>
      <c r="CI2" s="6"/>
      <c r="CJ2" s="5"/>
      <c r="CK2" s="6"/>
      <c r="CL2" s="5"/>
      <c r="CM2" s="6"/>
      <c r="CN2" s="5"/>
      <c r="CO2" s="6"/>
      <c r="CP2" s="5"/>
      <c r="CQ2" s="6"/>
      <c r="CR2" s="5"/>
      <c r="CS2" s="6"/>
      <c r="CT2" s="5"/>
      <c r="CU2" s="6"/>
      <c r="CV2" s="5"/>
      <c r="CW2" s="6"/>
      <c r="CX2" s="5"/>
      <c r="CY2" s="6"/>
      <c r="CZ2" s="5"/>
      <c r="DA2" s="6"/>
      <c r="DB2" s="5"/>
      <c r="DC2" s="6"/>
      <c r="DD2" s="5"/>
      <c r="DE2" s="6"/>
      <c r="DF2" s="5"/>
      <c r="DG2" s="6"/>
      <c r="DH2" s="5"/>
      <c r="DI2" s="6"/>
      <c r="DJ2" s="5"/>
      <c r="DK2" s="6"/>
      <c r="DL2" s="5"/>
      <c r="DM2" s="6"/>
    </row>
    <row r="3" spans="1:117" ht="15.5">
      <c r="A3" s="11"/>
      <c r="B3" s="12"/>
      <c r="C3" s="13"/>
      <c r="D3" s="14"/>
      <c r="E3" s="15"/>
      <c r="F3" s="14"/>
      <c r="G3" s="15"/>
      <c r="H3" s="14"/>
      <c r="I3" s="15"/>
      <c r="J3" s="14"/>
      <c r="K3" s="15"/>
      <c r="L3" s="14"/>
      <c r="M3" s="15"/>
      <c r="N3" s="14"/>
      <c r="O3" s="15"/>
      <c r="P3" s="14"/>
      <c r="Q3" s="15"/>
      <c r="R3" s="14"/>
      <c r="S3" s="15"/>
      <c r="T3" s="14"/>
      <c r="U3" s="15"/>
      <c r="V3" s="14"/>
      <c r="W3" s="15"/>
      <c r="X3" s="14"/>
      <c r="Y3" s="15"/>
      <c r="Z3" s="14"/>
      <c r="AA3" s="15"/>
      <c r="AB3" s="14"/>
      <c r="AC3" s="15"/>
      <c r="AD3" s="14"/>
      <c r="AE3" s="15"/>
      <c r="AF3" s="14"/>
      <c r="AG3" s="15"/>
      <c r="AH3" s="14"/>
      <c r="AI3" s="15"/>
      <c r="AJ3" s="14"/>
      <c r="AK3" s="15"/>
      <c r="AL3" s="14"/>
      <c r="AM3" s="15"/>
      <c r="AN3" s="14"/>
      <c r="AO3" s="15"/>
      <c r="AP3" s="14"/>
      <c r="AQ3" s="15"/>
      <c r="AR3" s="14"/>
      <c r="AS3" s="15"/>
      <c r="AT3" s="14"/>
      <c r="AU3" s="15"/>
      <c r="AV3" s="14"/>
      <c r="AW3" s="15"/>
      <c r="AX3" s="14"/>
      <c r="AY3" s="15"/>
      <c r="AZ3" s="14"/>
      <c r="BA3" s="15"/>
      <c r="BB3" s="14"/>
      <c r="BC3" s="15"/>
      <c r="BD3" s="14"/>
      <c r="BE3" s="15"/>
      <c r="BF3" s="14"/>
      <c r="BG3" s="15"/>
      <c r="BH3" s="14"/>
      <c r="BI3" s="15"/>
      <c r="BJ3" s="14"/>
      <c r="BK3" s="15"/>
      <c r="BL3" s="14"/>
      <c r="BM3" s="15"/>
      <c r="BN3" s="14"/>
      <c r="BO3" s="15"/>
      <c r="BP3" s="14"/>
      <c r="BQ3" s="15"/>
      <c r="BR3" s="14"/>
      <c r="BS3" s="15"/>
      <c r="BT3" s="14"/>
      <c r="BU3" s="15"/>
      <c r="BV3" s="14"/>
      <c r="BW3" s="15"/>
      <c r="BX3" s="14"/>
      <c r="BY3" s="15"/>
      <c r="BZ3" s="14"/>
      <c r="CA3" s="15"/>
      <c r="CB3" s="14"/>
      <c r="CC3" s="15"/>
      <c r="CD3" s="14"/>
      <c r="CE3" s="15"/>
      <c r="CF3" s="14"/>
      <c r="CG3" s="15"/>
      <c r="CH3" s="14"/>
      <c r="CI3" s="15"/>
      <c r="CJ3" s="14"/>
      <c r="CK3" s="15"/>
      <c r="CL3" s="14"/>
      <c r="CM3" s="15"/>
      <c r="CN3" s="14"/>
      <c r="CO3" s="15"/>
      <c r="CP3" s="14"/>
      <c r="CQ3" s="15"/>
      <c r="CR3" s="14"/>
      <c r="CS3" s="15"/>
      <c r="CT3" s="14"/>
      <c r="CU3" s="15"/>
      <c r="CV3" s="14"/>
      <c r="CW3" s="15"/>
      <c r="CX3" s="14"/>
      <c r="CY3" s="15"/>
      <c r="CZ3" s="14"/>
      <c r="DA3" s="15"/>
      <c r="DB3" s="14"/>
      <c r="DC3" s="15"/>
      <c r="DD3" s="14"/>
      <c r="DE3" s="15"/>
      <c r="DF3" s="14"/>
      <c r="DG3" s="15"/>
      <c r="DH3" s="14"/>
      <c r="DI3" s="15"/>
      <c r="DJ3" s="14"/>
      <c r="DK3" s="15"/>
      <c r="DL3" s="14"/>
      <c r="DM3" s="15"/>
    </row>
    <row r="4" spans="1:117">
      <c r="B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</row>
    <row r="5" spans="1:117">
      <c r="A5" s="11"/>
    </row>
    <row r="6" spans="1:117">
      <c r="A6" s="263"/>
      <c r="B6" s="264"/>
      <c r="C6" s="265"/>
      <c r="D6" s="1"/>
      <c r="E6" s="2"/>
      <c r="F6" s="3"/>
      <c r="G6" s="2"/>
      <c r="H6" s="3"/>
      <c r="I6" s="2"/>
      <c r="J6" s="3"/>
      <c r="K6" s="2"/>
      <c r="L6" s="3"/>
      <c r="M6" s="2"/>
      <c r="N6" s="3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4"/>
      <c r="AN6" s="3"/>
      <c r="AO6" s="4"/>
      <c r="AP6" s="3"/>
      <c r="AQ6" s="4"/>
      <c r="AR6" s="3"/>
      <c r="AS6" s="4"/>
      <c r="AT6" s="3"/>
      <c r="AU6" s="4"/>
      <c r="AV6" s="3"/>
      <c r="AW6" s="4"/>
      <c r="AX6" s="3"/>
      <c r="AY6" s="4"/>
      <c r="AZ6" s="3"/>
      <c r="BA6" s="4"/>
      <c r="BB6" s="3"/>
      <c r="BC6" s="4"/>
      <c r="BD6" s="3"/>
      <c r="BE6" s="4"/>
      <c r="BF6" s="3"/>
      <c r="BG6" s="4"/>
      <c r="BH6" s="3"/>
      <c r="BI6" s="4"/>
      <c r="BJ6" s="3"/>
      <c r="BK6" s="4"/>
      <c r="BL6" s="3"/>
      <c r="BM6" s="4"/>
      <c r="BN6" s="3"/>
      <c r="BO6" s="4"/>
      <c r="BP6" s="3"/>
      <c r="BQ6" s="4"/>
      <c r="BR6" s="3"/>
      <c r="BS6" s="4"/>
      <c r="BT6" s="3"/>
      <c r="BU6" s="4"/>
      <c r="BV6" s="3"/>
      <c r="BW6" s="4"/>
      <c r="BX6" s="3"/>
      <c r="BY6" s="4"/>
      <c r="BZ6" s="3"/>
      <c r="CA6" s="4"/>
      <c r="CB6" s="3"/>
      <c r="CC6" s="4"/>
      <c r="CD6" s="3"/>
      <c r="CE6" s="4"/>
      <c r="CF6" s="3"/>
      <c r="CG6" s="4"/>
      <c r="CH6" s="3"/>
      <c r="CI6" s="4"/>
      <c r="CJ6" s="3"/>
      <c r="CK6" s="4"/>
      <c r="CL6" s="3"/>
      <c r="CM6" s="4"/>
      <c r="CN6" s="3"/>
      <c r="CO6" s="4"/>
      <c r="CP6" s="3"/>
      <c r="CQ6" s="4"/>
      <c r="CR6" s="3"/>
      <c r="CS6" s="4"/>
      <c r="CT6" s="3"/>
      <c r="CU6" s="4"/>
      <c r="CV6" s="3"/>
      <c r="CW6" s="4"/>
      <c r="CX6" s="3"/>
      <c r="CY6" s="4"/>
      <c r="CZ6" s="3"/>
      <c r="DA6" s="4"/>
      <c r="DB6" s="3"/>
      <c r="DC6" s="4"/>
      <c r="DD6" s="3"/>
      <c r="DE6" s="4"/>
      <c r="DF6" s="3"/>
      <c r="DG6" s="4"/>
      <c r="DH6" s="3"/>
      <c r="DI6" s="4"/>
      <c r="DJ6" s="3"/>
      <c r="DK6" s="4"/>
      <c r="DL6" s="3"/>
      <c r="DM6" s="4"/>
    </row>
    <row r="7" spans="1:117">
      <c r="A7" s="266"/>
      <c r="B7" s="267"/>
      <c r="C7" s="268"/>
      <c r="D7" s="5"/>
      <c r="E7" s="6"/>
      <c r="F7" s="5"/>
      <c r="G7" s="6"/>
      <c r="H7" s="5"/>
      <c r="I7" s="6"/>
      <c r="J7" s="5"/>
      <c r="K7" s="6"/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5"/>
      <c r="AA7" s="6"/>
      <c r="AB7" s="5"/>
      <c r="AC7" s="6"/>
      <c r="AD7" s="5"/>
      <c r="AE7" s="6"/>
      <c r="AF7" s="5"/>
      <c r="AG7" s="6"/>
      <c r="AH7" s="5"/>
      <c r="AI7" s="6"/>
      <c r="AJ7" s="5"/>
      <c r="AK7" s="6"/>
      <c r="AL7" s="5"/>
      <c r="AM7" s="6"/>
      <c r="AN7" s="5"/>
      <c r="AO7" s="6"/>
      <c r="AP7" s="5"/>
      <c r="AQ7" s="6"/>
      <c r="AR7" s="5"/>
      <c r="AS7" s="6"/>
      <c r="AT7" s="5"/>
      <c r="AU7" s="6"/>
      <c r="AV7" s="5"/>
      <c r="AW7" s="6"/>
      <c r="AX7" s="5"/>
      <c r="AY7" s="6"/>
      <c r="AZ7" s="5"/>
      <c r="BA7" s="6"/>
      <c r="BB7" s="5"/>
      <c r="BC7" s="6"/>
      <c r="BD7" s="5"/>
      <c r="BE7" s="6"/>
      <c r="BF7" s="5"/>
      <c r="BG7" s="6"/>
      <c r="BH7" s="5"/>
      <c r="BI7" s="6"/>
      <c r="BJ7" s="5"/>
      <c r="BK7" s="6"/>
      <c r="BL7" s="5"/>
      <c r="BM7" s="6"/>
      <c r="BN7" s="5"/>
      <c r="BO7" s="6"/>
      <c r="BP7" s="5"/>
      <c r="BQ7" s="6"/>
      <c r="BR7" s="5"/>
      <c r="BS7" s="6"/>
      <c r="BT7" s="5"/>
      <c r="BU7" s="6"/>
      <c r="BV7" s="5"/>
      <c r="BW7" s="6"/>
      <c r="BX7" s="5"/>
      <c r="BY7" s="6"/>
      <c r="BZ7" s="5"/>
      <c r="CA7" s="6"/>
      <c r="CB7" s="5"/>
      <c r="CC7" s="6"/>
      <c r="CD7" s="5"/>
      <c r="CE7" s="6"/>
      <c r="CF7" s="5"/>
      <c r="CG7" s="6"/>
      <c r="CH7" s="5"/>
      <c r="CI7" s="6"/>
      <c r="CJ7" s="5"/>
      <c r="CK7" s="6"/>
      <c r="CL7" s="5"/>
      <c r="CM7" s="6"/>
      <c r="CN7" s="5"/>
      <c r="CO7" s="6"/>
      <c r="CP7" s="5"/>
      <c r="CQ7" s="6"/>
      <c r="CR7" s="5"/>
      <c r="CS7" s="6"/>
      <c r="CT7" s="5"/>
      <c r="CU7" s="6"/>
      <c r="CV7" s="5"/>
      <c r="CW7" s="6"/>
      <c r="CX7" s="5"/>
      <c r="CY7" s="6"/>
      <c r="CZ7" s="5"/>
      <c r="DA7" s="6"/>
      <c r="DB7" s="5"/>
      <c r="DC7" s="6"/>
      <c r="DD7" s="5"/>
      <c r="DE7" s="6"/>
      <c r="DF7" s="5"/>
      <c r="DG7" s="6"/>
      <c r="DH7" s="5"/>
      <c r="DI7" s="6"/>
      <c r="DJ7" s="5"/>
      <c r="DK7" s="6"/>
      <c r="DL7" s="5"/>
      <c r="DM7" s="6"/>
    </row>
    <row r="8" spans="1:117" ht="15.5">
      <c r="A8" s="11"/>
      <c r="B8" s="12"/>
      <c r="C8" s="13"/>
      <c r="D8" s="14"/>
      <c r="E8" s="15"/>
      <c r="F8" s="14"/>
      <c r="G8" s="15"/>
      <c r="H8" s="14"/>
      <c r="I8" s="15"/>
      <c r="J8" s="14"/>
      <c r="K8" s="15"/>
      <c r="L8" s="14"/>
      <c r="M8" s="15"/>
      <c r="N8" s="14"/>
      <c r="O8" s="15"/>
      <c r="P8" s="14"/>
      <c r="Q8" s="15"/>
      <c r="R8" s="14"/>
      <c r="S8" s="15"/>
      <c r="T8" s="14"/>
      <c r="U8" s="15"/>
      <c r="V8" s="14"/>
      <c r="W8" s="15"/>
      <c r="X8" s="14"/>
      <c r="Y8" s="15"/>
      <c r="Z8" s="14"/>
      <c r="AA8" s="15"/>
      <c r="AB8" s="14"/>
      <c r="AC8" s="15"/>
      <c r="AD8" s="14"/>
      <c r="AE8" s="15"/>
      <c r="AF8" s="14"/>
      <c r="AG8" s="15"/>
      <c r="AH8" s="14"/>
      <c r="AI8" s="15"/>
      <c r="AJ8" s="14"/>
      <c r="AK8" s="15"/>
      <c r="AL8" s="14"/>
      <c r="AM8" s="15"/>
      <c r="AN8" s="14"/>
      <c r="AO8" s="15"/>
      <c r="AP8" s="14"/>
      <c r="AQ8" s="15"/>
      <c r="AR8" s="14"/>
      <c r="AS8" s="15"/>
      <c r="AT8" s="14"/>
      <c r="AU8" s="15"/>
      <c r="AV8" s="14"/>
      <c r="AW8" s="15"/>
      <c r="AX8" s="14"/>
      <c r="AY8" s="15"/>
      <c r="AZ8" s="14"/>
      <c r="BA8" s="15"/>
      <c r="BB8" s="14"/>
      <c r="BC8" s="15"/>
      <c r="BD8" s="14"/>
      <c r="BE8" s="15"/>
      <c r="BF8" s="14"/>
      <c r="BG8" s="15"/>
      <c r="BH8" s="14"/>
      <c r="BI8" s="15"/>
      <c r="BJ8" s="14"/>
      <c r="BK8" s="15"/>
      <c r="BL8" s="14"/>
      <c r="BM8" s="15"/>
      <c r="BN8" s="14"/>
      <c r="BO8" s="15"/>
      <c r="BP8" s="14"/>
      <c r="BQ8" s="15"/>
      <c r="BR8" s="14"/>
      <c r="BS8" s="15"/>
      <c r="BT8" s="14"/>
      <c r="BU8" s="15"/>
      <c r="BV8" s="14"/>
      <c r="BW8" s="15"/>
      <c r="BX8" s="14"/>
      <c r="BY8" s="15"/>
      <c r="BZ8" s="14"/>
      <c r="CA8" s="15"/>
      <c r="CB8" s="14"/>
      <c r="CC8" s="15"/>
      <c r="CD8" s="14"/>
      <c r="CE8" s="15"/>
      <c r="CF8" s="14"/>
      <c r="CG8" s="15"/>
      <c r="CH8" s="14"/>
      <c r="CI8" s="15"/>
      <c r="CJ8" s="14"/>
      <c r="CK8" s="15"/>
      <c r="CL8" s="14"/>
      <c r="CM8" s="15"/>
      <c r="CN8" s="14"/>
      <c r="CO8" s="15"/>
      <c r="CP8" s="14"/>
      <c r="CQ8" s="15"/>
      <c r="CR8" s="14"/>
      <c r="CS8" s="15"/>
      <c r="CT8" s="14"/>
      <c r="CU8" s="15"/>
      <c r="CV8" s="14"/>
      <c r="CW8" s="15"/>
      <c r="CX8" s="14"/>
      <c r="CY8" s="15"/>
      <c r="CZ8" s="14"/>
      <c r="DA8" s="15"/>
      <c r="DB8" s="14"/>
      <c r="DC8" s="15"/>
      <c r="DD8" s="14"/>
      <c r="DE8" s="15"/>
      <c r="DF8" s="14"/>
      <c r="DG8" s="15"/>
      <c r="DH8" s="14"/>
      <c r="DI8" s="15"/>
      <c r="DJ8" s="14"/>
      <c r="DK8" s="15"/>
      <c r="DL8" s="14"/>
      <c r="DM8" s="15"/>
    </row>
    <row r="9" spans="1:117"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</row>
    <row r="10" spans="1:117">
      <c r="A10" s="11"/>
    </row>
    <row r="11" spans="1:117">
      <c r="A11" s="263"/>
      <c r="B11" s="264"/>
      <c r="C11" s="265"/>
      <c r="D11" s="1"/>
      <c r="E11" s="2"/>
      <c r="F11" s="3"/>
      <c r="G11" s="2"/>
      <c r="H11" s="3"/>
      <c r="I11" s="2"/>
      <c r="J11" s="3"/>
      <c r="K11" s="2"/>
      <c r="L11" s="3"/>
      <c r="M11" s="2"/>
      <c r="N11" s="3"/>
      <c r="O11" s="2"/>
      <c r="P11" s="3"/>
      <c r="Q11" s="2"/>
      <c r="R11" s="3"/>
      <c r="S11" s="2"/>
      <c r="T11" s="3"/>
      <c r="U11" s="2"/>
      <c r="V11" s="3"/>
      <c r="W11" s="2"/>
      <c r="X11" s="3"/>
      <c r="Y11" s="2"/>
      <c r="Z11" s="3"/>
      <c r="AA11" s="2"/>
      <c r="AB11" s="3"/>
      <c r="AC11" s="2"/>
      <c r="AD11" s="3"/>
      <c r="AE11" s="2"/>
      <c r="AF11" s="3"/>
      <c r="AG11" s="2"/>
      <c r="AH11" s="3"/>
      <c r="AI11" s="2"/>
      <c r="AJ11" s="3"/>
      <c r="AK11" s="2"/>
      <c r="AL11" s="3"/>
      <c r="AM11" s="4"/>
      <c r="AN11" s="3"/>
      <c r="AO11" s="4"/>
      <c r="AP11" s="3"/>
      <c r="AQ11" s="4"/>
      <c r="AR11" s="3"/>
      <c r="AS11" s="4"/>
      <c r="AT11" s="3"/>
      <c r="AU11" s="4"/>
      <c r="AV11" s="3"/>
      <c r="AW11" s="4"/>
      <c r="AX11" s="3"/>
      <c r="AY11" s="4"/>
      <c r="AZ11" s="3"/>
      <c r="BA11" s="4"/>
      <c r="BB11" s="3"/>
      <c r="BC11" s="4"/>
      <c r="BD11" s="3"/>
      <c r="BE11" s="4"/>
      <c r="BF11" s="3"/>
      <c r="BG11" s="4"/>
      <c r="BH11" s="3"/>
      <c r="BI11" s="4"/>
      <c r="BJ11" s="3"/>
      <c r="BK11" s="4"/>
      <c r="BL11" s="3"/>
      <c r="BM11" s="4"/>
      <c r="BN11" s="3"/>
      <c r="BO11" s="4"/>
      <c r="BP11" s="3"/>
      <c r="BQ11" s="4"/>
      <c r="BR11" s="3"/>
      <c r="BS11" s="4"/>
      <c r="BT11" s="3"/>
      <c r="BU11" s="4"/>
      <c r="BV11" s="3"/>
      <c r="BW11" s="4"/>
      <c r="BX11" s="3"/>
      <c r="BY11" s="4"/>
      <c r="BZ11" s="3"/>
      <c r="CA11" s="4"/>
      <c r="CB11" s="3"/>
      <c r="CC11" s="4"/>
      <c r="CD11" s="3"/>
      <c r="CE11" s="4"/>
      <c r="CF11" s="3"/>
      <c r="CG11" s="4"/>
      <c r="CH11" s="3"/>
      <c r="CI11" s="4"/>
      <c r="CJ11" s="3"/>
      <c r="CK11" s="4"/>
      <c r="CL11" s="3"/>
      <c r="CM11" s="4"/>
      <c r="CN11" s="3"/>
      <c r="CO11" s="4"/>
      <c r="CP11" s="3"/>
      <c r="CQ11" s="4"/>
      <c r="CR11" s="3"/>
      <c r="CS11" s="4"/>
      <c r="CT11" s="3"/>
      <c r="CU11" s="4"/>
      <c r="CV11" s="3"/>
      <c r="CW11" s="4"/>
      <c r="CX11" s="3"/>
      <c r="CY11" s="4"/>
      <c r="CZ11" s="3"/>
      <c r="DA11" s="4"/>
      <c r="DB11" s="3"/>
      <c r="DC11" s="4"/>
      <c r="DD11" s="3"/>
      <c r="DE11" s="4"/>
      <c r="DF11" s="3"/>
      <c r="DG11" s="4"/>
      <c r="DH11" s="3"/>
      <c r="DI11" s="4"/>
      <c r="DJ11" s="3"/>
      <c r="DK11" s="4"/>
      <c r="DL11" s="3"/>
      <c r="DM11" s="4"/>
    </row>
    <row r="12" spans="1:117">
      <c r="A12" s="266"/>
      <c r="B12" s="267"/>
      <c r="C12" s="268"/>
      <c r="D12" s="5"/>
      <c r="E12" s="6"/>
      <c r="F12" s="5"/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  <c r="AN12" s="5"/>
      <c r="AO12" s="6"/>
      <c r="AP12" s="5"/>
      <c r="AQ12" s="6"/>
      <c r="AR12" s="5"/>
      <c r="AS12" s="6"/>
      <c r="AT12" s="5"/>
      <c r="AU12" s="6"/>
      <c r="AV12" s="5"/>
      <c r="AW12" s="6"/>
      <c r="AX12" s="5"/>
      <c r="AY12" s="6"/>
      <c r="AZ12" s="5"/>
      <c r="BA12" s="6"/>
      <c r="BB12" s="5"/>
      <c r="BC12" s="6"/>
      <c r="BD12" s="5"/>
      <c r="BE12" s="6"/>
      <c r="BF12" s="5"/>
      <c r="BG12" s="6"/>
      <c r="BH12" s="5"/>
      <c r="BI12" s="6"/>
      <c r="BJ12" s="5"/>
      <c r="BK12" s="6"/>
      <c r="BL12" s="5"/>
      <c r="BM12" s="6"/>
      <c r="BN12" s="5"/>
      <c r="BO12" s="6"/>
      <c r="BP12" s="5"/>
      <c r="BQ12" s="6"/>
      <c r="BR12" s="5"/>
      <c r="BS12" s="6"/>
      <c r="BT12" s="5"/>
      <c r="BU12" s="6"/>
      <c r="BV12" s="5"/>
      <c r="BW12" s="6"/>
      <c r="BX12" s="5"/>
      <c r="BY12" s="6"/>
      <c r="BZ12" s="5"/>
      <c r="CA12" s="6"/>
      <c r="CB12" s="5"/>
      <c r="CC12" s="6"/>
      <c r="CD12" s="5"/>
      <c r="CE12" s="6"/>
      <c r="CF12" s="5"/>
      <c r="CG12" s="6"/>
      <c r="CH12" s="5"/>
      <c r="CI12" s="6"/>
      <c r="CJ12" s="5"/>
      <c r="CK12" s="6"/>
      <c r="CL12" s="5"/>
      <c r="CM12" s="6"/>
      <c r="CN12" s="5"/>
      <c r="CO12" s="6"/>
      <c r="CP12" s="5"/>
      <c r="CQ12" s="6"/>
      <c r="CR12" s="5"/>
      <c r="CS12" s="6"/>
      <c r="CT12" s="5"/>
      <c r="CU12" s="6"/>
      <c r="CV12" s="5"/>
      <c r="CW12" s="6"/>
      <c r="CX12" s="5"/>
      <c r="CY12" s="6"/>
      <c r="CZ12" s="5"/>
      <c r="DA12" s="6"/>
      <c r="DB12" s="5"/>
      <c r="DC12" s="6"/>
      <c r="DD12" s="5"/>
      <c r="DE12" s="6"/>
      <c r="DF12" s="5"/>
      <c r="DG12" s="6"/>
      <c r="DH12" s="5"/>
      <c r="DI12" s="6"/>
      <c r="DJ12" s="5"/>
      <c r="DK12" s="6"/>
      <c r="DL12" s="5"/>
      <c r="DM12" s="6"/>
    </row>
    <row r="13" spans="1:117" ht="15.5">
      <c r="A13" s="11"/>
      <c r="B13" s="12"/>
      <c r="C13" s="13"/>
      <c r="D13" s="14"/>
      <c r="E13" s="15"/>
      <c r="F13" s="14"/>
      <c r="G13" s="15"/>
      <c r="H13" s="14"/>
      <c r="I13" s="15"/>
      <c r="J13" s="14"/>
      <c r="K13" s="15"/>
      <c r="L13" s="14"/>
      <c r="M13" s="15"/>
      <c r="N13" s="14"/>
      <c r="O13" s="15"/>
      <c r="P13" s="14"/>
      <c r="Q13" s="15"/>
      <c r="R13" s="14"/>
      <c r="S13" s="15"/>
      <c r="T13" s="14"/>
      <c r="U13" s="15"/>
      <c r="V13" s="14"/>
      <c r="W13" s="15"/>
      <c r="X13" s="14"/>
      <c r="Y13" s="15"/>
      <c r="Z13" s="14"/>
      <c r="AA13" s="15"/>
      <c r="AB13" s="14"/>
      <c r="AC13" s="15"/>
      <c r="AD13" s="14"/>
      <c r="AE13" s="15"/>
      <c r="AF13" s="14"/>
      <c r="AG13" s="15"/>
      <c r="AH13" s="14"/>
      <c r="AI13" s="15"/>
      <c r="AJ13" s="14"/>
      <c r="AK13" s="15"/>
      <c r="AL13" s="14"/>
      <c r="AM13" s="15"/>
      <c r="AN13" s="14"/>
      <c r="AO13" s="15"/>
      <c r="AP13" s="14"/>
      <c r="AQ13" s="15"/>
      <c r="AR13" s="14"/>
      <c r="AS13" s="15"/>
      <c r="AT13" s="14"/>
      <c r="AU13" s="15"/>
      <c r="AV13" s="14"/>
      <c r="AW13" s="15"/>
      <c r="AX13" s="14"/>
      <c r="AY13" s="15"/>
      <c r="AZ13" s="14"/>
      <c r="BA13" s="15"/>
      <c r="BB13" s="14"/>
      <c r="BC13" s="15"/>
      <c r="BD13" s="14"/>
      <c r="BE13" s="15"/>
      <c r="BF13" s="14"/>
      <c r="BG13" s="15"/>
      <c r="BH13" s="14"/>
      <c r="BI13" s="15"/>
      <c r="BJ13" s="14"/>
      <c r="BK13" s="15"/>
      <c r="BL13" s="14"/>
      <c r="BM13" s="15"/>
      <c r="BN13" s="14"/>
      <c r="BO13" s="15"/>
      <c r="BP13" s="14"/>
      <c r="BQ13" s="15"/>
      <c r="BR13" s="14"/>
      <c r="BS13" s="15"/>
      <c r="BT13" s="14"/>
      <c r="BU13" s="15"/>
      <c r="BV13" s="14"/>
      <c r="BW13" s="15"/>
      <c r="BX13" s="14"/>
      <c r="BY13" s="15"/>
      <c r="BZ13" s="14"/>
      <c r="CA13" s="15"/>
      <c r="CB13" s="14"/>
      <c r="CC13" s="15"/>
      <c r="CD13" s="14"/>
      <c r="CE13" s="15"/>
      <c r="CF13" s="14"/>
      <c r="CG13" s="15"/>
      <c r="CH13" s="14"/>
      <c r="CI13" s="15"/>
      <c r="CJ13" s="14"/>
      <c r="CK13" s="15"/>
      <c r="CL13" s="14"/>
      <c r="CM13" s="15"/>
      <c r="CN13" s="14"/>
      <c r="CO13" s="15"/>
      <c r="CP13" s="14"/>
      <c r="CQ13" s="15"/>
      <c r="CR13" s="14"/>
      <c r="CS13" s="15"/>
      <c r="CT13" s="14"/>
      <c r="CU13" s="15"/>
      <c r="CV13" s="14"/>
      <c r="CW13" s="15"/>
      <c r="CX13" s="14"/>
      <c r="CY13" s="15"/>
      <c r="CZ13" s="14"/>
      <c r="DA13" s="15"/>
      <c r="DB13" s="14"/>
      <c r="DC13" s="15"/>
      <c r="DD13" s="14"/>
      <c r="DE13" s="15"/>
      <c r="DF13" s="14"/>
      <c r="DG13" s="15"/>
      <c r="DH13" s="14"/>
      <c r="DI13" s="15"/>
      <c r="DJ13" s="14"/>
      <c r="DK13" s="15"/>
      <c r="DL13" s="14"/>
      <c r="DM13" s="15"/>
    </row>
    <row r="14" spans="1:117"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</row>
    <row r="15" spans="1:117">
      <c r="A15" s="11"/>
    </row>
    <row r="16" spans="1:117">
      <c r="A16" s="263"/>
      <c r="B16" s="264"/>
      <c r="C16" s="265"/>
      <c r="D16" s="1"/>
      <c r="E16" s="2"/>
      <c r="F16" s="3"/>
      <c r="G16" s="2"/>
      <c r="H16" s="3"/>
      <c r="I16" s="2"/>
      <c r="J16" s="3"/>
      <c r="K16" s="2"/>
      <c r="L16" s="3"/>
      <c r="M16" s="2"/>
      <c r="N16" s="3"/>
      <c r="O16" s="2"/>
      <c r="P16" s="3"/>
      <c r="Q16" s="2"/>
      <c r="R16" s="3"/>
      <c r="S16" s="2"/>
      <c r="T16" s="3"/>
      <c r="U16" s="2"/>
      <c r="V16" s="3"/>
      <c r="W16" s="2"/>
      <c r="X16" s="3"/>
      <c r="Y16" s="2"/>
      <c r="Z16" s="3"/>
      <c r="AA16" s="2"/>
      <c r="AB16" s="3"/>
      <c r="AC16" s="2"/>
      <c r="AD16" s="3"/>
      <c r="AE16" s="2"/>
      <c r="AF16" s="3"/>
      <c r="AG16" s="2"/>
      <c r="AH16" s="3"/>
      <c r="AI16" s="2"/>
      <c r="AJ16" s="3"/>
      <c r="AK16" s="2"/>
      <c r="AL16" s="3"/>
      <c r="AM16" s="4"/>
      <c r="AN16" s="3"/>
      <c r="AO16" s="4"/>
      <c r="AP16" s="3"/>
      <c r="AQ16" s="4"/>
      <c r="AR16" s="3"/>
      <c r="AS16" s="4"/>
      <c r="AT16" s="3"/>
      <c r="AU16" s="4"/>
      <c r="AV16" s="3"/>
      <c r="AW16" s="4"/>
      <c r="AX16" s="3"/>
      <c r="AY16" s="4"/>
      <c r="AZ16" s="3"/>
      <c r="BA16" s="4"/>
      <c r="BB16" s="3"/>
      <c r="BC16" s="4"/>
      <c r="BD16" s="3"/>
      <c r="BE16" s="4"/>
      <c r="BF16" s="3"/>
      <c r="BG16" s="4"/>
      <c r="BH16" s="3"/>
      <c r="BI16" s="4"/>
      <c r="BJ16" s="3"/>
      <c r="BK16" s="4"/>
      <c r="BL16" s="3"/>
      <c r="BM16" s="4"/>
      <c r="BN16" s="3"/>
      <c r="BO16" s="4"/>
      <c r="BP16" s="3"/>
      <c r="BQ16" s="4"/>
      <c r="BR16" s="3"/>
      <c r="BS16" s="4"/>
      <c r="BT16" s="3"/>
      <c r="BU16" s="4"/>
      <c r="BV16" s="3"/>
      <c r="BW16" s="4"/>
      <c r="BX16" s="3"/>
      <c r="BY16" s="4"/>
      <c r="BZ16" s="3"/>
      <c r="CA16" s="4"/>
      <c r="CB16" s="3"/>
      <c r="CC16" s="4"/>
      <c r="CD16" s="3"/>
      <c r="CE16" s="4"/>
      <c r="CF16" s="3"/>
      <c r="CG16" s="4"/>
      <c r="CH16" s="3"/>
      <c r="CI16" s="4"/>
      <c r="CJ16" s="3"/>
      <c r="CK16" s="4"/>
      <c r="CL16" s="3"/>
      <c r="CM16" s="4"/>
      <c r="CN16" s="3"/>
      <c r="CO16" s="4"/>
      <c r="CP16" s="3"/>
      <c r="CQ16" s="4"/>
      <c r="CR16" s="3"/>
      <c r="CS16" s="4"/>
      <c r="CT16" s="3"/>
      <c r="CU16" s="4"/>
      <c r="CV16" s="3"/>
      <c r="CW16" s="4"/>
      <c r="CX16" s="3"/>
      <c r="CY16" s="4"/>
      <c r="CZ16" s="3"/>
      <c r="DA16" s="4"/>
      <c r="DB16" s="3"/>
      <c r="DC16" s="4"/>
      <c r="DD16" s="3"/>
      <c r="DE16" s="4"/>
      <c r="DF16" s="3"/>
      <c r="DG16" s="4"/>
      <c r="DH16" s="3"/>
      <c r="DI16" s="4"/>
      <c r="DJ16" s="3"/>
      <c r="DK16" s="4"/>
      <c r="DL16" s="3"/>
      <c r="DM16" s="4"/>
    </row>
    <row r="17" spans="1:117">
      <c r="A17" s="266"/>
      <c r="B17" s="267"/>
      <c r="C17" s="268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5"/>
      <c r="S17" s="6"/>
      <c r="T17" s="5"/>
      <c r="U17" s="6"/>
      <c r="V17" s="5"/>
      <c r="W17" s="6"/>
      <c r="X17" s="5"/>
      <c r="Y17" s="6"/>
      <c r="Z17" s="5"/>
      <c r="AA17" s="6"/>
      <c r="AB17" s="5"/>
      <c r="AC17" s="6"/>
      <c r="AD17" s="5"/>
      <c r="AE17" s="6"/>
      <c r="AF17" s="5"/>
      <c r="AG17" s="6"/>
      <c r="AH17" s="5"/>
      <c r="AI17" s="6"/>
      <c r="AJ17" s="5"/>
      <c r="AK17" s="6"/>
      <c r="AL17" s="5"/>
      <c r="AM17" s="6"/>
      <c r="AN17" s="5"/>
      <c r="AO17" s="6"/>
      <c r="AP17" s="5"/>
      <c r="AQ17" s="6"/>
      <c r="AR17" s="5"/>
      <c r="AS17" s="6"/>
      <c r="AT17" s="5"/>
      <c r="AU17" s="6"/>
      <c r="AV17" s="5"/>
      <c r="AW17" s="6"/>
      <c r="AX17" s="5"/>
      <c r="AY17" s="6"/>
      <c r="AZ17" s="5"/>
      <c r="BA17" s="6"/>
      <c r="BB17" s="5"/>
      <c r="BC17" s="6"/>
      <c r="BD17" s="5"/>
      <c r="BE17" s="6"/>
      <c r="BF17" s="5"/>
      <c r="BG17" s="6"/>
      <c r="BH17" s="5"/>
      <c r="BI17" s="6"/>
      <c r="BJ17" s="5"/>
      <c r="BK17" s="6"/>
      <c r="BL17" s="5"/>
      <c r="BM17" s="6"/>
      <c r="BN17" s="5"/>
      <c r="BO17" s="6"/>
      <c r="BP17" s="5"/>
      <c r="BQ17" s="6"/>
      <c r="BR17" s="5"/>
      <c r="BS17" s="6"/>
      <c r="BT17" s="5"/>
      <c r="BU17" s="6"/>
      <c r="BV17" s="5"/>
      <c r="BW17" s="6"/>
      <c r="BX17" s="5"/>
      <c r="BY17" s="6"/>
      <c r="BZ17" s="5"/>
      <c r="CA17" s="6"/>
      <c r="CB17" s="5"/>
      <c r="CC17" s="6"/>
      <c r="CD17" s="5"/>
      <c r="CE17" s="6"/>
      <c r="CF17" s="5"/>
      <c r="CG17" s="6"/>
      <c r="CH17" s="5"/>
      <c r="CI17" s="6"/>
      <c r="CJ17" s="5"/>
      <c r="CK17" s="6"/>
      <c r="CL17" s="5"/>
      <c r="CM17" s="6"/>
      <c r="CN17" s="5"/>
      <c r="CO17" s="6"/>
      <c r="CP17" s="5"/>
      <c r="CQ17" s="6"/>
      <c r="CR17" s="5"/>
      <c r="CS17" s="6"/>
      <c r="CT17" s="5"/>
      <c r="CU17" s="6"/>
      <c r="CV17" s="5"/>
      <c r="CW17" s="6"/>
      <c r="CX17" s="5"/>
      <c r="CY17" s="6"/>
      <c r="CZ17" s="5"/>
      <c r="DA17" s="6"/>
      <c r="DB17" s="5"/>
      <c r="DC17" s="6"/>
      <c r="DD17" s="5"/>
      <c r="DE17" s="6"/>
      <c r="DF17" s="5"/>
      <c r="DG17" s="6"/>
      <c r="DH17" s="5"/>
      <c r="DI17" s="6"/>
      <c r="DJ17" s="5"/>
      <c r="DK17" s="6"/>
      <c r="DL17" s="5"/>
      <c r="DM17" s="6"/>
    </row>
    <row r="18" spans="1:117" ht="15.5">
      <c r="A18" s="11"/>
      <c r="B18" s="12"/>
      <c r="C18" s="13"/>
      <c r="D18" s="14"/>
      <c r="E18" s="15"/>
      <c r="F18" s="14"/>
      <c r="G18" s="15"/>
      <c r="H18" s="14"/>
      <c r="I18" s="15"/>
      <c r="J18" s="14"/>
      <c r="K18" s="15"/>
      <c r="L18" s="14"/>
      <c r="M18" s="15"/>
      <c r="N18" s="14"/>
      <c r="O18" s="15"/>
      <c r="P18" s="14"/>
      <c r="Q18" s="15"/>
      <c r="R18" s="14"/>
      <c r="S18" s="15"/>
      <c r="T18" s="14"/>
      <c r="U18" s="15"/>
      <c r="V18" s="14"/>
      <c r="W18" s="15"/>
      <c r="X18" s="14"/>
      <c r="Y18" s="15"/>
      <c r="Z18" s="14"/>
      <c r="AA18" s="15"/>
      <c r="AB18" s="14"/>
      <c r="AC18" s="15"/>
      <c r="AD18" s="14"/>
      <c r="AE18" s="15"/>
      <c r="AF18" s="14"/>
      <c r="AG18" s="15"/>
      <c r="AH18" s="14"/>
      <c r="AI18" s="15"/>
      <c r="AJ18" s="14"/>
      <c r="AK18" s="15"/>
      <c r="AL18" s="14"/>
      <c r="AM18" s="15"/>
      <c r="AN18" s="14"/>
      <c r="AO18" s="15"/>
      <c r="AP18" s="14"/>
      <c r="AQ18" s="15"/>
      <c r="AR18" s="14"/>
      <c r="AS18" s="15"/>
      <c r="AT18" s="14"/>
      <c r="AU18" s="15"/>
      <c r="AV18" s="14"/>
      <c r="AW18" s="15"/>
      <c r="AX18" s="14"/>
      <c r="AY18" s="15"/>
      <c r="AZ18" s="14"/>
      <c r="BA18" s="15"/>
      <c r="BB18" s="14"/>
      <c r="BC18" s="15"/>
      <c r="BD18" s="14"/>
      <c r="BE18" s="15"/>
      <c r="BF18" s="14"/>
      <c r="BG18" s="15"/>
      <c r="BH18" s="14"/>
      <c r="BI18" s="15"/>
      <c r="BJ18" s="14"/>
      <c r="BK18" s="15"/>
      <c r="BL18" s="14"/>
      <c r="BM18" s="15"/>
      <c r="BN18" s="14"/>
      <c r="BO18" s="15"/>
      <c r="BP18" s="14"/>
      <c r="BQ18" s="15"/>
      <c r="BR18" s="14"/>
      <c r="BS18" s="15"/>
      <c r="BT18" s="14"/>
      <c r="BU18" s="15"/>
      <c r="BV18" s="14"/>
      <c r="BW18" s="15"/>
      <c r="BX18" s="14"/>
      <c r="BY18" s="15"/>
      <c r="BZ18" s="14"/>
      <c r="CA18" s="15"/>
      <c r="CB18" s="14"/>
      <c r="CC18" s="15"/>
      <c r="CD18" s="14"/>
      <c r="CE18" s="15"/>
      <c r="CF18" s="14"/>
      <c r="CG18" s="15"/>
      <c r="CH18" s="14"/>
      <c r="CI18" s="15"/>
      <c r="CJ18" s="14"/>
      <c r="CK18" s="15"/>
      <c r="CL18" s="14"/>
      <c r="CM18" s="15"/>
      <c r="CN18" s="14"/>
      <c r="CO18" s="15"/>
      <c r="CP18" s="14"/>
      <c r="CQ18" s="15"/>
      <c r="CR18" s="14"/>
      <c r="CS18" s="15"/>
      <c r="CT18" s="14"/>
      <c r="CU18" s="15"/>
      <c r="CV18" s="14"/>
      <c r="CW18" s="15"/>
      <c r="CX18" s="14"/>
      <c r="CY18" s="15"/>
      <c r="CZ18" s="14"/>
      <c r="DA18" s="15"/>
      <c r="DB18" s="14"/>
      <c r="DC18" s="15"/>
      <c r="DD18" s="14"/>
      <c r="DE18" s="15"/>
      <c r="DF18" s="14"/>
      <c r="DG18" s="15"/>
      <c r="DH18" s="14"/>
      <c r="DI18" s="15"/>
      <c r="DJ18" s="14"/>
      <c r="DK18" s="15"/>
      <c r="DL18" s="14"/>
      <c r="DM18" s="15"/>
    </row>
    <row r="19" spans="1:117"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</row>
    <row r="20" spans="1:117">
      <c r="A20" s="11"/>
    </row>
    <row r="21" spans="1:117">
      <c r="A21" s="297"/>
      <c r="B21" s="298"/>
      <c r="C21" s="299"/>
      <c r="D21" s="1"/>
      <c r="E21" s="8"/>
      <c r="F21" s="3"/>
      <c r="G21" s="8"/>
      <c r="H21" s="3"/>
      <c r="I21" s="7"/>
      <c r="J21" s="3"/>
      <c r="K21" s="8"/>
      <c r="L21" s="3"/>
      <c r="M21" s="8"/>
      <c r="N21" s="3"/>
      <c r="O21" s="8"/>
      <c r="P21" s="3"/>
      <c r="Q21" s="8"/>
      <c r="R21" s="3"/>
      <c r="S21" s="8"/>
      <c r="T21" s="3"/>
      <c r="U21" s="8"/>
      <c r="V21" s="3"/>
      <c r="W21" s="8"/>
      <c r="X21" s="3"/>
      <c r="Y21" s="8"/>
      <c r="Z21" s="3"/>
      <c r="AA21" s="8"/>
      <c r="AB21" s="3"/>
      <c r="AC21" s="8"/>
      <c r="AD21" s="3"/>
      <c r="AE21" s="8"/>
      <c r="AF21" s="3"/>
      <c r="AG21" s="8"/>
      <c r="AH21" s="3"/>
      <c r="AI21" s="8"/>
      <c r="AJ21" s="3"/>
      <c r="AK21" s="8"/>
      <c r="AL21" s="3"/>
      <c r="AM21" s="8"/>
      <c r="AN21" s="3"/>
      <c r="AO21" s="8"/>
      <c r="AP21" s="3"/>
      <c r="AQ21" s="8"/>
      <c r="AR21" s="3"/>
      <c r="AS21" s="8"/>
      <c r="AT21" s="3"/>
      <c r="AU21" s="8"/>
      <c r="AV21" s="3"/>
      <c r="AW21" s="8"/>
      <c r="AX21" s="3"/>
      <c r="AY21" s="8"/>
      <c r="AZ21" s="3"/>
      <c r="BA21" s="8"/>
      <c r="BB21" s="3"/>
      <c r="BC21" s="8"/>
      <c r="BD21" s="3"/>
      <c r="BE21" s="8"/>
      <c r="BF21" s="3"/>
      <c r="BG21" s="8"/>
      <c r="BH21" s="3"/>
      <c r="BI21" s="8"/>
      <c r="BJ21" s="3"/>
      <c r="BK21" s="8"/>
      <c r="BL21" s="3"/>
      <c r="BM21" s="8"/>
      <c r="BN21" s="3"/>
      <c r="BO21" s="8"/>
      <c r="BP21" s="3"/>
      <c r="BQ21" s="8"/>
      <c r="BR21" s="3"/>
      <c r="BS21" s="8"/>
      <c r="BT21" s="3"/>
      <c r="BU21" s="8"/>
      <c r="BV21" s="3"/>
      <c r="BW21" s="8"/>
      <c r="BX21" s="3"/>
      <c r="BY21" s="8"/>
      <c r="BZ21" s="3"/>
      <c r="CA21" s="8"/>
      <c r="CB21" s="3"/>
      <c r="CC21" s="8"/>
      <c r="CD21" s="3"/>
      <c r="CE21" s="8"/>
      <c r="CF21" s="3"/>
      <c r="CG21" s="8"/>
      <c r="CH21" s="3"/>
      <c r="CI21" s="8"/>
      <c r="CJ21" s="3"/>
      <c r="CK21" s="8"/>
      <c r="CL21" s="3"/>
      <c r="CM21" s="8"/>
      <c r="CN21" s="3"/>
      <c r="CO21" s="8"/>
      <c r="CP21" s="3"/>
      <c r="CQ21" s="8"/>
      <c r="CR21" s="3"/>
      <c r="CS21" s="8"/>
      <c r="CT21" s="3"/>
      <c r="CU21" s="8"/>
      <c r="CV21" s="3"/>
      <c r="CW21" s="8"/>
      <c r="CX21" s="3"/>
      <c r="CY21" s="8"/>
      <c r="CZ21" s="3"/>
      <c r="DA21" s="8"/>
      <c r="DB21" s="3"/>
      <c r="DC21" s="8"/>
      <c r="DD21" s="3"/>
      <c r="DE21" s="8"/>
      <c r="DF21" s="3"/>
      <c r="DG21" s="8"/>
      <c r="DH21" s="3"/>
      <c r="DI21" s="8"/>
      <c r="DJ21" s="3"/>
      <c r="DK21" s="8"/>
      <c r="DL21" s="3"/>
      <c r="DM21" s="8"/>
    </row>
    <row r="22" spans="1:117">
      <c r="A22" s="300"/>
      <c r="B22" s="301"/>
      <c r="C22" s="302"/>
      <c r="D22" s="5"/>
      <c r="E22" s="18"/>
      <c r="F22" s="5"/>
      <c r="G22" s="18"/>
      <c r="H22" s="5"/>
      <c r="I22" s="18"/>
      <c r="J22" s="5"/>
      <c r="K22" s="18"/>
      <c r="L22" s="5"/>
      <c r="M22" s="18"/>
      <c r="N22" s="5"/>
      <c r="O22" s="18"/>
      <c r="P22" s="5"/>
      <c r="Q22" s="18"/>
      <c r="R22" s="5"/>
      <c r="S22" s="18"/>
      <c r="T22" s="5"/>
      <c r="U22" s="18"/>
      <c r="V22" s="5"/>
      <c r="W22" s="18"/>
      <c r="X22" s="5"/>
      <c r="Y22" s="18"/>
      <c r="Z22" s="5"/>
      <c r="AA22" s="18"/>
      <c r="AB22" s="5"/>
      <c r="AC22" s="18"/>
      <c r="AD22" s="5"/>
      <c r="AE22" s="18"/>
      <c r="AF22" s="5"/>
      <c r="AG22" s="18"/>
      <c r="AH22" s="5"/>
      <c r="AI22" s="18"/>
      <c r="AJ22" s="5"/>
      <c r="AK22" s="18"/>
      <c r="AL22" s="5"/>
      <c r="AM22" s="18"/>
      <c r="AN22" s="5"/>
      <c r="AO22" s="18"/>
      <c r="AP22" s="5"/>
      <c r="AQ22" s="18"/>
      <c r="AR22" s="5"/>
      <c r="AS22" s="18"/>
      <c r="AT22" s="5"/>
      <c r="AU22" s="18"/>
      <c r="AV22" s="5"/>
      <c r="AW22" s="18"/>
      <c r="AX22" s="5"/>
      <c r="AY22" s="18"/>
      <c r="AZ22" s="5"/>
      <c r="BA22" s="18"/>
      <c r="BB22" s="5"/>
      <c r="BC22" s="18"/>
      <c r="BD22" s="5"/>
      <c r="BE22" s="18"/>
      <c r="BF22" s="5"/>
      <c r="BG22" s="18"/>
      <c r="BH22" s="5"/>
      <c r="BI22" s="18"/>
      <c r="BJ22" s="5"/>
      <c r="BK22" s="18"/>
      <c r="BL22" s="5"/>
      <c r="BM22" s="18"/>
      <c r="BN22" s="5"/>
      <c r="BO22" s="18"/>
      <c r="BP22" s="5"/>
      <c r="BQ22" s="18"/>
      <c r="BR22" s="5"/>
      <c r="BS22" s="18"/>
      <c r="BT22" s="5"/>
      <c r="BU22" s="18"/>
      <c r="BV22" s="5"/>
      <c r="BW22" s="18"/>
      <c r="BX22" s="5"/>
      <c r="BY22" s="18"/>
      <c r="BZ22" s="5"/>
      <c r="CA22" s="18"/>
      <c r="CB22" s="5"/>
      <c r="CC22" s="18"/>
      <c r="CD22" s="5"/>
      <c r="CE22" s="18"/>
      <c r="CF22" s="5"/>
      <c r="CG22" s="18"/>
      <c r="CH22" s="5"/>
      <c r="CI22" s="18"/>
      <c r="CJ22" s="5"/>
      <c r="CK22" s="18"/>
      <c r="CL22" s="5"/>
      <c r="CM22" s="18"/>
      <c r="CN22" s="5"/>
      <c r="CO22" s="18"/>
      <c r="CP22" s="5"/>
      <c r="CQ22" s="18"/>
      <c r="CR22" s="5"/>
      <c r="CS22" s="18"/>
      <c r="CT22" s="19"/>
      <c r="CU22" s="18"/>
      <c r="CV22" s="5"/>
      <c r="CW22" s="18"/>
      <c r="CX22" s="5"/>
      <c r="CY22" s="18"/>
      <c r="CZ22" s="5"/>
      <c r="DA22" s="18"/>
      <c r="DB22" s="19"/>
      <c r="DC22" s="18"/>
      <c r="DD22" s="5"/>
      <c r="DE22" s="18"/>
      <c r="DF22" s="5"/>
      <c r="DG22" s="18"/>
      <c r="DH22" s="5"/>
      <c r="DI22" s="18"/>
      <c r="DJ22" s="19"/>
      <c r="DK22" s="18"/>
      <c r="DL22" s="5"/>
      <c r="DM22" s="18"/>
    </row>
    <row r="23" spans="1:117" ht="15.5">
      <c r="A23" s="11"/>
      <c r="B23" s="20"/>
      <c r="C23" s="21"/>
      <c r="D23" s="22"/>
      <c r="E23" s="23"/>
      <c r="F23" s="22"/>
      <c r="G23" s="23"/>
      <c r="H23" s="22"/>
      <c r="I23" s="23"/>
      <c r="J23" s="22"/>
      <c r="K23" s="23"/>
      <c r="L23" s="22"/>
      <c r="M23" s="23"/>
      <c r="N23" s="22"/>
      <c r="O23" s="23"/>
      <c r="P23" s="22"/>
      <c r="Q23" s="23"/>
      <c r="R23" s="22"/>
      <c r="S23" s="23"/>
      <c r="T23" s="22"/>
      <c r="U23" s="23"/>
      <c r="V23" s="22"/>
      <c r="W23" s="23"/>
      <c r="X23" s="22"/>
      <c r="Y23" s="23"/>
      <c r="Z23" s="22"/>
      <c r="AA23" s="23"/>
      <c r="AB23" s="22"/>
      <c r="AC23" s="23"/>
      <c r="AD23" s="22"/>
      <c r="AE23" s="23"/>
      <c r="AF23" s="22"/>
      <c r="AG23" s="23"/>
      <c r="AH23" s="22"/>
      <c r="AI23" s="23"/>
      <c r="AJ23" s="22"/>
      <c r="AK23" s="23"/>
      <c r="AL23" s="22"/>
      <c r="AM23" s="23"/>
      <c r="AN23" s="22"/>
      <c r="AO23" s="23"/>
      <c r="AP23" s="22"/>
      <c r="AQ23" s="23"/>
      <c r="AR23" s="22"/>
      <c r="AS23" s="23"/>
      <c r="AT23" s="22"/>
      <c r="AU23" s="23"/>
      <c r="AV23" s="22"/>
      <c r="AW23" s="23"/>
      <c r="AX23" s="22"/>
      <c r="AY23" s="23"/>
      <c r="AZ23" s="22"/>
      <c r="BA23" s="23"/>
      <c r="BB23" s="22"/>
      <c r="BC23" s="23"/>
      <c r="BD23" s="22"/>
      <c r="BE23" s="23"/>
      <c r="BF23" s="22"/>
      <c r="BG23" s="23"/>
      <c r="BH23" s="22"/>
      <c r="BI23" s="23"/>
      <c r="BJ23" s="22"/>
      <c r="BK23" s="23"/>
      <c r="BL23" s="22"/>
      <c r="BM23" s="23"/>
      <c r="BN23" s="22"/>
      <c r="BO23" s="23"/>
      <c r="BP23" s="22"/>
      <c r="BQ23" s="23"/>
      <c r="BR23" s="22"/>
      <c r="BS23" s="23"/>
      <c r="BT23" s="22"/>
      <c r="BU23" s="23"/>
      <c r="BV23" s="22"/>
      <c r="BW23" s="23"/>
      <c r="BX23" s="22"/>
      <c r="BY23" s="23"/>
      <c r="BZ23" s="22"/>
      <c r="CA23" s="23"/>
      <c r="CB23" s="22"/>
      <c r="CC23" s="23"/>
      <c r="CD23" s="22"/>
      <c r="CE23" s="23"/>
      <c r="CF23" s="22"/>
      <c r="CG23" s="23"/>
      <c r="CH23" s="22"/>
      <c r="CI23" s="23"/>
      <c r="CJ23" s="22"/>
      <c r="CK23" s="23"/>
      <c r="CL23" s="22"/>
      <c r="CM23" s="23"/>
      <c r="CN23" s="22"/>
      <c r="CO23" s="23"/>
      <c r="CP23" s="22"/>
      <c r="CQ23" s="23"/>
      <c r="CR23" s="22"/>
      <c r="CS23" s="23"/>
      <c r="CT23" s="22"/>
      <c r="CU23" s="23"/>
      <c r="CV23" s="22"/>
      <c r="CW23" s="23"/>
      <c r="CX23" s="22"/>
      <c r="CY23" s="23"/>
      <c r="CZ23" s="22"/>
      <c r="DA23" s="23"/>
      <c r="DB23" s="22"/>
      <c r="DC23" s="23"/>
      <c r="DD23" s="22"/>
      <c r="DE23" s="23"/>
      <c r="DF23" s="22"/>
      <c r="DG23" s="23"/>
      <c r="DH23" s="22"/>
      <c r="DI23" s="23"/>
      <c r="DJ23" s="22"/>
      <c r="DK23" s="23"/>
      <c r="DL23" s="22"/>
      <c r="DM23" s="23"/>
    </row>
    <row r="24" spans="1:117"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</row>
    <row r="25" spans="1:117">
      <c r="A25" s="11"/>
    </row>
    <row r="27" spans="1:117">
      <c r="A27" s="303"/>
      <c r="B27" s="264"/>
      <c r="C27" s="265"/>
      <c r="D27" s="1"/>
      <c r="E27" s="2"/>
      <c r="F27" s="3"/>
      <c r="G27" s="2"/>
      <c r="H27" s="3"/>
      <c r="I27" s="2"/>
      <c r="J27" s="3"/>
      <c r="K27" s="2"/>
      <c r="L27" s="3"/>
      <c r="M27" s="2"/>
      <c r="N27" s="3"/>
      <c r="O27" s="2"/>
      <c r="P27" s="3"/>
      <c r="Q27" s="2"/>
      <c r="R27" s="3"/>
      <c r="S27" s="2"/>
      <c r="T27" s="3"/>
      <c r="U27" s="2"/>
      <c r="V27" s="3"/>
      <c r="W27" s="2"/>
      <c r="X27" s="3"/>
      <c r="Y27" s="2"/>
      <c r="Z27" s="3"/>
      <c r="AA27" s="2"/>
      <c r="AB27" s="3"/>
      <c r="AC27" s="2"/>
      <c r="AD27" s="3"/>
      <c r="AE27" s="2"/>
      <c r="AF27" s="3"/>
      <c r="AG27" s="2"/>
      <c r="AH27" s="3"/>
      <c r="AI27" s="2"/>
      <c r="AJ27" s="3"/>
      <c r="AK27" s="2"/>
      <c r="AL27" s="3"/>
      <c r="AM27" s="4"/>
      <c r="AN27" s="3"/>
      <c r="AO27" s="4"/>
      <c r="AP27" s="3"/>
      <c r="AQ27" s="4"/>
      <c r="AR27" s="3"/>
      <c r="AS27" s="4"/>
      <c r="AT27" s="3"/>
      <c r="AU27" s="4"/>
      <c r="AV27" s="3"/>
      <c r="AW27" s="4"/>
      <c r="AX27" s="3"/>
      <c r="AY27" s="4"/>
      <c r="AZ27" s="3"/>
      <c r="BA27" s="4"/>
      <c r="BB27" s="3"/>
      <c r="BC27" s="4"/>
      <c r="BD27" s="3"/>
      <c r="BE27" s="4"/>
      <c r="BF27" s="3"/>
      <c r="BG27" s="4"/>
      <c r="BH27" s="3"/>
      <c r="BI27" s="4"/>
      <c r="BJ27" s="3"/>
      <c r="BK27" s="4"/>
      <c r="BL27" s="3"/>
      <c r="BM27" s="4"/>
      <c r="BN27" s="3"/>
      <c r="BO27" s="4"/>
      <c r="BP27" s="3"/>
      <c r="BQ27" s="4"/>
      <c r="BR27" s="3"/>
      <c r="BS27" s="4"/>
      <c r="BT27" s="3"/>
      <c r="BU27" s="4"/>
      <c r="BV27" s="3"/>
      <c r="BW27" s="4"/>
      <c r="BX27" s="3"/>
      <c r="BY27" s="4"/>
      <c r="BZ27" s="3"/>
      <c r="CA27" s="4"/>
      <c r="CB27" s="3"/>
      <c r="CC27" s="4"/>
      <c r="CD27" s="3"/>
      <c r="CE27" s="4"/>
      <c r="CF27" s="3"/>
      <c r="CG27" s="4"/>
      <c r="CH27" s="3"/>
      <c r="CI27" s="4"/>
      <c r="CJ27" s="3"/>
      <c r="CK27" s="4"/>
      <c r="CL27" s="3"/>
      <c r="CM27" s="4"/>
      <c r="CN27" s="3"/>
      <c r="CO27" s="4"/>
      <c r="CP27" s="3"/>
      <c r="CQ27" s="4"/>
      <c r="CR27" s="3"/>
      <c r="CS27" s="4"/>
      <c r="CT27" s="3"/>
      <c r="CU27" s="4"/>
      <c r="CV27" s="3"/>
      <c r="CW27" s="4"/>
      <c r="CX27" s="3"/>
      <c r="CY27" s="4"/>
      <c r="CZ27" s="3"/>
      <c r="DA27" s="4"/>
      <c r="DB27" s="3"/>
      <c r="DC27" s="4"/>
      <c r="DD27" s="3"/>
      <c r="DE27" s="4"/>
      <c r="DF27" s="3"/>
      <c r="DG27" s="4"/>
      <c r="DH27" s="3"/>
      <c r="DI27" s="4"/>
      <c r="DJ27" s="3"/>
      <c r="DK27" s="4"/>
      <c r="DL27" s="3"/>
      <c r="DM27" s="4"/>
    </row>
    <row r="28" spans="1:117">
      <c r="A28" s="266"/>
      <c r="B28" s="267"/>
      <c r="C28" s="268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6"/>
      <c r="AD28" s="5"/>
      <c r="AE28" s="6"/>
      <c r="AF28" s="5"/>
      <c r="AG28" s="6"/>
      <c r="AH28" s="5"/>
      <c r="AI28" s="6"/>
      <c r="AJ28" s="5"/>
      <c r="AK28" s="6"/>
      <c r="AL28" s="5"/>
      <c r="AM28" s="6"/>
      <c r="AN28" s="5"/>
      <c r="AO28" s="6"/>
      <c r="AP28" s="5"/>
      <c r="AQ28" s="6"/>
      <c r="AR28" s="5"/>
      <c r="AS28" s="6"/>
      <c r="AT28" s="5"/>
      <c r="AU28" s="6"/>
      <c r="AV28" s="5"/>
      <c r="AW28" s="6"/>
      <c r="AX28" s="5"/>
      <c r="AY28" s="6"/>
      <c r="AZ28" s="5"/>
      <c r="BA28" s="6"/>
      <c r="BB28" s="5"/>
      <c r="BC28" s="6"/>
      <c r="BD28" s="5"/>
      <c r="BE28" s="6"/>
      <c r="BF28" s="5"/>
      <c r="BG28" s="6"/>
      <c r="BH28" s="5"/>
      <c r="BI28" s="6"/>
      <c r="BJ28" s="5"/>
      <c r="BK28" s="6"/>
      <c r="BL28" s="5"/>
      <c r="BM28" s="6"/>
      <c r="BN28" s="5"/>
      <c r="BO28" s="6"/>
      <c r="BP28" s="5"/>
      <c r="BQ28" s="6"/>
      <c r="BR28" s="5"/>
      <c r="BS28" s="6"/>
      <c r="BT28" s="5"/>
      <c r="BU28" s="6"/>
      <c r="BV28" s="5"/>
      <c r="BW28" s="6"/>
      <c r="BX28" s="5"/>
      <c r="BY28" s="6"/>
      <c r="BZ28" s="5"/>
      <c r="CA28" s="6"/>
      <c r="CB28" s="5"/>
      <c r="CC28" s="6"/>
      <c r="CD28" s="5"/>
      <c r="CE28" s="6"/>
      <c r="CF28" s="5"/>
      <c r="CG28" s="6"/>
      <c r="CH28" s="5"/>
      <c r="CI28" s="6"/>
      <c r="CJ28" s="5"/>
      <c r="CK28" s="6"/>
      <c r="CL28" s="5"/>
      <c r="CM28" s="6"/>
      <c r="CN28" s="5"/>
      <c r="CO28" s="6"/>
      <c r="CP28" s="5"/>
      <c r="CQ28" s="6"/>
      <c r="CR28" s="5"/>
      <c r="CS28" s="6"/>
      <c r="CT28" s="5"/>
      <c r="CU28" s="6"/>
      <c r="CV28" s="5"/>
      <c r="CW28" s="6"/>
      <c r="CX28" s="5"/>
      <c r="CY28" s="6"/>
      <c r="CZ28" s="5"/>
      <c r="DA28" s="6"/>
      <c r="DB28" s="5"/>
      <c r="DC28" s="6"/>
      <c r="DD28" s="5"/>
      <c r="DE28" s="6"/>
      <c r="DF28" s="5"/>
      <c r="DG28" s="6"/>
      <c r="DH28" s="5"/>
      <c r="DI28" s="6"/>
      <c r="DJ28" s="5"/>
      <c r="DK28" s="6"/>
      <c r="DL28" s="5"/>
      <c r="DM28" s="6"/>
    </row>
    <row r="29" spans="1:117" ht="15.5">
      <c r="A29" s="11"/>
      <c r="B29" s="12"/>
      <c r="C29" s="13"/>
      <c r="D29" s="14"/>
      <c r="E29" s="15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4"/>
      <c r="Q29" s="15"/>
      <c r="R29" s="14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  <c r="AD29" s="14"/>
      <c r="AE29" s="15"/>
      <c r="AF29" s="14"/>
      <c r="AG29" s="15"/>
      <c r="AH29" s="14"/>
      <c r="AI29" s="15"/>
      <c r="AJ29" s="14"/>
      <c r="AK29" s="15"/>
      <c r="AL29" s="14"/>
      <c r="AM29" s="15"/>
      <c r="AN29" s="14"/>
      <c r="AO29" s="15"/>
      <c r="AP29" s="14"/>
      <c r="AQ29" s="15"/>
      <c r="AR29" s="14"/>
      <c r="AS29" s="15"/>
      <c r="AT29" s="14"/>
      <c r="AU29" s="15"/>
      <c r="AV29" s="14"/>
      <c r="AW29" s="15"/>
      <c r="AX29" s="14"/>
      <c r="AY29" s="15"/>
      <c r="AZ29" s="14"/>
      <c r="BA29" s="15"/>
      <c r="BB29" s="14"/>
      <c r="BC29" s="15"/>
      <c r="BD29" s="14"/>
      <c r="BE29" s="15"/>
      <c r="BF29" s="14"/>
      <c r="BG29" s="15"/>
      <c r="BH29" s="14"/>
      <c r="BI29" s="15"/>
      <c r="BJ29" s="14"/>
      <c r="BK29" s="15"/>
      <c r="BL29" s="14"/>
      <c r="BM29" s="15"/>
      <c r="BN29" s="14"/>
      <c r="BO29" s="15"/>
      <c r="BP29" s="14"/>
      <c r="BQ29" s="15"/>
      <c r="BR29" s="14"/>
      <c r="BS29" s="15"/>
      <c r="BT29" s="14"/>
      <c r="BU29" s="15"/>
      <c r="BV29" s="14"/>
      <c r="BW29" s="15"/>
      <c r="BX29" s="14"/>
      <c r="BY29" s="15"/>
      <c r="BZ29" s="14"/>
      <c r="CA29" s="15"/>
      <c r="CB29" s="14"/>
      <c r="CC29" s="15"/>
      <c r="CD29" s="14"/>
      <c r="CE29" s="15"/>
      <c r="CF29" s="14"/>
      <c r="CG29" s="15"/>
      <c r="CH29" s="14"/>
      <c r="CI29" s="15"/>
      <c r="CJ29" s="14"/>
      <c r="CK29" s="15"/>
      <c r="CL29" s="14"/>
      <c r="CM29" s="15"/>
      <c r="CN29" s="14"/>
      <c r="CO29" s="15"/>
      <c r="CP29" s="14"/>
      <c r="CQ29" s="15"/>
      <c r="CR29" s="14"/>
      <c r="CS29" s="15"/>
      <c r="CT29" s="14"/>
      <c r="CU29" s="15"/>
      <c r="CV29" s="14"/>
      <c r="CW29" s="15"/>
      <c r="CX29" s="14"/>
      <c r="CY29" s="15"/>
      <c r="CZ29" s="14"/>
      <c r="DA29" s="15"/>
      <c r="DB29" s="14"/>
      <c r="DC29" s="15"/>
      <c r="DD29" s="14"/>
      <c r="DE29" s="15"/>
      <c r="DF29" s="14"/>
      <c r="DG29" s="15"/>
      <c r="DH29" s="14"/>
      <c r="DI29" s="15"/>
      <c r="DJ29" s="14"/>
      <c r="DK29" s="15"/>
      <c r="DL29" s="14"/>
      <c r="DM29" s="15"/>
    </row>
    <row r="30" spans="1:117"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</row>
    <row r="31" spans="1:117">
      <c r="A31" s="11"/>
    </row>
    <row r="32" spans="1:117">
      <c r="A32" s="303"/>
      <c r="B32" s="264"/>
      <c r="C32" s="265"/>
      <c r="D32" s="1"/>
      <c r="E32" s="2"/>
      <c r="F32" s="3"/>
      <c r="G32" s="2"/>
      <c r="H32" s="3"/>
      <c r="I32" s="2"/>
      <c r="J32" s="3"/>
      <c r="K32" s="2"/>
      <c r="L32" s="3"/>
      <c r="M32" s="2"/>
      <c r="N32" s="3"/>
      <c r="O32" s="2"/>
      <c r="P32" s="3"/>
      <c r="Q32" s="2"/>
      <c r="R32" s="3"/>
      <c r="S32" s="2"/>
      <c r="T32" s="3"/>
      <c r="U32" s="2"/>
      <c r="V32" s="3"/>
      <c r="W32" s="2"/>
      <c r="X32" s="3"/>
      <c r="Y32" s="2"/>
      <c r="Z32" s="3"/>
      <c r="AA32" s="2"/>
      <c r="AB32" s="3"/>
      <c r="AC32" s="2"/>
      <c r="AD32" s="3"/>
      <c r="AE32" s="2"/>
      <c r="AF32" s="3"/>
      <c r="AG32" s="2"/>
      <c r="AH32" s="3"/>
      <c r="AI32" s="2"/>
      <c r="AJ32" s="3"/>
      <c r="AK32" s="2"/>
      <c r="AL32" s="3"/>
      <c r="AM32" s="4"/>
      <c r="AN32" s="3"/>
      <c r="AO32" s="4"/>
      <c r="AP32" s="3"/>
      <c r="AQ32" s="4"/>
      <c r="AR32" s="3"/>
      <c r="AS32" s="4"/>
      <c r="AT32" s="3"/>
      <c r="AU32" s="4"/>
      <c r="AV32" s="3"/>
      <c r="AW32" s="4"/>
      <c r="AX32" s="3"/>
      <c r="AY32" s="4"/>
      <c r="AZ32" s="3"/>
      <c r="BA32" s="4"/>
      <c r="BB32" s="3"/>
      <c r="BC32" s="4"/>
      <c r="BD32" s="3"/>
      <c r="BE32" s="4"/>
      <c r="BF32" s="3"/>
      <c r="BG32" s="4"/>
      <c r="BH32" s="3"/>
      <c r="BI32" s="4"/>
      <c r="BJ32" s="3"/>
      <c r="BK32" s="4"/>
      <c r="BL32" s="3"/>
      <c r="BM32" s="4"/>
      <c r="BN32" s="3"/>
      <c r="BO32" s="4"/>
      <c r="BP32" s="3"/>
      <c r="BQ32" s="4"/>
      <c r="BR32" s="3"/>
      <c r="BS32" s="4"/>
      <c r="BT32" s="3"/>
      <c r="BU32" s="4"/>
      <c r="BV32" s="3"/>
      <c r="BW32" s="4"/>
      <c r="BX32" s="3"/>
      <c r="BY32" s="4"/>
      <c r="BZ32" s="3"/>
      <c r="CA32" s="4"/>
      <c r="CB32" s="3"/>
      <c r="CC32" s="4"/>
      <c r="CD32" s="3"/>
      <c r="CE32" s="4"/>
      <c r="CF32" s="3"/>
      <c r="CG32" s="4"/>
      <c r="CH32" s="3"/>
      <c r="CI32" s="4"/>
      <c r="CJ32" s="3"/>
      <c r="CK32" s="4"/>
      <c r="CL32" s="3"/>
      <c r="CM32" s="4"/>
      <c r="CN32" s="3"/>
      <c r="CO32" s="4"/>
      <c r="CP32" s="3"/>
      <c r="CQ32" s="4"/>
      <c r="CR32" s="3"/>
      <c r="CS32" s="4"/>
      <c r="CT32" s="3"/>
      <c r="CU32" s="4"/>
      <c r="CV32" s="3"/>
      <c r="CW32" s="4"/>
      <c r="CX32" s="3"/>
      <c r="CY32" s="4"/>
      <c r="CZ32" s="3"/>
      <c r="DA32" s="4"/>
      <c r="DB32" s="3"/>
      <c r="DC32" s="4"/>
      <c r="DD32" s="3"/>
      <c r="DE32" s="4"/>
      <c r="DF32" s="3"/>
      <c r="DG32" s="4"/>
      <c r="DH32" s="3"/>
      <c r="DI32" s="4"/>
      <c r="DJ32" s="3"/>
      <c r="DK32" s="4"/>
      <c r="DL32" s="3"/>
      <c r="DM32" s="4"/>
    </row>
    <row r="33" spans="1:117">
      <c r="A33" s="266"/>
      <c r="B33" s="267"/>
      <c r="C33" s="268"/>
      <c r="D33" s="5"/>
      <c r="E33" s="6"/>
      <c r="F33" s="5"/>
      <c r="G33" s="6"/>
      <c r="H33" s="5"/>
      <c r="I33" s="6"/>
      <c r="J33" s="5"/>
      <c r="K33" s="6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6"/>
      <c r="Z33" s="5"/>
      <c r="AA33" s="6"/>
      <c r="AB33" s="5"/>
      <c r="AC33" s="6"/>
      <c r="AD33" s="5"/>
      <c r="AE33" s="6"/>
      <c r="AF33" s="5"/>
      <c r="AG33" s="6"/>
      <c r="AH33" s="5"/>
      <c r="AI33" s="6"/>
      <c r="AJ33" s="5"/>
      <c r="AK33" s="6"/>
      <c r="AL33" s="5"/>
      <c r="AM33" s="6"/>
      <c r="AN33" s="5"/>
      <c r="AO33" s="6"/>
      <c r="AP33" s="5"/>
      <c r="AQ33" s="6"/>
      <c r="AR33" s="5"/>
      <c r="AS33" s="6"/>
      <c r="AT33" s="5"/>
      <c r="AU33" s="6"/>
      <c r="AV33" s="5"/>
      <c r="AW33" s="6"/>
      <c r="AX33" s="5"/>
      <c r="AY33" s="6"/>
      <c r="AZ33" s="5"/>
      <c r="BA33" s="6"/>
      <c r="BB33" s="5"/>
      <c r="BC33" s="6"/>
      <c r="BD33" s="5"/>
      <c r="BE33" s="6"/>
      <c r="BF33" s="5"/>
      <c r="BG33" s="6"/>
      <c r="BH33" s="5"/>
      <c r="BI33" s="6"/>
      <c r="BJ33" s="5"/>
      <c r="BK33" s="6"/>
      <c r="BL33" s="5"/>
      <c r="BM33" s="6"/>
      <c r="BN33" s="5"/>
      <c r="BO33" s="6"/>
      <c r="BP33" s="5"/>
      <c r="BQ33" s="6"/>
      <c r="BR33" s="5"/>
      <c r="BS33" s="6"/>
      <c r="BT33" s="5"/>
      <c r="BU33" s="6"/>
      <c r="BV33" s="5"/>
      <c r="BW33" s="6"/>
      <c r="BX33" s="5"/>
      <c r="BY33" s="6"/>
      <c r="BZ33" s="5"/>
      <c r="CA33" s="6"/>
      <c r="CB33" s="5"/>
      <c r="CC33" s="6"/>
      <c r="CD33" s="5"/>
      <c r="CE33" s="6"/>
      <c r="CF33" s="5"/>
      <c r="CG33" s="6"/>
      <c r="CH33" s="5"/>
      <c r="CI33" s="6"/>
      <c r="CJ33" s="5"/>
      <c r="CK33" s="6"/>
      <c r="CL33" s="5"/>
      <c r="CM33" s="6"/>
      <c r="CN33" s="5"/>
      <c r="CO33" s="6"/>
      <c r="CP33" s="5"/>
      <c r="CQ33" s="6"/>
      <c r="CR33" s="5"/>
      <c r="CS33" s="6"/>
      <c r="CT33" s="5"/>
      <c r="CU33" s="6"/>
      <c r="CV33" s="5"/>
      <c r="CW33" s="6"/>
      <c r="CX33" s="5"/>
      <c r="CY33" s="6"/>
      <c r="CZ33" s="5"/>
      <c r="DA33" s="6"/>
      <c r="DB33" s="5"/>
      <c r="DC33" s="6"/>
      <c r="DD33" s="5"/>
      <c r="DE33" s="6"/>
      <c r="DF33" s="5"/>
      <c r="DG33" s="6"/>
      <c r="DH33" s="5"/>
      <c r="DI33" s="6"/>
      <c r="DJ33" s="5"/>
      <c r="DK33" s="6"/>
      <c r="DL33" s="5"/>
      <c r="DM33" s="6"/>
    </row>
    <row r="34" spans="1:117" ht="15.5">
      <c r="A34" s="11"/>
      <c r="B34" s="12"/>
      <c r="C34" s="13"/>
      <c r="D34" s="14"/>
      <c r="E34" s="15"/>
      <c r="F34" s="14"/>
      <c r="G34" s="15"/>
      <c r="H34" s="14"/>
      <c r="I34" s="15"/>
      <c r="J34" s="14"/>
      <c r="K34" s="15"/>
      <c r="L34" s="14"/>
      <c r="M34" s="15"/>
      <c r="N34" s="14"/>
      <c r="O34" s="15"/>
      <c r="P34" s="14"/>
      <c r="Q34" s="15"/>
      <c r="R34" s="14"/>
      <c r="S34" s="15"/>
      <c r="T34" s="14"/>
      <c r="U34" s="15"/>
      <c r="V34" s="14"/>
      <c r="W34" s="15"/>
      <c r="X34" s="14"/>
      <c r="Y34" s="15"/>
      <c r="Z34" s="14"/>
      <c r="AA34" s="15"/>
      <c r="AB34" s="14"/>
      <c r="AC34" s="15"/>
      <c r="AD34" s="14"/>
      <c r="AE34" s="15"/>
      <c r="AF34" s="14"/>
      <c r="AG34" s="15"/>
      <c r="AH34" s="14"/>
      <c r="AI34" s="15"/>
      <c r="AJ34" s="14"/>
      <c r="AK34" s="15"/>
      <c r="AL34" s="14"/>
      <c r="AM34" s="15"/>
      <c r="AN34" s="14"/>
      <c r="AO34" s="15"/>
      <c r="AP34" s="14"/>
      <c r="AQ34" s="15"/>
      <c r="AR34" s="14"/>
      <c r="AS34" s="15"/>
      <c r="AT34" s="14"/>
      <c r="AU34" s="15"/>
      <c r="AV34" s="14"/>
      <c r="AW34" s="15"/>
      <c r="AX34" s="14"/>
      <c r="AY34" s="15"/>
      <c r="AZ34" s="14"/>
      <c r="BA34" s="15"/>
      <c r="BB34" s="14"/>
      <c r="BC34" s="15"/>
      <c r="BD34" s="14"/>
      <c r="BE34" s="15"/>
      <c r="BF34" s="14"/>
      <c r="BG34" s="15"/>
      <c r="BH34" s="14"/>
      <c r="BI34" s="15"/>
      <c r="BJ34" s="14"/>
      <c r="BK34" s="15"/>
      <c r="BL34" s="14"/>
      <c r="BM34" s="15"/>
      <c r="BN34" s="14"/>
      <c r="BO34" s="15"/>
      <c r="BP34" s="14"/>
      <c r="BQ34" s="15"/>
      <c r="BR34" s="14"/>
      <c r="BS34" s="15"/>
      <c r="BT34" s="14"/>
      <c r="BU34" s="15"/>
      <c r="BV34" s="14"/>
      <c r="BW34" s="15"/>
      <c r="BX34" s="14"/>
      <c r="BY34" s="15"/>
      <c r="BZ34" s="14"/>
      <c r="CA34" s="15"/>
      <c r="CB34" s="14"/>
      <c r="CC34" s="15"/>
      <c r="CD34" s="14"/>
      <c r="CE34" s="15"/>
      <c r="CF34" s="14"/>
      <c r="CG34" s="15"/>
      <c r="CH34" s="14"/>
      <c r="CI34" s="15"/>
      <c r="CJ34" s="14"/>
      <c r="CK34" s="15"/>
      <c r="CL34" s="14"/>
      <c r="CM34" s="15"/>
      <c r="CN34" s="14"/>
      <c r="CO34" s="15"/>
      <c r="CP34" s="14"/>
      <c r="CQ34" s="15"/>
      <c r="CR34" s="14"/>
      <c r="CS34" s="15"/>
      <c r="CT34" s="14"/>
      <c r="CU34" s="15"/>
      <c r="CV34" s="14"/>
      <c r="CW34" s="15"/>
      <c r="CX34" s="14"/>
      <c r="CY34" s="15"/>
      <c r="CZ34" s="14"/>
      <c r="DA34" s="15"/>
      <c r="DB34" s="14"/>
      <c r="DC34" s="15"/>
      <c r="DD34" s="14"/>
      <c r="DE34" s="15"/>
      <c r="DF34" s="14"/>
      <c r="DG34" s="15"/>
      <c r="DH34" s="14"/>
      <c r="DI34" s="15"/>
      <c r="DJ34" s="14"/>
      <c r="DK34" s="15"/>
      <c r="DL34" s="14"/>
      <c r="DM34" s="15"/>
    </row>
    <row r="35" spans="1:117" ht="18" customHeight="1"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289" t="s">
        <v>75</v>
      </c>
      <c r="O35" s="289"/>
      <c r="P35" s="289"/>
      <c r="Q35" s="289"/>
      <c r="R35" s="289"/>
      <c r="S35" s="289"/>
      <c r="T35" s="289"/>
      <c r="U35" s="289"/>
      <c r="V35" s="289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</row>
    <row r="36" spans="1:117" ht="18">
      <c r="A36" s="11"/>
      <c r="B36" s="47">
        <v>2019</v>
      </c>
      <c r="C36">
        <v>2023</v>
      </c>
      <c r="D36" s="51" t="s">
        <v>140</v>
      </c>
      <c r="E36">
        <v>2024</v>
      </c>
      <c r="F36" s="51" t="s">
        <v>139</v>
      </c>
      <c r="N36" s="290"/>
      <c r="O36" s="290"/>
      <c r="P36" s="290"/>
      <c r="Q36" s="290"/>
      <c r="R36" s="290"/>
      <c r="S36" s="290"/>
      <c r="T36" s="290"/>
      <c r="U36" s="290"/>
      <c r="V36" s="290"/>
    </row>
    <row r="37" spans="1:117" ht="14" customHeight="1">
      <c r="A37" s="44" t="s">
        <v>0</v>
      </c>
      <c r="B37" s="46">
        <v>2.452768027648047E-2</v>
      </c>
      <c r="C37" s="17">
        <v>1.0523436920905163E-2</v>
      </c>
      <c r="D37" s="17">
        <f>C37/$B37-1</f>
        <v>-0.5709566986244492</v>
      </c>
      <c r="E37" s="17">
        <v>1.6586528394291037E-2</v>
      </c>
      <c r="F37" s="17">
        <f>E37/$B37-1</f>
        <v>-0.32376285864277932</v>
      </c>
      <c r="N37" s="290"/>
      <c r="O37" s="290"/>
      <c r="P37" s="290"/>
      <c r="Q37" s="290"/>
      <c r="R37" s="290"/>
      <c r="S37" s="290"/>
      <c r="T37" s="290"/>
      <c r="U37" s="290"/>
      <c r="V37" s="290"/>
    </row>
    <row r="38" spans="1:117">
      <c r="A38" s="45" t="s">
        <v>70</v>
      </c>
      <c r="B38" s="48">
        <v>2.4946659140022281E-3</v>
      </c>
      <c r="C38" s="43">
        <v>2.7524520301798442E-3</v>
      </c>
      <c r="D38" s="17">
        <f t="shared" ref="D38:D48" si="0">C38/$B38-1</f>
        <v>0.10333492542255729</v>
      </c>
      <c r="E38" s="17">
        <v>4.3705276812614612E-3</v>
      </c>
      <c r="F38" s="17">
        <f t="shared" ref="F38:F48" si="1">E38/$B38-1</f>
        <v>0.75194909135137911</v>
      </c>
      <c r="N38" s="290"/>
      <c r="O38" s="290"/>
      <c r="P38" s="290"/>
      <c r="Q38" s="290"/>
      <c r="R38" s="290"/>
      <c r="S38" s="290"/>
      <c r="T38" s="290"/>
      <c r="U38" s="290"/>
      <c r="V38" s="290"/>
    </row>
    <row r="39" spans="1:117">
      <c r="A39" s="44" t="s">
        <v>22</v>
      </c>
      <c r="B39" s="46">
        <v>0.1592315009600378</v>
      </c>
      <c r="C39" s="17">
        <v>0.19644065376760586</v>
      </c>
      <c r="D39" s="17">
        <f t="shared" si="0"/>
        <v>0.23367959595448662</v>
      </c>
      <c r="E39" s="17">
        <v>0.17873919046086695</v>
      </c>
      <c r="F39" s="17">
        <f t="shared" si="1"/>
        <v>0.12251149667756378</v>
      </c>
      <c r="N39" s="290"/>
      <c r="O39" s="290"/>
      <c r="P39" s="290"/>
      <c r="Q39" s="290"/>
      <c r="R39" s="290"/>
      <c r="S39" s="290"/>
      <c r="T39" s="290"/>
      <c r="U39" s="290"/>
      <c r="V39" s="290"/>
    </row>
    <row r="40" spans="1:117">
      <c r="A40" s="45" t="s">
        <v>68</v>
      </c>
      <c r="B40" s="48">
        <v>0.12922421522035943</v>
      </c>
      <c r="C40" s="17">
        <v>0.18392024680782387</v>
      </c>
      <c r="D40" s="17">
        <f t="shared" si="0"/>
        <v>0.42326456766786391</v>
      </c>
      <c r="E40" s="17">
        <v>0.16741984591831727</v>
      </c>
      <c r="F40" s="17">
        <f t="shared" si="1"/>
        <v>0.29557641834252801</v>
      </c>
      <c r="N40" s="290"/>
      <c r="O40" s="290"/>
      <c r="P40" s="290"/>
      <c r="Q40" s="290"/>
      <c r="R40" s="290"/>
      <c r="S40" s="290"/>
      <c r="T40" s="290"/>
      <c r="U40" s="290"/>
      <c r="V40" s="290"/>
    </row>
    <row r="41" spans="1:117">
      <c r="A41" s="45" t="s">
        <v>71</v>
      </c>
      <c r="B41" s="48">
        <v>0.14990165228074903</v>
      </c>
      <c r="C41" s="17">
        <v>7.4249018402869446E-2</v>
      </c>
      <c r="D41" s="17">
        <f t="shared" si="0"/>
        <v>-0.50468178787109474</v>
      </c>
      <c r="E41" s="17">
        <v>0.11895960680284626</v>
      </c>
      <c r="F41" s="17">
        <f t="shared" si="1"/>
        <v>-0.20641563990203249</v>
      </c>
      <c r="N41" s="290"/>
      <c r="O41" s="290"/>
      <c r="P41" s="290"/>
      <c r="Q41" s="290"/>
      <c r="R41" s="290"/>
      <c r="S41" s="290"/>
      <c r="T41" s="290"/>
      <c r="U41" s="290"/>
      <c r="V41" s="290"/>
    </row>
    <row r="42" spans="1:117">
      <c r="A42" s="44" t="s">
        <v>35</v>
      </c>
      <c r="B42" s="46">
        <v>0.15600435451536807</v>
      </c>
      <c r="C42" s="17">
        <v>0.15097663117836571</v>
      </c>
      <c r="D42" s="17">
        <f t="shared" si="0"/>
        <v>-3.2228096149117924E-2</v>
      </c>
      <c r="E42" s="17">
        <v>0.15480974602616659</v>
      </c>
      <c r="F42" s="17">
        <f t="shared" si="1"/>
        <v>-7.6575329766438438E-3</v>
      </c>
      <c r="N42" s="290"/>
      <c r="O42" s="290"/>
      <c r="P42" s="290"/>
      <c r="Q42" s="290"/>
      <c r="R42" s="290"/>
      <c r="S42" s="290"/>
      <c r="T42" s="290"/>
      <c r="U42" s="290"/>
      <c r="V42" s="290"/>
    </row>
    <row r="43" spans="1:117">
      <c r="A43" s="44" t="s">
        <v>36</v>
      </c>
      <c r="B43" s="46">
        <v>0.21328888967020143</v>
      </c>
      <c r="C43" s="17">
        <v>0.23409863768595396</v>
      </c>
      <c r="D43" s="17">
        <f t="shared" si="0"/>
        <v>9.7566019720622288E-2</v>
      </c>
      <c r="E43" s="17">
        <v>0.21962778567447694</v>
      </c>
      <c r="F43" s="17">
        <f t="shared" si="1"/>
        <v>2.9719766529222591E-2</v>
      </c>
      <c r="N43" s="290"/>
      <c r="O43" s="290"/>
      <c r="P43" s="290"/>
      <c r="Q43" s="290"/>
      <c r="R43" s="290"/>
      <c r="S43" s="290"/>
      <c r="T43" s="290"/>
      <c r="U43" s="290"/>
      <c r="V43" s="290"/>
    </row>
    <row r="44" spans="1:117">
      <c r="A44" s="45" t="s">
        <v>69</v>
      </c>
      <c r="B44" s="48">
        <v>0.12274745959474619</v>
      </c>
      <c r="C44" s="17">
        <v>0.10737447551694285</v>
      </c>
      <c r="D44" s="17">
        <f t="shared" si="0"/>
        <v>-0.12524075144656865</v>
      </c>
      <c r="E44" s="17">
        <v>9.9421808897334832E-2</v>
      </c>
      <c r="F44" s="17">
        <f t="shared" si="1"/>
        <v>-0.19002960040412709</v>
      </c>
      <c r="N44" s="290"/>
      <c r="O44" s="290"/>
      <c r="P44" s="290"/>
      <c r="Q44" s="290"/>
      <c r="R44" s="290"/>
      <c r="S44" s="290"/>
      <c r="T44" s="290"/>
      <c r="U44" s="290"/>
      <c r="V44" s="290"/>
    </row>
    <row r="45" spans="1:117">
      <c r="A45" s="45" t="s">
        <v>72</v>
      </c>
      <c r="B45" s="48">
        <v>3.5318583454274008E-3</v>
      </c>
      <c r="C45" s="17">
        <v>7.1622906038707416E-3</v>
      </c>
      <c r="D45" s="17">
        <f t="shared" si="0"/>
        <v>1.0279099282516699</v>
      </c>
      <c r="E45" s="17">
        <v>4.3239946265060149E-3</v>
      </c>
      <c r="F45" s="17">
        <f t="shared" si="1"/>
        <v>0.22428314037684194</v>
      </c>
      <c r="N45" s="290"/>
      <c r="O45" s="290"/>
      <c r="P45" s="290"/>
      <c r="Q45" s="290"/>
      <c r="R45" s="290"/>
      <c r="S45" s="290"/>
      <c r="T45" s="290"/>
      <c r="U45" s="290"/>
      <c r="V45" s="290"/>
    </row>
    <row r="46" spans="1:117">
      <c r="A46" s="45" t="s">
        <v>73</v>
      </c>
      <c r="B46" s="48">
        <v>3.8010856338105197E-3</v>
      </c>
      <c r="C46" s="17">
        <v>3.1102927027158288E-3</v>
      </c>
      <c r="D46" s="17">
        <f t="shared" si="0"/>
        <v>-0.18173569281105184</v>
      </c>
      <c r="E46" s="17">
        <v>3.1223679740903947E-3</v>
      </c>
      <c r="F46" s="17">
        <f t="shared" si="1"/>
        <v>-0.17855889740629782</v>
      </c>
      <c r="N46" s="290"/>
      <c r="O46" s="290"/>
      <c r="P46" s="290"/>
      <c r="Q46" s="290"/>
      <c r="R46" s="290"/>
      <c r="S46" s="290"/>
      <c r="T46" s="290"/>
      <c r="U46" s="290"/>
      <c r="V46" s="290"/>
    </row>
    <row r="47" spans="1:117">
      <c r="A47" s="45" t="s">
        <v>74</v>
      </c>
      <c r="B47" s="48">
        <v>2.1537857523747019E-2</v>
      </c>
      <c r="C47" s="17">
        <v>2.3019744406822491E-2</v>
      </c>
      <c r="D47" s="17">
        <f t="shared" si="0"/>
        <v>6.8803820502646884E-2</v>
      </c>
      <c r="E47" s="17">
        <v>2.427450493304072E-2</v>
      </c>
      <c r="F47" s="17">
        <f t="shared" si="1"/>
        <v>0.12706219299093946</v>
      </c>
      <c r="N47" s="290" t="s">
        <v>76</v>
      </c>
      <c r="O47" s="291"/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</row>
    <row r="48" spans="1:117">
      <c r="A48" s="44" t="s">
        <v>3</v>
      </c>
      <c r="B48" s="46">
        <v>1.3708454518167794E-2</v>
      </c>
      <c r="C48" s="17">
        <v>6.3713896888575351E-3</v>
      </c>
      <c r="D48" s="17">
        <f t="shared" si="0"/>
        <v>-0.5352218822031658</v>
      </c>
      <c r="E48" s="17">
        <v>8.3440926108014676E-3</v>
      </c>
      <c r="F48" s="17">
        <f t="shared" si="1"/>
        <v>-0.3913177740245587</v>
      </c>
      <c r="N48" s="291"/>
      <c r="O48" s="291"/>
      <c r="P48" s="291"/>
      <c r="Q48" s="291"/>
      <c r="R48" s="291"/>
      <c r="S48" s="291"/>
      <c r="T48" s="291"/>
      <c r="U48" s="291"/>
      <c r="V48" s="291"/>
      <c r="W48" s="291"/>
      <c r="X48" s="291"/>
      <c r="Y48" s="291"/>
      <c r="Z48" s="291"/>
    </row>
    <row r="49" spans="1:55">
      <c r="B49" s="49">
        <f>SUM(B37:B48)</f>
        <v>0.99999967445309745</v>
      </c>
      <c r="C49" s="17">
        <f>SUM(C37:C48)</f>
        <v>0.99999926971291331</v>
      </c>
      <c r="E49" s="17">
        <f>SUM(E37:E48)</f>
        <v>1</v>
      </c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</row>
    <row r="50" spans="1:55">
      <c r="N50" s="291"/>
      <c r="O50" s="291"/>
      <c r="P50" s="291"/>
      <c r="Q50" s="291"/>
      <c r="R50" s="291"/>
      <c r="S50" s="291"/>
      <c r="T50" s="291"/>
      <c r="U50" s="291"/>
      <c r="V50" s="291"/>
      <c r="W50" s="291"/>
      <c r="X50" s="291"/>
      <c r="Y50" s="291"/>
      <c r="Z50" s="291"/>
    </row>
    <row r="51" spans="1:55">
      <c r="N51" s="291"/>
      <c r="O51" s="291"/>
      <c r="P51" s="291"/>
      <c r="Q51" s="291"/>
      <c r="R51" s="291"/>
      <c r="S51" s="291"/>
      <c r="T51" s="291"/>
      <c r="U51" s="291"/>
      <c r="V51" s="291"/>
      <c r="W51" s="291"/>
      <c r="X51" s="291"/>
      <c r="Y51" s="291"/>
      <c r="Z51" s="291"/>
    </row>
    <row r="52" spans="1:55"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91"/>
      <c r="Y52" s="291"/>
      <c r="Z52" s="291"/>
    </row>
    <row r="53" spans="1:55">
      <c r="N53" s="291"/>
      <c r="O53" s="291"/>
      <c r="P53" s="291"/>
      <c r="Q53" s="291"/>
      <c r="R53" s="291"/>
      <c r="S53" s="291"/>
      <c r="T53" s="291"/>
      <c r="U53" s="291"/>
      <c r="V53" s="291"/>
      <c r="W53" s="291"/>
      <c r="X53" s="291"/>
      <c r="Y53" s="291"/>
      <c r="Z53" s="291"/>
    </row>
    <row r="54" spans="1:55">
      <c r="N54" s="291"/>
      <c r="O54" s="291"/>
      <c r="P54" s="291"/>
      <c r="Q54" s="291"/>
      <c r="R54" s="291"/>
      <c r="S54" s="291"/>
      <c r="T54" s="291"/>
      <c r="U54" s="291"/>
      <c r="V54" s="291"/>
      <c r="W54" s="291"/>
      <c r="X54" s="291"/>
      <c r="Y54" s="291"/>
      <c r="Z54" s="291"/>
    </row>
    <row r="55" spans="1:55">
      <c r="A55" s="263">
        <v>2023</v>
      </c>
      <c r="B55" s="264"/>
      <c r="C55" s="265"/>
      <c r="D55" s="294" t="s">
        <v>5</v>
      </c>
      <c r="E55" s="295"/>
      <c r="F55" s="296"/>
      <c r="H55" s="263">
        <v>2024</v>
      </c>
      <c r="I55" s="264"/>
      <c r="J55" s="265"/>
      <c r="K55" s="292" t="s">
        <v>5</v>
      </c>
      <c r="L55" s="293"/>
      <c r="M55" s="293"/>
      <c r="O55" s="303" t="s">
        <v>6</v>
      </c>
      <c r="P55" s="264"/>
      <c r="Q55" s="265"/>
      <c r="R55" s="292" t="s">
        <v>5</v>
      </c>
      <c r="S55" s="293"/>
      <c r="T55" s="293"/>
      <c r="V55" s="303" t="s">
        <v>7</v>
      </c>
      <c r="W55" s="264"/>
      <c r="X55" s="265"/>
      <c r="Y55" s="292" t="s">
        <v>5</v>
      </c>
      <c r="Z55" s="293"/>
      <c r="AA55" s="293"/>
      <c r="AC55" s="263" t="s">
        <v>313</v>
      </c>
      <c r="AD55" s="264"/>
      <c r="AE55" s="265"/>
      <c r="AF55" s="245" t="s">
        <v>5</v>
      </c>
      <c r="AG55" s="250"/>
      <c r="AJ55" s="263" t="s">
        <v>314</v>
      </c>
      <c r="AK55" s="264"/>
      <c r="AL55" s="265"/>
      <c r="AM55" s="245" t="s">
        <v>5</v>
      </c>
      <c r="AN55" s="250"/>
      <c r="AX55" s="313" t="s">
        <v>318</v>
      </c>
      <c r="AY55" s="264"/>
      <c r="AZ55" s="265"/>
      <c r="BA55" s="245" t="s">
        <v>5</v>
      </c>
      <c r="BB55" s="250"/>
    </row>
    <row r="56" spans="1:55">
      <c r="A56" s="266"/>
      <c r="B56" s="267"/>
      <c r="C56" s="268"/>
      <c r="D56" s="25" t="s">
        <v>8</v>
      </c>
      <c r="E56" s="6" t="s">
        <v>9</v>
      </c>
      <c r="F56" t="s">
        <v>58</v>
      </c>
      <c r="H56" s="266"/>
      <c r="I56" s="267"/>
      <c r="J56" s="268"/>
      <c r="K56" s="25" t="s">
        <v>8</v>
      </c>
      <c r="L56" s="6" t="s">
        <v>9</v>
      </c>
      <c r="M56" t="s">
        <v>58</v>
      </c>
      <c r="O56" s="266"/>
      <c r="P56" s="267"/>
      <c r="Q56" s="268"/>
      <c r="R56" s="25" t="s">
        <v>8</v>
      </c>
      <c r="S56" s="6" t="s">
        <v>9</v>
      </c>
      <c r="T56" t="s">
        <v>58</v>
      </c>
      <c r="V56" s="266"/>
      <c r="W56" s="267"/>
      <c r="X56" s="268"/>
      <c r="Y56" s="25" t="s">
        <v>8</v>
      </c>
      <c r="Z56" s="6" t="s">
        <v>9</v>
      </c>
      <c r="AA56" t="s">
        <v>58</v>
      </c>
      <c r="AC56" s="266"/>
      <c r="AD56" s="267"/>
      <c r="AE56" s="268"/>
      <c r="AF56" s="254" t="s">
        <v>8</v>
      </c>
      <c r="AG56" s="249" t="s">
        <v>9</v>
      </c>
      <c r="AJ56" s="266"/>
      <c r="AK56" s="267"/>
      <c r="AL56" s="268"/>
      <c r="AM56" s="254" t="s">
        <v>8</v>
      </c>
      <c r="AN56" s="249" t="s">
        <v>9</v>
      </c>
      <c r="AQ56" s="263">
        <v>2025</v>
      </c>
      <c r="AR56" s="264"/>
      <c r="AS56" s="265"/>
      <c r="AT56" s="245" t="s">
        <v>5</v>
      </c>
      <c r="AU56" s="250"/>
      <c r="AX56" s="266"/>
      <c r="AY56" s="267"/>
      <c r="AZ56" s="268"/>
      <c r="BA56" s="254" t="s">
        <v>8</v>
      </c>
      <c r="BB56" s="249" t="s">
        <v>9</v>
      </c>
    </row>
    <row r="57" spans="1:55" ht="18">
      <c r="A57" s="269" t="s">
        <v>4</v>
      </c>
      <c r="B57" s="270"/>
      <c r="C57" s="271"/>
      <c r="D57" s="9">
        <v>4002</v>
      </c>
      <c r="E57" s="10">
        <v>100</v>
      </c>
      <c r="F57">
        <v>6958494</v>
      </c>
      <c r="H57" s="269" t="s">
        <v>60</v>
      </c>
      <c r="I57" s="270"/>
      <c r="J57" s="271"/>
      <c r="K57" s="9">
        <v>9583</v>
      </c>
      <c r="L57" s="10">
        <v>100</v>
      </c>
      <c r="M57">
        <v>6981342</v>
      </c>
      <c r="O57" s="269" t="s">
        <v>60</v>
      </c>
      <c r="P57" s="270"/>
      <c r="Q57" s="271"/>
      <c r="R57" s="9">
        <v>3330</v>
      </c>
      <c r="S57" s="10">
        <v>100</v>
      </c>
      <c r="V57" s="269" t="s">
        <v>60</v>
      </c>
      <c r="W57" s="270"/>
      <c r="X57" s="271"/>
      <c r="Y57" s="9">
        <v>3749</v>
      </c>
      <c r="Z57" s="10">
        <v>100</v>
      </c>
      <c r="AC57" s="269" t="s">
        <v>60</v>
      </c>
      <c r="AD57" s="270"/>
      <c r="AE57" s="271"/>
      <c r="AF57" s="243">
        <v>5000</v>
      </c>
      <c r="AG57" s="251">
        <v>100</v>
      </c>
      <c r="AJ57" s="269" t="s">
        <v>60</v>
      </c>
      <c r="AK57" s="270"/>
      <c r="AL57" s="271"/>
      <c r="AM57" s="243">
        <v>3616</v>
      </c>
      <c r="AN57" s="251">
        <v>100</v>
      </c>
      <c r="AQ57" s="266"/>
      <c r="AR57" s="267"/>
      <c r="AS57" s="268"/>
      <c r="AT57" s="254" t="s">
        <v>8</v>
      </c>
      <c r="AU57" s="249" t="s">
        <v>9</v>
      </c>
      <c r="AV57" s="136" t="s">
        <v>312</v>
      </c>
      <c r="AX57" s="269" t="s">
        <v>60</v>
      </c>
      <c r="AY57" s="270"/>
      <c r="AZ57" s="271"/>
      <c r="BA57" s="243">
        <v>3753</v>
      </c>
      <c r="BB57" s="251">
        <v>100</v>
      </c>
    </row>
    <row r="58" spans="1:55" ht="15.5">
      <c r="A58" s="26" t="s">
        <v>10</v>
      </c>
      <c r="B58" s="157" t="s">
        <v>36</v>
      </c>
      <c r="C58" s="232">
        <f>E58*$F$57/100</f>
        <v>4461187.9223160008</v>
      </c>
      <c r="D58" s="27">
        <v>1409</v>
      </c>
      <c r="E58" s="28">
        <v>64.111400000000003</v>
      </c>
      <c r="F58" s="17">
        <f t="shared" ref="F58:F104" si="2">E58/E$105</f>
        <v>0.23409863768595396</v>
      </c>
      <c r="H58" s="26" t="s">
        <v>10</v>
      </c>
      <c r="I58" s="153" t="s">
        <v>36</v>
      </c>
      <c r="J58" s="231">
        <f>$M$57*L58/100</f>
        <v>4283590.8803340001</v>
      </c>
      <c r="K58" s="27">
        <v>5257</v>
      </c>
      <c r="L58" s="28">
        <v>61.357700000000001</v>
      </c>
      <c r="M58" s="17">
        <f t="shared" ref="M58:M104" si="3">L58/L$105</f>
        <v>0.21962778567447694</v>
      </c>
      <c r="N58" s="17">
        <f>SUM(M59,M60,M61,M55,M56)</f>
        <v>0.45591440495140334</v>
      </c>
      <c r="O58" s="26" t="s">
        <v>10</v>
      </c>
      <c r="P58" s="272" t="s">
        <v>0</v>
      </c>
      <c r="Q58" s="273"/>
      <c r="R58" s="27">
        <v>309</v>
      </c>
      <c r="S58" s="28">
        <v>13.128811252497091</v>
      </c>
      <c r="T58" s="17">
        <f>S58/S$105</f>
        <v>4.8259433164861393E-2</v>
      </c>
      <c r="U58">
        <f>T58/$T111</f>
        <v>0.22626323030460088</v>
      </c>
      <c r="V58" s="26" t="s">
        <v>10</v>
      </c>
      <c r="W58" s="272" t="s">
        <v>0</v>
      </c>
      <c r="X58" s="273"/>
      <c r="Y58" s="27">
        <v>83</v>
      </c>
      <c r="Z58" s="28">
        <v>1.7435989611062253</v>
      </c>
      <c r="AA58" s="17">
        <f>Z58/Z$105</f>
        <v>6.0519128988964664E-3</v>
      </c>
      <c r="AB58">
        <f>AA58/$T111</f>
        <v>2.8374252912349324E-2</v>
      </c>
      <c r="AC58" s="26" t="s">
        <v>10</v>
      </c>
      <c r="AD58" s="272" t="s">
        <v>0</v>
      </c>
      <c r="AE58" s="273"/>
      <c r="AF58" s="246">
        <v>97</v>
      </c>
      <c r="AG58" s="252">
        <v>3.2194914548955835</v>
      </c>
      <c r="AH58" s="17">
        <f>AG58/AG$105</f>
        <v>1.0641121880268656E-2</v>
      </c>
      <c r="AJ58" s="26" t="s">
        <v>10</v>
      </c>
      <c r="AK58" s="272" t="s">
        <v>0</v>
      </c>
      <c r="AL58" s="273"/>
      <c r="AM58" s="246">
        <v>125</v>
      </c>
      <c r="AN58" s="252">
        <v>5.4290742470482796</v>
      </c>
      <c r="AO58" s="17">
        <f>AN58/AN$105</f>
        <v>2.0680057272517833E-2</v>
      </c>
      <c r="AQ58" s="269" t="s">
        <v>60</v>
      </c>
      <c r="AR58" s="270"/>
      <c r="AS58" s="271"/>
      <c r="AT58" s="243">
        <v>15695</v>
      </c>
      <c r="AU58" s="251">
        <v>100</v>
      </c>
      <c r="AX58" s="26" t="s">
        <v>10</v>
      </c>
      <c r="AY58" s="272" t="s">
        <v>0</v>
      </c>
      <c r="AZ58" s="273"/>
      <c r="BA58" s="246">
        <v>477</v>
      </c>
      <c r="BB58" s="252">
        <v>19.704050690230751</v>
      </c>
      <c r="BC58" s="17">
        <f>BB58/BB$105</f>
        <v>8.167101470148691E-2</v>
      </c>
    </row>
    <row r="59" spans="1:55" ht="15.5">
      <c r="A59" s="20" t="s">
        <v>11</v>
      </c>
      <c r="B59" s="156" t="s">
        <v>22</v>
      </c>
      <c r="C59" s="232">
        <f t="shared" ref="C59:C104" si="4">E59*$F$57/100</f>
        <v>3743544.5191079997</v>
      </c>
      <c r="D59" s="29">
        <v>2897</v>
      </c>
      <c r="E59" s="15">
        <v>53.798200000000001</v>
      </c>
      <c r="F59" s="17">
        <f t="shared" si="2"/>
        <v>0.19644065376760586</v>
      </c>
      <c r="G59" s="42" t="s">
        <v>70</v>
      </c>
      <c r="H59" s="20" t="s">
        <v>11</v>
      </c>
      <c r="I59" s="154" t="s">
        <v>22</v>
      </c>
      <c r="J59" s="231">
        <f t="shared" ref="J59:J104" si="5">$M$57*L59/100</f>
        <v>3486105.2023320002</v>
      </c>
      <c r="K59" s="29">
        <v>5138</v>
      </c>
      <c r="L59" s="15">
        <v>49.934600000000003</v>
      </c>
      <c r="M59" s="17">
        <f t="shared" si="3"/>
        <v>0.17873919046086695</v>
      </c>
      <c r="O59" s="20" t="s">
        <v>11</v>
      </c>
      <c r="P59" s="259" t="s">
        <v>1</v>
      </c>
      <c r="Q59" s="260"/>
      <c r="R59" s="29">
        <v>19</v>
      </c>
      <c r="S59" s="15">
        <v>0.52618901821754827</v>
      </c>
      <c r="T59" s="17">
        <f t="shared" ref="T59:T105" si="6">S59/S$105</f>
        <v>1.9341875870082269E-3</v>
      </c>
      <c r="U59">
        <f t="shared" ref="U59:U105" si="7">T59/$T112</f>
        <v>1.2147015982055262E-2</v>
      </c>
      <c r="V59" s="20" t="s">
        <v>11</v>
      </c>
      <c r="W59" s="259" t="s">
        <v>1</v>
      </c>
      <c r="X59" s="260"/>
      <c r="Y59" s="29">
        <v>10</v>
      </c>
      <c r="Z59" s="15">
        <v>0.25349870633326499</v>
      </c>
      <c r="AA59" s="17">
        <f t="shared" ref="AA59:AA105" si="8">Z59/Z$105</f>
        <v>8.7987669466062994E-4</v>
      </c>
      <c r="AB59">
        <f t="shared" ref="AB59:AB105" si="9">AA59/$T112</f>
        <v>5.525770273819449E-3</v>
      </c>
      <c r="AC59" s="20" t="s">
        <v>11</v>
      </c>
      <c r="AD59" s="259" t="s">
        <v>1</v>
      </c>
      <c r="AE59" s="260"/>
      <c r="AF59" s="247">
        <v>14</v>
      </c>
      <c r="AG59" s="253">
        <v>0.27749706220037879</v>
      </c>
      <c r="AH59" s="17">
        <f t="shared" ref="AH59:AH105" si="10">AG59/AG$105</f>
        <v>9.1718835153314384E-4</v>
      </c>
      <c r="AJ59" s="20" t="s">
        <v>11</v>
      </c>
      <c r="AK59" s="259" t="s">
        <v>1</v>
      </c>
      <c r="AL59" s="260"/>
      <c r="AM59" s="247">
        <v>29</v>
      </c>
      <c r="AN59" s="253">
        <v>0.66167190882298355</v>
      </c>
      <c r="AO59" s="17">
        <f t="shared" ref="AO59:AO105" si="11">AN59/AN$105</f>
        <v>2.5203952547738686E-3</v>
      </c>
      <c r="AQ59" s="26" t="s">
        <v>10</v>
      </c>
      <c r="AR59" s="153" t="s">
        <v>36</v>
      </c>
      <c r="AS59" s="258"/>
      <c r="AT59" s="246">
        <v>9958</v>
      </c>
      <c r="AU59" s="252">
        <v>62.114275086507163</v>
      </c>
      <c r="AV59" s="17">
        <f t="shared" ref="AV59:AV105" si="12">AU59/AU$106</f>
        <v>0.2190106915410813</v>
      </c>
      <c r="AX59" s="20" t="s">
        <v>11</v>
      </c>
      <c r="AY59" s="259" t="s">
        <v>1</v>
      </c>
      <c r="AZ59" s="260"/>
      <c r="BA59" s="247">
        <v>45</v>
      </c>
      <c r="BB59" s="253">
        <v>1.3843632090436131</v>
      </c>
      <c r="BC59" s="17">
        <f>BB59/BB$105</f>
        <v>5.7380256362238617E-3</v>
      </c>
    </row>
    <row r="60" spans="1:55" ht="15.5">
      <c r="A60" s="30" t="s">
        <v>12</v>
      </c>
      <c r="B60" s="156" t="s">
        <v>35</v>
      </c>
      <c r="C60" s="232">
        <f t="shared" si="4"/>
        <v>2877142.4311680002</v>
      </c>
      <c r="D60" s="29">
        <v>983</v>
      </c>
      <c r="E60" s="15">
        <v>41.347200000000001</v>
      </c>
      <c r="F60" s="17">
        <f t="shared" si="2"/>
        <v>0.15097663117836571</v>
      </c>
      <c r="G60" s="17">
        <f>SUM(F59,F60,F61,F62,F63,F64)</f>
        <v>0.61724412292338315</v>
      </c>
      <c r="H60" s="20" t="s">
        <v>12</v>
      </c>
      <c r="I60" s="154" t="s">
        <v>35</v>
      </c>
      <c r="J60" s="231">
        <f t="shared" si="5"/>
        <v>3019388.5269480003</v>
      </c>
      <c r="K60" s="29">
        <v>3735</v>
      </c>
      <c r="L60" s="15">
        <v>43.249400000000001</v>
      </c>
      <c r="M60" s="17">
        <f t="shared" si="3"/>
        <v>0.15480974602616659</v>
      </c>
      <c r="O60" s="20" t="s">
        <v>12</v>
      </c>
      <c r="P60" s="259" t="s">
        <v>13</v>
      </c>
      <c r="Q60" s="260"/>
      <c r="R60" s="29">
        <v>4</v>
      </c>
      <c r="S60" s="15">
        <v>0.10046688296367569</v>
      </c>
      <c r="T60" s="17">
        <f t="shared" si="6"/>
        <v>3.693003677499958E-4</v>
      </c>
      <c r="U60">
        <f t="shared" si="7"/>
        <v>2.3672439714727054E-3</v>
      </c>
      <c r="V60" s="20" t="s">
        <v>12</v>
      </c>
      <c r="W60" s="259" t="s">
        <v>13</v>
      </c>
      <c r="X60" s="260"/>
      <c r="Y60" s="29">
        <v>10</v>
      </c>
      <c r="Z60" s="15">
        <v>0.25430818415433643</v>
      </c>
      <c r="AA60" s="17">
        <f t="shared" si="8"/>
        <v>8.8268633688684734E-4</v>
      </c>
      <c r="AB60" s="41">
        <f t="shared" si="9"/>
        <v>5.6580878119007472E-3</v>
      </c>
      <c r="AC60" s="20" t="s">
        <v>12</v>
      </c>
      <c r="AD60" s="259" t="s">
        <v>13</v>
      </c>
      <c r="AE60" s="260"/>
      <c r="AF60" s="247">
        <v>8</v>
      </c>
      <c r="AG60" s="253">
        <v>0.16024399347208532</v>
      </c>
      <c r="AH60" s="17">
        <f t="shared" si="10"/>
        <v>5.2964137007555383E-4</v>
      </c>
      <c r="AJ60" s="20" t="s">
        <v>12</v>
      </c>
      <c r="AK60" s="259" t="s">
        <v>13</v>
      </c>
      <c r="AL60" s="260"/>
      <c r="AM60" s="247">
        <v>8</v>
      </c>
      <c r="AN60" s="253">
        <v>0.16365738465077512</v>
      </c>
      <c r="AO60" s="17">
        <f t="shared" si="11"/>
        <v>6.2339248528210688E-4</v>
      </c>
      <c r="AQ60" s="20" t="s">
        <v>11</v>
      </c>
      <c r="AR60" s="154" t="s">
        <v>22</v>
      </c>
      <c r="AS60" s="256"/>
      <c r="AT60" s="247">
        <v>8003</v>
      </c>
      <c r="AU60" s="253">
        <v>48.254123978106293</v>
      </c>
      <c r="AV60" s="17">
        <f t="shared" si="12"/>
        <v>0.17014074538317867</v>
      </c>
      <c r="AX60" s="20" t="s">
        <v>12</v>
      </c>
      <c r="AY60" s="259" t="s">
        <v>13</v>
      </c>
      <c r="AZ60" s="260"/>
      <c r="BA60" s="247">
        <v>7</v>
      </c>
      <c r="BB60" s="253">
        <v>0.17288374153425271</v>
      </c>
      <c r="BC60" s="17">
        <f t="shared" ref="BC59:BC105" si="13">BB60/BB$105</f>
        <v>7.165831441700713E-4</v>
      </c>
    </row>
    <row r="61" spans="1:55" ht="15.5">
      <c r="A61" s="20"/>
      <c r="B61" s="154" t="s">
        <v>21</v>
      </c>
      <c r="C61" s="232">
        <f t="shared" si="4"/>
        <v>2520234.3154139998</v>
      </c>
      <c r="D61" s="29">
        <v>1677</v>
      </c>
      <c r="E61" s="15">
        <v>36.2181</v>
      </c>
      <c r="F61" s="17">
        <f t="shared" si="2"/>
        <v>0.13224805369362777</v>
      </c>
      <c r="H61" s="20"/>
      <c r="I61" s="154" t="s">
        <v>21</v>
      </c>
      <c r="J61" s="231">
        <f t="shared" si="5"/>
        <v>2386599.6880680001</v>
      </c>
      <c r="K61" s="29">
        <v>3379</v>
      </c>
      <c r="L61" s="15">
        <v>34.185400000000001</v>
      </c>
      <c r="M61" s="17">
        <f t="shared" si="3"/>
        <v>0.12236546846436981</v>
      </c>
      <c r="O61" s="20"/>
      <c r="P61" s="259" t="s">
        <v>14</v>
      </c>
      <c r="Q61" s="260"/>
      <c r="R61" s="29">
        <v>27</v>
      </c>
      <c r="S61" s="15">
        <v>0.70576776694848042</v>
      </c>
      <c r="T61" s="17">
        <f t="shared" si="6"/>
        <v>2.5942906576926746E-3</v>
      </c>
      <c r="U61" s="41">
        <f t="shared" si="7"/>
        <v>2.6641379453634654E-2</v>
      </c>
      <c r="V61" s="20"/>
      <c r="W61" s="259" t="s">
        <v>14</v>
      </c>
      <c r="X61" s="260"/>
      <c r="Y61" s="29">
        <v>26</v>
      </c>
      <c r="Z61" s="15">
        <v>0.59944349853445567</v>
      </c>
      <c r="AA61" s="17">
        <f t="shared" si="8"/>
        <v>2.080627438914425E-3</v>
      </c>
      <c r="AB61" s="41">
        <f t="shared" si="9"/>
        <v>2.1366451340908196E-2</v>
      </c>
      <c r="AC61" s="20"/>
      <c r="AD61" s="259" t="s">
        <v>14</v>
      </c>
      <c r="AE61" s="260"/>
      <c r="AF61" s="247">
        <v>25</v>
      </c>
      <c r="AG61" s="253">
        <v>0.50495442315864947</v>
      </c>
      <c r="AH61" s="17">
        <f t="shared" si="10"/>
        <v>1.6689845697963539E-3</v>
      </c>
      <c r="AJ61" s="20"/>
      <c r="AK61" s="259" t="s">
        <v>14</v>
      </c>
      <c r="AL61" s="260"/>
      <c r="AM61" s="247">
        <v>20</v>
      </c>
      <c r="AN61" s="253">
        <v>0.39603798486092079</v>
      </c>
      <c r="AO61" s="17">
        <f t="shared" si="11"/>
        <v>1.5085607299383024E-3</v>
      </c>
      <c r="AQ61" s="20" t="s">
        <v>12</v>
      </c>
      <c r="AR61" s="154" t="s">
        <v>35</v>
      </c>
      <c r="AS61" s="256"/>
      <c r="AT61" s="247">
        <v>6995</v>
      </c>
      <c r="AU61" s="253">
        <v>43.091269458845424</v>
      </c>
      <c r="AV61" s="17">
        <f t="shared" si="12"/>
        <v>0.15193687297197278</v>
      </c>
      <c r="AX61" s="20"/>
      <c r="AY61" s="259" t="s">
        <v>14</v>
      </c>
      <c r="AZ61" s="260"/>
      <c r="BA61" s="247">
        <v>51</v>
      </c>
      <c r="BB61" s="253">
        <v>1.5296616486294015</v>
      </c>
      <c r="BC61" s="17">
        <f t="shared" si="13"/>
        <v>6.340270889348262E-3</v>
      </c>
    </row>
    <row r="62" spans="1:55" ht="15.5">
      <c r="A62" s="20"/>
      <c r="B62" s="154" t="s">
        <v>38</v>
      </c>
      <c r="C62" s="232">
        <f t="shared" si="4"/>
        <v>1173035.084544</v>
      </c>
      <c r="D62" s="29">
        <v>314</v>
      </c>
      <c r="E62" s="15">
        <v>16.857600000000001</v>
      </c>
      <c r="F62" s="17">
        <f t="shared" si="2"/>
        <v>6.1554437972883722E-2</v>
      </c>
      <c r="H62" s="20"/>
      <c r="I62" s="154" t="s">
        <v>38</v>
      </c>
      <c r="J62" s="231">
        <f t="shared" si="5"/>
        <v>1151691.045714</v>
      </c>
      <c r="K62" s="29">
        <v>1499</v>
      </c>
      <c r="L62" s="15">
        <v>16.496700000000001</v>
      </c>
      <c r="M62" s="17">
        <f t="shared" si="3"/>
        <v>5.9049372644935254E-2</v>
      </c>
      <c r="O62" s="20"/>
      <c r="P62" s="259" t="s">
        <v>15</v>
      </c>
      <c r="Q62" s="260"/>
      <c r="R62" s="29">
        <v>1</v>
      </c>
      <c r="S62" s="15">
        <v>3.0293205251165571E-2</v>
      </c>
      <c r="T62" s="17">
        <f t="shared" si="6"/>
        <v>1.1135303006888719E-4</v>
      </c>
      <c r="U62">
        <f t="shared" si="7"/>
        <v>1.1685756886644773E-3</v>
      </c>
      <c r="V62" s="20"/>
      <c r="W62" s="259" t="s">
        <v>15</v>
      </c>
      <c r="X62" s="260"/>
      <c r="Y62" s="29">
        <v>6</v>
      </c>
      <c r="Z62" s="15">
        <v>0.14561393447325482</v>
      </c>
      <c r="AA62" s="17">
        <f t="shared" si="8"/>
        <v>5.0541602051577946E-4</v>
      </c>
      <c r="AB62">
        <f t="shared" si="9"/>
        <v>5.3040036168832466E-3</v>
      </c>
      <c r="AC62" s="20"/>
      <c r="AD62" s="259" t="s">
        <v>15</v>
      </c>
      <c r="AE62" s="260"/>
      <c r="AF62" s="247">
        <v>7</v>
      </c>
      <c r="AG62" s="253">
        <v>0.13489401715609448</v>
      </c>
      <c r="AH62" s="17">
        <f t="shared" si="10"/>
        <v>4.4585416597218671E-4</v>
      </c>
      <c r="AJ62" s="20"/>
      <c r="AK62" s="259" t="s">
        <v>15</v>
      </c>
      <c r="AL62" s="260"/>
      <c r="AM62" s="247">
        <v>3</v>
      </c>
      <c r="AN62" s="253">
        <v>6.8858175380358558E-2</v>
      </c>
      <c r="AO62" s="17">
        <f t="shared" si="11"/>
        <v>2.6228983906806923E-4</v>
      </c>
      <c r="AQ62" s="20"/>
      <c r="AR62" s="154" t="s">
        <v>21</v>
      </c>
      <c r="AS62" s="256"/>
      <c r="AT62" s="247">
        <v>5526</v>
      </c>
      <c r="AU62" s="253">
        <v>33.287354410563943</v>
      </c>
      <c r="AV62" s="17">
        <f t="shared" si="12"/>
        <v>0.11736893812054343</v>
      </c>
      <c r="AX62" s="20"/>
      <c r="AY62" s="259" t="s">
        <v>15</v>
      </c>
      <c r="AZ62" s="260"/>
      <c r="BA62" s="247">
        <v>4</v>
      </c>
      <c r="BB62" s="253">
        <v>0.10744299277483441</v>
      </c>
      <c r="BC62" s="17">
        <f t="shared" si="13"/>
        <v>4.4533879761260859E-4</v>
      </c>
    </row>
    <row r="63" spans="1:55" ht="15.5">
      <c r="A63" s="20"/>
      <c r="B63" s="154" t="s">
        <v>23</v>
      </c>
      <c r="C63" s="232">
        <f t="shared" si="4"/>
        <v>835241.95180799987</v>
      </c>
      <c r="D63" s="29">
        <v>661</v>
      </c>
      <c r="E63" s="15">
        <v>12.0032</v>
      </c>
      <c r="F63" s="17">
        <f t="shared" si="2"/>
        <v>4.3828909801876766E-2</v>
      </c>
      <c r="H63" s="20"/>
      <c r="I63" s="154" t="s">
        <v>28</v>
      </c>
      <c r="J63" s="231">
        <f t="shared" si="5"/>
        <v>871885.83969599986</v>
      </c>
      <c r="K63" s="29">
        <v>1305</v>
      </c>
      <c r="L63" s="15">
        <v>12.488799999999999</v>
      </c>
      <c r="M63" s="17">
        <f t="shared" si="3"/>
        <v>4.4703231863831391E-2</v>
      </c>
      <c r="O63" s="20"/>
      <c r="P63" s="259" t="s">
        <v>16</v>
      </c>
      <c r="Q63" s="260"/>
      <c r="R63" s="29">
        <v>9</v>
      </c>
      <c r="S63" s="15">
        <v>0.23171011601017394</v>
      </c>
      <c r="T63" s="17">
        <f t="shared" si="6"/>
        <v>8.5172972953575078E-4</v>
      </c>
      <c r="U63" s="41">
        <f t="shared" si="7"/>
        <v>1.4205919550525931E-2</v>
      </c>
      <c r="V63" s="20"/>
      <c r="W63" s="259" t="s">
        <v>16</v>
      </c>
      <c r="X63" s="260"/>
      <c r="Y63" s="29">
        <v>2</v>
      </c>
      <c r="Z63" s="15">
        <v>5.2081490559795295E-2</v>
      </c>
      <c r="AA63" s="17">
        <f t="shared" si="8"/>
        <v>1.8077129634936576E-4</v>
      </c>
      <c r="AB63">
        <f t="shared" si="9"/>
        <v>3.0150673434671755E-3</v>
      </c>
      <c r="AC63" s="20"/>
      <c r="AD63" s="259" t="s">
        <v>16</v>
      </c>
      <c r="AE63" s="260"/>
      <c r="AF63" s="247">
        <v>1</v>
      </c>
      <c r="AG63" s="253">
        <v>2.0666164043890864E-2</v>
      </c>
      <c r="AH63" s="17">
        <f t="shared" si="10"/>
        <v>6.8306182348851967E-5</v>
      </c>
      <c r="AJ63" s="20"/>
      <c r="AK63" s="259" t="s">
        <v>16</v>
      </c>
      <c r="AL63" s="260"/>
      <c r="AM63" s="247">
        <v>8</v>
      </c>
      <c r="AN63" s="253">
        <v>0.1785730066682677</v>
      </c>
      <c r="AO63" s="17">
        <f t="shared" si="11"/>
        <v>6.8020804969342035E-4</v>
      </c>
      <c r="AQ63" s="20"/>
      <c r="AR63" s="154" t="s">
        <v>38</v>
      </c>
      <c r="AS63" s="256"/>
      <c r="AT63" s="247">
        <v>2800</v>
      </c>
      <c r="AU63" s="253">
        <v>16.898193811229561</v>
      </c>
      <c r="AV63" s="17">
        <f t="shared" si="12"/>
        <v>5.9581877229322039E-2</v>
      </c>
      <c r="AX63" s="20"/>
      <c r="AY63" s="259" t="s">
        <v>16</v>
      </c>
      <c r="AZ63" s="260"/>
      <c r="BA63" s="247">
        <v>17</v>
      </c>
      <c r="BB63" s="253">
        <v>0.50521733158778881</v>
      </c>
      <c r="BC63" s="17">
        <f t="shared" si="13"/>
        <v>2.0940674972994133E-3</v>
      </c>
    </row>
    <row r="64" spans="1:55" ht="15.5">
      <c r="A64" s="20"/>
      <c r="B64" s="154" t="s">
        <v>37</v>
      </c>
      <c r="C64" s="232">
        <f t="shared" si="4"/>
        <v>613544.33296799997</v>
      </c>
      <c r="D64" s="29">
        <v>144</v>
      </c>
      <c r="E64" s="15">
        <v>8.8171999999999997</v>
      </c>
      <c r="F64" s="17">
        <f t="shared" si="2"/>
        <v>3.2195436509023248E-2</v>
      </c>
      <c r="H64" s="20"/>
      <c r="I64" s="154" t="s">
        <v>23</v>
      </c>
      <c r="J64" s="231">
        <f t="shared" si="5"/>
        <v>773651.37641399994</v>
      </c>
      <c r="K64" s="29">
        <v>1154</v>
      </c>
      <c r="L64" s="15">
        <v>11.0817</v>
      </c>
      <c r="M64" s="17">
        <f t="shared" si="3"/>
        <v>3.9666565606416973E-2</v>
      </c>
      <c r="N64" s="17">
        <f>SUM(M64,M61,M62,M60,M59,M58)</f>
        <v>0.77425812887723255</v>
      </c>
      <c r="O64" s="20"/>
      <c r="P64" s="259" t="s">
        <v>17</v>
      </c>
      <c r="Q64" s="260"/>
      <c r="R64" s="29">
        <v>2</v>
      </c>
      <c r="S64" s="15">
        <v>5.2765458755226133E-2</v>
      </c>
      <c r="T64" s="17">
        <f t="shared" si="6"/>
        <v>1.9395747880271769E-4</v>
      </c>
      <c r="U64">
        <f t="shared" si="7"/>
        <v>4.9442715109597702E-3</v>
      </c>
      <c r="V64" s="20"/>
      <c r="W64" s="259" t="s">
        <v>17</v>
      </c>
      <c r="X64" s="260"/>
      <c r="Y64" s="29">
        <v>3</v>
      </c>
      <c r="Z64" s="15">
        <v>7.266051959309712E-2</v>
      </c>
      <c r="AA64" s="17">
        <f t="shared" si="8"/>
        <v>2.5219970049018277E-4</v>
      </c>
      <c r="AB64">
        <f t="shared" si="9"/>
        <v>6.4289544383824273E-3</v>
      </c>
      <c r="AC64" s="20"/>
      <c r="AD64" s="259" t="s">
        <v>17</v>
      </c>
      <c r="AE64" s="260"/>
      <c r="AF64" s="247">
        <v>3</v>
      </c>
      <c r="AG64" s="253">
        <v>6.0280750167803258E-2</v>
      </c>
      <c r="AH64" s="17">
        <f t="shared" si="10"/>
        <v>1.9924103497594896E-4</v>
      </c>
      <c r="AJ64" s="20"/>
      <c r="AK64" s="259" t="s">
        <v>17</v>
      </c>
      <c r="AL64" s="260"/>
      <c r="AM64" s="247">
        <v>7</v>
      </c>
      <c r="AN64" s="253">
        <v>0.17581476989812453</v>
      </c>
      <c r="AO64" s="17">
        <f t="shared" si="11"/>
        <v>6.6970156336037059E-4</v>
      </c>
      <c r="AQ64" s="20"/>
      <c r="AR64" s="154" t="s">
        <v>28</v>
      </c>
      <c r="AS64" s="256"/>
      <c r="AT64" s="247">
        <v>2160</v>
      </c>
      <c r="AU64" s="253">
        <v>12.941938070262813</v>
      </c>
      <c r="AV64" s="17">
        <f t="shared" si="12"/>
        <v>4.5632389699510736E-2</v>
      </c>
      <c r="AX64" s="20"/>
      <c r="AY64" s="259" t="s">
        <v>17</v>
      </c>
      <c r="AZ64" s="260"/>
      <c r="BA64" s="247">
        <v>5</v>
      </c>
      <c r="BB64" s="253">
        <v>0.11606940441187945</v>
      </c>
      <c r="BC64" s="17">
        <f t="shared" si="13"/>
        <v>4.8109427767638487E-4</v>
      </c>
    </row>
    <row r="65" spans="1:55" ht="15.5">
      <c r="A65" s="20"/>
      <c r="B65" s="154" t="s">
        <v>28</v>
      </c>
      <c r="C65" s="232">
        <f t="shared" si="4"/>
        <v>521720.04614400002</v>
      </c>
      <c r="D65" s="29">
        <v>420</v>
      </c>
      <c r="E65" s="15">
        <v>7.4976000000000003</v>
      </c>
      <c r="F65" s="17">
        <f t="shared" si="2"/>
        <v>2.7377002310263202E-2</v>
      </c>
      <c r="H65" s="20"/>
      <c r="I65" s="154" t="s">
        <v>32</v>
      </c>
      <c r="J65" s="231">
        <f t="shared" si="5"/>
        <v>716732.49508799997</v>
      </c>
      <c r="K65" s="29">
        <v>1054</v>
      </c>
      <c r="L65" s="15">
        <v>10.266400000000001</v>
      </c>
      <c r="M65" s="17">
        <f t="shared" si="3"/>
        <v>3.6748227180100464E-2</v>
      </c>
      <c r="O65" s="20"/>
      <c r="P65" s="259" t="s">
        <v>18</v>
      </c>
      <c r="Q65" s="260"/>
      <c r="R65" s="29">
        <v>5</v>
      </c>
      <c r="S65" s="15">
        <v>0.14417649432041801</v>
      </c>
      <c r="T65" s="17">
        <f t="shared" si="6"/>
        <v>5.2996998416569114E-4</v>
      </c>
      <c r="U65">
        <f t="shared" si="7"/>
        <v>1.4237440474549145E-2</v>
      </c>
      <c r="V65" s="20"/>
      <c r="W65" s="259" t="s">
        <v>18</v>
      </c>
      <c r="X65" s="260"/>
      <c r="Y65" s="29">
        <v>29</v>
      </c>
      <c r="Z65" s="15">
        <v>0.43047492092626022</v>
      </c>
      <c r="AA65" s="17">
        <f t="shared" si="8"/>
        <v>1.4941490472970948E-3</v>
      </c>
      <c r="AB65">
        <f t="shared" si="9"/>
        <v>4.0139741412875761E-2</v>
      </c>
      <c r="AC65" s="20"/>
      <c r="AD65" s="259" t="s">
        <v>18</v>
      </c>
      <c r="AE65" s="260"/>
      <c r="AF65" s="247">
        <v>32</v>
      </c>
      <c r="AG65" s="253">
        <v>0.45466644343753904</v>
      </c>
      <c r="AH65" s="17">
        <f t="shared" si="10"/>
        <v>1.5027718219690204E-3</v>
      </c>
      <c r="AJ65" s="20"/>
      <c r="AK65" s="259" t="s">
        <v>18</v>
      </c>
      <c r="AL65" s="260"/>
      <c r="AM65" s="247">
        <v>57</v>
      </c>
      <c r="AN65" s="253">
        <v>0.46266064448437227</v>
      </c>
      <c r="AO65" s="17">
        <f t="shared" si="11"/>
        <v>1.7623351957064782E-3</v>
      </c>
      <c r="AQ65" s="20"/>
      <c r="AR65" s="154" t="s">
        <v>23</v>
      </c>
      <c r="AS65" s="256"/>
      <c r="AT65" s="247">
        <v>1811</v>
      </c>
      <c r="AU65" s="253">
        <v>10.886706560186585</v>
      </c>
      <c r="AV65" s="17">
        <f t="shared" si="12"/>
        <v>3.8385783767590387E-2</v>
      </c>
      <c r="AX65" s="20"/>
      <c r="AY65" s="259" t="s">
        <v>18</v>
      </c>
      <c r="AZ65" s="260"/>
      <c r="BA65" s="247">
        <v>3</v>
      </c>
      <c r="BB65" s="253">
        <v>0.10181721962901034</v>
      </c>
      <c r="BC65" s="17">
        <f t="shared" si="13"/>
        <v>4.2202061758338098E-4</v>
      </c>
    </row>
    <row r="66" spans="1:55" ht="15.5">
      <c r="A66" s="20"/>
      <c r="B66" s="154" t="s">
        <v>32</v>
      </c>
      <c r="C66" s="232">
        <f t="shared" si="4"/>
        <v>412214.226066</v>
      </c>
      <c r="D66" s="29">
        <v>411</v>
      </c>
      <c r="E66" s="15">
        <v>5.9238999999999997</v>
      </c>
      <c r="F66" s="17">
        <f t="shared" si="2"/>
        <v>2.1630738367713426E-2</v>
      </c>
      <c r="H66" s="20"/>
      <c r="I66" s="154" t="s">
        <v>37</v>
      </c>
      <c r="J66" s="231">
        <f t="shared" si="5"/>
        <v>579053.44950600003</v>
      </c>
      <c r="K66" s="29">
        <v>681</v>
      </c>
      <c r="L66" s="15">
        <v>8.2942999999999998</v>
      </c>
      <c r="M66" s="17">
        <f t="shared" si="3"/>
        <v>2.968916277369937E-2</v>
      </c>
      <c r="O66" s="20"/>
      <c r="P66" s="259" t="s">
        <v>2</v>
      </c>
      <c r="Q66" s="260"/>
      <c r="R66" s="29">
        <v>6</v>
      </c>
      <c r="S66" s="15">
        <v>0.17142992111810235</v>
      </c>
      <c r="T66" s="17">
        <f t="shared" si="6"/>
        <v>6.3014926953748238E-4</v>
      </c>
      <c r="U66">
        <f t="shared" si="7"/>
        <v>2.2943644824915718E-2</v>
      </c>
      <c r="V66" s="20"/>
      <c r="W66" s="259" t="s">
        <v>2</v>
      </c>
      <c r="X66" s="260"/>
      <c r="Y66" s="29">
        <v>18</v>
      </c>
      <c r="Z66" s="15">
        <v>0.4595033143668949</v>
      </c>
      <c r="AA66" s="17">
        <f t="shared" si="8"/>
        <v>1.594904618168828E-3</v>
      </c>
      <c r="AB66">
        <f t="shared" si="9"/>
        <v>5.8070249158174742E-2</v>
      </c>
      <c r="AC66" s="20"/>
      <c r="AD66" s="259" t="s">
        <v>2</v>
      </c>
      <c r="AE66" s="260"/>
      <c r="AF66" s="247">
        <v>21</v>
      </c>
      <c r="AG66" s="253">
        <v>0.32811235060471533</v>
      </c>
      <c r="AH66" s="17">
        <f t="shared" si="10"/>
        <v>1.0844829259903891E-3</v>
      </c>
      <c r="AJ66" s="20"/>
      <c r="AK66" s="259" t="s">
        <v>2</v>
      </c>
      <c r="AL66" s="260"/>
      <c r="AM66" s="247">
        <v>18</v>
      </c>
      <c r="AN66" s="253">
        <v>0.49156328213194861</v>
      </c>
      <c r="AO66" s="17">
        <f t="shared" si="11"/>
        <v>1.8724291407660203E-3</v>
      </c>
      <c r="AQ66" s="20"/>
      <c r="AR66" s="154" t="s">
        <v>37</v>
      </c>
      <c r="AS66" s="256"/>
      <c r="AT66" s="247">
        <v>1579</v>
      </c>
      <c r="AU66" s="253">
        <v>9.9641280587720189</v>
      </c>
      <c r="AV66" s="17">
        <f t="shared" si="12"/>
        <v>3.5132834983847269E-2</v>
      </c>
      <c r="AX66" s="20"/>
      <c r="AY66" s="259" t="s">
        <v>2</v>
      </c>
      <c r="AZ66" s="260"/>
      <c r="BA66" s="247">
        <v>17</v>
      </c>
      <c r="BB66" s="253">
        <v>0.50515004749312487</v>
      </c>
      <c r="BC66" s="17">
        <f t="shared" si="13"/>
        <v>2.0937886124969499E-3</v>
      </c>
    </row>
    <row r="67" spans="1:55" ht="15.5">
      <c r="A67" s="20"/>
      <c r="B67" s="154" t="s">
        <v>31</v>
      </c>
      <c r="C67" s="232">
        <f t="shared" si="4"/>
        <v>273232.22540400003</v>
      </c>
      <c r="D67" s="29">
        <v>250</v>
      </c>
      <c r="E67" s="15">
        <v>3.9266000000000001</v>
      </c>
      <c r="F67" s="17">
        <f t="shared" si="2"/>
        <v>1.4337726375304029E-2</v>
      </c>
      <c r="H67" s="20"/>
      <c r="I67" s="154" t="s">
        <v>31</v>
      </c>
      <c r="J67" s="231">
        <f t="shared" si="5"/>
        <v>434937.60660000006</v>
      </c>
      <c r="K67" s="29">
        <v>743</v>
      </c>
      <c r="L67" s="15">
        <v>6.23</v>
      </c>
      <c r="M67" s="17">
        <f t="shared" si="3"/>
        <v>2.2300071625109667E-2</v>
      </c>
      <c r="O67" s="20"/>
      <c r="P67" s="259" t="s">
        <v>19</v>
      </c>
      <c r="Q67" s="260"/>
      <c r="R67" s="29">
        <v>8</v>
      </c>
      <c r="S67" s="15">
        <v>0.23118021207317146</v>
      </c>
      <c r="T67" s="17">
        <f t="shared" si="6"/>
        <v>8.4978188649499544E-4</v>
      </c>
      <c r="U67">
        <f t="shared" si="7"/>
        <v>3.464583184859308E-2</v>
      </c>
      <c r="V67" s="20"/>
      <c r="W67" s="259" t="s">
        <v>19</v>
      </c>
      <c r="X67" s="260"/>
      <c r="Y67" s="29">
        <v>11</v>
      </c>
      <c r="Z67" s="15">
        <v>0.24480118078851251</v>
      </c>
      <c r="AA67" s="17">
        <f t="shared" si="8"/>
        <v>8.4968817757217422E-4</v>
      </c>
      <c r="AB67">
        <f t="shared" si="9"/>
        <v>3.464201131107119E-2</v>
      </c>
      <c r="AC67" s="20"/>
      <c r="AD67" s="259" t="s">
        <v>19</v>
      </c>
      <c r="AE67" s="260"/>
      <c r="AF67" s="247">
        <v>9</v>
      </c>
      <c r="AG67" s="253">
        <v>0.17084904866890399</v>
      </c>
      <c r="AH67" s="17">
        <f t="shared" si="10"/>
        <v>5.6469339194836353E-4</v>
      </c>
      <c r="AJ67" s="20"/>
      <c r="AK67" s="259" t="s">
        <v>19</v>
      </c>
      <c r="AL67" s="260"/>
      <c r="AM67" s="247">
        <v>8</v>
      </c>
      <c r="AN67" s="253">
        <v>0.22456151988155582</v>
      </c>
      <c r="AO67" s="17">
        <f t="shared" si="11"/>
        <v>8.553843401347995E-4</v>
      </c>
      <c r="AQ67" s="20"/>
      <c r="AR67" s="154" t="s">
        <v>32</v>
      </c>
      <c r="AS67" s="256"/>
      <c r="AT67" s="247">
        <v>1816</v>
      </c>
      <c r="AU67" s="253">
        <v>8.873997887577783</v>
      </c>
      <c r="AV67" s="17">
        <f t="shared" si="12"/>
        <v>3.1289110456264244E-2</v>
      </c>
      <c r="AX67" s="20"/>
      <c r="AY67" s="259" t="s">
        <v>19</v>
      </c>
      <c r="AZ67" s="260"/>
      <c r="BA67" s="247">
        <v>12</v>
      </c>
      <c r="BB67" s="253">
        <v>0.29795506141979505</v>
      </c>
      <c r="BC67" s="17">
        <f t="shared" si="13"/>
        <v>1.2349893219501021E-3</v>
      </c>
    </row>
    <row r="68" spans="1:55" ht="15.5">
      <c r="A68" s="20"/>
      <c r="B68" s="154" t="s">
        <v>49</v>
      </c>
      <c r="C68" s="232">
        <f t="shared" si="4"/>
        <v>250470.99153</v>
      </c>
      <c r="D68" s="29">
        <v>212</v>
      </c>
      <c r="E68" s="15">
        <v>3.5994999999999999</v>
      </c>
      <c r="F68" s="17">
        <f t="shared" si="2"/>
        <v>1.3143341844829331E-2</v>
      </c>
      <c r="H68" s="20"/>
      <c r="I68" s="154" t="s">
        <v>0</v>
      </c>
      <c r="J68" s="231">
        <f t="shared" si="5"/>
        <v>323501.42559599999</v>
      </c>
      <c r="K68" s="29">
        <v>565</v>
      </c>
      <c r="L68" s="15">
        <v>4.6337999999999999</v>
      </c>
      <c r="M68" s="17">
        <f t="shared" si="3"/>
        <v>1.6586528394291037E-2</v>
      </c>
      <c r="O68" s="20"/>
      <c r="P68" s="259" t="s">
        <v>20</v>
      </c>
      <c r="Q68" s="260"/>
      <c r="R68" s="29">
        <v>24</v>
      </c>
      <c r="S68" s="15">
        <v>0.67566049594627609</v>
      </c>
      <c r="T68" s="17">
        <f t="shared" si="6"/>
        <v>2.4836210925078678E-3</v>
      </c>
      <c r="U68" s="41">
        <f t="shared" si="7"/>
        <v>0.12263419105281165</v>
      </c>
      <c r="V68" s="20"/>
      <c r="W68" s="259" t="s">
        <v>20</v>
      </c>
      <c r="X68" s="260"/>
      <c r="Y68" s="29">
        <v>36</v>
      </c>
      <c r="Z68" s="15">
        <v>0.95307556006186422</v>
      </c>
      <c r="AA68" s="17">
        <f t="shared" si="8"/>
        <v>3.308060169926868E-3</v>
      </c>
      <c r="AB68" s="41">
        <f t="shared" si="9"/>
        <v>0.16334266290328783</v>
      </c>
      <c r="AC68" s="20"/>
      <c r="AD68" s="259" t="s">
        <v>20</v>
      </c>
      <c r="AE68" s="260"/>
      <c r="AF68" s="247">
        <v>43</v>
      </c>
      <c r="AG68" s="253">
        <v>0.81539204853604708</v>
      </c>
      <c r="AH68" s="17">
        <f t="shared" si="10"/>
        <v>2.6950486715782945E-3</v>
      </c>
      <c r="AJ68" s="20"/>
      <c r="AK68" s="259" t="s">
        <v>20</v>
      </c>
      <c r="AL68" s="260"/>
      <c r="AM68" s="247">
        <v>38</v>
      </c>
      <c r="AN68" s="253">
        <v>1.0259337322157309</v>
      </c>
      <c r="AO68" s="17">
        <f t="shared" si="11"/>
        <v>3.9079164097938733E-3</v>
      </c>
      <c r="AQ68" s="20"/>
      <c r="AR68" s="154" t="s">
        <v>31</v>
      </c>
      <c r="AS68" s="256"/>
      <c r="AT68" s="247">
        <v>1190</v>
      </c>
      <c r="AU68" s="253">
        <v>6.2569859693775056</v>
      </c>
      <c r="AV68" s="17">
        <f t="shared" si="12"/>
        <v>2.2061705174981353E-2</v>
      </c>
      <c r="AX68" s="20"/>
      <c r="AY68" s="259" t="s">
        <v>20</v>
      </c>
      <c r="AZ68" s="260"/>
      <c r="BA68" s="247">
        <v>39</v>
      </c>
      <c r="BB68" s="253">
        <v>1.1261850949106578</v>
      </c>
      <c r="BC68" s="17">
        <f t="shared" si="13"/>
        <v>4.6679071673646124E-3</v>
      </c>
    </row>
    <row r="69" spans="1:55" ht="15.5">
      <c r="A69" s="20"/>
      <c r="B69" s="156" t="s">
        <v>0</v>
      </c>
      <c r="C69" s="232">
        <f t="shared" si="4"/>
        <v>200543.79708000002</v>
      </c>
      <c r="D69" s="29">
        <v>223</v>
      </c>
      <c r="E69" s="15">
        <v>2.8820000000000001</v>
      </c>
      <c r="F69" s="17">
        <f t="shared" si="2"/>
        <v>1.0523436920905163E-2</v>
      </c>
      <c r="H69" s="20"/>
      <c r="I69" s="154" t="s">
        <v>49</v>
      </c>
      <c r="J69" s="231">
        <f t="shared" si="5"/>
        <v>252626.84161199999</v>
      </c>
      <c r="K69" s="29">
        <v>386</v>
      </c>
      <c r="L69" s="15">
        <v>3.6185999999999998</v>
      </c>
      <c r="M69" s="17">
        <f t="shared" si="3"/>
        <v>1.2952654764465783E-2</v>
      </c>
      <c r="O69" s="20"/>
      <c r="P69" s="259" t="s">
        <v>21</v>
      </c>
      <c r="Q69" s="260"/>
      <c r="R69" s="29">
        <v>1122</v>
      </c>
      <c r="S69" s="15">
        <v>32.532974591276151</v>
      </c>
      <c r="T69" s="17">
        <f t="shared" si="6"/>
        <v>0.11958606782797704</v>
      </c>
      <c r="U69">
        <f t="shared" si="7"/>
        <v>8.7235266141409156</v>
      </c>
      <c r="V69" s="20"/>
      <c r="W69" s="259" t="s">
        <v>21</v>
      </c>
      <c r="X69" s="260"/>
      <c r="Y69" s="29">
        <v>1227</v>
      </c>
      <c r="Z69" s="15">
        <v>31.196595336886336</v>
      </c>
      <c r="AA69" s="17">
        <f t="shared" si="8"/>
        <v>0.10828125155636266</v>
      </c>
      <c r="AB69">
        <f t="shared" si="9"/>
        <v>7.8988664559420378</v>
      </c>
      <c r="AC69" s="20"/>
      <c r="AD69" s="259" t="s">
        <v>21</v>
      </c>
      <c r="AE69" s="260"/>
      <c r="AF69" s="247">
        <v>2009</v>
      </c>
      <c r="AG69" s="253">
        <v>37.414328519998961</v>
      </c>
      <c r="AH69" s="17">
        <f t="shared" si="10"/>
        <v>0.12366252106192745</v>
      </c>
      <c r="AJ69" s="20"/>
      <c r="AK69" s="259" t="s">
        <v>21</v>
      </c>
      <c r="AL69" s="260"/>
      <c r="AM69" s="247">
        <v>1168</v>
      </c>
      <c r="AN69" s="253">
        <v>30.444939343637024</v>
      </c>
      <c r="AO69" s="17">
        <f t="shared" si="11"/>
        <v>0.11596877490247118</v>
      </c>
      <c r="AQ69" s="20"/>
      <c r="AR69" s="154" t="s">
        <v>0</v>
      </c>
      <c r="AS69" s="256"/>
      <c r="AT69" s="247">
        <v>614</v>
      </c>
      <c r="AU69" s="253">
        <v>5.8797490287271819</v>
      </c>
      <c r="AV69" s="17">
        <f t="shared" si="12"/>
        <v>2.0731593487585742E-2</v>
      </c>
      <c r="AX69" s="20"/>
      <c r="AY69" s="259" t="s">
        <v>21</v>
      </c>
      <c r="AZ69" s="260"/>
      <c r="BA69" s="247">
        <v>1446</v>
      </c>
      <c r="BB69" s="253">
        <v>36.49749010716161</v>
      </c>
      <c r="BC69" s="17">
        <f t="shared" si="13"/>
        <v>0.15127788179043003</v>
      </c>
    </row>
    <row r="70" spans="1:55" ht="15.5">
      <c r="A70" s="20"/>
      <c r="B70" s="154" t="s">
        <v>39</v>
      </c>
      <c r="C70" s="232">
        <f t="shared" si="4"/>
        <v>163907.32617000001</v>
      </c>
      <c r="D70" s="29">
        <v>32</v>
      </c>
      <c r="E70" s="15">
        <v>2.3555000000000001</v>
      </c>
      <c r="F70" s="17">
        <f t="shared" si="2"/>
        <v>8.6009561648827584E-3</v>
      </c>
      <c r="G70" s="42" t="s">
        <v>68</v>
      </c>
      <c r="H70" s="20"/>
      <c r="I70" s="154" t="s">
        <v>3</v>
      </c>
      <c r="J70" s="231">
        <f t="shared" si="5"/>
        <v>162742.06336200002</v>
      </c>
      <c r="K70" s="29">
        <v>111</v>
      </c>
      <c r="L70" s="15">
        <v>2.3311000000000002</v>
      </c>
      <c r="M70" s="17">
        <f t="shared" si="3"/>
        <v>8.3440926108014676E-3</v>
      </c>
      <c r="O70" s="20"/>
      <c r="P70" s="259" t="s">
        <v>22</v>
      </c>
      <c r="Q70" s="260"/>
      <c r="R70" s="29">
        <v>1716</v>
      </c>
      <c r="S70" s="15">
        <v>48.343066775740162</v>
      </c>
      <c r="T70" s="17">
        <f t="shared" si="6"/>
        <v>0.17770146551573943</v>
      </c>
      <c r="U70">
        <f t="shared" si="7"/>
        <v>18.78502262729144</v>
      </c>
      <c r="V70" s="20"/>
      <c r="W70" s="259" t="s">
        <v>22</v>
      </c>
      <c r="X70" s="260"/>
      <c r="Y70" s="29">
        <v>1856</v>
      </c>
      <c r="Z70" s="15">
        <v>46.770908059412633</v>
      </c>
      <c r="AA70" s="17">
        <f t="shared" si="8"/>
        <v>0.16233862722553868</v>
      </c>
      <c r="AB70">
        <f t="shared" si="9"/>
        <v>17.160999639842981</v>
      </c>
      <c r="AC70" s="20"/>
      <c r="AD70" s="259" t="s">
        <v>22</v>
      </c>
      <c r="AE70" s="260"/>
      <c r="AF70" s="247">
        <v>2790</v>
      </c>
      <c r="AG70" s="253">
        <v>51.808766029089256</v>
      </c>
      <c r="AH70" s="17">
        <f t="shared" si="10"/>
        <v>0.17123927847161854</v>
      </c>
      <c r="AJ70" s="20"/>
      <c r="AK70" s="259" t="s">
        <v>22</v>
      </c>
      <c r="AL70" s="260"/>
      <c r="AM70" s="247">
        <v>1641</v>
      </c>
      <c r="AN70" s="253">
        <v>44.242289086411532</v>
      </c>
      <c r="AO70" s="17">
        <f t="shared" si="11"/>
        <v>0.1685246932608665</v>
      </c>
      <c r="AQ70" s="20"/>
      <c r="AR70" s="154" t="s">
        <v>49</v>
      </c>
      <c r="AS70" s="256"/>
      <c r="AT70" s="247">
        <v>495</v>
      </c>
      <c r="AU70" s="253">
        <v>4.7164976703845714</v>
      </c>
      <c r="AV70" s="17">
        <f t="shared" si="12"/>
        <v>1.6630048648305171E-2</v>
      </c>
      <c r="AX70" s="20"/>
      <c r="AY70" s="259" t="s">
        <v>22</v>
      </c>
      <c r="AZ70" s="260"/>
      <c r="BA70" s="247">
        <v>1997</v>
      </c>
      <c r="BB70" s="253">
        <v>56.363612410582029</v>
      </c>
      <c r="BC70" s="17">
        <f t="shared" si="13"/>
        <v>0.23362066461267547</v>
      </c>
    </row>
    <row r="71" spans="1:55" ht="15.5">
      <c r="A71" s="20"/>
      <c r="B71" s="156" t="s">
        <v>3</v>
      </c>
      <c r="C71" s="232">
        <f t="shared" si="4"/>
        <v>121418.76180599998</v>
      </c>
      <c r="D71" s="29">
        <v>52</v>
      </c>
      <c r="E71" s="15">
        <v>1.7448999999999999</v>
      </c>
      <c r="F71" s="17">
        <f t="shared" si="2"/>
        <v>6.3713896888575351E-3</v>
      </c>
      <c r="G71" s="17">
        <f>SUM(F71,F68,F69,F67,F66,F65)</f>
        <v>9.3383635507872681E-2</v>
      </c>
      <c r="H71" s="20"/>
      <c r="I71" s="154" t="s">
        <v>39</v>
      </c>
      <c r="J71" s="231">
        <f t="shared" si="5"/>
        <v>129594.65154599999</v>
      </c>
      <c r="K71" s="29">
        <v>157</v>
      </c>
      <c r="L71" s="15">
        <v>1.8563000000000001</v>
      </c>
      <c r="M71" s="17">
        <f t="shared" si="3"/>
        <v>6.6445622725025801E-3</v>
      </c>
      <c r="N71" s="41"/>
      <c r="O71" s="20"/>
      <c r="P71" s="259" t="s">
        <v>23</v>
      </c>
      <c r="Q71" s="260"/>
      <c r="R71" s="29">
        <v>338</v>
      </c>
      <c r="S71" s="15">
        <v>9.4590947523694133</v>
      </c>
      <c r="T71" s="17">
        <f t="shared" si="6"/>
        <v>3.4770135865517804E-2</v>
      </c>
      <c r="U71">
        <f t="shared" si="7"/>
        <v>5.2355541139925377</v>
      </c>
      <c r="V71" s="20"/>
      <c r="W71" s="259" t="s">
        <v>23</v>
      </c>
      <c r="X71" s="260"/>
      <c r="Y71" s="29">
        <v>463</v>
      </c>
      <c r="Z71" s="15">
        <v>11.793117608731226</v>
      </c>
      <c r="AA71" s="17">
        <f t="shared" si="8"/>
        <v>4.0933105700637906E-2</v>
      </c>
      <c r="AB71">
        <f t="shared" si="9"/>
        <v>6.1635505474684944</v>
      </c>
      <c r="AC71" s="20"/>
      <c r="AD71" s="259" t="s">
        <v>23</v>
      </c>
      <c r="AE71" s="260"/>
      <c r="AF71" s="247">
        <v>661</v>
      </c>
      <c r="AG71" s="253">
        <v>12.19838575346156</v>
      </c>
      <c r="AH71" s="17">
        <f t="shared" si="10"/>
        <v>4.0318327090986844E-2</v>
      </c>
      <c r="AJ71" s="20"/>
      <c r="AK71" s="259" t="s">
        <v>23</v>
      </c>
      <c r="AL71" s="260"/>
      <c r="AM71" s="247">
        <v>349</v>
      </c>
      <c r="AN71" s="253">
        <v>9.512931748921801</v>
      </c>
      <c r="AO71" s="17">
        <f t="shared" si="11"/>
        <v>3.623600718008501E-2</v>
      </c>
      <c r="AQ71" s="20"/>
      <c r="AR71" s="154" t="s">
        <v>3</v>
      </c>
      <c r="AS71" s="256"/>
      <c r="AT71" s="247">
        <v>180</v>
      </c>
      <c r="AU71" s="253">
        <v>2.9248085983289154</v>
      </c>
      <c r="AV71" s="17">
        <f t="shared" si="12"/>
        <v>1.0312675352858843E-2</v>
      </c>
      <c r="AX71" s="20"/>
      <c r="AY71" s="259" t="s">
        <v>23</v>
      </c>
      <c r="AZ71" s="260"/>
      <c r="BA71" s="247">
        <v>398</v>
      </c>
      <c r="BB71" s="253">
        <v>11.356271069879696</v>
      </c>
      <c r="BC71" s="17">
        <f t="shared" si="13"/>
        <v>4.7070432170683456E-2</v>
      </c>
    </row>
    <row r="72" spans="1:55" ht="15.5">
      <c r="A72" s="20"/>
      <c r="B72" s="154" t="s">
        <v>52</v>
      </c>
      <c r="C72" s="232">
        <f t="shared" si="4"/>
        <v>67768.773065999994</v>
      </c>
      <c r="D72" s="29">
        <v>56</v>
      </c>
      <c r="E72" s="15">
        <v>0.97389999999999999</v>
      </c>
      <c r="F72" s="17">
        <f t="shared" si="2"/>
        <v>3.5561329692121923E-3</v>
      </c>
      <c r="H72" s="20"/>
      <c r="I72" s="154" t="s">
        <v>30</v>
      </c>
      <c r="J72" s="231">
        <f t="shared" si="5"/>
        <v>104063.883852</v>
      </c>
      <c r="K72" s="29">
        <v>220</v>
      </c>
      <c r="L72" s="15">
        <v>1.4905999999999999</v>
      </c>
      <c r="M72" s="17">
        <f t="shared" si="3"/>
        <v>5.3355516475743926E-3</v>
      </c>
      <c r="O72" s="20"/>
      <c r="P72" s="259" t="s">
        <v>24</v>
      </c>
      <c r="Q72" s="260"/>
      <c r="R72" s="29">
        <v>32</v>
      </c>
      <c r="S72" s="15">
        <v>0.89504753361399592</v>
      </c>
      <c r="T72" s="17">
        <f t="shared" si="6"/>
        <v>3.2900531355878168E-3</v>
      </c>
      <c r="U72" s="41">
        <f t="shared" si="7"/>
        <v>0.89198886844257896</v>
      </c>
      <c r="V72" s="20"/>
      <c r="W72" s="259" t="s">
        <v>24</v>
      </c>
      <c r="X72" s="260"/>
      <c r="Y72" s="29">
        <v>4</v>
      </c>
      <c r="Z72" s="15">
        <v>0.10626439883109084</v>
      </c>
      <c r="AA72" s="17">
        <f t="shared" si="8"/>
        <v>3.688364700397281E-4</v>
      </c>
      <c r="AB72">
        <f t="shared" si="9"/>
        <v>9.9997784835870698E-2</v>
      </c>
      <c r="AC72" s="20"/>
      <c r="AD72" s="259" t="s">
        <v>24</v>
      </c>
      <c r="AE72" s="260"/>
      <c r="AF72" s="247">
        <v>11</v>
      </c>
      <c r="AG72" s="253">
        <v>0.18972443971153635</v>
      </c>
      <c r="AH72" s="17">
        <f t="shared" si="10"/>
        <v>6.2708067870974316E-4</v>
      </c>
      <c r="AJ72" s="20"/>
      <c r="AK72" s="259" t="s">
        <v>24</v>
      </c>
      <c r="AL72" s="260"/>
      <c r="AM72" s="247">
        <v>7</v>
      </c>
      <c r="AN72" s="253">
        <v>0.19373756827357361</v>
      </c>
      <c r="AO72" s="17">
        <f t="shared" si="11"/>
        <v>7.3797185770928123E-4</v>
      </c>
      <c r="AQ72" s="20"/>
      <c r="AR72" s="154" t="s">
        <v>39</v>
      </c>
      <c r="AS72" s="256"/>
      <c r="AT72" s="247">
        <v>350</v>
      </c>
      <c r="AU72" s="253">
        <v>2.1641239196632784</v>
      </c>
      <c r="AV72" s="17">
        <f t="shared" si="12"/>
        <v>7.6305531307570215E-3</v>
      </c>
      <c r="AX72" s="20"/>
      <c r="AY72" s="259" t="s">
        <v>24</v>
      </c>
      <c r="AZ72" s="260"/>
      <c r="BA72" s="247">
        <v>53</v>
      </c>
      <c r="BB72" s="253">
        <v>1.5538918396794801</v>
      </c>
      <c r="BC72" s="17">
        <f t="shared" si="13"/>
        <v>6.4407022331659037E-3</v>
      </c>
    </row>
    <row r="73" spans="1:55" ht="15.5">
      <c r="A73" s="20"/>
      <c r="B73" s="154" t="s">
        <v>34</v>
      </c>
      <c r="C73" s="232">
        <f t="shared" si="4"/>
        <v>61979.306058000002</v>
      </c>
      <c r="D73" s="29">
        <v>16</v>
      </c>
      <c r="E73" s="15">
        <v>0.89070000000000005</v>
      </c>
      <c r="F73" s="17">
        <f t="shared" si="2"/>
        <v>3.2523335411000099E-3</v>
      </c>
      <c r="G73" s="42" t="s">
        <v>71</v>
      </c>
      <c r="H73" s="20"/>
      <c r="I73" s="154" t="s">
        <v>52</v>
      </c>
      <c r="J73" s="231">
        <f t="shared" si="5"/>
        <v>84767.454564</v>
      </c>
      <c r="K73" s="29">
        <v>127</v>
      </c>
      <c r="L73" s="15">
        <v>1.2141999999999999</v>
      </c>
      <c r="M73" s="17">
        <f t="shared" si="3"/>
        <v>4.3461873141586119E-3</v>
      </c>
      <c r="O73" s="20"/>
      <c r="P73" s="259" t="s">
        <v>25</v>
      </c>
      <c r="Q73" s="260"/>
      <c r="R73" s="29">
        <v>61</v>
      </c>
      <c r="S73" s="15">
        <v>0.71569016475075409</v>
      </c>
      <c r="T73" s="17">
        <f t="shared" si="6"/>
        <v>2.6307638222743432E-3</v>
      </c>
      <c r="U73" s="41">
        <f t="shared" si="7"/>
        <v>0.7964773599572742</v>
      </c>
      <c r="V73" s="20"/>
      <c r="W73" s="259" t="s">
        <v>25</v>
      </c>
      <c r="X73" s="260"/>
      <c r="Y73" s="29">
        <v>76</v>
      </c>
      <c r="Z73" s="15">
        <v>0.88626860737878632</v>
      </c>
      <c r="AA73" s="17">
        <f t="shared" si="8"/>
        <v>3.0761778003582543E-3</v>
      </c>
      <c r="AB73" s="41">
        <f t="shared" si="9"/>
        <v>0.9313287465958674</v>
      </c>
      <c r="AC73" s="20"/>
      <c r="AD73" s="259" t="s">
        <v>25</v>
      </c>
      <c r="AE73" s="260"/>
      <c r="AF73" s="247">
        <v>51</v>
      </c>
      <c r="AG73" s="253">
        <v>0.34438105655135171</v>
      </c>
      <c r="AH73" s="17">
        <f t="shared" si="10"/>
        <v>1.1382545496265275E-3</v>
      </c>
      <c r="AJ73" s="20"/>
      <c r="AK73" s="259" t="s">
        <v>25</v>
      </c>
      <c r="AL73" s="260"/>
      <c r="AM73" s="247">
        <v>57</v>
      </c>
      <c r="AN73" s="253">
        <v>0.74068940679479556</v>
      </c>
      <c r="AO73" s="17">
        <f t="shared" si="11"/>
        <v>2.8213832886871213E-3</v>
      </c>
      <c r="AQ73" s="20"/>
      <c r="AR73" s="154" t="s">
        <v>30</v>
      </c>
      <c r="AS73" s="256"/>
      <c r="AT73" s="247">
        <v>382</v>
      </c>
      <c r="AU73" s="253">
        <v>1.5990082827097463</v>
      </c>
      <c r="AV73" s="17">
        <f t="shared" si="12"/>
        <v>5.6379939923383391E-3</v>
      </c>
      <c r="AX73" s="20"/>
      <c r="AY73" s="259" t="s">
        <v>25</v>
      </c>
      <c r="AZ73" s="260"/>
      <c r="BA73" s="247">
        <v>31</v>
      </c>
      <c r="BB73" s="253">
        <v>0.34563116343822808</v>
      </c>
      <c r="BC73" s="17">
        <f t="shared" si="13"/>
        <v>1.4326012592147355E-3</v>
      </c>
    </row>
    <row r="74" spans="1:55" ht="15.5">
      <c r="A74" s="20"/>
      <c r="B74" s="154" t="s">
        <v>20</v>
      </c>
      <c r="C74" s="232">
        <f t="shared" si="4"/>
        <v>61339.124609999992</v>
      </c>
      <c r="D74" s="29">
        <v>62</v>
      </c>
      <c r="E74" s="15">
        <v>0.88149999999999995</v>
      </c>
      <c r="F74" s="17">
        <f t="shared" si="2"/>
        <v>3.2187403351068354E-3</v>
      </c>
      <c r="G74" s="17">
        <f>SUM(F72,F73,F74,F75,F76,F77,F78,F79,F80)</f>
        <v>2.6794963502077117E-2</v>
      </c>
      <c r="H74" s="20"/>
      <c r="I74" s="154" t="s">
        <v>29</v>
      </c>
      <c r="J74" s="231">
        <f t="shared" si="5"/>
        <v>67390.894325999994</v>
      </c>
      <c r="K74" s="29">
        <v>111</v>
      </c>
      <c r="L74" s="15">
        <v>0.96530000000000005</v>
      </c>
      <c r="M74" s="17">
        <f t="shared" si="3"/>
        <v>3.4552582888793515E-3</v>
      </c>
      <c r="O74" s="20"/>
      <c r="P74" s="259" t="s">
        <v>26</v>
      </c>
      <c r="Q74" s="260"/>
      <c r="R74" s="29">
        <v>56</v>
      </c>
      <c r="S74" s="15">
        <v>1.0613589322583779</v>
      </c>
      <c r="T74" s="17">
        <f t="shared" si="6"/>
        <v>3.901387526270493E-3</v>
      </c>
      <c r="U74" s="41">
        <f t="shared" si="7"/>
        <v>1.2521265008224316</v>
      </c>
      <c r="V74" s="20"/>
      <c r="W74" s="259" t="s">
        <v>26</v>
      </c>
      <c r="X74" s="260"/>
      <c r="Y74" s="29">
        <v>63</v>
      </c>
      <c r="Z74" s="15">
        <v>0.77053155770428616</v>
      </c>
      <c r="AA74" s="17">
        <f t="shared" si="8"/>
        <v>2.6744624062627329E-3</v>
      </c>
      <c r="AB74">
        <f t="shared" si="9"/>
        <v>0.85835237637521433</v>
      </c>
      <c r="AC74" s="20"/>
      <c r="AD74" s="259" t="s">
        <v>26</v>
      </c>
      <c r="AE74" s="260"/>
      <c r="AF74" s="247">
        <v>65</v>
      </c>
      <c r="AG74" s="253">
        <v>0.58486377503010312</v>
      </c>
      <c r="AH74" s="17">
        <f t="shared" si="10"/>
        <v>1.9331024171490472E-3</v>
      </c>
      <c r="AJ74" s="20"/>
      <c r="AK74" s="259" t="s">
        <v>26</v>
      </c>
      <c r="AL74" s="260"/>
      <c r="AM74" s="247">
        <v>60</v>
      </c>
      <c r="AN74" s="253">
        <v>0.80146006114499546</v>
      </c>
      <c r="AO74" s="17">
        <f t="shared" si="11"/>
        <v>3.0528666973242001E-3</v>
      </c>
      <c r="AQ74" s="20"/>
      <c r="AR74" s="154" t="s">
        <v>52</v>
      </c>
      <c r="AS74" s="256"/>
      <c r="AT74" s="247">
        <v>155</v>
      </c>
      <c r="AU74" s="253">
        <v>1.4837423818883786</v>
      </c>
      <c r="AV74" s="17">
        <f t="shared" si="12"/>
        <v>5.2315742987198398E-3</v>
      </c>
      <c r="AX74" s="20"/>
      <c r="AY74" s="259" t="s">
        <v>26</v>
      </c>
      <c r="AZ74" s="260"/>
      <c r="BA74" s="247">
        <v>44</v>
      </c>
      <c r="BB74" s="253">
        <v>0.62879503543766768</v>
      </c>
      <c r="BC74" s="17">
        <f t="shared" si="13"/>
        <v>2.6062828090933185E-3</v>
      </c>
    </row>
    <row r="75" spans="1:55" ht="15.5">
      <c r="A75" s="20"/>
      <c r="B75" s="154" t="s">
        <v>53</v>
      </c>
      <c r="C75" s="232">
        <f t="shared" si="4"/>
        <v>60197.931594000001</v>
      </c>
      <c r="D75" s="29">
        <v>54</v>
      </c>
      <c r="E75" s="15">
        <v>0.86509999999999998</v>
      </c>
      <c r="F75" s="17">
        <f t="shared" si="2"/>
        <v>3.1588567939885692E-3</v>
      </c>
      <c r="H75" s="20"/>
      <c r="I75" s="154" t="s">
        <v>20</v>
      </c>
      <c r="J75" s="231">
        <f t="shared" si="5"/>
        <v>61603.361807999994</v>
      </c>
      <c r="K75" s="29">
        <v>84</v>
      </c>
      <c r="L75" s="15">
        <v>0.88239999999999996</v>
      </c>
      <c r="M75" s="17">
        <f t="shared" si="3"/>
        <v>3.1585205781696256E-3</v>
      </c>
      <c r="N75" s="41"/>
      <c r="O75" s="20"/>
      <c r="P75" s="259" t="s">
        <v>27</v>
      </c>
      <c r="Q75" s="260"/>
      <c r="R75" s="29">
        <v>4</v>
      </c>
      <c r="S75" s="15">
        <v>0.11345605679653885</v>
      </c>
      <c r="T75" s="17">
        <f t="shared" si="6"/>
        <v>4.1704651585115001E-4</v>
      </c>
      <c r="U75">
        <f t="shared" si="7"/>
        <v>0.14770717205716979</v>
      </c>
      <c r="V75" s="20"/>
      <c r="W75" s="259" t="s">
        <v>27</v>
      </c>
      <c r="X75" s="260"/>
      <c r="Y75" s="29">
        <v>5</v>
      </c>
      <c r="Z75" s="15">
        <v>9.8450456038987402E-2</v>
      </c>
      <c r="AA75" s="17">
        <f t="shared" si="8"/>
        <v>3.417148083333187E-4</v>
      </c>
      <c r="AB75">
        <f t="shared" si="9"/>
        <v>0.12102661470737983</v>
      </c>
      <c r="AC75" s="20"/>
      <c r="AD75" s="259" t="s">
        <v>27</v>
      </c>
      <c r="AE75" s="260"/>
      <c r="AF75" s="247">
        <v>14</v>
      </c>
      <c r="AG75" s="253">
        <v>9.9118409016076034E-2</v>
      </c>
      <c r="AH75" s="17">
        <f t="shared" si="10"/>
        <v>3.2760797340044266E-4</v>
      </c>
      <c r="AJ75" s="20"/>
      <c r="AK75" s="259" t="s">
        <v>27</v>
      </c>
      <c r="AL75" s="260"/>
      <c r="AM75" s="247">
        <v>7</v>
      </c>
      <c r="AN75" s="253">
        <v>0.14479227331513375</v>
      </c>
      <c r="AO75" s="17">
        <f t="shared" si="11"/>
        <v>5.5153279703312069E-4</v>
      </c>
      <c r="AQ75" s="20"/>
      <c r="AR75" s="154" t="s">
        <v>29</v>
      </c>
      <c r="AS75" s="256"/>
      <c r="AT75" s="247">
        <v>232</v>
      </c>
      <c r="AU75" s="253">
        <v>1.1288707486468819</v>
      </c>
      <c r="AV75" s="17">
        <f t="shared" si="12"/>
        <v>3.9803211576940325E-3</v>
      </c>
      <c r="AX75" s="20"/>
      <c r="AY75" s="259" t="s">
        <v>27</v>
      </c>
      <c r="AZ75" s="260"/>
      <c r="BA75" s="247">
        <v>5</v>
      </c>
      <c r="BB75" s="253">
        <v>0.12225508588179154</v>
      </c>
      <c r="BC75" s="17">
        <f t="shared" si="13"/>
        <v>5.0673321305114919E-4</v>
      </c>
    </row>
    <row r="76" spans="1:55" ht="15.5">
      <c r="A76" s="20"/>
      <c r="B76" s="154" t="s">
        <v>30</v>
      </c>
      <c r="C76" s="232">
        <f t="shared" si="4"/>
        <v>59627.335086000006</v>
      </c>
      <c r="D76" s="29">
        <v>85</v>
      </c>
      <c r="E76" s="15">
        <v>0.8569</v>
      </c>
      <c r="F76" s="17">
        <f t="shared" si="2"/>
        <v>3.1289150234294358E-3</v>
      </c>
      <c r="H76" s="20"/>
      <c r="I76" s="154" t="s">
        <v>53</v>
      </c>
      <c r="J76" s="231">
        <f t="shared" si="5"/>
        <v>59111.022713999999</v>
      </c>
      <c r="K76" s="29">
        <v>89</v>
      </c>
      <c r="L76" s="15">
        <v>0.84670000000000001</v>
      </c>
      <c r="M76" s="17">
        <f t="shared" si="3"/>
        <v>3.0307336508796716E-3</v>
      </c>
      <c r="O76" s="20"/>
      <c r="P76" s="259" t="s">
        <v>28</v>
      </c>
      <c r="Q76" s="260"/>
      <c r="R76" s="29">
        <v>472</v>
      </c>
      <c r="S76" s="15">
        <v>13.503171179990817</v>
      </c>
      <c r="T76" s="17">
        <f t="shared" si="6"/>
        <v>4.9635521033978225E-2</v>
      </c>
      <c r="U76">
        <f t="shared" si="7"/>
        <v>17.8785307549492</v>
      </c>
      <c r="V76" s="20"/>
      <c r="W76" s="259" t="s">
        <v>28</v>
      </c>
      <c r="X76" s="260"/>
      <c r="Y76" s="29">
        <v>593</v>
      </c>
      <c r="Z76" s="15">
        <v>14.555262704310282</v>
      </c>
      <c r="AA76" s="17">
        <f t="shared" si="8"/>
        <v>5.0520322661327582E-2</v>
      </c>
      <c r="AB76">
        <f t="shared" si="9"/>
        <v>18.197233022540299</v>
      </c>
      <c r="AC76" s="20"/>
      <c r="AD76" s="259" t="s">
        <v>28</v>
      </c>
      <c r="AE76" s="260"/>
      <c r="AF76" s="247">
        <v>698</v>
      </c>
      <c r="AG76" s="253">
        <v>12.685362513520007</v>
      </c>
      <c r="AH76" s="17">
        <f t="shared" si="10"/>
        <v>4.1927891560791707E-2</v>
      </c>
      <c r="AJ76" s="20"/>
      <c r="AK76" s="259" t="s">
        <v>28</v>
      </c>
      <c r="AL76" s="260"/>
      <c r="AM76" s="247">
        <v>397</v>
      </c>
      <c r="AN76" s="253">
        <v>10.220179526021722</v>
      </c>
      <c r="AO76" s="17">
        <f t="shared" si="11"/>
        <v>3.8930006906509683E-2</v>
      </c>
      <c r="AQ76" s="20"/>
      <c r="AR76" s="154" t="s">
        <v>53</v>
      </c>
      <c r="AS76" s="256"/>
      <c r="AT76" s="247">
        <v>98</v>
      </c>
      <c r="AU76" s="253">
        <v>0.95134689752215917</v>
      </c>
      <c r="AV76" s="17">
        <f t="shared" si="12"/>
        <v>3.354384183532884E-3</v>
      </c>
      <c r="AX76" s="20"/>
      <c r="AY76" s="259" t="s">
        <v>28</v>
      </c>
      <c r="AZ76" s="260"/>
      <c r="BA76" s="247">
        <v>359</v>
      </c>
      <c r="BB76" s="253">
        <v>9.8419473493684233</v>
      </c>
      <c r="BC76" s="17">
        <f t="shared" si="13"/>
        <v>4.0793735222171994E-2</v>
      </c>
    </row>
    <row r="77" spans="1:55" ht="15.5">
      <c r="A77" s="20"/>
      <c r="B77" s="154" t="s">
        <v>29</v>
      </c>
      <c r="C77" s="232">
        <f t="shared" si="4"/>
        <v>58917.568698000003</v>
      </c>
      <c r="D77" s="29">
        <v>61</v>
      </c>
      <c r="E77" s="15">
        <v>0.84670000000000001</v>
      </c>
      <c r="F77" s="17">
        <f t="shared" si="2"/>
        <v>3.091670382002221E-3</v>
      </c>
      <c r="H77" s="20"/>
      <c r="I77" s="154" t="s">
        <v>26</v>
      </c>
      <c r="J77" s="231">
        <f t="shared" si="5"/>
        <v>58433.832539999996</v>
      </c>
      <c r="K77" s="29">
        <v>171</v>
      </c>
      <c r="L77" s="15">
        <v>0.83699999999999997</v>
      </c>
      <c r="M77" s="17">
        <f t="shared" si="3"/>
        <v>2.9960128331006082E-3</v>
      </c>
      <c r="N77" s="17">
        <f>SUM(M75,M76,M77,M78,M79,M80,M81,M82,M83)</f>
        <v>2.1424892249132247E-2</v>
      </c>
      <c r="O77" s="20"/>
      <c r="P77" s="259" t="s">
        <v>29</v>
      </c>
      <c r="Q77" s="260"/>
      <c r="R77" s="29">
        <v>67</v>
      </c>
      <c r="S77" s="15">
        <v>1.5608461183953894</v>
      </c>
      <c r="T77" s="17">
        <f t="shared" si="6"/>
        <v>5.7374234028239809E-3</v>
      </c>
      <c r="U77">
        <f t="shared" si="7"/>
        <v>2.0721873353695681</v>
      </c>
      <c r="V77" s="20"/>
      <c r="W77" s="259" t="s">
        <v>29</v>
      </c>
      <c r="X77" s="260"/>
      <c r="Y77" s="29">
        <v>53</v>
      </c>
      <c r="Z77" s="15">
        <v>1.0072331907185439</v>
      </c>
      <c r="AA77" s="17">
        <f t="shared" si="8"/>
        <v>3.4960376067434654E-3</v>
      </c>
      <c r="AB77">
        <f t="shared" si="9"/>
        <v>1.2626651972562808</v>
      </c>
      <c r="AC77" s="20"/>
      <c r="AD77" s="259" t="s">
        <v>29</v>
      </c>
      <c r="AE77" s="260"/>
      <c r="AF77" s="247">
        <v>76</v>
      </c>
      <c r="AG77" s="253">
        <v>1.0022571742265152</v>
      </c>
      <c r="AH77" s="17">
        <f t="shared" si="10"/>
        <v>3.3126786934316939E-3</v>
      </c>
      <c r="AJ77" s="20"/>
      <c r="AK77" s="259" t="s">
        <v>29</v>
      </c>
      <c r="AL77" s="260"/>
      <c r="AM77" s="247">
        <v>36</v>
      </c>
      <c r="AN77" s="253">
        <v>0.86910761924867941</v>
      </c>
      <c r="AO77" s="17">
        <f t="shared" si="11"/>
        <v>3.3105451360913173E-3</v>
      </c>
      <c r="AQ77" s="20"/>
      <c r="AR77" s="154" t="s">
        <v>20</v>
      </c>
      <c r="AS77" s="256"/>
      <c r="AT77" s="247">
        <v>141</v>
      </c>
      <c r="AU77" s="253">
        <v>0.85065972263974121</v>
      </c>
      <c r="AV77" s="17">
        <f t="shared" si="12"/>
        <v>2.9993680818460383E-3</v>
      </c>
      <c r="AX77" s="20"/>
      <c r="AY77" s="259" t="s">
        <v>29</v>
      </c>
      <c r="AZ77" s="260"/>
      <c r="BA77" s="247">
        <v>99</v>
      </c>
      <c r="BB77" s="253">
        <v>2.5386486217370789</v>
      </c>
      <c r="BC77" s="17">
        <f t="shared" si="13"/>
        <v>1.0522405375793844E-2</v>
      </c>
    </row>
    <row r="78" spans="1:55" ht="15.5">
      <c r="A78" s="20"/>
      <c r="B78" s="154" t="s">
        <v>43</v>
      </c>
      <c r="C78" s="232">
        <f t="shared" si="4"/>
        <v>51959.074698000004</v>
      </c>
      <c r="D78" s="29">
        <v>27</v>
      </c>
      <c r="E78" s="15">
        <v>0.74670000000000003</v>
      </c>
      <c r="F78" s="17">
        <f t="shared" si="2"/>
        <v>2.7265268385981557E-3</v>
      </c>
      <c r="H78" s="20"/>
      <c r="I78" s="154" t="s">
        <v>34</v>
      </c>
      <c r="J78" s="231">
        <f t="shared" si="5"/>
        <v>51410.602488000004</v>
      </c>
      <c r="K78" s="29">
        <v>59</v>
      </c>
      <c r="L78" s="15">
        <v>0.73640000000000005</v>
      </c>
      <c r="M78" s="17">
        <f t="shared" si="3"/>
        <v>2.6359185786084685E-3</v>
      </c>
      <c r="O78" s="20"/>
      <c r="P78" s="259" t="s">
        <v>30</v>
      </c>
      <c r="Q78" s="260"/>
      <c r="R78" s="29">
        <v>95</v>
      </c>
      <c r="S78" s="15">
        <v>2.2142271701687135</v>
      </c>
      <c r="T78" s="17">
        <f t="shared" si="6"/>
        <v>8.1391487831964232E-3</v>
      </c>
      <c r="U78">
        <f t="shared" si="7"/>
        <v>3.9285768119702622</v>
      </c>
      <c r="V78" s="20"/>
      <c r="W78" s="259" t="s">
        <v>30</v>
      </c>
      <c r="X78" s="260"/>
      <c r="Y78" s="29">
        <v>96</v>
      </c>
      <c r="Z78" s="15">
        <v>1.5005808272327814</v>
      </c>
      <c r="AA78" s="17">
        <f t="shared" si="8"/>
        <v>5.2084135553769322E-3</v>
      </c>
      <c r="AB78">
        <f t="shared" si="9"/>
        <v>2.5139794425492323</v>
      </c>
      <c r="AC78" s="20"/>
      <c r="AD78" s="259" t="s">
        <v>30</v>
      </c>
      <c r="AE78" s="260"/>
      <c r="AF78" s="247">
        <v>102</v>
      </c>
      <c r="AG78" s="253">
        <v>1.2076469718566647</v>
      </c>
      <c r="AH78" s="17">
        <f t="shared" si="10"/>
        <v>3.9915367988702811E-3</v>
      </c>
      <c r="AJ78" s="20"/>
      <c r="AK78" s="259" t="s">
        <v>30</v>
      </c>
      <c r="AL78" s="260"/>
      <c r="AM78" s="247">
        <v>89</v>
      </c>
      <c r="AN78" s="253">
        <v>1.4783112909361342</v>
      </c>
      <c r="AO78" s="17">
        <f t="shared" si="11"/>
        <v>5.6310819804666346E-3</v>
      </c>
      <c r="AQ78" s="20"/>
      <c r="AR78" s="154" t="s">
        <v>46</v>
      </c>
      <c r="AS78" s="256"/>
      <c r="AT78" s="247">
        <v>146</v>
      </c>
      <c r="AU78" s="253">
        <v>0.81075562204784912</v>
      </c>
      <c r="AV78" s="17">
        <f t="shared" si="12"/>
        <v>2.8586689486148498E-3</v>
      </c>
      <c r="AX78" s="20"/>
      <c r="AY78" s="259" t="s">
        <v>30</v>
      </c>
      <c r="AZ78" s="260"/>
      <c r="BA78" s="247">
        <v>106</v>
      </c>
      <c r="BB78" s="253">
        <v>1.1967297979870464</v>
      </c>
      <c r="BC78" s="17">
        <f t="shared" si="13"/>
        <v>4.9603068151649644E-3</v>
      </c>
    </row>
    <row r="79" spans="1:55" ht="15.5">
      <c r="A79" s="20"/>
      <c r="B79" s="154" t="s">
        <v>42</v>
      </c>
      <c r="C79" s="232">
        <f t="shared" si="4"/>
        <v>47102.045885999993</v>
      </c>
      <c r="D79" s="29">
        <v>24</v>
      </c>
      <c r="E79" s="15">
        <v>0.67689999999999995</v>
      </c>
      <c r="F79" s="17">
        <f t="shared" si="2"/>
        <v>2.4716566453021178E-3</v>
      </c>
      <c r="H79" s="20"/>
      <c r="I79" s="154" t="s">
        <v>46</v>
      </c>
      <c r="J79" s="231">
        <f t="shared" si="5"/>
        <v>48513.345557999994</v>
      </c>
      <c r="K79" s="29">
        <v>55</v>
      </c>
      <c r="L79" s="15">
        <v>0.69489999999999996</v>
      </c>
      <c r="M79" s="17">
        <f t="shared" si="3"/>
        <v>2.4873707499660841E-3</v>
      </c>
      <c r="N79" s="17">
        <f>SUM(M78,M79,M80,M81)</f>
        <v>8.9833851938262814E-3</v>
      </c>
      <c r="O79" s="20"/>
      <c r="P79" s="259" t="s">
        <v>31</v>
      </c>
      <c r="Q79" s="260"/>
      <c r="R79" s="29">
        <v>239</v>
      </c>
      <c r="S79" s="15">
        <v>6.1341591011303347</v>
      </c>
      <c r="T79" s="17">
        <f t="shared" si="6"/>
        <v>2.2548198421797002E-2</v>
      </c>
      <c r="U79">
        <f t="shared" si="7"/>
        <v>11.297099770828355</v>
      </c>
      <c r="V79" s="20"/>
      <c r="W79" s="259" t="s">
        <v>31</v>
      </c>
      <c r="X79" s="260"/>
      <c r="Y79" s="29">
        <v>300</v>
      </c>
      <c r="Z79" s="15">
        <v>6.3541136120856114</v>
      </c>
      <c r="AA79" s="17">
        <f t="shared" si="8"/>
        <v>2.205469433500756E-2</v>
      </c>
      <c r="AB79">
        <f t="shared" si="9"/>
        <v>11.049844322677675</v>
      </c>
      <c r="AC79" s="20"/>
      <c r="AD79" s="259" t="s">
        <v>31</v>
      </c>
      <c r="AE79" s="260"/>
      <c r="AF79" s="247">
        <v>438</v>
      </c>
      <c r="AG79" s="253">
        <v>7.1499388261990369</v>
      </c>
      <c r="AH79" s="17">
        <f t="shared" si="10"/>
        <v>2.363210822328974E-2</v>
      </c>
      <c r="AJ79" s="20"/>
      <c r="AK79" s="259" t="s">
        <v>31</v>
      </c>
      <c r="AL79" s="260"/>
      <c r="AM79" s="247">
        <v>213</v>
      </c>
      <c r="AN79" s="253">
        <v>4.7934726829928813</v>
      </c>
      <c r="AO79" s="17">
        <f t="shared" si="11"/>
        <v>1.825896738701591E-2</v>
      </c>
      <c r="AQ79" s="20"/>
      <c r="AR79" s="154" t="s">
        <v>26</v>
      </c>
      <c r="AS79" s="256"/>
      <c r="AT79" s="247">
        <v>244</v>
      </c>
      <c r="AU79" s="253">
        <v>0.79784216492346571</v>
      </c>
      <c r="AV79" s="17">
        <f t="shared" si="12"/>
        <v>2.8131369807852572E-3</v>
      </c>
      <c r="AX79" s="20"/>
      <c r="AY79" s="259" t="s">
        <v>31</v>
      </c>
      <c r="AZ79" s="260"/>
      <c r="BA79" s="247">
        <v>140</v>
      </c>
      <c r="BB79" s="253">
        <v>3.6270214403267373</v>
      </c>
      <c r="BC79" s="17">
        <f t="shared" si="13"/>
        <v>1.503358502434223E-2</v>
      </c>
    </row>
    <row r="80" spans="1:55" ht="15.5">
      <c r="A80" s="20"/>
      <c r="B80" s="154" t="s">
        <v>26</v>
      </c>
      <c r="C80" s="232">
        <f t="shared" si="4"/>
        <v>41737.047012000003</v>
      </c>
      <c r="D80" s="29">
        <v>44</v>
      </c>
      <c r="E80" s="15">
        <v>0.5998</v>
      </c>
      <c r="F80" s="17">
        <f t="shared" si="2"/>
        <v>2.1901309733375839E-3</v>
      </c>
      <c r="H80" s="20"/>
      <c r="I80" s="154" t="s">
        <v>25</v>
      </c>
      <c r="J80" s="231">
        <f t="shared" si="5"/>
        <v>40582.541045999998</v>
      </c>
      <c r="K80" s="29">
        <v>161</v>
      </c>
      <c r="L80" s="15">
        <v>0.58130000000000004</v>
      </c>
      <c r="M80" s="17">
        <f t="shared" si="3"/>
        <v>2.0807434407184989E-3</v>
      </c>
      <c r="N80" s="41"/>
      <c r="O80" s="20"/>
      <c r="P80" s="259" t="s">
        <v>32</v>
      </c>
      <c r="Q80" s="260"/>
      <c r="R80" s="29">
        <v>393</v>
      </c>
      <c r="S80" s="15">
        <v>10.01361051183034</v>
      </c>
      <c r="T80" s="17">
        <f t="shared" si="6"/>
        <v>3.6808448072000101E-2</v>
      </c>
      <c r="U80">
        <f t="shared" si="7"/>
        <v>21.410054459185496</v>
      </c>
      <c r="V80" s="20"/>
      <c r="W80" s="259" t="s">
        <v>32</v>
      </c>
      <c r="X80" s="260"/>
      <c r="Y80" s="29">
        <v>502</v>
      </c>
      <c r="Z80" s="15">
        <v>9.4632498130278346</v>
      </c>
      <c r="AA80" s="17">
        <f t="shared" si="8"/>
        <v>3.2846293721468682E-2</v>
      </c>
      <c r="AB80">
        <f t="shared" si="9"/>
        <v>19.105422102650316</v>
      </c>
      <c r="AC80" s="20"/>
      <c r="AD80" s="259" t="s">
        <v>32</v>
      </c>
      <c r="AE80" s="260"/>
      <c r="AF80" s="247">
        <v>612</v>
      </c>
      <c r="AG80" s="253">
        <v>8.8742945973927725</v>
      </c>
      <c r="AH80" s="17">
        <f t="shared" si="10"/>
        <v>2.9331480370501199E-2</v>
      </c>
      <c r="AJ80" s="20"/>
      <c r="AK80" s="259" t="s">
        <v>32</v>
      </c>
      <c r="AL80" s="260"/>
      <c r="AM80" s="247">
        <v>309</v>
      </c>
      <c r="AN80" s="253">
        <v>6.3189227524723197</v>
      </c>
      <c r="AO80" s="17">
        <f t="shared" si="11"/>
        <v>2.4069607169728863E-2</v>
      </c>
      <c r="AQ80" s="20"/>
      <c r="AR80" s="154" t="s">
        <v>34</v>
      </c>
      <c r="AS80" s="256"/>
      <c r="AT80" s="247">
        <v>122</v>
      </c>
      <c r="AU80" s="253">
        <v>0.72790425238345946</v>
      </c>
      <c r="AV80" s="17">
        <f t="shared" si="12"/>
        <v>2.5665406779387038E-3</v>
      </c>
      <c r="AX80" s="20"/>
      <c r="AY80" s="259" t="s">
        <v>32</v>
      </c>
      <c r="AZ80" s="260"/>
      <c r="BA80" s="247">
        <v>253</v>
      </c>
      <c r="BB80" s="253">
        <v>3.352645002966844</v>
      </c>
      <c r="BC80" s="17">
        <f t="shared" si="13"/>
        <v>1.3896326376277971E-2</v>
      </c>
    </row>
    <row r="81" spans="1:55" ht="15.5">
      <c r="A81" s="20"/>
      <c r="B81" s="154" t="s">
        <v>18</v>
      </c>
      <c r="C81" s="232">
        <f t="shared" si="4"/>
        <v>39190.238208000002</v>
      </c>
      <c r="D81" s="29">
        <v>48</v>
      </c>
      <c r="E81" s="15">
        <v>0.56320000000000003</v>
      </c>
      <c r="F81" s="17">
        <f t="shared" si="2"/>
        <v>2.0564884364516959E-3</v>
      </c>
      <c r="H81" s="20"/>
      <c r="I81" s="154" t="s">
        <v>14</v>
      </c>
      <c r="J81" s="231">
        <f t="shared" si="5"/>
        <v>34704.251082000002</v>
      </c>
      <c r="K81" s="29">
        <v>65</v>
      </c>
      <c r="L81" s="15">
        <v>0.49709999999999999</v>
      </c>
      <c r="M81" s="17">
        <f t="shared" si="3"/>
        <v>1.7793524245332286E-3</v>
      </c>
      <c r="N81" s="41"/>
      <c r="O81" s="20"/>
      <c r="P81" s="259" t="s">
        <v>33</v>
      </c>
      <c r="Q81" s="260"/>
      <c r="R81" s="29">
        <v>6</v>
      </c>
      <c r="S81" s="15">
        <v>0.13926493459282369</v>
      </c>
      <c r="T81" s="17">
        <f t="shared" si="6"/>
        <v>5.1191586762380087E-4</v>
      </c>
      <c r="U81">
        <f t="shared" si="7"/>
        <v>0.30826889120503448</v>
      </c>
      <c r="V81" s="20"/>
      <c r="W81" s="259" t="s">
        <v>33</v>
      </c>
      <c r="X81" s="260"/>
      <c r="Y81" s="29">
        <v>34</v>
      </c>
      <c r="Z81" s="15">
        <v>0.62615287849976486</v>
      </c>
      <c r="AA81" s="17">
        <f t="shared" si="8"/>
        <v>2.1733338724116251E-3</v>
      </c>
      <c r="AB81">
        <f t="shared" si="9"/>
        <v>1.3087526006500489</v>
      </c>
      <c r="AC81" s="20"/>
      <c r="AD81" s="259" t="s">
        <v>33</v>
      </c>
      <c r="AE81" s="260"/>
      <c r="AF81" s="247">
        <v>27</v>
      </c>
      <c r="AG81" s="253">
        <v>0.42142722035109909</v>
      </c>
      <c r="AH81" s="17">
        <f t="shared" si="10"/>
        <v>1.3929089355400458E-3</v>
      </c>
      <c r="AJ81" s="20"/>
      <c r="AK81" s="259" t="s">
        <v>33</v>
      </c>
      <c r="AL81" s="260"/>
      <c r="AM81" s="247">
        <v>15</v>
      </c>
      <c r="AN81" s="253">
        <v>0.2924856772472007</v>
      </c>
      <c r="AO81" s="17">
        <f t="shared" si="11"/>
        <v>1.1141163818402071E-3</v>
      </c>
      <c r="AQ81" s="20"/>
      <c r="AR81" s="154" t="s">
        <v>25</v>
      </c>
      <c r="AS81" s="256"/>
      <c r="AT81" s="247">
        <v>245</v>
      </c>
      <c r="AU81" s="253">
        <v>0.65208191492539047</v>
      </c>
      <c r="AV81" s="17">
        <f t="shared" si="12"/>
        <v>2.2991962947381318E-3</v>
      </c>
      <c r="AX81" s="20"/>
      <c r="AY81" s="259" t="s">
        <v>33</v>
      </c>
      <c r="AZ81" s="260"/>
      <c r="BA81" s="247">
        <v>28</v>
      </c>
      <c r="BB81" s="253">
        <v>0.2801904146788099</v>
      </c>
      <c r="BC81" s="17">
        <f t="shared" si="13"/>
        <v>1.1613569126572732E-3</v>
      </c>
    </row>
    <row r="82" spans="1:55" ht="15.5">
      <c r="A82" s="20"/>
      <c r="B82" s="154" t="s">
        <v>2</v>
      </c>
      <c r="C82" s="232">
        <f t="shared" si="4"/>
        <v>34966.432349999995</v>
      </c>
      <c r="D82" s="29">
        <v>39</v>
      </c>
      <c r="E82" s="15">
        <v>0.50249999999999995</v>
      </c>
      <c r="F82" s="17">
        <f t="shared" si="2"/>
        <v>1.8348463056054281E-3</v>
      </c>
      <c r="H82" s="20"/>
      <c r="I82" s="154" t="s">
        <v>43</v>
      </c>
      <c r="J82" s="231">
        <f t="shared" si="5"/>
        <v>32309.650775999999</v>
      </c>
      <c r="K82" s="29">
        <v>76</v>
      </c>
      <c r="L82" s="15">
        <v>0.46279999999999999</v>
      </c>
      <c r="M82" s="17">
        <f t="shared" si="3"/>
        <v>1.6565767492938608E-3</v>
      </c>
      <c r="O82" s="20"/>
      <c r="P82" s="259" t="s">
        <v>34</v>
      </c>
      <c r="Q82" s="260"/>
      <c r="R82" s="29">
        <v>19</v>
      </c>
      <c r="S82" s="15">
        <v>0.54683789217969914</v>
      </c>
      <c r="T82" s="17">
        <f t="shared" si="6"/>
        <v>2.0100895810076097E-3</v>
      </c>
      <c r="U82">
        <f t="shared" si="7"/>
        <v>1.4142237083871849</v>
      </c>
      <c r="V82" s="20"/>
      <c r="W82" s="259" t="s">
        <v>34</v>
      </c>
      <c r="X82" s="260"/>
      <c r="Y82" s="29">
        <v>23</v>
      </c>
      <c r="Z82" s="15">
        <v>0.60845680906683375</v>
      </c>
      <c r="AA82" s="17">
        <f t="shared" si="8"/>
        <v>2.1119120241254933E-3</v>
      </c>
      <c r="AB82">
        <f t="shared" si="9"/>
        <v>1.4858621639385206</v>
      </c>
      <c r="AC82" s="20"/>
      <c r="AD82" s="259" t="s">
        <v>34</v>
      </c>
      <c r="AE82" s="260"/>
      <c r="AF82" s="247">
        <v>44</v>
      </c>
      <c r="AG82" s="253">
        <v>0.88361375629130134</v>
      </c>
      <c r="AH82" s="17">
        <f t="shared" si="10"/>
        <v>2.9205363044154113E-3</v>
      </c>
      <c r="AJ82" s="20"/>
      <c r="AK82" s="259" t="s">
        <v>34</v>
      </c>
      <c r="AL82" s="260"/>
      <c r="AM82" s="247">
        <v>36</v>
      </c>
      <c r="AN82" s="253">
        <v>0.90776411248902844</v>
      </c>
      <c r="AO82" s="17">
        <f t="shared" si="11"/>
        <v>3.4577927989133442E-3</v>
      </c>
      <c r="AQ82" s="20"/>
      <c r="AR82" s="154" t="s">
        <v>14</v>
      </c>
      <c r="AS82" s="256"/>
      <c r="AT82" s="247">
        <v>98</v>
      </c>
      <c r="AU82" s="253">
        <v>0.56325203796719514</v>
      </c>
      <c r="AV82" s="17">
        <f t="shared" si="12"/>
        <v>1.985988215676937E-3</v>
      </c>
      <c r="AX82" s="20"/>
      <c r="AY82" s="259" t="s">
        <v>34</v>
      </c>
      <c r="AZ82" s="260"/>
      <c r="BA82" s="247">
        <v>32</v>
      </c>
      <c r="BB82" s="253">
        <v>0.63966684877592639</v>
      </c>
      <c r="BC82" s="17">
        <f t="shared" si="13"/>
        <v>2.6513452199112613E-3</v>
      </c>
    </row>
    <row r="83" spans="1:55" ht="15.5">
      <c r="A83" s="20"/>
      <c r="B83" s="154" t="s">
        <v>33</v>
      </c>
      <c r="C83" s="232">
        <f t="shared" si="4"/>
        <v>33755.654393999997</v>
      </c>
      <c r="D83" s="29">
        <v>31</v>
      </c>
      <c r="E83" s="15">
        <v>0.48509999999999998</v>
      </c>
      <c r="F83" s="17">
        <f t="shared" si="2"/>
        <v>1.7713113290531207E-3</v>
      </c>
      <c r="G83" s="42" t="s">
        <v>69</v>
      </c>
      <c r="H83" s="20"/>
      <c r="I83" s="154" t="s">
        <v>42</v>
      </c>
      <c r="J83" s="231">
        <f t="shared" si="5"/>
        <v>31199.617398000002</v>
      </c>
      <c r="K83" s="29">
        <v>73</v>
      </c>
      <c r="L83" s="15">
        <v>0.44690000000000002</v>
      </c>
      <c r="M83" s="17">
        <f t="shared" si="3"/>
        <v>1.5996632438622005E-3</v>
      </c>
      <c r="O83" s="20"/>
      <c r="P83" s="259" t="s">
        <v>35</v>
      </c>
      <c r="Q83" s="260"/>
      <c r="R83" s="29">
        <v>1298</v>
      </c>
      <c r="S83" s="15">
        <v>37.971460753951717</v>
      </c>
      <c r="T83" s="17">
        <f t="shared" si="6"/>
        <v>0.13957708258460594</v>
      </c>
      <c r="U83">
        <f t="shared" si="7"/>
        <v>99.84780198826121</v>
      </c>
      <c r="V83" s="20"/>
      <c r="W83" s="259" t="s">
        <v>35</v>
      </c>
      <c r="X83" s="260"/>
      <c r="Y83" s="29">
        <v>1677</v>
      </c>
      <c r="Z83" s="15">
        <v>44.840877737650558</v>
      </c>
      <c r="AA83" s="17">
        <f t="shared" si="8"/>
        <v>0.15563962380784763</v>
      </c>
      <c r="AB83">
        <f t="shared" si="9"/>
        <v>111.33829459484193</v>
      </c>
      <c r="AC83" s="20"/>
      <c r="AD83" s="259" t="s">
        <v>35</v>
      </c>
      <c r="AE83" s="260"/>
      <c r="AF83" s="247">
        <v>2450</v>
      </c>
      <c r="AG83" s="253">
        <v>47.59280883505393</v>
      </c>
      <c r="AH83" s="17">
        <f t="shared" si="10"/>
        <v>0.15730461985480282</v>
      </c>
      <c r="AJ83" s="20"/>
      <c r="AK83" s="259" t="s">
        <v>35</v>
      </c>
      <c r="AL83" s="260"/>
      <c r="AM83" s="247">
        <v>1570</v>
      </c>
      <c r="AN83" s="253">
        <v>40.658850232480013</v>
      </c>
      <c r="AO83" s="17">
        <f t="shared" si="11"/>
        <v>0.1548749037461698</v>
      </c>
      <c r="AQ83" s="20"/>
      <c r="AR83" s="154" t="s">
        <v>50</v>
      </c>
      <c r="AS83" s="256"/>
      <c r="AT83" s="247">
        <v>65</v>
      </c>
      <c r="AU83" s="253">
        <v>0.53844543520293608</v>
      </c>
      <c r="AV83" s="17">
        <f t="shared" si="12"/>
        <v>1.8985218286247047E-3</v>
      </c>
      <c r="AX83" s="20"/>
      <c r="AY83" s="259" t="s">
        <v>35</v>
      </c>
      <c r="AZ83" s="260"/>
      <c r="BA83" s="247">
        <v>1027</v>
      </c>
      <c r="BB83" s="253">
        <v>22.670250278869645</v>
      </c>
      <c r="BC83" s="17">
        <f t="shared" si="13"/>
        <v>9.396556946181242E-2</v>
      </c>
    </row>
    <row r="84" spans="1:55" ht="15.5">
      <c r="A84" s="20"/>
      <c r="B84" s="154" t="s">
        <v>40</v>
      </c>
      <c r="C84" s="232">
        <f t="shared" si="4"/>
        <v>31160.136132</v>
      </c>
      <c r="D84" s="29">
        <v>7</v>
      </c>
      <c r="E84" s="15">
        <v>0.44779999999999998</v>
      </c>
      <c r="F84" s="17">
        <f t="shared" si="2"/>
        <v>1.6351127873634045E-3</v>
      </c>
      <c r="G84" s="17">
        <f>SUM(F85,F86,F87,F81,F82)</f>
        <v>7.821009556171675E-3</v>
      </c>
      <c r="H84" s="20"/>
      <c r="I84" s="154" t="s">
        <v>55</v>
      </c>
      <c r="J84" s="231">
        <f t="shared" si="5"/>
        <v>27771.778476</v>
      </c>
      <c r="K84" s="29">
        <v>54</v>
      </c>
      <c r="L84" s="15">
        <v>0.39779999999999999</v>
      </c>
      <c r="M84" s="17">
        <f t="shared" si="3"/>
        <v>1.4239114755166332E-3</v>
      </c>
      <c r="O84" s="20"/>
      <c r="P84" s="259" t="s">
        <v>36</v>
      </c>
      <c r="Q84" s="260"/>
      <c r="R84" s="29">
        <v>1976</v>
      </c>
      <c r="S84" s="15">
        <v>58.209119948282805</v>
      </c>
      <c r="T84" s="17">
        <f t="shared" si="6"/>
        <v>0.21396751615232931</v>
      </c>
      <c r="U84">
        <f t="shared" si="7"/>
        <v>166.60470813966597</v>
      </c>
      <c r="V84" s="20"/>
      <c r="W84" s="259" t="s">
        <v>36</v>
      </c>
      <c r="X84" s="260"/>
      <c r="Y84" s="29">
        <v>2408</v>
      </c>
      <c r="Z84" s="15">
        <v>65.22211014307473</v>
      </c>
      <c r="AA84" s="17">
        <f t="shared" si="8"/>
        <v>0.22638148936363847</v>
      </c>
      <c r="AB84">
        <f t="shared" si="9"/>
        <v>176.27078465873612</v>
      </c>
      <c r="AC84" s="20"/>
      <c r="AD84" s="259" t="s">
        <v>36</v>
      </c>
      <c r="AE84" s="260"/>
      <c r="AF84" s="247">
        <v>3356</v>
      </c>
      <c r="AG84" s="253">
        <v>65.69930401758684</v>
      </c>
      <c r="AH84" s="17">
        <f t="shared" si="10"/>
        <v>0.21715053799471565</v>
      </c>
      <c r="AJ84" s="20"/>
      <c r="AK84" s="259" t="s">
        <v>36</v>
      </c>
      <c r="AL84" s="260"/>
      <c r="AM84" s="247">
        <v>2218</v>
      </c>
      <c r="AN84" s="253">
        <v>57.460444142359059</v>
      </c>
      <c r="AO84" s="17">
        <f t="shared" si="11"/>
        <v>0.21887438294187136</v>
      </c>
      <c r="AQ84" s="20"/>
      <c r="AR84" s="154" t="s">
        <v>43</v>
      </c>
      <c r="AS84" s="256"/>
      <c r="AT84" s="247">
        <v>95</v>
      </c>
      <c r="AU84" s="253">
        <v>0.52091935564017622</v>
      </c>
      <c r="AV84" s="17">
        <f t="shared" si="12"/>
        <v>1.8367260691201741E-3</v>
      </c>
      <c r="AX84" s="20"/>
      <c r="AY84" s="259" t="s">
        <v>36</v>
      </c>
      <c r="AZ84" s="260"/>
      <c r="BA84" s="247">
        <v>1904</v>
      </c>
      <c r="BB84" s="253">
        <v>41.762569356323588</v>
      </c>
      <c r="BC84" s="17">
        <f t="shared" si="13"/>
        <v>0.17310102727066357</v>
      </c>
    </row>
    <row r="85" spans="1:55" ht="15.5">
      <c r="A85" s="31"/>
      <c r="B85" s="154" t="s">
        <v>46</v>
      </c>
      <c r="C85" s="232">
        <f t="shared" si="4"/>
        <v>27012.873708000003</v>
      </c>
      <c r="D85" s="29">
        <v>13</v>
      </c>
      <c r="E85" s="15">
        <v>0.38819999999999999</v>
      </c>
      <c r="F85" s="17">
        <f t="shared" si="2"/>
        <v>1.4174872354945816E-3</v>
      </c>
      <c r="H85" s="31"/>
      <c r="I85" s="154" t="s">
        <v>33</v>
      </c>
      <c r="J85" s="231">
        <f t="shared" si="5"/>
        <v>27359.879298</v>
      </c>
      <c r="K85" s="29">
        <v>50</v>
      </c>
      <c r="L85" s="15">
        <v>0.39190000000000003</v>
      </c>
      <c r="M85" s="17">
        <f t="shared" si="3"/>
        <v>1.4027926275891618E-3</v>
      </c>
      <c r="O85" s="31"/>
      <c r="P85" s="259" t="s">
        <v>37</v>
      </c>
      <c r="Q85" s="260"/>
      <c r="R85" s="29">
        <v>280</v>
      </c>
      <c r="S85" s="15">
        <v>8.3993231620732889</v>
      </c>
      <c r="T85" s="17">
        <f t="shared" si="6"/>
        <v>3.0874583157180471E-2</v>
      </c>
      <c r="U85">
        <f t="shared" si="7"/>
        <v>26.061864333993334</v>
      </c>
      <c r="V85" s="31"/>
      <c r="W85" s="259" t="s">
        <v>37</v>
      </c>
      <c r="X85" s="260"/>
      <c r="Y85" s="29">
        <v>353</v>
      </c>
      <c r="Z85" s="15">
        <v>10.134975911387102</v>
      </c>
      <c r="AA85" s="17">
        <f t="shared" si="8"/>
        <v>3.5177809127171077E-2</v>
      </c>
      <c r="AB85">
        <f t="shared" si="9"/>
        <v>29.694305000721151</v>
      </c>
      <c r="AC85" s="31"/>
      <c r="AD85" s="259" t="s">
        <v>37</v>
      </c>
      <c r="AE85" s="260"/>
      <c r="AF85" s="247">
        <v>481</v>
      </c>
      <c r="AG85" s="253">
        <v>9.8253607914815948</v>
      </c>
      <c r="AH85" s="17">
        <f t="shared" si="10"/>
        <v>3.2474961702657935E-2</v>
      </c>
      <c r="AJ85" s="31"/>
      <c r="AK85" s="259" t="s">
        <v>37</v>
      </c>
      <c r="AL85" s="260"/>
      <c r="AM85" s="247">
        <v>465</v>
      </c>
      <c r="AN85" s="253">
        <v>12.301170082952421</v>
      </c>
      <c r="AO85" s="17">
        <f t="shared" si="11"/>
        <v>4.6856773412658169E-2</v>
      </c>
      <c r="AQ85" s="20"/>
      <c r="AR85" s="154" t="s">
        <v>42</v>
      </c>
      <c r="AS85" s="256"/>
      <c r="AT85" s="247">
        <v>97</v>
      </c>
      <c r="AU85" s="253">
        <v>0.50697483965359513</v>
      </c>
      <c r="AV85" s="17">
        <f t="shared" si="12"/>
        <v>1.7875586581639414E-3</v>
      </c>
      <c r="AX85" s="31"/>
      <c r="AY85" s="259" t="s">
        <v>37</v>
      </c>
      <c r="AZ85" s="260"/>
      <c r="BA85" s="247">
        <v>369</v>
      </c>
      <c r="BB85" s="253">
        <v>8.0014222997023641</v>
      </c>
      <c r="BC85" s="17">
        <f t="shared" si="13"/>
        <v>3.3164971433807457E-2</v>
      </c>
    </row>
    <row r="86" spans="1:55" ht="15.5">
      <c r="A86" s="20"/>
      <c r="B86" s="154" t="s">
        <v>14</v>
      </c>
      <c r="C86" s="232">
        <f t="shared" si="4"/>
        <v>24723.529182000002</v>
      </c>
      <c r="D86" s="29">
        <v>27</v>
      </c>
      <c r="E86" s="15">
        <v>0.3553</v>
      </c>
      <c r="F86" s="17">
        <f t="shared" si="2"/>
        <v>1.2973550097146441E-3</v>
      </c>
      <c r="H86" s="20"/>
      <c r="I86" s="154" t="s">
        <v>50</v>
      </c>
      <c r="J86" s="231">
        <f t="shared" si="5"/>
        <v>24420.734315999998</v>
      </c>
      <c r="K86" s="29">
        <v>48</v>
      </c>
      <c r="L86" s="15">
        <v>0.3498</v>
      </c>
      <c r="M86" s="17">
        <f t="shared" si="3"/>
        <v>1.2520971194965266E-3</v>
      </c>
      <c r="N86" s="17">
        <f>SUM(M85,M86,M87,M88,M89,M90,M91)</f>
        <v>7.6743745688980939E-3</v>
      </c>
      <c r="O86" s="20"/>
      <c r="P86" s="259" t="s">
        <v>38</v>
      </c>
      <c r="Q86" s="260"/>
      <c r="R86" s="29">
        <v>441</v>
      </c>
      <c r="S86" s="15">
        <v>12.786293852771555</v>
      </c>
      <c r="T86" s="17">
        <f t="shared" si="6"/>
        <v>4.7000393390280684E-2</v>
      </c>
      <c r="U86">
        <f t="shared" si="7"/>
        <v>45.429089489669053</v>
      </c>
      <c r="V86" s="20"/>
      <c r="W86" s="259" t="s">
        <v>38</v>
      </c>
      <c r="X86" s="260"/>
      <c r="Y86" s="29">
        <v>796</v>
      </c>
      <c r="Z86" s="15">
        <v>20.5741288981101</v>
      </c>
      <c r="AA86" s="17">
        <f t="shared" si="8"/>
        <v>7.1411396106266303E-2</v>
      </c>
      <c r="AB86">
        <f t="shared" si="9"/>
        <v>69.023990445251087</v>
      </c>
      <c r="AC86" s="20"/>
      <c r="AD86" s="259" t="s">
        <v>38</v>
      </c>
      <c r="AE86" s="260"/>
      <c r="AF86" s="247">
        <v>1051</v>
      </c>
      <c r="AG86" s="253">
        <v>19.738341296416429</v>
      </c>
      <c r="AH86" s="17">
        <f t="shared" si="10"/>
        <v>6.5239525680405738E-2</v>
      </c>
      <c r="AJ86" s="20"/>
      <c r="AK86" s="259" t="s">
        <v>38</v>
      </c>
      <c r="AL86" s="260"/>
      <c r="AM86" s="247">
        <v>512</v>
      </c>
      <c r="AN86" s="253">
        <v>12.99834675756178</v>
      </c>
      <c r="AO86" s="17">
        <f t="shared" si="11"/>
        <v>4.9512410986195458E-2</v>
      </c>
      <c r="AQ86" s="31"/>
      <c r="AR86" s="154" t="s">
        <v>55</v>
      </c>
      <c r="AS86" s="256"/>
      <c r="AT86" s="247">
        <v>72</v>
      </c>
      <c r="AU86" s="253">
        <v>0.44156231797334428</v>
      </c>
      <c r="AV86" s="17">
        <f t="shared" si="12"/>
        <v>1.5569185744040376E-3</v>
      </c>
      <c r="AX86" s="20"/>
      <c r="AY86" s="259" t="s">
        <v>38</v>
      </c>
      <c r="AZ86" s="260"/>
      <c r="BA86" s="247">
        <v>273</v>
      </c>
      <c r="BB86" s="253">
        <v>6.0790977098664971</v>
      </c>
      <c r="BC86" s="17">
        <f t="shared" si="13"/>
        <v>2.5197157997590789E-2</v>
      </c>
    </row>
    <row r="87" spans="1:55" ht="15.5">
      <c r="A87" s="20"/>
      <c r="B87" s="154" t="s">
        <v>24</v>
      </c>
      <c r="C87" s="232">
        <f t="shared" si="4"/>
        <v>23150.909537999996</v>
      </c>
      <c r="D87" s="29">
        <v>16</v>
      </c>
      <c r="E87" s="15">
        <v>0.3327</v>
      </c>
      <c r="F87" s="17">
        <f t="shared" si="2"/>
        <v>1.2148325689053253E-3</v>
      </c>
      <c r="H87" s="20"/>
      <c r="I87" s="154" t="s">
        <v>1</v>
      </c>
      <c r="J87" s="231">
        <f t="shared" si="5"/>
        <v>23422.402409999999</v>
      </c>
      <c r="K87" s="29">
        <v>32</v>
      </c>
      <c r="L87" s="15">
        <v>0.33550000000000002</v>
      </c>
      <c r="M87" s="17">
        <f t="shared" si="3"/>
        <v>1.2009107592655366E-3</v>
      </c>
      <c r="O87" s="20"/>
      <c r="P87" s="259" t="s">
        <v>39</v>
      </c>
      <c r="Q87" s="260"/>
      <c r="R87" s="29">
        <v>34</v>
      </c>
      <c r="S87" s="15">
        <v>1.0221480267925249</v>
      </c>
      <c r="T87" s="17">
        <f t="shared" si="6"/>
        <v>3.7572544410071095E-3</v>
      </c>
      <c r="U87">
        <f t="shared" si="7"/>
        <v>3.7643057267388627</v>
      </c>
      <c r="V87" s="20"/>
      <c r="W87" s="259" t="s">
        <v>39</v>
      </c>
      <c r="X87" s="260"/>
      <c r="Y87" s="29">
        <v>90</v>
      </c>
      <c r="Z87" s="15">
        <v>2.5803646118456771</v>
      </c>
      <c r="AA87" s="17">
        <f t="shared" si="8"/>
        <v>8.9562693180186212E-3</v>
      </c>
      <c r="AB87" s="41">
        <f t="shared" si="9"/>
        <v>8.9730776590675063</v>
      </c>
      <c r="AC87" s="20"/>
      <c r="AD87" s="259" t="s">
        <v>39</v>
      </c>
      <c r="AE87" s="260"/>
      <c r="AF87" s="247">
        <v>124</v>
      </c>
      <c r="AG87" s="253">
        <v>2.5149960250942089</v>
      </c>
      <c r="AH87" s="17">
        <f t="shared" si="10"/>
        <v>8.3126107356873407E-3</v>
      </c>
      <c r="AJ87" s="20"/>
      <c r="AK87" s="259" t="s">
        <v>39</v>
      </c>
      <c r="AL87" s="260"/>
      <c r="AM87" s="247">
        <v>102</v>
      </c>
      <c r="AN87" s="253">
        <v>2.6877944041668616</v>
      </c>
      <c r="AO87" s="17">
        <f t="shared" si="11"/>
        <v>1.0238162103814261E-2</v>
      </c>
      <c r="AQ87" s="20"/>
      <c r="AR87" s="154" t="s">
        <v>1</v>
      </c>
      <c r="AS87" s="256"/>
      <c r="AT87" s="247">
        <v>72</v>
      </c>
      <c r="AU87" s="253">
        <v>0.40604201946211643</v>
      </c>
      <c r="AV87" s="17">
        <f t="shared" si="12"/>
        <v>1.4316764278949573E-3</v>
      </c>
      <c r="AX87" s="20"/>
      <c r="AY87" s="259" t="s">
        <v>39</v>
      </c>
      <c r="AZ87" s="260"/>
      <c r="BA87" s="247">
        <v>50</v>
      </c>
      <c r="BB87" s="253">
        <v>1.027488007427533</v>
      </c>
      <c r="BC87" s="17">
        <f t="shared" si="13"/>
        <v>4.2588191372153238E-3</v>
      </c>
    </row>
    <row r="88" spans="1:55" ht="15.5">
      <c r="A88" s="20"/>
      <c r="B88" s="154" t="s">
        <v>51</v>
      </c>
      <c r="C88" s="232">
        <f t="shared" si="4"/>
        <v>22865.611283999999</v>
      </c>
      <c r="D88" s="29">
        <v>16</v>
      </c>
      <c r="E88" s="15">
        <v>0.3286</v>
      </c>
      <c r="F88" s="17">
        <f t="shared" si="2"/>
        <v>1.1998616836257586E-3</v>
      </c>
      <c r="G88" s="42" t="s">
        <v>72</v>
      </c>
      <c r="H88" s="20"/>
      <c r="I88" s="154" t="s">
        <v>2</v>
      </c>
      <c r="J88" s="231">
        <f t="shared" si="5"/>
        <v>21649.141541999998</v>
      </c>
      <c r="K88" s="29">
        <v>32</v>
      </c>
      <c r="L88" s="15">
        <v>0.31009999999999999</v>
      </c>
      <c r="M88" s="17">
        <f t="shared" si="3"/>
        <v>1.1099923292048968E-3</v>
      </c>
      <c r="O88" s="20"/>
      <c r="P88" s="259" t="s">
        <v>40</v>
      </c>
      <c r="Q88" s="260"/>
      <c r="R88" s="29">
        <v>5</v>
      </c>
      <c r="S88" s="15">
        <v>0.1050409569051364</v>
      </c>
      <c r="T88" s="17">
        <f t="shared" si="6"/>
        <v>3.8611393993285984E-4</v>
      </c>
      <c r="U88">
        <f t="shared" si="7"/>
        <v>0.4422248469218949</v>
      </c>
      <c r="V88" s="20"/>
      <c r="W88" s="259" t="s">
        <v>40</v>
      </c>
      <c r="X88" s="260"/>
      <c r="Y88" s="29">
        <v>3</v>
      </c>
      <c r="Z88" s="15">
        <v>5.0376342335898917E-2</v>
      </c>
      <c r="AA88" s="17">
        <f t="shared" si="8"/>
        <v>1.7485284333297846E-4</v>
      </c>
      <c r="AB88">
        <f t="shared" si="9"/>
        <v>0.20026283404901191</v>
      </c>
      <c r="AC88" s="20"/>
      <c r="AD88" s="259" t="s">
        <v>40</v>
      </c>
      <c r="AE88" s="260"/>
      <c r="AF88" s="247">
        <v>20</v>
      </c>
      <c r="AG88" s="253">
        <v>0.35146409797449729</v>
      </c>
      <c r="AH88" s="17">
        <f t="shared" si="10"/>
        <v>1.1616655473330358E-3</v>
      </c>
      <c r="AJ88" s="20"/>
      <c r="AK88" s="259" t="s">
        <v>40</v>
      </c>
      <c r="AL88" s="260"/>
      <c r="AM88" s="247">
        <v>18</v>
      </c>
      <c r="AN88" s="253">
        <v>0.44130027630222313</v>
      </c>
      <c r="AO88" s="17">
        <f t="shared" si="11"/>
        <v>1.6809707462132561E-3</v>
      </c>
      <c r="AQ88" s="20"/>
      <c r="AR88" s="154" t="s">
        <v>33</v>
      </c>
      <c r="AS88" s="256"/>
      <c r="AT88" s="247">
        <v>82</v>
      </c>
      <c r="AU88" s="253">
        <v>0.37542114814106703</v>
      </c>
      <c r="AV88" s="17">
        <f t="shared" si="12"/>
        <v>1.3237093270268628E-3</v>
      </c>
      <c r="AX88" s="20"/>
      <c r="AY88" s="259" t="s">
        <v>40</v>
      </c>
      <c r="AZ88" s="260"/>
      <c r="BA88" s="247">
        <v>8</v>
      </c>
      <c r="BB88" s="253">
        <v>0.16650696071519283</v>
      </c>
      <c r="BC88" s="17">
        <f t="shared" si="13"/>
        <v>6.9015212406110414E-4</v>
      </c>
    </row>
    <row r="89" spans="1:55" ht="15.5">
      <c r="A89" s="20"/>
      <c r="B89" s="154" t="s">
        <v>48</v>
      </c>
      <c r="C89" s="232">
        <f t="shared" si="4"/>
        <v>21383.452062</v>
      </c>
      <c r="D89" s="29">
        <v>2</v>
      </c>
      <c r="E89" s="15">
        <v>0.30730000000000002</v>
      </c>
      <c r="F89" s="17">
        <f t="shared" si="2"/>
        <v>1.1220861088806929E-3</v>
      </c>
      <c r="G89" s="17">
        <f>SUM(F88,F89,F90,F91,,F92)</f>
        <v>4.8585999885344937E-3</v>
      </c>
      <c r="H89" s="20"/>
      <c r="I89" s="154" t="s">
        <v>24</v>
      </c>
      <c r="J89" s="231">
        <f t="shared" si="5"/>
        <v>21425.738598000004</v>
      </c>
      <c r="K89" s="29">
        <v>42</v>
      </c>
      <c r="L89" s="15">
        <v>0.30690000000000001</v>
      </c>
      <c r="M89" s="17">
        <f t="shared" si="3"/>
        <v>1.0985380388035563E-3</v>
      </c>
      <c r="O89" s="20"/>
      <c r="P89" s="259" t="s">
        <v>41</v>
      </c>
      <c r="Q89" s="260"/>
      <c r="R89" s="29">
        <v>3</v>
      </c>
      <c r="S89" s="15">
        <v>6.2536553435404069E-2</v>
      </c>
      <c r="T89" s="17">
        <f t="shared" si="6"/>
        <v>2.2987447704396301E-4</v>
      </c>
      <c r="U89">
        <f t="shared" si="7"/>
        <v>0.27931876754655915</v>
      </c>
      <c r="V89" s="20"/>
      <c r="W89" s="259" t="s">
        <v>41</v>
      </c>
      <c r="X89" s="260"/>
      <c r="Y89" s="29">
        <v>1</v>
      </c>
      <c r="Z89" s="15">
        <v>1.0651865829698065E-2</v>
      </c>
      <c r="AA89" s="17">
        <f t="shared" si="8"/>
        <v>3.6971898727884643E-5</v>
      </c>
      <c r="AB89">
        <f t="shared" si="9"/>
        <v>4.4924279195005759E-2</v>
      </c>
      <c r="AC89" s="20"/>
      <c r="AD89" s="259" t="s">
        <v>41</v>
      </c>
      <c r="AE89" s="260"/>
      <c r="AF89" s="247">
        <v>6</v>
      </c>
      <c r="AG89" s="253">
        <v>9.6782645282067897E-2</v>
      </c>
      <c r="AH89" s="17">
        <f t="shared" si="10"/>
        <v>3.1988776450245129E-4</v>
      </c>
      <c r="AJ89" s="20"/>
      <c r="AK89" s="259" t="s">
        <v>41</v>
      </c>
      <c r="AL89" s="260"/>
      <c r="AM89" s="247">
        <v>7</v>
      </c>
      <c r="AN89" s="253">
        <v>0.15581121363749917</v>
      </c>
      <c r="AO89" s="17">
        <f t="shared" si="11"/>
        <v>5.9350538878260065E-4</v>
      </c>
      <c r="AQ89" s="20"/>
      <c r="AR89" s="154" t="s">
        <v>18</v>
      </c>
      <c r="AS89" s="256"/>
      <c r="AT89" s="247">
        <v>123</v>
      </c>
      <c r="AU89" s="253">
        <v>0.36708613817163571</v>
      </c>
      <c r="AV89" s="17">
        <f t="shared" si="12"/>
        <v>1.2943206511570305E-3</v>
      </c>
      <c r="AX89" s="20"/>
      <c r="AY89" s="259" t="s">
        <v>41</v>
      </c>
      <c r="AZ89" s="260"/>
      <c r="BA89" s="247">
        <v>4</v>
      </c>
      <c r="BB89" s="253">
        <v>8.5992799393409342E-2</v>
      </c>
      <c r="BC89" s="17">
        <f t="shared" si="13"/>
        <v>3.5643022309941603E-4</v>
      </c>
    </row>
    <row r="90" spans="1:55" ht="15.5">
      <c r="A90" s="20"/>
      <c r="B90" s="154" t="s">
        <v>55</v>
      </c>
      <c r="C90" s="232">
        <f t="shared" si="4"/>
        <v>19915.209828000003</v>
      </c>
      <c r="D90" s="29">
        <v>15</v>
      </c>
      <c r="E90" s="15">
        <v>0.28620000000000001</v>
      </c>
      <c r="F90" s="17">
        <f t="shared" si="2"/>
        <v>1.045040821222435E-3</v>
      </c>
      <c r="H90" s="20"/>
      <c r="I90" s="154" t="s">
        <v>51</v>
      </c>
      <c r="J90" s="231">
        <f t="shared" si="5"/>
        <v>16545.78054</v>
      </c>
      <c r="K90" s="29">
        <v>28</v>
      </c>
      <c r="L90" s="15">
        <v>0.23699999999999999</v>
      </c>
      <c r="M90" s="17">
        <f t="shared" si="3"/>
        <v>8.483333828492761E-4</v>
      </c>
      <c r="O90" s="20"/>
      <c r="P90" s="259" t="s">
        <v>42</v>
      </c>
      <c r="Q90" s="260"/>
      <c r="R90" s="29">
        <v>19</v>
      </c>
      <c r="S90" s="15">
        <v>0.41430815435036011</v>
      </c>
      <c r="T90" s="17">
        <f t="shared" si="6"/>
        <v>1.5229312311672836E-3</v>
      </c>
      <c r="U90">
        <f t="shared" si="7"/>
        <v>1.9235485612923637</v>
      </c>
      <c r="V90" s="20"/>
      <c r="W90" s="259" t="s">
        <v>42</v>
      </c>
      <c r="X90" s="260"/>
      <c r="Y90" s="29">
        <v>19</v>
      </c>
      <c r="Z90" s="15">
        <v>0.44113097998655065</v>
      </c>
      <c r="AA90" s="17">
        <f t="shared" si="8"/>
        <v>1.5311355004419503E-3</v>
      </c>
      <c r="AB90">
        <f t="shared" si="9"/>
        <v>1.9339110189245736</v>
      </c>
      <c r="AC90" s="20"/>
      <c r="AD90" s="259" t="s">
        <v>42</v>
      </c>
      <c r="AE90" s="260"/>
      <c r="AF90" s="247">
        <v>35</v>
      </c>
      <c r="AG90" s="253">
        <v>0.57215523346916664</v>
      </c>
      <c r="AH90" s="17">
        <f t="shared" si="10"/>
        <v>1.8910979137779487E-3</v>
      </c>
      <c r="AJ90" s="20"/>
      <c r="AK90" s="259" t="s">
        <v>42</v>
      </c>
      <c r="AL90" s="260"/>
      <c r="AM90" s="247">
        <v>24</v>
      </c>
      <c r="AN90" s="253">
        <v>0.63029229109972129</v>
      </c>
      <c r="AO90" s="17">
        <f t="shared" si="11"/>
        <v>2.4008661670920054E-3</v>
      </c>
      <c r="AQ90" s="20"/>
      <c r="AR90" s="154" t="s">
        <v>24</v>
      </c>
      <c r="AS90" s="256"/>
      <c r="AT90" s="247">
        <v>54</v>
      </c>
      <c r="AU90" s="253">
        <v>0.3573267722414829</v>
      </c>
      <c r="AV90" s="17">
        <f t="shared" si="12"/>
        <v>1.2599097934534115E-3</v>
      </c>
      <c r="AX90" s="20"/>
      <c r="AY90" s="259" t="s">
        <v>42</v>
      </c>
      <c r="AZ90" s="260"/>
      <c r="BA90" s="247">
        <v>10</v>
      </c>
      <c r="BB90" s="253">
        <v>0.21087301992980395</v>
      </c>
      <c r="BC90" s="17">
        <f t="shared" si="13"/>
        <v>8.7404431614524403E-4</v>
      </c>
    </row>
    <row r="91" spans="1:55" ht="15.5">
      <c r="A91" s="20"/>
      <c r="B91" s="154" t="s">
        <v>25</v>
      </c>
      <c r="C91" s="232">
        <f t="shared" si="4"/>
        <v>14452.792038</v>
      </c>
      <c r="D91" s="29">
        <v>20</v>
      </c>
      <c r="E91" s="15">
        <v>0.2077</v>
      </c>
      <c r="F91" s="17">
        <f t="shared" si="2"/>
        <v>7.5840313965024368E-4</v>
      </c>
      <c r="H91" s="20"/>
      <c r="I91" s="154" t="s">
        <v>15</v>
      </c>
      <c r="J91" s="231">
        <f t="shared" si="5"/>
        <v>14856.295775999999</v>
      </c>
      <c r="K91" s="29">
        <v>19</v>
      </c>
      <c r="L91" s="15">
        <v>0.21279999999999999</v>
      </c>
      <c r="M91" s="17">
        <f t="shared" si="3"/>
        <v>7.6171031168913909E-4</v>
      </c>
      <c r="N91" s="41"/>
      <c r="O91" s="20"/>
      <c r="P91" s="259" t="s">
        <v>43</v>
      </c>
      <c r="Q91" s="260"/>
      <c r="R91" s="29">
        <v>17</v>
      </c>
      <c r="S91" s="15">
        <v>0.30811433841401847</v>
      </c>
      <c r="T91" s="17">
        <f t="shared" si="6"/>
        <v>1.1325795638198893E-3</v>
      </c>
      <c r="U91">
        <f t="shared" si="7"/>
        <v>1.527219405391572</v>
      </c>
      <c r="V91" s="20"/>
      <c r="W91" s="259" t="s">
        <v>43</v>
      </c>
      <c r="X91" s="260"/>
      <c r="Y91" s="29">
        <v>15</v>
      </c>
      <c r="Z91" s="15">
        <v>0.4401736244143335</v>
      </c>
      <c r="AA91" s="17">
        <f t="shared" si="8"/>
        <v>1.5278125846421753E-3</v>
      </c>
      <c r="AB91">
        <f t="shared" si="9"/>
        <v>2.0601687524692456</v>
      </c>
      <c r="AC91" s="20"/>
      <c r="AD91" s="259" t="s">
        <v>43</v>
      </c>
      <c r="AE91" s="260"/>
      <c r="AF91" s="247">
        <v>29</v>
      </c>
      <c r="AG91" s="253">
        <v>0.56739983457184462</v>
      </c>
      <c r="AH91" s="17">
        <f t="shared" si="10"/>
        <v>1.875380282604009E-3</v>
      </c>
      <c r="AJ91" s="20"/>
      <c r="AK91" s="259" t="s">
        <v>43</v>
      </c>
      <c r="AL91" s="260"/>
      <c r="AM91" s="247">
        <v>34</v>
      </c>
      <c r="AN91" s="253">
        <v>0.87743046087559073</v>
      </c>
      <c r="AO91" s="17">
        <f t="shared" si="11"/>
        <v>3.3422479336001555E-3</v>
      </c>
      <c r="AQ91" s="20"/>
      <c r="AR91" s="154" t="s">
        <v>2</v>
      </c>
      <c r="AS91" s="256"/>
      <c r="AT91" s="247">
        <v>63</v>
      </c>
      <c r="AU91" s="253">
        <v>0.34887933339547061</v>
      </c>
      <c r="AV91" s="17">
        <f t="shared" si="12"/>
        <v>1.2301247010436632E-3</v>
      </c>
      <c r="AX91" s="20"/>
      <c r="AY91" s="259" t="s">
        <v>43</v>
      </c>
      <c r="AZ91" s="260"/>
      <c r="BA91" s="247">
        <v>13</v>
      </c>
      <c r="BB91" s="253">
        <v>0.30305481911903659</v>
      </c>
      <c r="BC91" s="17">
        <f t="shared" si="13"/>
        <v>1.2561272286971284E-3</v>
      </c>
    </row>
    <row r="92" spans="1:55" ht="15.5">
      <c r="A92" s="20"/>
      <c r="B92" s="154" t="s">
        <v>19</v>
      </c>
      <c r="C92" s="232">
        <f t="shared" si="4"/>
        <v>13972.655952000001</v>
      </c>
      <c r="D92" s="29">
        <v>16</v>
      </c>
      <c r="E92" s="15">
        <v>0.20080000000000001</v>
      </c>
      <c r="F92" s="17">
        <f t="shared" si="2"/>
        <v>7.3320823515536323E-4</v>
      </c>
      <c r="H92" s="20"/>
      <c r="I92" s="154" t="s">
        <v>40</v>
      </c>
      <c r="J92" s="231">
        <f t="shared" si="5"/>
        <v>14053.441446000001</v>
      </c>
      <c r="K92" s="29">
        <v>24</v>
      </c>
      <c r="L92" s="15">
        <v>0.20130000000000001</v>
      </c>
      <c r="M92" s="17">
        <f t="shared" si="3"/>
        <v>7.205464555593219E-4</v>
      </c>
      <c r="O92" s="20"/>
      <c r="P92" s="259" t="s">
        <v>44</v>
      </c>
      <c r="Q92" s="260"/>
      <c r="R92" s="29">
        <v>4</v>
      </c>
      <c r="S92" s="15">
        <v>0.12223932936523946</v>
      </c>
      <c r="T92" s="17">
        <f t="shared" si="6"/>
        <v>4.4933243628567121E-4</v>
      </c>
      <c r="U92">
        <f t="shared" si="7"/>
        <v>0.86698411337327619</v>
      </c>
      <c r="V92" s="20"/>
      <c r="W92" s="259" t="s">
        <v>44</v>
      </c>
      <c r="X92" s="260"/>
      <c r="Y92" s="29">
        <v>4</v>
      </c>
      <c r="Z92" s="15">
        <v>0.16274916850555196</v>
      </c>
      <c r="AA92" s="17">
        <f t="shared" si="8"/>
        <v>5.6489124743371467E-4</v>
      </c>
      <c r="AB92">
        <f t="shared" si="9"/>
        <v>1.0899541136114967</v>
      </c>
      <c r="AC92" s="20"/>
      <c r="AD92" s="259" t="s">
        <v>44</v>
      </c>
      <c r="AE92" s="260"/>
      <c r="AF92" s="247">
        <v>5</v>
      </c>
      <c r="AG92" s="253">
        <v>0.17752625584076093</v>
      </c>
      <c r="AH92" s="17">
        <f t="shared" si="10"/>
        <v>5.8676301888509284E-4</v>
      </c>
      <c r="AJ92" s="20"/>
      <c r="AK92" s="259" t="s">
        <v>44</v>
      </c>
      <c r="AL92" s="260"/>
      <c r="AM92" s="247">
        <v>3</v>
      </c>
      <c r="AN92" s="253">
        <v>0.13640982759131706</v>
      </c>
      <c r="AO92" s="17">
        <f t="shared" si="11"/>
        <v>5.1960295968625644E-4</v>
      </c>
      <c r="AQ92" s="20"/>
      <c r="AR92" s="154" t="s">
        <v>51</v>
      </c>
      <c r="AS92" s="256"/>
      <c r="AT92" s="247">
        <v>34</v>
      </c>
      <c r="AU92" s="253">
        <v>0.3029671715284738</v>
      </c>
      <c r="AV92" s="17">
        <f t="shared" si="12"/>
        <v>1.0682415541079068E-3</v>
      </c>
      <c r="AX92" s="20"/>
      <c r="AY92" s="259" t="s">
        <v>44</v>
      </c>
      <c r="AZ92" s="260"/>
      <c r="BA92" s="247">
        <v>3</v>
      </c>
      <c r="BB92" s="253">
        <v>8.4225161537201901E-2</v>
      </c>
      <c r="BC92" s="17">
        <f t="shared" si="13"/>
        <v>3.4910356831097708E-4</v>
      </c>
    </row>
    <row r="93" spans="1:55" ht="15.5">
      <c r="A93" s="20"/>
      <c r="B93" s="154" t="s">
        <v>1</v>
      </c>
      <c r="C93" s="232">
        <f t="shared" si="4"/>
        <v>13492.519865999999</v>
      </c>
      <c r="D93" s="29">
        <v>14</v>
      </c>
      <c r="E93" s="15">
        <v>0.19389999999999999</v>
      </c>
      <c r="F93" s="17">
        <f t="shared" si="2"/>
        <v>7.0801333066048257E-4</v>
      </c>
      <c r="G93" s="42" t="s">
        <v>73</v>
      </c>
      <c r="H93" s="20"/>
      <c r="I93" s="154" t="s">
        <v>18</v>
      </c>
      <c r="J93" s="231">
        <f t="shared" si="5"/>
        <v>11198.072567999998</v>
      </c>
      <c r="K93" s="29">
        <v>17</v>
      </c>
      <c r="L93" s="15">
        <v>0.16039999999999999</v>
      </c>
      <c r="M93" s="17">
        <f t="shared" si="3"/>
        <v>5.7414630636718942E-4</v>
      </c>
      <c r="O93" s="20"/>
      <c r="P93" s="259" t="s">
        <v>45</v>
      </c>
      <c r="Q93" s="260"/>
      <c r="R93" s="29">
        <v>1</v>
      </c>
      <c r="S93" s="15">
        <v>3.0293205251165571E-2</v>
      </c>
      <c r="T93" s="17">
        <f t="shared" si="6"/>
        <v>1.1135303006888719E-4</v>
      </c>
      <c r="U93">
        <f t="shared" si="7"/>
        <v>0.23064674007162816</v>
      </c>
      <c r="V93" s="20"/>
      <c r="W93" s="259" t="s">
        <v>45</v>
      </c>
      <c r="X93" s="260"/>
      <c r="Y93" s="29">
        <v>2</v>
      </c>
      <c r="Z93" s="15">
        <v>5.168257438210664E-2</v>
      </c>
      <c r="AA93" s="17">
        <f t="shared" si="8"/>
        <v>1.7938668554425219E-4</v>
      </c>
      <c r="AB93">
        <f t="shared" si="9"/>
        <v>0.37156558925643896</v>
      </c>
      <c r="AC93" s="20"/>
      <c r="AD93" s="259" t="s">
        <v>45</v>
      </c>
      <c r="AE93" s="260"/>
      <c r="AF93" s="247">
        <v>5</v>
      </c>
      <c r="AG93" s="253">
        <v>9.1420960480809332E-2</v>
      </c>
      <c r="AH93" s="17">
        <f t="shared" si="10"/>
        <v>3.0216622610016136E-4</v>
      </c>
      <c r="AJ93" s="20"/>
      <c r="AK93" s="259" t="s">
        <v>45</v>
      </c>
      <c r="AL93" s="260"/>
      <c r="AM93" s="247">
        <v>6</v>
      </c>
      <c r="AN93" s="253">
        <v>0.15355756670787563</v>
      </c>
      <c r="AO93" s="17">
        <f t="shared" si="11"/>
        <v>5.8492095146310964E-4</v>
      </c>
      <c r="AQ93" s="20"/>
      <c r="AR93" s="154" t="s">
        <v>40</v>
      </c>
      <c r="AS93" s="256"/>
      <c r="AT93" s="247">
        <v>46</v>
      </c>
      <c r="AU93" s="253">
        <v>0.22492832386628889</v>
      </c>
      <c r="AV93" s="17">
        <f t="shared" si="12"/>
        <v>7.9308190731558839E-4</v>
      </c>
      <c r="AX93" s="20"/>
      <c r="AY93" s="259" t="s">
        <v>45</v>
      </c>
      <c r="AZ93" s="260"/>
      <c r="BA93" s="247">
        <v>3</v>
      </c>
      <c r="BB93" s="253">
        <v>8.0628345702993334E-2</v>
      </c>
      <c r="BC93" s="17">
        <f t="shared" si="13"/>
        <v>3.3419518203587316E-4</v>
      </c>
    </row>
    <row r="94" spans="1:55" ht="15.5">
      <c r="A94" s="20"/>
      <c r="B94" s="154" t="s">
        <v>50</v>
      </c>
      <c r="C94" s="232">
        <f t="shared" si="4"/>
        <v>10716.080759999999</v>
      </c>
      <c r="D94" s="29">
        <v>9</v>
      </c>
      <c r="E94" s="15">
        <v>0.154</v>
      </c>
      <c r="F94" s="17">
        <f t="shared" si="2"/>
        <v>5.6232105684226057E-4</v>
      </c>
      <c r="G94" s="17">
        <f>SUM(F93,F94,F95,F96)</f>
        <v>2.1441228868686714E-3</v>
      </c>
      <c r="H94" s="20"/>
      <c r="I94" s="154" t="s">
        <v>19</v>
      </c>
      <c r="J94" s="231">
        <f t="shared" si="5"/>
        <v>10632.583865999999</v>
      </c>
      <c r="K94" s="29">
        <v>17</v>
      </c>
      <c r="L94" s="15">
        <v>0.15229999999999999</v>
      </c>
      <c r="M94" s="17">
        <f t="shared" si="3"/>
        <v>5.4515263378879643E-4</v>
      </c>
      <c r="O94" s="20"/>
      <c r="P94" s="259" t="s">
        <v>46</v>
      </c>
      <c r="Q94" s="260"/>
      <c r="R94" s="29">
        <v>10</v>
      </c>
      <c r="S94" s="15">
        <v>0.46825452398834416</v>
      </c>
      <c r="T94" s="17">
        <f t="shared" si="6"/>
        <v>1.7212295515529948E-3</v>
      </c>
      <c r="U94">
        <f t="shared" si="7"/>
        <v>3.8396468844597815</v>
      </c>
      <c r="V94" s="20"/>
      <c r="W94" s="259" t="s">
        <v>46</v>
      </c>
      <c r="X94" s="260"/>
      <c r="Y94" s="29">
        <v>35</v>
      </c>
      <c r="Z94" s="15">
        <v>0.81918920946318241</v>
      </c>
      <c r="AA94" s="17">
        <f t="shared" si="8"/>
        <v>2.8433497919966915E-3</v>
      </c>
      <c r="AB94">
        <f t="shared" si="9"/>
        <v>6.3428257784785815</v>
      </c>
      <c r="AC94" s="20"/>
      <c r="AD94" s="259" t="s">
        <v>46</v>
      </c>
      <c r="AE94" s="260"/>
      <c r="AF94" s="247">
        <v>51</v>
      </c>
      <c r="AG94" s="253">
        <v>0.87985675702148913</v>
      </c>
      <c r="AH94" s="17">
        <f t="shared" si="10"/>
        <v>2.9081186019011334E-3</v>
      </c>
      <c r="AJ94" s="20"/>
      <c r="AK94" s="259" t="s">
        <v>46</v>
      </c>
      <c r="AL94" s="260"/>
      <c r="AM94" s="247">
        <v>50</v>
      </c>
      <c r="AN94" s="253">
        <v>1.1957598393645654</v>
      </c>
      <c r="AO94" s="17">
        <f t="shared" si="11"/>
        <v>4.5548063697379805E-3</v>
      </c>
      <c r="AQ94" s="20"/>
      <c r="AR94" s="154" t="s">
        <v>19</v>
      </c>
      <c r="AS94" s="256"/>
      <c r="AT94" s="247">
        <v>36</v>
      </c>
      <c r="AU94" s="253">
        <v>0.21535182999940661</v>
      </c>
      <c r="AV94" s="17">
        <f t="shared" si="12"/>
        <v>7.5931584401687309E-4</v>
      </c>
      <c r="AX94" s="20"/>
      <c r="AY94" s="259" t="s">
        <v>46</v>
      </c>
      <c r="AZ94" s="260"/>
      <c r="BA94" s="247">
        <v>10</v>
      </c>
      <c r="BB94" s="253">
        <v>0.22632193632878705</v>
      </c>
      <c r="BC94" s="17">
        <f t="shared" si="13"/>
        <v>9.3807829058933923E-4</v>
      </c>
    </row>
    <row r="95" spans="1:55" ht="15.5">
      <c r="A95" s="20"/>
      <c r="B95" s="154" t="s">
        <v>27</v>
      </c>
      <c r="C95" s="232">
        <f t="shared" si="4"/>
        <v>9901.9369620000016</v>
      </c>
      <c r="D95" s="29">
        <v>7</v>
      </c>
      <c r="E95" s="15">
        <v>0.14230000000000001</v>
      </c>
      <c r="F95" s="17">
        <f t="shared" si="2"/>
        <v>5.1959926226398498E-4</v>
      </c>
      <c r="H95" s="20"/>
      <c r="I95" s="154" t="s">
        <v>54</v>
      </c>
      <c r="J95" s="231">
        <f t="shared" si="5"/>
        <v>8203.0768499999995</v>
      </c>
      <c r="K95" s="29">
        <v>13</v>
      </c>
      <c r="L95" s="15">
        <v>0.11749999999999999</v>
      </c>
      <c r="M95" s="17">
        <f t="shared" si="3"/>
        <v>4.2058722567421916E-4</v>
      </c>
      <c r="O95" s="20"/>
      <c r="P95" s="259" t="s">
        <v>47</v>
      </c>
      <c r="Q95" s="260"/>
      <c r="R95" s="29">
        <v>1</v>
      </c>
      <c r="S95" s="15">
        <v>1.6121674092119245E-2</v>
      </c>
      <c r="T95" s="17">
        <f t="shared" si="6"/>
        <v>5.9260723487537897E-5</v>
      </c>
      <c r="U95">
        <f t="shared" si="7"/>
        <v>0.15387520238016777</v>
      </c>
      <c r="V95" s="20"/>
      <c r="W95" s="259" t="s">
        <v>47</v>
      </c>
      <c r="X95" s="260"/>
      <c r="Y95" s="29">
        <v>3</v>
      </c>
      <c r="Z95" s="15">
        <v>8.075518505860943E-2</v>
      </c>
      <c r="AA95" s="17">
        <f t="shared" si="8"/>
        <v>2.8029573142146139E-4</v>
      </c>
      <c r="AB95">
        <f t="shared" si="9"/>
        <v>0.72781025712324576</v>
      </c>
      <c r="AC95" s="20"/>
      <c r="AD95" s="259" t="s">
        <v>47</v>
      </c>
      <c r="AE95" s="260"/>
      <c r="AF95" s="247">
        <v>12</v>
      </c>
      <c r="AG95" s="253">
        <v>0.18989353346869367</v>
      </c>
      <c r="AH95" s="17">
        <f t="shared" si="10"/>
        <v>6.2763957048017096E-4</v>
      </c>
      <c r="AJ95" s="20"/>
      <c r="AK95" s="259" t="s">
        <v>47</v>
      </c>
      <c r="AL95" s="260"/>
      <c r="AM95" s="247">
        <v>11</v>
      </c>
      <c r="AN95" s="253">
        <v>0.25488016157621063</v>
      </c>
      <c r="AO95" s="17">
        <f t="shared" si="11"/>
        <v>9.7087203069480543E-4</v>
      </c>
      <c r="AQ95" s="20"/>
      <c r="AR95" s="154" t="s">
        <v>13</v>
      </c>
      <c r="AS95" s="256"/>
      <c r="AT95" s="247">
        <v>30</v>
      </c>
      <c r="AU95" s="253">
        <v>0.16888730614369715</v>
      </c>
      <c r="AV95" s="17">
        <f t="shared" si="12"/>
        <v>5.9548510643531931E-4</v>
      </c>
      <c r="AX95" s="20"/>
      <c r="AY95" s="259" t="s">
        <v>47</v>
      </c>
      <c r="AZ95" s="260"/>
      <c r="BA95" s="247">
        <v>6</v>
      </c>
      <c r="BB95" s="253">
        <v>0.16399601044179959</v>
      </c>
      <c r="BC95" s="17">
        <f t="shared" si="13"/>
        <v>6.7974452514061028E-4</v>
      </c>
    </row>
    <row r="96" spans="1:55" ht="15.5">
      <c r="A96" s="20"/>
      <c r="B96" s="154" t="s">
        <v>54</v>
      </c>
      <c r="C96" s="232">
        <f t="shared" si="4"/>
        <v>6749.7391800000005</v>
      </c>
      <c r="D96" s="29">
        <v>5</v>
      </c>
      <c r="E96" s="15">
        <v>9.7000000000000003E-2</v>
      </c>
      <c r="F96" s="17">
        <f t="shared" si="2"/>
        <v>3.5418923710194336E-4</v>
      </c>
      <c r="H96" s="20"/>
      <c r="I96" s="154" t="s">
        <v>47</v>
      </c>
      <c r="J96" s="231">
        <f t="shared" si="5"/>
        <v>7044.174078</v>
      </c>
      <c r="K96" s="29">
        <v>12</v>
      </c>
      <c r="L96" s="15">
        <v>0.1009</v>
      </c>
      <c r="M96" s="17">
        <f t="shared" si="3"/>
        <v>3.611680942172657E-4</v>
      </c>
      <c r="O96" s="20"/>
      <c r="P96" s="259" t="s">
        <v>48</v>
      </c>
      <c r="Q96" s="260"/>
      <c r="R96" s="29">
        <v>0</v>
      </c>
      <c r="S96" s="15">
        <v>0</v>
      </c>
      <c r="T96" s="17">
        <f t="shared" si="6"/>
        <v>0</v>
      </c>
      <c r="U96">
        <f t="shared" si="7"/>
        <v>0</v>
      </c>
      <c r="V96" s="20"/>
      <c r="W96" s="259" t="s">
        <v>48</v>
      </c>
      <c r="X96" s="260"/>
      <c r="Y96" s="29">
        <v>0</v>
      </c>
      <c r="Z96" s="15">
        <v>0</v>
      </c>
      <c r="AA96" s="17">
        <f t="shared" si="8"/>
        <v>0</v>
      </c>
      <c r="AB96">
        <f t="shared" si="9"/>
        <v>0</v>
      </c>
      <c r="AC96" s="20"/>
      <c r="AD96" s="259" t="s">
        <v>48</v>
      </c>
      <c r="AE96" s="260"/>
      <c r="AF96" s="247">
        <v>0</v>
      </c>
      <c r="AG96" s="253">
        <v>0</v>
      </c>
      <c r="AH96" s="17">
        <f t="shared" si="10"/>
        <v>0</v>
      </c>
      <c r="AJ96" s="20"/>
      <c r="AK96" s="259" t="s">
        <v>48</v>
      </c>
      <c r="AL96" s="260"/>
      <c r="AM96" s="247">
        <v>6</v>
      </c>
      <c r="AN96" s="253">
        <v>0.14527910679024936</v>
      </c>
      <c r="AO96" s="17">
        <f t="shared" si="11"/>
        <v>5.5338720971739061E-4</v>
      </c>
      <c r="AQ96" s="20"/>
      <c r="AR96" s="154" t="s">
        <v>54</v>
      </c>
      <c r="AS96" s="256"/>
      <c r="AT96" s="247">
        <v>16</v>
      </c>
      <c r="AU96" s="253">
        <v>0.15765418639626305</v>
      </c>
      <c r="AV96" s="17">
        <f t="shared" si="12"/>
        <v>5.558778934295649E-4</v>
      </c>
      <c r="AX96" s="20"/>
      <c r="AY96" s="259" t="s">
        <v>48</v>
      </c>
      <c r="AZ96" s="260"/>
      <c r="BA96" s="247">
        <v>4</v>
      </c>
      <c r="BB96" s="253">
        <v>0.10418103482820536</v>
      </c>
      <c r="BC96" s="17">
        <f t="shared" si="13"/>
        <v>4.3181835861237508E-4</v>
      </c>
    </row>
    <row r="97" spans="1:55" ht="15.5">
      <c r="A97" s="20"/>
      <c r="B97" s="154" t="s">
        <v>45</v>
      </c>
      <c r="C97" s="232">
        <f t="shared" si="4"/>
        <v>5914.7199000000001</v>
      </c>
      <c r="D97" s="29">
        <v>2</v>
      </c>
      <c r="E97" s="15">
        <v>8.5000000000000006E-2</v>
      </c>
      <c r="F97" s="17">
        <f t="shared" si="2"/>
        <v>3.1037201189345557E-4</v>
      </c>
      <c r="G97" s="42" t="s">
        <v>74</v>
      </c>
      <c r="H97" s="20"/>
      <c r="I97" s="154" t="s">
        <v>16</v>
      </c>
      <c r="J97" s="231">
        <f t="shared" si="5"/>
        <v>4893.9207419999993</v>
      </c>
      <c r="K97" s="29">
        <v>10</v>
      </c>
      <c r="L97" s="15">
        <v>7.0099999999999996E-2</v>
      </c>
      <c r="M97" s="17">
        <f t="shared" si="3"/>
        <v>2.5092054910436394E-4</v>
      </c>
      <c r="O97" s="20"/>
      <c r="P97" s="259" t="s">
        <v>49</v>
      </c>
      <c r="Q97" s="260"/>
      <c r="R97" s="29">
        <v>99</v>
      </c>
      <c r="S97" s="15">
        <v>3.433679151958883</v>
      </c>
      <c r="T97" s="17">
        <f t="shared" si="6"/>
        <v>1.2621661348967922E-2</v>
      </c>
      <c r="U97">
        <f t="shared" si="7"/>
        <v>42.935369585091486</v>
      </c>
      <c r="V97" s="20"/>
      <c r="W97" s="259" t="s">
        <v>49</v>
      </c>
      <c r="X97" s="260"/>
      <c r="Y97" s="29">
        <v>119</v>
      </c>
      <c r="Z97" s="15">
        <v>4.5900964369398505</v>
      </c>
      <c r="AA97" s="17">
        <f t="shared" si="8"/>
        <v>1.59319112098293E-2</v>
      </c>
      <c r="AB97">
        <f t="shared" si="9"/>
        <v>54.195915821083055</v>
      </c>
      <c r="AC97" s="20"/>
      <c r="AD97" s="259" t="s">
        <v>49</v>
      </c>
      <c r="AE97" s="260"/>
      <c r="AF97" s="247">
        <v>159</v>
      </c>
      <c r="AG97" s="253">
        <v>5.3306443927935927</v>
      </c>
      <c r="AH97" s="17">
        <f t="shared" si="10"/>
        <v>1.7618943078054242E-2</v>
      </c>
      <c r="AJ97" s="20"/>
      <c r="AK97" s="259" t="s">
        <v>49</v>
      </c>
      <c r="AL97" s="260"/>
      <c r="AM97" s="247">
        <v>118</v>
      </c>
      <c r="AN97" s="253">
        <v>5.7847530805830196</v>
      </c>
      <c r="AO97" s="17">
        <f t="shared" si="11"/>
        <v>2.2034884691229197E-2</v>
      </c>
      <c r="AQ97" s="20"/>
      <c r="AR97" s="154" t="s">
        <v>44</v>
      </c>
      <c r="AS97" s="256"/>
      <c r="AT97" s="247">
        <v>16</v>
      </c>
      <c r="AU97" s="253">
        <v>0.15169719318005045</v>
      </c>
      <c r="AV97" s="17">
        <f t="shared" si="12"/>
        <v>5.3487394221269464E-4</v>
      </c>
      <c r="AX97" s="20"/>
      <c r="AY97" s="259" t="s">
        <v>49</v>
      </c>
      <c r="AZ97" s="260"/>
      <c r="BA97" s="247">
        <v>81</v>
      </c>
      <c r="BB97" s="253">
        <v>2.9010365026198186</v>
      </c>
      <c r="BC97" s="17">
        <f t="shared" si="13"/>
        <v>1.2024461293762471E-2</v>
      </c>
    </row>
    <row r="98" spans="1:55" ht="15.5">
      <c r="A98" s="20"/>
      <c r="B98" s="154" t="s">
        <v>47</v>
      </c>
      <c r="C98" s="232">
        <f t="shared" si="4"/>
        <v>4961.4062220000005</v>
      </c>
      <c r="D98" s="29">
        <v>4</v>
      </c>
      <c r="E98" s="15">
        <v>7.1300000000000002E-2</v>
      </c>
      <c r="F98" s="17">
        <f t="shared" si="2"/>
        <v>2.6034734644709857E-4</v>
      </c>
      <c r="G98" s="17">
        <f>SUM(F97,F98,F99,F100,F101,F102,F103)</f>
        <v>1.564274939943016E-3</v>
      </c>
      <c r="H98" s="20"/>
      <c r="I98" s="154" t="s">
        <v>45</v>
      </c>
      <c r="J98" s="231">
        <f t="shared" si="5"/>
        <v>4747.3125600000003</v>
      </c>
      <c r="K98" s="29">
        <v>6</v>
      </c>
      <c r="L98" s="15">
        <v>6.8000000000000005E-2</v>
      </c>
      <c r="M98" s="17">
        <f t="shared" si="3"/>
        <v>2.4340367102848432E-4</v>
      </c>
      <c r="O98" s="20"/>
      <c r="P98" s="259" t="s">
        <v>50</v>
      </c>
      <c r="Q98" s="260"/>
      <c r="R98" s="29">
        <v>17</v>
      </c>
      <c r="S98" s="15">
        <v>0.54852387668603286</v>
      </c>
      <c r="T98" s="17">
        <f t="shared" si="6"/>
        <v>2.0162869933273986E-3</v>
      </c>
      <c r="U98">
        <f t="shared" si="7"/>
        <v>7.4352192519824856</v>
      </c>
      <c r="V98" s="20"/>
      <c r="W98" s="259" t="s">
        <v>50</v>
      </c>
      <c r="X98" s="260"/>
      <c r="Y98" s="29">
        <v>14</v>
      </c>
      <c r="Z98" s="15">
        <v>0.424300957985003</v>
      </c>
      <c r="AA98" s="17">
        <f t="shared" si="8"/>
        <v>1.4727196436354882E-3</v>
      </c>
      <c r="AB98">
        <f t="shared" si="9"/>
        <v>5.4307712559614476</v>
      </c>
      <c r="AC98" s="20"/>
      <c r="AD98" s="259" t="s">
        <v>50</v>
      </c>
      <c r="AE98" s="260"/>
      <c r="AF98" s="247">
        <v>20</v>
      </c>
      <c r="AG98" s="253">
        <v>0.60074536661868283</v>
      </c>
      <c r="AH98" s="17">
        <f t="shared" si="10"/>
        <v>1.985594543347968E-3</v>
      </c>
      <c r="AJ98" s="20"/>
      <c r="AK98" s="259" t="s">
        <v>50</v>
      </c>
      <c r="AL98" s="260"/>
      <c r="AM98" s="247">
        <v>14</v>
      </c>
      <c r="AN98" s="253">
        <v>0.58174146109043812</v>
      </c>
      <c r="AO98" s="17">
        <f t="shared" si="11"/>
        <v>2.2159296752460641E-3</v>
      </c>
      <c r="AQ98" s="20"/>
      <c r="AR98" s="154" t="s">
        <v>47</v>
      </c>
      <c r="AS98" s="256"/>
      <c r="AT98" s="247">
        <v>27</v>
      </c>
      <c r="AU98" s="253">
        <v>0.12726303651265458</v>
      </c>
      <c r="AV98" s="17">
        <f t="shared" si="12"/>
        <v>4.487207746598797E-4</v>
      </c>
      <c r="AX98" s="20"/>
      <c r="AY98" s="259" t="s">
        <v>50</v>
      </c>
      <c r="AZ98" s="260"/>
      <c r="BA98" s="247">
        <v>2</v>
      </c>
      <c r="BB98" s="253">
        <v>7.8599388391377839E-2</v>
      </c>
      <c r="BC98" s="17">
        <f t="shared" si="13"/>
        <v>3.2578538828174946E-4</v>
      </c>
    </row>
    <row r="99" spans="1:55" ht="15.5">
      <c r="A99" s="20"/>
      <c r="B99" s="154" t="s">
        <v>13</v>
      </c>
      <c r="C99" s="232">
        <f t="shared" si="4"/>
        <v>4863.987306</v>
      </c>
      <c r="D99" s="29">
        <v>6</v>
      </c>
      <c r="E99" s="15">
        <v>6.9900000000000004E-2</v>
      </c>
      <c r="F99" s="17">
        <f t="shared" si="2"/>
        <v>2.5523533683944168E-4</v>
      </c>
      <c r="H99" s="20"/>
      <c r="I99" s="154" t="s">
        <v>27</v>
      </c>
      <c r="J99" s="231">
        <f t="shared" si="5"/>
        <v>4719.3871919999992</v>
      </c>
      <c r="K99" s="29">
        <v>11</v>
      </c>
      <c r="L99" s="15">
        <v>6.7599999999999993E-2</v>
      </c>
      <c r="M99" s="17">
        <f t="shared" si="3"/>
        <v>2.4197188472831671E-4</v>
      </c>
      <c r="O99" s="20"/>
      <c r="P99" s="259" t="s">
        <v>51</v>
      </c>
      <c r="Q99" s="260"/>
      <c r="R99" s="29">
        <v>7</v>
      </c>
      <c r="S99" s="15">
        <v>0.23258328205358231</v>
      </c>
      <c r="T99" s="17">
        <f t="shared" si="6"/>
        <v>8.549393497750301E-4</v>
      </c>
      <c r="U99">
        <f t="shared" si="7"/>
        <v>3.5440801179876491</v>
      </c>
      <c r="V99" s="20"/>
      <c r="W99" s="259" t="s">
        <v>51</v>
      </c>
      <c r="X99" s="260"/>
      <c r="Y99" s="29">
        <v>10</v>
      </c>
      <c r="Z99" s="15">
        <v>0.34057189474960425</v>
      </c>
      <c r="AA99" s="17">
        <f t="shared" si="8"/>
        <v>1.1821017841907114E-3</v>
      </c>
      <c r="AB99">
        <f t="shared" si="9"/>
        <v>4.9003048367003439</v>
      </c>
      <c r="AC99" s="20"/>
      <c r="AD99" s="259" t="s">
        <v>51</v>
      </c>
      <c r="AE99" s="260"/>
      <c r="AF99" s="247">
        <v>12</v>
      </c>
      <c r="AG99" s="253">
        <v>0.36157179833250275</v>
      </c>
      <c r="AH99" s="17">
        <f t="shared" si="10"/>
        <v>1.1950737029208442E-3</v>
      </c>
      <c r="AJ99" s="20"/>
      <c r="AK99" s="259" t="s">
        <v>51</v>
      </c>
      <c r="AL99" s="260"/>
      <c r="AM99" s="247">
        <v>5</v>
      </c>
      <c r="AN99" s="253">
        <v>0.25563689024083452</v>
      </c>
      <c r="AO99" s="17">
        <f t="shared" si="11"/>
        <v>9.7375450962437359E-4</v>
      </c>
      <c r="AQ99" s="20"/>
      <c r="AR99" s="154" t="s">
        <v>16</v>
      </c>
      <c r="AS99" s="256"/>
      <c r="AT99" s="247">
        <v>20</v>
      </c>
      <c r="AU99" s="253">
        <v>0.11305955884486399</v>
      </c>
      <c r="AV99" s="17">
        <f t="shared" si="12"/>
        <v>3.9864028250282237E-4</v>
      </c>
      <c r="AX99" s="20"/>
      <c r="AY99" s="259" t="s">
        <v>51</v>
      </c>
      <c r="AZ99" s="260"/>
      <c r="BA99" s="247">
        <v>4</v>
      </c>
      <c r="BB99" s="253">
        <v>0.15839113146873082</v>
      </c>
      <c r="BC99" s="17">
        <f t="shared" si="13"/>
        <v>6.5651294904460933E-4</v>
      </c>
    </row>
    <row r="100" spans="1:55" ht="15.5">
      <c r="A100" s="20"/>
      <c r="B100" s="154" t="s">
        <v>15</v>
      </c>
      <c r="C100" s="232">
        <f t="shared" si="4"/>
        <v>4265.5568219999996</v>
      </c>
      <c r="D100" s="29">
        <v>5</v>
      </c>
      <c r="E100" s="15">
        <v>6.13E-2</v>
      </c>
      <c r="F100" s="17">
        <f t="shared" si="2"/>
        <v>2.2383299210669205E-4</v>
      </c>
      <c r="H100" s="20"/>
      <c r="I100" s="154" t="s">
        <v>13</v>
      </c>
      <c r="J100" s="231">
        <f t="shared" si="5"/>
        <v>4077.103728</v>
      </c>
      <c r="K100" s="29">
        <v>9</v>
      </c>
      <c r="L100" s="15">
        <v>5.8400000000000001E-2</v>
      </c>
      <c r="M100" s="17">
        <f t="shared" si="3"/>
        <v>2.09040799824463E-4</v>
      </c>
      <c r="N100" s="17">
        <f>SUM(M99,M100,M101,M102,M103,M104)</f>
        <v>9.972391580667019E-4</v>
      </c>
      <c r="O100" s="20"/>
      <c r="P100" s="259" t="s">
        <v>52</v>
      </c>
      <c r="Q100" s="260"/>
      <c r="R100" s="29">
        <v>39</v>
      </c>
      <c r="S100" s="15">
        <v>1.3483650828170251</v>
      </c>
      <c r="T100" s="17">
        <f t="shared" si="6"/>
        <v>4.956376730883727E-3</v>
      </c>
      <c r="U100">
        <f t="shared" si="7"/>
        <v>23.067833406968198</v>
      </c>
      <c r="V100" s="20"/>
      <c r="W100" s="259" t="s">
        <v>52</v>
      </c>
      <c r="X100" s="260"/>
      <c r="Y100" s="29">
        <v>37</v>
      </c>
      <c r="Z100" s="15">
        <v>1.4097905908113355</v>
      </c>
      <c r="AA100" s="17">
        <f t="shared" si="8"/>
        <v>4.8932868461110546E-3</v>
      </c>
      <c r="AB100">
        <f t="shared" si="9"/>
        <v>22.774202185892449</v>
      </c>
      <c r="AC100" s="20"/>
      <c r="AD100" s="259" t="s">
        <v>52</v>
      </c>
      <c r="AE100" s="260"/>
      <c r="AF100" s="247">
        <v>47</v>
      </c>
      <c r="AG100" s="253">
        <v>1.5801436134706883</v>
      </c>
      <c r="AH100" s="17">
        <f t="shared" si="10"/>
        <v>5.22271949307443E-3</v>
      </c>
      <c r="AJ100" s="20"/>
      <c r="AK100" s="259" t="s">
        <v>52</v>
      </c>
      <c r="AL100" s="260"/>
      <c r="AM100" s="247">
        <v>32</v>
      </c>
      <c r="AN100" s="253">
        <v>1.6300180346347477</v>
      </c>
      <c r="AO100" s="17">
        <f t="shared" si="11"/>
        <v>6.2089529038602907E-3</v>
      </c>
      <c r="AQ100" s="20"/>
      <c r="AR100" s="154" t="s">
        <v>27</v>
      </c>
      <c r="AS100" s="256"/>
      <c r="AT100" s="247">
        <v>30</v>
      </c>
      <c r="AU100" s="253">
        <v>0.11089522742836747</v>
      </c>
      <c r="AV100" s="17">
        <f t="shared" si="12"/>
        <v>3.9100899775240341E-4</v>
      </c>
      <c r="AX100" s="20"/>
      <c r="AY100" s="259" t="s">
        <v>52</v>
      </c>
      <c r="AZ100" s="260"/>
      <c r="BA100" s="247">
        <v>14</v>
      </c>
      <c r="BB100" s="253">
        <v>0.51680013458499074</v>
      </c>
      <c r="BC100" s="17">
        <f t="shared" si="13"/>
        <v>2.1420768781491044E-3</v>
      </c>
    </row>
    <row r="101" spans="1:55" ht="15.5">
      <c r="A101" s="20"/>
      <c r="B101" s="154" t="s">
        <v>41</v>
      </c>
      <c r="C101" s="232">
        <f t="shared" si="4"/>
        <v>3674.084832</v>
      </c>
      <c r="D101" s="29">
        <v>5</v>
      </c>
      <c r="E101" s="15">
        <v>5.28E-2</v>
      </c>
      <c r="F101" s="17">
        <f t="shared" si="2"/>
        <v>1.9279579091734648E-4</v>
      </c>
      <c r="H101" s="20"/>
      <c r="I101" s="154" t="s">
        <v>41</v>
      </c>
      <c r="J101" s="231">
        <f t="shared" si="5"/>
        <v>4028.2343339999998</v>
      </c>
      <c r="K101" s="29">
        <v>12</v>
      </c>
      <c r="L101" s="15">
        <v>5.7700000000000001E-2</v>
      </c>
      <c r="M101" s="17">
        <f t="shared" si="3"/>
        <v>2.0653517379916976E-4</v>
      </c>
      <c r="N101" s="17">
        <f>SUM(M100,M101,M102,M103,,M104)</f>
        <v>7.5526727333838503E-4</v>
      </c>
      <c r="O101" s="20"/>
      <c r="P101" s="259" t="s">
        <v>53</v>
      </c>
      <c r="Q101" s="260"/>
      <c r="R101" s="29">
        <v>31</v>
      </c>
      <c r="S101" s="15">
        <v>1.0836200575810255</v>
      </c>
      <c r="T101" s="17">
        <f t="shared" si="6"/>
        <v>3.9832159012102714E-3</v>
      </c>
      <c r="U101">
        <f t="shared" si="7"/>
        <v>19.23814367516707</v>
      </c>
      <c r="V101" s="20"/>
      <c r="W101" s="259" t="s">
        <v>53</v>
      </c>
      <c r="X101" s="260"/>
      <c r="Y101" s="29">
        <v>29</v>
      </c>
      <c r="Z101" s="15">
        <v>1.1076863629658837</v>
      </c>
      <c r="AA101" s="17">
        <f t="shared" si="8"/>
        <v>3.8447037062420805E-3</v>
      </c>
      <c r="AB101">
        <f t="shared" si="9"/>
        <v>18.569157214565937</v>
      </c>
      <c r="AC101" s="20"/>
      <c r="AD101" s="259" t="s">
        <v>53</v>
      </c>
      <c r="AE101" s="260"/>
      <c r="AF101" s="247">
        <v>24</v>
      </c>
      <c r="AG101" s="253">
        <v>0.8432634312799</v>
      </c>
      <c r="AH101" s="17">
        <f t="shared" si="10"/>
        <v>2.7871696741975029E-3</v>
      </c>
      <c r="AJ101" s="20"/>
      <c r="AK101" s="259" t="s">
        <v>53</v>
      </c>
      <c r="AL101" s="260"/>
      <c r="AM101" s="247">
        <v>14</v>
      </c>
      <c r="AN101" s="253">
        <v>0.71133425932734828</v>
      </c>
      <c r="AO101" s="17">
        <f t="shared" si="11"/>
        <v>2.7095656742568025E-3</v>
      </c>
      <c r="AQ101" s="20"/>
      <c r="AR101" s="154" t="s">
        <v>15</v>
      </c>
      <c r="AS101" s="256"/>
      <c r="AT101" s="247">
        <v>17</v>
      </c>
      <c r="AU101" s="253">
        <v>9.7978509175617914E-2</v>
      </c>
      <c r="AV101" s="17">
        <f t="shared" si="12"/>
        <v>3.4546553140692724E-4</v>
      </c>
      <c r="AX101" s="20"/>
      <c r="AY101" s="259" t="s">
        <v>53</v>
      </c>
      <c r="AZ101" s="260"/>
      <c r="BA101" s="247">
        <v>10</v>
      </c>
      <c r="BB101" s="253">
        <v>0.37719341589404343</v>
      </c>
      <c r="BC101" s="17">
        <f t="shared" si="13"/>
        <v>1.563423150858009E-3</v>
      </c>
    </row>
    <row r="102" spans="1:55" ht="15.5">
      <c r="A102" s="20"/>
      <c r="B102" s="154" t="s">
        <v>17</v>
      </c>
      <c r="C102" s="232">
        <f t="shared" si="4"/>
        <v>3534.9149520000001</v>
      </c>
      <c r="D102" s="29">
        <v>4</v>
      </c>
      <c r="E102" s="15">
        <v>5.0799999999999998E-2</v>
      </c>
      <c r="F102" s="17">
        <f t="shared" si="2"/>
        <v>1.8549292004926517E-4</v>
      </c>
      <c r="H102" s="20"/>
      <c r="I102" s="154" t="s">
        <v>17</v>
      </c>
      <c r="J102" s="231">
        <f t="shared" si="5"/>
        <v>3288.212082</v>
      </c>
      <c r="K102" s="29">
        <v>6</v>
      </c>
      <c r="L102" s="15">
        <v>4.7100000000000003E-2</v>
      </c>
      <c r="M102" s="17">
        <f t="shared" si="3"/>
        <v>1.6859283684472957E-4</v>
      </c>
      <c r="O102" s="20"/>
      <c r="P102" s="259" t="s">
        <v>54</v>
      </c>
      <c r="Q102" s="260"/>
      <c r="R102" s="29">
        <v>1</v>
      </c>
      <c r="S102" s="15">
        <v>2.9457085703903541E-2</v>
      </c>
      <c r="T102" s="17">
        <f t="shared" si="6"/>
        <v>1.082795868886258E-4</v>
      </c>
      <c r="U102">
        <f t="shared" si="7"/>
        <v>0.55250540555395999</v>
      </c>
      <c r="V102" s="20"/>
      <c r="W102" s="259" t="s">
        <v>54</v>
      </c>
      <c r="X102" s="260"/>
      <c r="Y102" s="29">
        <v>6</v>
      </c>
      <c r="Z102" s="15">
        <v>0.24412375275832798</v>
      </c>
      <c r="AA102" s="17">
        <f t="shared" si="8"/>
        <v>8.4733687115057211E-4</v>
      </c>
      <c r="AB102" s="41">
        <f t="shared" si="9"/>
        <v>4.3236053543260047</v>
      </c>
      <c r="AC102" s="20"/>
      <c r="AD102" s="259" t="s">
        <v>54</v>
      </c>
      <c r="AE102" s="260"/>
      <c r="AF102" s="247">
        <v>7</v>
      </c>
      <c r="AG102" s="253">
        <v>0.24187278747741583</v>
      </c>
      <c r="AH102" s="17">
        <f t="shared" si="10"/>
        <v>7.9944234893177413E-4</v>
      </c>
      <c r="AJ102" s="20"/>
      <c r="AK102" s="259" t="s">
        <v>54</v>
      </c>
      <c r="AL102" s="260"/>
      <c r="AM102" s="247">
        <v>2</v>
      </c>
      <c r="AN102" s="253">
        <v>8.372267231885E-2</v>
      </c>
      <c r="AO102" s="17">
        <f t="shared" si="11"/>
        <v>3.1891066133483005E-4</v>
      </c>
      <c r="AQ102" s="20"/>
      <c r="AR102" s="154" t="s">
        <v>17</v>
      </c>
      <c r="AS102" s="256"/>
      <c r="AT102" s="247">
        <v>15</v>
      </c>
      <c r="AU102" s="253">
        <v>8.1977450113342301E-2</v>
      </c>
      <c r="AV102" s="17">
        <f t="shared" si="12"/>
        <v>2.8904689002798414E-4</v>
      </c>
      <c r="AX102" s="20"/>
      <c r="AY102" s="259" t="s">
        <v>54</v>
      </c>
      <c r="AZ102" s="260"/>
      <c r="BA102" s="247">
        <v>1</v>
      </c>
      <c r="BB102" s="253">
        <v>3.9597782867182706E-2</v>
      </c>
      <c r="BC102" s="17">
        <f t="shared" si="13"/>
        <v>1.6412823726115233E-4</v>
      </c>
    </row>
    <row r="103" spans="1:55" ht="15.5">
      <c r="A103" s="11"/>
      <c r="B103" s="154" t="s">
        <v>44</v>
      </c>
      <c r="C103" s="232">
        <f t="shared" si="4"/>
        <v>2595.518262</v>
      </c>
      <c r="D103" s="29">
        <v>3</v>
      </c>
      <c r="E103" s="15">
        <v>3.73E-2</v>
      </c>
      <c r="F103" s="17">
        <f t="shared" si="2"/>
        <v>1.3619854168971636E-4</v>
      </c>
      <c r="H103" s="11"/>
      <c r="I103" s="154" t="s">
        <v>44</v>
      </c>
      <c r="J103" s="231">
        <f t="shared" si="5"/>
        <v>2743.667406</v>
      </c>
      <c r="K103" s="29">
        <v>8</v>
      </c>
      <c r="L103" s="15">
        <v>3.9300000000000002E-2</v>
      </c>
      <c r="M103" s="17">
        <f t="shared" si="3"/>
        <v>1.4067300399146226E-4</v>
      </c>
      <c r="O103" s="11"/>
      <c r="P103" s="259" t="s">
        <v>55</v>
      </c>
      <c r="Q103" s="260"/>
      <c r="R103" s="29">
        <v>8</v>
      </c>
      <c r="S103" s="15">
        <v>0.21657907621929992</v>
      </c>
      <c r="T103" s="17">
        <f t="shared" si="6"/>
        <v>7.9611042101963088E-4</v>
      </c>
      <c r="U103">
        <f t="shared" si="7"/>
        <v>4.2308916439597501</v>
      </c>
      <c r="V103" s="11"/>
      <c r="W103" s="259" t="s">
        <v>55</v>
      </c>
      <c r="X103" s="260"/>
      <c r="Y103" s="29">
        <v>22</v>
      </c>
      <c r="Z103" s="15">
        <v>0.61631935022278983</v>
      </c>
      <c r="AA103" s="17">
        <f t="shared" si="8"/>
        <v>2.1392023674333639E-3</v>
      </c>
      <c r="AB103">
        <f t="shared" si="9"/>
        <v>11.368691053586343</v>
      </c>
      <c r="AC103" s="11"/>
      <c r="AD103" s="259" t="s">
        <v>55</v>
      </c>
      <c r="AE103" s="260"/>
      <c r="AF103" s="247">
        <v>30</v>
      </c>
      <c r="AG103" s="253">
        <v>0.61723499999216258</v>
      </c>
      <c r="AH103" s="17">
        <f t="shared" si="10"/>
        <v>2.0400963803450271E-3</v>
      </c>
      <c r="AJ103" s="11"/>
      <c r="AK103" s="259" t="s">
        <v>55</v>
      </c>
      <c r="AL103" s="260"/>
      <c r="AM103" s="247">
        <v>12</v>
      </c>
      <c r="AN103" s="253">
        <v>0.23174549286986185</v>
      </c>
      <c r="AO103" s="17">
        <f t="shared" si="11"/>
        <v>8.8274903733398828E-4</v>
      </c>
      <c r="AQ103" s="20"/>
      <c r="AR103" s="154" t="s">
        <v>41</v>
      </c>
      <c r="AS103" s="256"/>
      <c r="AT103" s="247">
        <v>17</v>
      </c>
      <c r="AU103" s="253">
        <v>7.6182180678476458E-2</v>
      </c>
      <c r="AV103" s="17">
        <f t="shared" si="12"/>
        <v>2.6861316581838502E-4</v>
      </c>
      <c r="AX103" s="11"/>
      <c r="AY103" s="259" t="s">
        <v>55</v>
      </c>
      <c r="AZ103" s="260"/>
      <c r="BA103" s="247">
        <v>3</v>
      </c>
      <c r="BB103" s="253">
        <v>9.473695164600536E-2</v>
      </c>
      <c r="BC103" s="17">
        <f t="shared" si="13"/>
        <v>3.9267372441805003E-4</v>
      </c>
    </row>
    <row r="104" spans="1:55" ht="16" thickBot="1">
      <c r="A104" s="11"/>
      <c r="B104" s="155" t="s">
        <v>16</v>
      </c>
      <c r="C104" s="232">
        <f t="shared" si="4"/>
        <v>1572.6196439999999</v>
      </c>
      <c r="D104" s="32">
        <v>2</v>
      </c>
      <c r="E104" s="33">
        <v>2.2599999999999999E-2</v>
      </c>
      <c r="F104" s="17">
        <f t="shared" si="2"/>
        <v>8.2522440809318755E-5</v>
      </c>
      <c r="H104" s="11"/>
      <c r="I104" s="155" t="s">
        <v>48</v>
      </c>
      <c r="J104" s="231">
        <f t="shared" si="5"/>
        <v>593.41407000000004</v>
      </c>
      <c r="K104" s="32">
        <v>1</v>
      </c>
      <c r="L104" s="33">
        <v>8.5000000000000006E-3</v>
      </c>
      <c r="M104" s="17">
        <f t="shared" si="3"/>
        <v>3.0425458878560541E-5</v>
      </c>
      <c r="O104" s="11"/>
      <c r="P104" s="261" t="s">
        <v>3</v>
      </c>
      <c r="Q104" s="262"/>
      <c r="R104" s="32">
        <v>41</v>
      </c>
      <c r="S104" s="33">
        <v>2.0072097151630128</v>
      </c>
      <c r="T104" s="17">
        <f t="shared" si="6"/>
        <v>7.3781853690939375E-3</v>
      </c>
      <c r="U104">
        <f t="shared" si="7"/>
        <v>64.022515311457013</v>
      </c>
      <c r="V104" s="11"/>
      <c r="W104" s="261" t="s">
        <v>3</v>
      </c>
      <c r="X104" s="262"/>
      <c r="Y104" s="32">
        <v>45</v>
      </c>
      <c r="Z104" s="33">
        <v>3.0187794919388247</v>
      </c>
      <c r="AA104" s="17">
        <f t="shared" si="8"/>
        <v>1.0477977421251554E-2</v>
      </c>
      <c r="AB104">
        <f t="shared" si="9"/>
        <v>90.920251569602115</v>
      </c>
      <c r="AC104" s="11"/>
      <c r="AD104" s="261" t="s">
        <v>3</v>
      </c>
      <c r="AE104" s="262"/>
      <c r="AF104" s="248">
        <v>57</v>
      </c>
      <c r="AG104" s="255">
        <v>3.6679388494879617</v>
      </c>
      <c r="AH104" s="17">
        <f t="shared" si="10"/>
        <v>1.2123338388559154E-2</v>
      </c>
      <c r="AJ104" s="11"/>
      <c r="AK104" s="261" t="s">
        <v>3</v>
      </c>
      <c r="AL104" s="262"/>
      <c r="AM104" s="248">
        <v>37</v>
      </c>
      <c r="AN104" s="255">
        <v>2.9112731128090945</v>
      </c>
      <c r="AO104" s="17">
        <f t="shared" si="11"/>
        <v>1.10894218736401E-2</v>
      </c>
      <c r="AQ104" s="11"/>
      <c r="AR104" s="154" t="s">
        <v>45</v>
      </c>
      <c r="AS104" s="256"/>
      <c r="AT104" s="247">
        <v>14</v>
      </c>
      <c r="AU104" s="253">
        <v>7.6030432633297951E-2</v>
      </c>
      <c r="AV104" s="17">
        <f t="shared" si="12"/>
        <v>2.6807811257549899E-4</v>
      </c>
      <c r="AX104" s="11"/>
      <c r="AY104" s="261" t="s">
        <v>3</v>
      </c>
      <c r="AZ104" s="262"/>
      <c r="BA104" s="248">
        <v>46</v>
      </c>
      <c r="BB104" s="255">
        <v>2.2326893587331251</v>
      </c>
      <c r="BC104" s="17">
        <f t="shared" si="13"/>
        <v>9.2542395625968121E-3</v>
      </c>
    </row>
    <row r="105" spans="1:55" ht="16.5" thickTop="1" thickBot="1">
      <c r="A105" s="34"/>
      <c r="B105" s="35" t="s">
        <v>56</v>
      </c>
      <c r="C105" s="36"/>
      <c r="D105" s="37" t="s">
        <v>57</v>
      </c>
      <c r="E105" s="38">
        <v>273.86489999999998</v>
      </c>
      <c r="F105" s="17">
        <f>SUM(F58:F104)</f>
        <v>0.99999926971291331</v>
      </c>
      <c r="H105" s="34"/>
      <c r="I105" s="35" t="s">
        <v>56</v>
      </c>
      <c r="J105" s="36"/>
      <c r="K105" s="37" t="s">
        <v>57</v>
      </c>
      <c r="L105" s="38">
        <v>279.37130000000002</v>
      </c>
      <c r="M105" s="17">
        <f t="shared" ref="M105" si="14">L105/L$105</f>
        <v>1</v>
      </c>
      <c r="N105">
        <f>M105/T158</f>
        <v>1</v>
      </c>
      <c r="O105" s="34"/>
      <c r="P105" s="35" t="s">
        <v>56</v>
      </c>
      <c r="Q105" s="36"/>
      <c r="R105" s="37" t="s">
        <v>57</v>
      </c>
      <c r="S105" s="38">
        <v>272.04652834705126</v>
      </c>
      <c r="T105" s="17">
        <f t="shared" si="6"/>
        <v>1</v>
      </c>
      <c r="U105">
        <f t="shared" si="7"/>
        <v>1</v>
      </c>
      <c r="V105" s="34"/>
      <c r="W105" s="35" t="s">
        <v>56</v>
      </c>
      <c r="X105" s="36"/>
      <c r="Y105" s="37" t="s">
        <v>57</v>
      </c>
      <c r="Z105" s="38">
        <v>288.1070812212385</v>
      </c>
      <c r="AA105" s="17">
        <f t="shared" si="8"/>
        <v>1</v>
      </c>
      <c r="AB105">
        <f t="shared" si="9"/>
        <v>1</v>
      </c>
      <c r="AD105" s="35" t="s">
        <v>56</v>
      </c>
      <c r="AE105" s="36"/>
      <c r="AF105" s="239" t="s">
        <v>57</v>
      </c>
      <c r="AG105" s="240">
        <v>302.55188232223321</v>
      </c>
      <c r="AH105" s="17">
        <f t="shared" si="10"/>
        <v>1</v>
      </c>
      <c r="AJ105" s="34"/>
      <c r="AK105" s="35" t="s">
        <v>56</v>
      </c>
      <c r="AL105" s="36"/>
      <c r="AM105" s="239" t="s">
        <v>57</v>
      </c>
      <c r="AN105" s="240">
        <v>262.52704117328977</v>
      </c>
      <c r="AO105" s="17">
        <f t="shared" si="11"/>
        <v>1</v>
      </c>
      <c r="AQ105" s="11"/>
      <c r="AR105" s="155" t="s">
        <v>48</v>
      </c>
      <c r="AS105" s="257"/>
      <c r="AT105" s="248">
        <v>6</v>
      </c>
      <c r="AU105" s="255">
        <v>2.5834643129717866E-2</v>
      </c>
      <c r="AV105" s="17">
        <f t="shared" si="12"/>
        <v>9.109118716553505E-5</v>
      </c>
      <c r="AX105" s="34"/>
      <c r="AY105" s="35" t="s">
        <v>56</v>
      </c>
      <c r="AZ105" s="36"/>
      <c r="BA105" s="239" t="s">
        <v>57</v>
      </c>
      <c r="BB105" s="240">
        <v>241.26124503595787</v>
      </c>
      <c r="BC105" s="17">
        <f t="shared" si="13"/>
        <v>1</v>
      </c>
    </row>
    <row r="106" spans="1:55" ht="17" thickTop="1">
      <c r="B106" s="39" t="s">
        <v>59</v>
      </c>
      <c r="C106">
        <f>SUMSQ(F58:F104)</f>
        <v>0.14234840116410119</v>
      </c>
      <c r="I106" s="39" t="s">
        <v>59</v>
      </c>
      <c r="J106">
        <f>SUMSQ(M58:M104)</f>
        <v>0.12959378304896327</v>
      </c>
      <c r="Q106">
        <f>SUMSQ(T58:T104)</f>
        <v>0.12260595557619318</v>
      </c>
      <c r="X106">
        <f>SUMSQ(AA58:AA104)</f>
        <v>0.12631044998846697</v>
      </c>
      <c r="AE106">
        <f>SUMSQ(AH58:AH104)</f>
        <v>0.12738841614959606</v>
      </c>
      <c r="AL106">
        <f>SUMSQ(AO58:AO104)</f>
        <v>0.12347288171189919</v>
      </c>
      <c r="AQ106" s="242"/>
      <c r="AR106" s="244" t="s">
        <v>56</v>
      </c>
      <c r="AS106" s="241"/>
      <c r="AT106" s="239" t="s">
        <v>57</v>
      </c>
      <c r="AU106" s="240">
        <f>SUM(AU59:AU105)</f>
        <v>283.6129809436996</v>
      </c>
      <c r="AV106" s="17">
        <f t="shared" ref="AV106" si="15">AU106/AU$106</f>
        <v>1</v>
      </c>
      <c r="AZ106">
        <f>SUMSQ(BC58:BC104)</f>
        <v>0.1295223860096732</v>
      </c>
    </row>
    <row r="107" spans="1:55">
      <c r="AS107">
        <f>SUMSQ(AV59:AV105)</f>
        <v>0.12460308870564354</v>
      </c>
    </row>
    <row r="108" spans="1:55">
      <c r="A108" s="263" t="s">
        <v>61</v>
      </c>
      <c r="B108" s="264"/>
      <c r="C108" s="265"/>
      <c r="D108" s="3" t="s">
        <v>5</v>
      </c>
      <c r="E108" s="24"/>
      <c r="H108" s="263" t="s">
        <v>62</v>
      </c>
      <c r="I108" s="264"/>
      <c r="J108" s="265"/>
      <c r="K108" s="3" t="s">
        <v>5</v>
      </c>
      <c r="L108" s="24"/>
      <c r="O108" s="297">
        <v>2019</v>
      </c>
      <c r="P108" s="298"/>
      <c r="Q108" s="299"/>
      <c r="R108" s="3" t="s">
        <v>5</v>
      </c>
      <c r="S108" s="24"/>
      <c r="V108" s="263" t="s">
        <v>63</v>
      </c>
      <c r="W108" s="264"/>
      <c r="X108" s="265"/>
      <c r="Y108" s="3" t="s">
        <v>5</v>
      </c>
      <c r="Z108" s="24"/>
      <c r="AC108" s="263" t="s">
        <v>315</v>
      </c>
      <c r="AD108" s="264"/>
      <c r="AE108" s="265"/>
      <c r="AF108" s="3" t="s">
        <v>5</v>
      </c>
      <c r="AG108" s="24"/>
      <c r="AJ108" s="263" t="s">
        <v>64</v>
      </c>
      <c r="AK108" s="264"/>
      <c r="AL108" s="265"/>
      <c r="AM108" s="3" t="s">
        <v>5</v>
      </c>
      <c r="AN108" s="24"/>
      <c r="AQ108" s="263" t="s">
        <v>65</v>
      </c>
      <c r="AR108" s="264"/>
      <c r="AS108" s="265"/>
      <c r="AT108" s="3" t="s">
        <v>5</v>
      </c>
      <c r="AU108" s="24"/>
      <c r="AX108" s="263" t="s">
        <v>66</v>
      </c>
      <c r="AY108" s="264"/>
      <c r="AZ108" s="265"/>
      <c r="BA108" s="3" t="s">
        <v>5</v>
      </c>
      <c r="BB108" s="24"/>
    </row>
    <row r="109" spans="1:55">
      <c r="A109" s="266"/>
      <c r="B109" s="267"/>
      <c r="C109" s="268"/>
      <c r="D109" s="25" t="s">
        <v>8</v>
      </c>
      <c r="E109" s="6" t="s">
        <v>9</v>
      </c>
      <c r="F109" t="s">
        <v>58</v>
      </c>
      <c r="H109" s="266"/>
      <c r="I109" s="267"/>
      <c r="J109" s="268"/>
      <c r="K109" s="25" t="s">
        <v>8</v>
      </c>
      <c r="L109" s="6" t="s">
        <v>9</v>
      </c>
      <c r="M109" t="s">
        <v>58</v>
      </c>
      <c r="O109" s="300"/>
      <c r="P109" s="301"/>
      <c r="Q109" s="302"/>
      <c r="R109" s="25" t="s">
        <v>8</v>
      </c>
      <c r="S109" s="6" t="s">
        <v>9</v>
      </c>
      <c r="T109" t="s">
        <v>58</v>
      </c>
      <c r="V109" s="266"/>
      <c r="W109" s="267"/>
      <c r="X109" s="268"/>
      <c r="Y109" s="25" t="s">
        <v>8</v>
      </c>
      <c r="Z109" s="6" t="s">
        <v>9</v>
      </c>
      <c r="AC109" s="266"/>
      <c r="AD109" s="267"/>
      <c r="AE109" s="268"/>
      <c r="AF109" s="25" t="s">
        <v>8</v>
      </c>
      <c r="AG109" s="6" t="s">
        <v>9</v>
      </c>
      <c r="AJ109" s="266"/>
      <c r="AK109" s="267"/>
      <c r="AL109" s="268"/>
      <c r="AM109" s="25" t="s">
        <v>8</v>
      </c>
      <c r="AN109" s="6" t="s">
        <v>9</v>
      </c>
      <c r="AQ109" s="266"/>
      <c r="AR109" s="267"/>
      <c r="AS109" s="268"/>
      <c r="AT109" s="25" t="s">
        <v>8</v>
      </c>
      <c r="AU109" s="6" t="s">
        <v>9</v>
      </c>
      <c r="AX109" s="266"/>
      <c r="AY109" s="267"/>
      <c r="AZ109" s="268"/>
      <c r="BA109" s="25" t="s">
        <v>8</v>
      </c>
      <c r="BB109" s="6" t="s">
        <v>9</v>
      </c>
    </row>
    <row r="110" spans="1:55" ht="15.5">
      <c r="A110" s="269" t="s">
        <v>60</v>
      </c>
      <c r="B110" s="270"/>
      <c r="C110" s="271"/>
      <c r="D110" s="9">
        <v>374</v>
      </c>
      <c r="E110" s="10">
        <v>100</v>
      </c>
      <c r="H110" s="269" t="s">
        <v>60</v>
      </c>
      <c r="I110" s="270"/>
      <c r="J110" s="271"/>
      <c r="K110" s="9">
        <v>1379</v>
      </c>
      <c r="L110" s="10">
        <v>100</v>
      </c>
      <c r="O110" s="269" t="s">
        <v>60</v>
      </c>
      <c r="P110" s="270"/>
      <c r="Q110" s="271"/>
      <c r="R110" s="9">
        <v>21375</v>
      </c>
      <c r="S110" s="10">
        <v>100</v>
      </c>
      <c r="T110">
        <v>9594394</v>
      </c>
      <c r="V110" s="269" t="s">
        <v>60</v>
      </c>
      <c r="W110" s="270"/>
      <c r="X110" s="271"/>
      <c r="Y110" s="9">
        <v>2249</v>
      </c>
      <c r="Z110" s="10">
        <v>100</v>
      </c>
      <c r="AC110" s="269" t="s">
        <v>60</v>
      </c>
      <c r="AD110" s="270"/>
      <c r="AE110" s="271"/>
      <c r="AF110" s="9">
        <v>1640</v>
      </c>
      <c r="AG110" s="10">
        <v>100</v>
      </c>
      <c r="AJ110" s="269" t="s">
        <v>60</v>
      </c>
      <c r="AK110" s="270"/>
      <c r="AL110" s="271"/>
      <c r="AM110" s="9">
        <v>1928</v>
      </c>
      <c r="AN110" s="10">
        <v>100</v>
      </c>
      <c r="AQ110" s="269" t="s">
        <v>60</v>
      </c>
      <c r="AR110" s="270"/>
      <c r="AS110" s="271"/>
      <c r="AT110" s="9">
        <v>3506</v>
      </c>
      <c r="AU110" s="10">
        <v>100</v>
      </c>
      <c r="AX110" s="269" t="s">
        <v>60</v>
      </c>
      <c r="AY110" s="270"/>
      <c r="AZ110" s="271"/>
      <c r="BA110" s="9">
        <v>2509</v>
      </c>
      <c r="BB110" s="10">
        <v>100</v>
      </c>
    </row>
    <row r="111" spans="1:55" ht="15.5">
      <c r="A111" s="26" t="s">
        <v>10</v>
      </c>
      <c r="B111" s="272" t="s">
        <v>0</v>
      </c>
      <c r="C111" s="273"/>
      <c r="D111" s="27">
        <v>5</v>
      </c>
      <c r="E111" s="28">
        <v>0.51680000000000004</v>
      </c>
      <c r="F111" s="17">
        <f>E111/E$158</f>
        <v>2.0264219066873494E-3</v>
      </c>
      <c r="H111" s="26" t="s">
        <v>10</v>
      </c>
      <c r="I111" s="272" t="s">
        <v>0</v>
      </c>
      <c r="J111" s="273"/>
      <c r="K111" s="27">
        <v>36</v>
      </c>
      <c r="L111" s="28">
        <v>1.6782999999999999</v>
      </c>
      <c r="M111" s="17">
        <f>L111/L$158</f>
        <v>5.7823722231141912E-3</v>
      </c>
      <c r="O111" s="26" t="s">
        <v>10</v>
      </c>
      <c r="P111" s="153" t="s">
        <v>36</v>
      </c>
      <c r="Q111" s="233">
        <f>S111*$T$110/100</f>
        <v>6285968.7113740006</v>
      </c>
      <c r="R111" s="147">
        <v>13074</v>
      </c>
      <c r="S111" s="148">
        <v>65.517099999999999</v>
      </c>
      <c r="T111" s="17">
        <f t="shared" ref="T111:T157" si="16">S111/S$158</f>
        <v>0.21328888967020143</v>
      </c>
      <c r="U111" s="17">
        <f>SUM(T112,T113,T114,T108,T109)</f>
        <v>0.4126140960506603</v>
      </c>
      <c r="V111" s="26" t="s">
        <v>10</v>
      </c>
      <c r="W111" s="272" t="s">
        <v>0</v>
      </c>
      <c r="X111" s="273"/>
      <c r="Y111" s="27">
        <v>182</v>
      </c>
      <c r="Z111" s="28">
        <v>5.4962999999999997</v>
      </c>
      <c r="AA111" s="17">
        <f>Z111/Z$158</f>
        <v>2.1220997911606393E-2</v>
      </c>
      <c r="AC111" s="26" t="s">
        <v>10</v>
      </c>
      <c r="AD111" s="272" t="s">
        <v>0</v>
      </c>
      <c r="AE111" s="273"/>
      <c r="AF111" s="27">
        <v>239</v>
      </c>
      <c r="AG111" s="28">
        <v>9.6992999999999991</v>
      </c>
      <c r="AH111" s="17">
        <f>AG111/AG$158</f>
        <v>3.4854989186986429E-2</v>
      </c>
      <c r="AJ111" s="26" t="s">
        <v>10</v>
      </c>
      <c r="AK111" s="272" t="s">
        <v>0</v>
      </c>
      <c r="AL111" s="273"/>
      <c r="AM111" s="27">
        <v>86</v>
      </c>
      <c r="AN111" s="28">
        <v>1.9957</v>
      </c>
      <c r="AO111" s="17">
        <f>AN111/AN$158</f>
        <v>7.0377212974910416E-3</v>
      </c>
      <c r="AQ111" s="26" t="s">
        <v>10</v>
      </c>
      <c r="AR111" s="272" t="s">
        <v>0</v>
      </c>
      <c r="AS111" s="273"/>
      <c r="AT111" s="27">
        <v>146</v>
      </c>
      <c r="AU111" s="28">
        <v>3.5971000000000002</v>
      </c>
      <c r="AV111" s="17">
        <f>AU111/AU$158</f>
        <v>1.2471288577317587E-2</v>
      </c>
      <c r="AX111" s="26" t="s">
        <v>10</v>
      </c>
      <c r="AY111" s="272" t="s">
        <v>0</v>
      </c>
      <c r="AZ111" s="273"/>
      <c r="BA111" s="27">
        <v>94</v>
      </c>
      <c r="BB111" s="28">
        <v>4.7306999999999997</v>
      </c>
      <c r="BC111" s="17">
        <f>BB111/BB$158</f>
        <v>1.7939731421663135E-2</v>
      </c>
    </row>
    <row r="112" spans="1:55" ht="15.5">
      <c r="A112" s="20" t="s">
        <v>11</v>
      </c>
      <c r="B112" s="259" t="s">
        <v>1</v>
      </c>
      <c r="C112" s="260"/>
      <c r="D112" s="29">
        <v>1</v>
      </c>
      <c r="E112" s="15">
        <v>0.1056</v>
      </c>
      <c r="F112" s="17">
        <f t="shared" ref="F112:F158" si="17">E112/E$158</f>
        <v>4.1406763418379272E-4</v>
      </c>
      <c r="H112" s="20" t="s">
        <v>11</v>
      </c>
      <c r="I112" s="259" t="s">
        <v>1</v>
      </c>
      <c r="J112" s="260"/>
      <c r="K112" s="29">
        <v>3</v>
      </c>
      <c r="L112" s="15">
        <v>9.2399999999999996E-2</v>
      </c>
      <c r="M112" s="17">
        <f t="shared" ref="M112:M158" si="18">L112/L$158</f>
        <v>3.1835261479815964E-4</v>
      </c>
      <c r="O112" s="20" t="s">
        <v>11</v>
      </c>
      <c r="P112" s="154" t="s">
        <v>22</v>
      </c>
      <c r="Q112" s="233">
        <f t="shared" ref="Q112:Q157" si="19">S112*$T$110/100</f>
        <v>4692809.9932800001</v>
      </c>
      <c r="R112" s="149">
        <v>12070</v>
      </c>
      <c r="S112" s="150">
        <v>48.911999999999999</v>
      </c>
      <c r="T112" s="17">
        <f t="shared" si="16"/>
        <v>0.1592315009600378</v>
      </c>
      <c r="V112" s="20" t="s">
        <v>11</v>
      </c>
      <c r="W112" s="259" t="s">
        <v>1</v>
      </c>
      <c r="X112" s="260"/>
      <c r="Y112" s="29">
        <v>10</v>
      </c>
      <c r="Z112" s="15">
        <v>0.36919999999999997</v>
      </c>
      <c r="AA112" s="17">
        <f t="shared" ref="AA112:AA158" si="20">Z112/Z$158</f>
        <v>1.425466664658967E-3</v>
      </c>
      <c r="AC112" s="20" t="s">
        <v>11</v>
      </c>
      <c r="AD112" s="259" t="s">
        <v>1</v>
      </c>
      <c r="AE112" s="260"/>
      <c r="AF112" s="29">
        <v>11</v>
      </c>
      <c r="AG112" s="15">
        <v>0.67910000000000004</v>
      </c>
      <c r="AH112" s="17">
        <f t="shared" ref="AH112:AH158" si="21">AG112/AG$158</f>
        <v>2.4403846831093472E-3</v>
      </c>
      <c r="AJ112" s="20" t="s">
        <v>11</v>
      </c>
      <c r="AK112" s="259" t="s">
        <v>1</v>
      </c>
      <c r="AL112" s="260"/>
      <c r="AM112" s="29">
        <v>6</v>
      </c>
      <c r="AN112" s="15">
        <v>0.34620000000000001</v>
      </c>
      <c r="AO112" s="17">
        <f t="shared" ref="AO112:AO158" si="22">AN112/AN$158</f>
        <v>1.2208543935418141E-3</v>
      </c>
      <c r="AQ112" s="20" t="s">
        <v>11</v>
      </c>
      <c r="AR112" s="259" t="s">
        <v>1</v>
      </c>
      <c r="AS112" s="260"/>
      <c r="AT112" s="29">
        <v>10</v>
      </c>
      <c r="AU112" s="15">
        <v>0.23719999999999999</v>
      </c>
      <c r="AV112" s="17">
        <f t="shared" ref="AV112:AV158" si="23">AU112/AU$158</f>
        <v>8.2238182161733933E-4</v>
      </c>
      <c r="AX112" s="20" t="s">
        <v>11</v>
      </c>
      <c r="AY112" s="259" t="s">
        <v>1</v>
      </c>
      <c r="AZ112" s="260"/>
      <c r="BA112" s="29">
        <v>5</v>
      </c>
      <c r="BB112" s="15">
        <v>0.18809999999999999</v>
      </c>
      <c r="BC112" s="17">
        <f t="shared" ref="BC112:BC158" si="24">BB112/BB$158</f>
        <v>7.1331166220957483E-4</v>
      </c>
    </row>
    <row r="113" spans="1:55" ht="15.5">
      <c r="A113" s="20" t="s">
        <v>12</v>
      </c>
      <c r="B113" s="259" t="s">
        <v>13</v>
      </c>
      <c r="C113" s="260"/>
      <c r="D113" s="29">
        <v>0</v>
      </c>
      <c r="E113" s="15">
        <v>0</v>
      </c>
      <c r="F113" s="17">
        <f t="shared" si="17"/>
        <v>0</v>
      </c>
      <c r="H113" s="20" t="s">
        <v>12</v>
      </c>
      <c r="I113" s="259" t="s">
        <v>13</v>
      </c>
      <c r="J113" s="260"/>
      <c r="K113" s="29">
        <v>1</v>
      </c>
      <c r="L113" s="15">
        <v>1.7399999999999999E-2</v>
      </c>
      <c r="M113" s="17">
        <f t="shared" si="18"/>
        <v>5.9949518371082005E-5</v>
      </c>
      <c r="O113" s="20" t="s">
        <v>12</v>
      </c>
      <c r="P113" s="154" t="s">
        <v>35</v>
      </c>
      <c r="Q113" s="233">
        <f t="shared" si="19"/>
        <v>4597700.7655579997</v>
      </c>
      <c r="R113" s="149">
        <v>9646</v>
      </c>
      <c r="S113" s="150">
        <v>47.920699999999997</v>
      </c>
      <c r="T113" s="17">
        <f t="shared" si="16"/>
        <v>0.15600435451536807</v>
      </c>
      <c r="V113" s="20" t="s">
        <v>12</v>
      </c>
      <c r="W113" s="259" t="s">
        <v>13</v>
      </c>
      <c r="X113" s="260"/>
      <c r="Y113" s="29">
        <v>5</v>
      </c>
      <c r="Z113" s="15">
        <v>0.1704</v>
      </c>
      <c r="AA113" s="17">
        <f t="shared" si="20"/>
        <v>6.5790769138106167E-4</v>
      </c>
      <c r="AC113" s="20" t="s">
        <v>12</v>
      </c>
      <c r="AD113" s="259" t="s">
        <v>13</v>
      </c>
      <c r="AE113" s="260"/>
      <c r="AF113" s="29">
        <v>1</v>
      </c>
      <c r="AG113" s="15">
        <v>3.6400000000000002E-2</v>
      </c>
      <c r="AH113" s="17">
        <f t="shared" si="21"/>
        <v>1.3080548146838497E-4</v>
      </c>
      <c r="AJ113" s="20" t="s">
        <v>12</v>
      </c>
      <c r="AK113" s="259" t="s">
        <v>13</v>
      </c>
      <c r="AL113" s="260"/>
      <c r="AM113" s="29">
        <v>4</v>
      </c>
      <c r="AN113" s="15">
        <v>0.12479999999999999</v>
      </c>
      <c r="AO113" s="17">
        <f t="shared" si="22"/>
        <v>4.4010002401507337E-4</v>
      </c>
      <c r="AQ113" s="20" t="s">
        <v>12</v>
      </c>
      <c r="AR113" s="259" t="s">
        <v>13</v>
      </c>
      <c r="AS113" s="260"/>
      <c r="AT113" s="29">
        <v>2</v>
      </c>
      <c r="AU113" s="15">
        <v>2.0500000000000001E-2</v>
      </c>
      <c r="AV113" s="17">
        <f t="shared" si="23"/>
        <v>7.1074314262881361E-5</v>
      </c>
      <c r="AX113" s="20" t="s">
        <v>12</v>
      </c>
      <c r="AY113" s="259" t="s">
        <v>13</v>
      </c>
      <c r="AZ113" s="260"/>
      <c r="BA113" s="29">
        <v>2</v>
      </c>
      <c r="BB113" s="15">
        <v>5.9799999999999999E-2</v>
      </c>
      <c r="BC113" s="17">
        <f t="shared" si="24"/>
        <v>2.2677319191989674E-4</v>
      </c>
    </row>
    <row r="114" spans="1:55" ht="15.5">
      <c r="A114" s="20"/>
      <c r="B114" s="259" t="s">
        <v>14</v>
      </c>
      <c r="C114" s="260"/>
      <c r="D114" s="29">
        <v>5</v>
      </c>
      <c r="E114" s="15">
        <v>0.52349999999999997</v>
      </c>
      <c r="F114" s="17">
        <f t="shared" si="17"/>
        <v>2.0526932433259041E-3</v>
      </c>
      <c r="H114" s="20"/>
      <c r="I114" s="259" t="s">
        <v>14</v>
      </c>
      <c r="J114" s="260"/>
      <c r="K114" s="29">
        <v>9</v>
      </c>
      <c r="L114" s="15">
        <v>0.28489999999999999</v>
      </c>
      <c r="M114" s="17">
        <f t="shared" si="18"/>
        <v>9.8158722896099222E-4</v>
      </c>
      <c r="O114" s="20"/>
      <c r="P114" s="154" t="s">
        <v>21</v>
      </c>
      <c r="Q114" s="233">
        <f t="shared" si="19"/>
        <v>2869894.3220679997</v>
      </c>
      <c r="R114" s="149">
        <v>6701</v>
      </c>
      <c r="S114" s="150">
        <v>29.912199999999999</v>
      </c>
      <c r="T114" s="17">
        <f t="shared" si="16"/>
        <v>9.7378240575254391E-2</v>
      </c>
      <c r="V114" s="20"/>
      <c r="W114" s="259" t="s">
        <v>14</v>
      </c>
      <c r="X114" s="260"/>
      <c r="Y114" s="29">
        <v>13</v>
      </c>
      <c r="Z114" s="15">
        <v>0.38379999999999997</v>
      </c>
      <c r="AA114" s="17">
        <f t="shared" si="20"/>
        <v>1.4818366898594569E-3</v>
      </c>
      <c r="AC114" s="20"/>
      <c r="AD114" s="259" t="s">
        <v>14</v>
      </c>
      <c r="AE114" s="260"/>
      <c r="AF114" s="29">
        <v>20</v>
      </c>
      <c r="AG114" s="15">
        <v>0.72570000000000001</v>
      </c>
      <c r="AH114" s="17">
        <f t="shared" si="21"/>
        <v>2.6078444478463453E-3</v>
      </c>
      <c r="AJ114" s="20"/>
      <c r="AK114" s="259" t="s">
        <v>14</v>
      </c>
      <c r="AL114" s="260"/>
      <c r="AM114" s="29">
        <v>12</v>
      </c>
      <c r="AN114" s="15">
        <v>0.5091</v>
      </c>
      <c r="AO114" s="17">
        <f t="shared" si="22"/>
        <v>1.7953118768114893E-3</v>
      </c>
      <c r="AQ114" s="20"/>
      <c r="AR114" s="259" t="s">
        <v>14</v>
      </c>
      <c r="AS114" s="260"/>
      <c r="AT114" s="29">
        <v>17</v>
      </c>
      <c r="AU114" s="15">
        <v>0.31879999999999997</v>
      </c>
      <c r="AV114" s="17">
        <f t="shared" si="23"/>
        <v>1.1052922627808085E-3</v>
      </c>
      <c r="AX114" s="20"/>
      <c r="AY114" s="259" t="s">
        <v>14</v>
      </c>
      <c r="AZ114" s="260"/>
      <c r="BA114" s="29">
        <v>16</v>
      </c>
      <c r="BB114" s="15">
        <v>0.54700000000000004</v>
      </c>
      <c r="BC114" s="17">
        <f t="shared" si="24"/>
        <v>2.074330033113437E-3</v>
      </c>
    </row>
    <row r="115" spans="1:55" ht="15.5">
      <c r="A115" s="20"/>
      <c r="B115" s="259" t="s">
        <v>15</v>
      </c>
      <c r="C115" s="260"/>
      <c r="D115" s="29">
        <v>0</v>
      </c>
      <c r="E115" s="15">
        <v>0</v>
      </c>
      <c r="F115" s="17">
        <f t="shared" si="17"/>
        <v>0</v>
      </c>
      <c r="H115" s="20"/>
      <c r="I115" s="259" t="s">
        <v>15</v>
      </c>
      <c r="J115" s="260"/>
      <c r="K115" s="29">
        <v>0</v>
      </c>
      <c r="L115" s="15">
        <v>0</v>
      </c>
      <c r="M115" s="17">
        <f t="shared" si="18"/>
        <v>0</v>
      </c>
      <c r="O115" s="20"/>
      <c r="P115" s="154" t="s">
        <v>38</v>
      </c>
      <c r="Q115" s="233">
        <f t="shared" si="19"/>
        <v>2808336.6901640003</v>
      </c>
      <c r="R115" s="149">
        <v>5766</v>
      </c>
      <c r="S115" s="150">
        <v>29.270600000000002</v>
      </c>
      <c r="T115" s="17">
        <f t="shared" si="16"/>
        <v>9.5289531648693221E-2</v>
      </c>
      <c r="V115" s="20"/>
      <c r="W115" s="259" t="s">
        <v>15</v>
      </c>
      <c r="X115" s="260"/>
      <c r="Y115" s="29">
        <v>5</v>
      </c>
      <c r="Z115" s="15">
        <v>0.1704</v>
      </c>
      <c r="AA115" s="17">
        <f t="shared" si="20"/>
        <v>6.5790769138106167E-4</v>
      </c>
      <c r="AC115" s="20"/>
      <c r="AD115" s="259" t="s">
        <v>15</v>
      </c>
      <c r="AE115" s="260"/>
      <c r="AF115" s="29">
        <v>5</v>
      </c>
      <c r="AG115" s="15">
        <v>0.441</v>
      </c>
      <c r="AH115" s="17">
        <f t="shared" si="21"/>
        <v>1.5847587177900487E-3</v>
      </c>
      <c r="AJ115" s="20"/>
      <c r="AK115" s="259" t="s">
        <v>15</v>
      </c>
      <c r="AL115" s="260"/>
      <c r="AM115" s="29">
        <v>5</v>
      </c>
      <c r="AN115" s="15">
        <v>0.2263</v>
      </c>
      <c r="AO115" s="17">
        <f t="shared" si="22"/>
        <v>7.9803393777733253E-4</v>
      </c>
      <c r="AQ115" s="20"/>
      <c r="AR115" s="259" t="s">
        <v>15</v>
      </c>
      <c r="AS115" s="260"/>
      <c r="AT115" s="29">
        <v>7</v>
      </c>
      <c r="AU115" s="15">
        <v>0.1835</v>
      </c>
      <c r="AV115" s="17">
        <f t="shared" si="23"/>
        <v>6.3620178864579166E-4</v>
      </c>
      <c r="AX115" s="20"/>
      <c r="AY115" s="259" t="s">
        <v>15</v>
      </c>
      <c r="AZ115" s="260"/>
      <c r="BA115" s="29">
        <v>2</v>
      </c>
      <c r="BB115" s="15">
        <v>5.9799999999999999E-2</v>
      </c>
      <c r="BC115" s="17">
        <f t="shared" si="24"/>
        <v>2.2677319191989674E-4</v>
      </c>
    </row>
    <row r="116" spans="1:55" ht="15.5">
      <c r="A116" s="20"/>
      <c r="B116" s="259" t="s">
        <v>16</v>
      </c>
      <c r="C116" s="260"/>
      <c r="D116" s="29">
        <v>1</v>
      </c>
      <c r="E116" s="15">
        <v>0.1056</v>
      </c>
      <c r="F116" s="17">
        <f t="shared" si="17"/>
        <v>4.1406763418379272E-4</v>
      </c>
      <c r="H116" s="20"/>
      <c r="I116" s="259" t="s">
        <v>16</v>
      </c>
      <c r="J116" s="260"/>
      <c r="K116" s="29">
        <v>0</v>
      </c>
      <c r="L116" s="15">
        <v>0</v>
      </c>
      <c r="M116" s="17">
        <f t="shared" si="18"/>
        <v>0</v>
      </c>
      <c r="O116" s="20"/>
      <c r="P116" s="154" t="s">
        <v>32</v>
      </c>
      <c r="Q116" s="233">
        <f t="shared" si="19"/>
        <v>1766999.5429800001</v>
      </c>
      <c r="R116" s="149">
        <v>4506</v>
      </c>
      <c r="S116" s="150">
        <v>18.417000000000002</v>
      </c>
      <c r="T116" s="17">
        <f t="shared" si="16"/>
        <v>5.9955973036903344E-2</v>
      </c>
      <c r="V116" s="20"/>
      <c r="W116" s="259" t="s">
        <v>16</v>
      </c>
      <c r="X116" s="260"/>
      <c r="Y116" s="29">
        <v>1</v>
      </c>
      <c r="Z116" s="15">
        <v>0.02</v>
      </c>
      <c r="AA116" s="17">
        <f t="shared" si="20"/>
        <v>7.7219212603410998E-5</v>
      </c>
      <c r="AC116" s="20"/>
      <c r="AD116" s="259" t="s">
        <v>16</v>
      </c>
      <c r="AE116" s="260"/>
      <c r="AF116" s="29">
        <v>6</v>
      </c>
      <c r="AG116" s="15">
        <v>0.245</v>
      </c>
      <c r="AH116" s="17">
        <f t="shared" si="21"/>
        <v>8.804215098833603E-4</v>
      </c>
      <c r="AJ116" s="20"/>
      <c r="AK116" s="259" t="s">
        <v>16</v>
      </c>
      <c r="AL116" s="260"/>
      <c r="AM116" s="29">
        <v>0</v>
      </c>
      <c r="AN116" s="15">
        <v>0</v>
      </c>
      <c r="AO116" s="17">
        <f t="shared" si="22"/>
        <v>0</v>
      </c>
      <c r="AQ116" s="20"/>
      <c r="AR116" s="259" t="s">
        <v>16</v>
      </c>
      <c r="AS116" s="260"/>
      <c r="AT116" s="29">
        <v>4</v>
      </c>
      <c r="AU116" s="15">
        <v>7.2800000000000004E-2</v>
      </c>
      <c r="AV116" s="17">
        <f t="shared" si="23"/>
        <v>2.5240049162623235E-4</v>
      </c>
      <c r="AX116" s="20"/>
      <c r="AY116" s="259" t="s">
        <v>16</v>
      </c>
      <c r="AZ116" s="260"/>
      <c r="BA116" s="29">
        <v>0</v>
      </c>
      <c r="BB116" s="15">
        <v>0</v>
      </c>
      <c r="BC116" s="17">
        <f t="shared" si="24"/>
        <v>0</v>
      </c>
    </row>
    <row r="117" spans="1:55" ht="15.5">
      <c r="A117" s="20"/>
      <c r="B117" s="259" t="s">
        <v>17</v>
      </c>
      <c r="C117" s="260"/>
      <c r="D117" s="29">
        <v>1</v>
      </c>
      <c r="E117" s="15">
        <v>0.10340000000000001</v>
      </c>
      <c r="F117" s="17">
        <f t="shared" si="17"/>
        <v>4.0544122513829704E-4</v>
      </c>
      <c r="H117" s="20"/>
      <c r="I117" s="259" t="s">
        <v>17</v>
      </c>
      <c r="J117" s="260"/>
      <c r="K117" s="29">
        <v>1</v>
      </c>
      <c r="L117" s="15">
        <v>1.7399999999999999E-2</v>
      </c>
      <c r="M117" s="17">
        <f t="shared" si="18"/>
        <v>5.9949518371082005E-5</v>
      </c>
      <c r="O117" s="20"/>
      <c r="P117" s="154" t="s">
        <v>31</v>
      </c>
      <c r="Q117" s="233">
        <f t="shared" si="19"/>
        <v>1156134.071394</v>
      </c>
      <c r="R117" s="149">
        <v>2558</v>
      </c>
      <c r="S117" s="150">
        <v>12.0501</v>
      </c>
      <c r="T117" s="17">
        <f t="shared" si="16"/>
        <v>3.9228727300428354E-2</v>
      </c>
      <c r="V117" s="20"/>
      <c r="W117" s="259" t="s">
        <v>17</v>
      </c>
      <c r="X117" s="260"/>
      <c r="Y117" s="29">
        <v>2</v>
      </c>
      <c r="Z117" s="15">
        <v>7.5200000000000003E-2</v>
      </c>
      <c r="AA117" s="17">
        <f t="shared" si="20"/>
        <v>2.9034423938882538E-4</v>
      </c>
      <c r="AC117" s="20"/>
      <c r="AD117" s="259" t="s">
        <v>17</v>
      </c>
      <c r="AE117" s="260"/>
      <c r="AF117" s="29">
        <v>3</v>
      </c>
      <c r="AG117" s="15">
        <v>0.11600000000000001</v>
      </c>
      <c r="AH117" s="17">
        <f t="shared" si="21"/>
        <v>4.1685263325089714E-4</v>
      </c>
      <c r="AJ117" s="20"/>
      <c r="AK117" s="259" t="s">
        <v>17</v>
      </c>
      <c r="AL117" s="260"/>
      <c r="AM117" s="29">
        <v>2</v>
      </c>
      <c r="AN117" s="15">
        <v>6.83E-2</v>
      </c>
      <c r="AO117" s="17">
        <f t="shared" si="22"/>
        <v>2.4085602275824929E-4</v>
      </c>
      <c r="AQ117" s="20"/>
      <c r="AR117" s="259" t="s">
        <v>17</v>
      </c>
      <c r="AS117" s="260"/>
      <c r="AT117" s="29">
        <v>1</v>
      </c>
      <c r="AU117" s="15">
        <v>2.6100000000000002E-2</v>
      </c>
      <c r="AV117" s="17">
        <f t="shared" si="23"/>
        <v>9.0489736695668465E-5</v>
      </c>
      <c r="AX117" s="20"/>
      <c r="AY117" s="259" t="s">
        <v>17</v>
      </c>
      <c r="AZ117" s="260"/>
      <c r="BA117" s="29">
        <v>0</v>
      </c>
      <c r="BB117" s="15">
        <v>0</v>
      </c>
      <c r="BC117" s="17">
        <f t="shared" si="24"/>
        <v>0</v>
      </c>
    </row>
    <row r="118" spans="1:55" ht="15.5">
      <c r="A118" s="20"/>
      <c r="B118" s="259" t="s">
        <v>18</v>
      </c>
      <c r="C118" s="260"/>
      <c r="D118" s="29">
        <v>0</v>
      </c>
      <c r="E118" s="15">
        <v>0</v>
      </c>
      <c r="F118" s="17">
        <f t="shared" si="17"/>
        <v>0</v>
      </c>
      <c r="H118" s="20"/>
      <c r="I118" s="259" t="s">
        <v>18</v>
      </c>
      <c r="J118" s="260"/>
      <c r="K118" s="29">
        <v>35</v>
      </c>
      <c r="L118" s="15">
        <v>0.8478</v>
      </c>
      <c r="M118" s="17">
        <f t="shared" si="18"/>
        <v>2.9209886020116855E-3</v>
      </c>
      <c r="O118" s="20"/>
      <c r="P118" s="154" t="s">
        <v>28</v>
      </c>
      <c r="Q118" s="233">
        <f t="shared" si="19"/>
        <v>1097042.1987480002</v>
      </c>
      <c r="R118" s="149">
        <v>2625</v>
      </c>
      <c r="S118" s="150">
        <v>11.434200000000001</v>
      </c>
      <c r="T118" s="17">
        <f t="shared" si="16"/>
        <v>3.7223683927814534E-2</v>
      </c>
      <c r="V118" s="20"/>
      <c r="W118" s="259" t="s">
        <v>18</v>
      </c>
      <c r="X118" s="260"/>
      <c r="Y118" s="29">
        <v>13</v>
      </c>
      <c r="Z118" s="15">
        <v>0.4007</v>
      </c>
      <c r="AA118" s="17">
        <f t="shared" si="20"/>
        <v>1.5470869245093393E-3</v>
      </c>
      <c r="AC118" s="20"/>
      <c r="AD118" s="259" t="s">
        <v>18</v>
      </c>
      <c r="AE118" s="260"/>
      <c r="AF118" s="29">
        <v>4</v>
      </c>
      <c r="AG118" s="15">
        <v>0.15240000000000001</v>
      </c>
      <c r="AH118" s="17">
        <f t="shared" si="21"/>
        <v>5.4765811471928216E-4</v>
      </c>
      <c r="AJ118" s="20"/>
      <c r="AK118" s="259" t="s">
        <v>18</v>
      </c>
      <c r="AL118" s="260"/>
      <c r="AM118" s="29">
        <v>4</v>
      </c>
      <c r="AN118" s="15">
        <v>0.21149999999999999</v>
      </c>
      <c r="AO118" s="17">
        <f t="shared" si="22"/>
        <v>7.4584258877554506E-4</v>
      </c>
      <c r="AQ118" s="20"/>
      <c r="AR118" s="259" t="s">
        <v>18</v>
      </c>
      <c r="AS118" s="260"/>
      <c r="AT118" s="29">
        <v>6</v>
      </c>
      <c r="AU118" s="15">
        <v>0.1681</v>
      </c>
      <c r="AV118" s="17">
        <f t="shared" si="23"/>
        <v>5.8280937695562708E-4</v>
      </c>
      <c r="AX118" s="20"/>
      <c r="AY118" s="259" t="s">
        <v>18</v>
      </c>
      <c r="AZ118" s="260"/>
      <c r="BA118" s="29">
        <v>3</v>
      </c>
      <c r="BB118" s="15">
        <v>0.1048</v>
      </c>
      <c r="BC118" s="17">
        <f t="shared" si="24"/>
        <v>3.9742191493654148E-4</v>
      </c>
    </row>
    <row r="119" spans="1:55" ht="15.5">
      <c r="A119" s="20"/>
      <c r="B119" s="259" t="s">
        <v>2</v>
      </c>
      <c r="C119" s="260"/>
      <c r="D119" s="29">
        <v>2</v>
      </c>
      <c r="E119" s="15">
        <v>0.2089</v>
      </c>
      <c r="F119" s="17">
        <f t="shared" si="17"/>
        <v>8.1911674982002177E-4</v>
      </c>
      <c r="H119" s="20"/>
      <c r="I119" s="259" t="s">
        <v>2</v>
      </c>
      <c r="J119" s="260"/>
      <c r="K119" s="29">
        <v>8</v>
      </c>
      <c r="L119" s="15">
        <v>0.31519999999999998</v>
      </c>
      <c r="M119" s="17">
        <f t="shared" si="18"/>
        <v>1.0859820799175315E-3</v>
      </c>
      <c r="O119" s="20"/>
      <c r="P119" s="154" t="s">
        <v>23</v>
      </c>
      <c r="Q119" s="233">
        <f t="shared" si="19"/>
        <v>809440.64420400013</v>
      </c>
      <c r="R119" s="149">
        <v>2056</v>
      </c>
      <c r="S119" s="150">
        <v>8.4366000000000003</v>
      </c>
      <c r="T119" s="17">
        <f t="shared" si="16"/>
        <v>2.7465089977908388E-2</v>
      </c>
      <c r="U119" s="17">
        <f>SUM(T119,T116,T117,T115,T114,T113)</f>
        <v>0.47532191705455573</v>
      </c>
      <c r="V119" s="20"/>
      <c r="W119" s="259" t="s">
        <v>2</v>
      </c>
      <c r="X119" s="260"/>
      <c r="Y119" s="29">
        <v>29</v>
      </c>
      <c r="Z119" s="15">
        <v>0.879</v>
      </c>
      <c r="AA119" s="17">
        <f t="shared" si="20"/>
        <v>3.3937843939199136E-3</v>
      </c>
      <c r="AC119" s="20"/>
      <c r="AD119" s="259" t="s">
        <v>2</v>
      </c>
      <c r="AE119" s="260"/>
      <c r="AF119" s="29">
        <v>8</v>
      </c>
      <c r="AG119" s="15">
        <v>0.33729999999999999</v>
      </c>
      <c r="AH119" s="17">
        <f t="shared" si="21"/>
        <v>1.2121068378924793E-3</v>
      </c>
      <c r="AJ119" s="20"/>
      <c r="AK119" s="259" t="s">
        <v>2</v>
      </c>
      <c r="AL119" s="260"/>
      <c r="AM119" s="29">
        <v>7</v>
      </c>
      <c r="AN119" s="15">
        <v>0.372</v>
      </c>
      <c r="AO119" s="17">
        <f t="shared" si="22"/>
        <v>1.3118366100449302E-3</v>
      </c>
      <c r="AQ119" s="20"/>
      <c r="AR119" s="259" t="s">
        <v>2</v>
      </c>
      <c r="AS119" s="260"/>
      <c r="AT119" s="29">
        <v>9</v>
      </c>
      <c r="AU119" s="15">
        <v>0.26069999999999999</v>
      </c>
      <c r="AV119" s="17">
        <f t="shared" si="23"/>
        <v>9.0385725504064235E-4</v>
      </c>
      <c r="AX119" s="20"/>
      <c r="AY119" s="259" t="s">
        <v>2</v>
      </c>
      <c r="AZ119" s="260"/>
      <c r="BA119" s="29">
        <v>8</v>
      </c>
      <c r="BB119" s="15">
        <v>0.29320000000000002</v>
      </c>
      <c r="BC119" s="17">
        <f t="shared" si="24"/>
        <v>1.1118712352995608E-3</v>
      </c>
    </row>
    <row r="120" spans="1:55" ht="15.5">
      <c r="A120" s="20"/>
      <c r="B120" s="259" t="s">
        <v>19</v>
      </c>
      <c r="C120" s="260"/>
      <c r="D120" s="29">
        <v>1</v>
      </c>
      <c r="E120" s="15">
        <v>0.10340000000000001</v>
      </c>
      <c r="F120" s="17">
        <f t="shared" si="17"/>
        <v>4.0544122513829704E-4</v>
      </c>
      <c r="H120" s="20"/>
      <c r="I120" s="259" t="s">
        <v>19</v>
      </c>
      <c r="J120" s="260"/>
      <c r="K120" s="29">
        <v>5</v>
      </c>
      <c r="L120" s="15">
        <v>0.1406</v>
      </c>
      <c r="M120" s="17">
        <f t="shared" si="18"/>
        <v>4.8441967143529488E-4</v>
      </c>
      <c r="O120" s="20"/>
      <c r="P120" s="154" t="s">
        <v>0</v>
      </c>
      <c r="Q120" s="233">
        <f t="shared" si="19"/>
        <v>722870.42714200006</v>
      </c>
      <c r="R120" s="149">
        <v>1408</v>
      </c>
      <c r="S120" s="150">
        <v>7.5343</v>
      </c>
      <c r="T120" s="17">
        <f t="shared" si="16"/>
        <v>2.452768027648047E-2</v>
      </c>
      <c r="V120" s="20"/>
      <c r="W120" s="259" t="s">
        <v>19</v>
      </c>
      <c r="X120" s="260"/>
      <c r="Y120" s="29">
        <v>10</v>
      </c>
      <c r="Z120" s="15">
        <v>0.32319999999999999</v>
      </c>
      <c r="AA120" s="17">
        <f t="shared" si="20"/>
        <v>1.2478624756711218E-3</v>
      </c>
      <c r="AC120" s="20"/>
      <c r="AD120" s="259" t="s">
        <v>19</v>
      </c>
      <c r="AE120" s="260"/>
      <c r="AF120" s="29">
        <v>4</v>
      </c>
      <c r="AG120" s="15">
        <v>0.127</v>
      </c>
      <c r="AH120" s="17">
        <f t="shared" si="21"/>
        <v>4.5638176226606841E-4</v>
      </c>
      <c r="AJ120" s="20"/>
      <c r="AK120" s="259" t="s">
        <v>19</v>
      </c>
      <c r="AL120" s="260"/>
      <c r="AM120" s="29">
        <v>4</v>
      </c>
      <c r="AN120" s="15">
        <v>0.21229999999999999</v>
      </c>
      <c r="AO120" s="17">
        <f t="shared" si="22"/>
        <v>7.4866374277564166E-4</v>
      </c>
      <c r="AQ120" s="20"/>
      <c r="AR120" s="259" t="s">
        <v>19</v>
      </c>
      <c r="AS120" s="260"/>
      <c r="AT120" s="29">
        <v>4</v>
      </c>
      <c r="AU120" s="15">
        <v>0.1074</v>
      </c>
      <c r="AV120" s="17">
        <f t="shared" si="23"/>
        <v>3.7236006594309546E-4</v>
      </c>
      <c r="AX120" s="20"/>
      <c r="AY120" s="259" t="s">
        <v>19</v>
      </c>
      <c r="AZ120" s="260"/>
      <c r="BA120" s="29">
        <v>5</v>
      </c>
      <c r="BB120" s="15">
        <v>0.17219999999999999</v>
      </c>
      <c r="BC120" s="17">
        <f t="shared" si="24"/>
        <v>6.5301578007702712E-4</v>
      </c>
    </row>
    <row r="121" spans="1:55" ht="15.5">
      <c r="A121" s="20"/>
      <c r="B121" s="259" t="s">
        <v>20</v>
      </c>
      <c r="C121" s="260"/>
      <c r="D121" s="29">
        <v>5</v>
      </c>
      <c r="E121" s="15">
        <v>0.52129999999999999</v>
      </c>
      <c r="F121" s="17">
        <f t="shared" si="17"/>
        <v>2.0440668342804084E-3</v>
      </c>
      <c r="H121" s="20"/>
      <c r="I121" s="259" t="s">
        <v>20</v>
      </c>
      <c r="J121" s="260"/>
      <c r="K121" s="29">
        <v>19</v>
      </c>
      <c r="L121" s="15">
        <v>0.73050000000000004</v>
      </c>
      <c r="M121" s="17">
        <f t="shared" si="18"/>
        <v>2.5168461591997364E-3</v>
      </c>
      <c r="O121" s="20"/>
      <c r="P121" s="154" t="s">
        <v>37</v>
      </c>
      <c r="Q121" s="233">
        <f t="shared" si="19"/>
        <v>596867.25074000005</v>
      </c>
      <c r="R121" s="149">
        <v>1160</v>
      </c>
      <c r="S121" s="150">
        <v>6.2210000000000001</v>
      </c>
      <c r="T121" s="17">
        <f t="shared" si="16"/>
        <v>2.0252272805699936E-2</v>
      </c>
      <c r="V121" s="20"/>
      <c r="W121" s="259" t="s">
        <v>20</v>
      </c>
      <c r="X121" s="260"/>
      <c r="Y121" s="29">
        <v>38</v>
      </c>
      <c r="Z121" s="15">
        <v>1.2352000000000001</v>
      </c>
      <c r="AA121" s="17">
        <f t="shared" si="20"/>
        <v>4.7690585703866637E-3</v>
      </c>
      <c r="AC121" s="20"/>
      <c r="AD121" s="259" t="s">
        <v>20</v>
      </c>
      <c r="AE121" s="260"/>
      <c r="AF121" s="29">
        <v>18</v>
      </c>
      <c r="AG121" s="15">
        <v>1.2242</v>
      </c>
      <c r="AH121" s="17">
        <f t="shared" si="21"/>
        <v>4.399232703670243E-3</v>
      </c>
      <c r="AJ121" s="20"/>
      <c r="AK121" s="259" t="s">
        <v>20</v>
      </c>
      <c r="AL121" s="260"/>
      <c r="AM121" s="29">
        <v>20</v>
      </c>
      <c r="AN121" s="15">
        <v>1.0590999999999999</v>
      </c>
      <c r="AO121" s="17">
        <f t="shared" si="22"/>
        <v>3.7348552518779183E-3</v>
      </c>
      <c r="AQ121" s="20"/>
      <c r="AR121" s="259" t="s">
        <v>20</v>
      </c>
      <c r="AS121" s="260"/>
      <c r="AT121" s="29">
        <v>12</v>
      </c>
      <c r="AU121" s="15">
        <v>0.32490000000000002</v>
      </c>
      <c r="AV121" s="17">
        <f t="shared" si="23"/>
        <v>1.1264412050736661E-3</v>
      </c>
      <c r="AX121" s="20"/>
      <c r="AY121" s="259" t="s">
        <v>20</v>
      </c>
      <c r="AZ121" s="260"/>
      <c r="BA121" s="29">
        <v>34</v>
      </c>
      <c r="BB121" s="15">
        <v>1.1914</v>
      </c>
      <c r="BC121" s="17">
        <f t="shared" si="24"/>
        <v>4.5180197467117895E-3</v>
      </c>
    </row>
    <row r="122" spans="1:55" ht="15.5">
      <c r="A122" s="20"/>
      <c r="B122" s="259" t="s">
        <v>21</v>
      </c>
      <c r="C122" s="260"/>
      <c r="D122" s="29">
        <v>263</v>
      </c>
      <c r="E122" s="15">
        <v>31.137499999999999</v>
      </c>
      <c r="F122" s="17">
        <f t="shared" si="17"/>
        <v>0.12209309620641899</v>
      </c>
      <c r="H122" s="20"/>
      <c r="I122" s="259" t="s">
        <v>21</v>
      </c>
      <c r="J122" s="260"/>
      <c r="K122" s="29">
        <v>559</v>
      </c>
      <c r="L122" s="15">
        <v>39.7258</v>
      </c>
      <c r="M122" s="17">
        <f t="shared" si="18"/>
        <v>0.13687026304057068</v>
      </c>
      <c r="O122" s="20"/>
      <c r="P122" s="154" t="s">
        <v>3</v>
      </c>
      <c r="Q122" s="233">
        <f t="shared" si="19"/>
        <v>404010.33694599994</v>
      </c>
      <c r="R122" s="149">
        <v>196</v>
      </c>
      <c r="S122" s="150">
        <v>4.2108999999999996</v>
      </c>
      <c r="T122" s="17">
        <f t="shared" si="16"/>
        <v>1.3708454518167794E-2</v>
      </c>
      <c r="V122" s="20"/>
      <c r="W122" s="259" t="s">
        <v>21</v>
      </c>
      <c r="X122" s="260"/>
      <c r="Y122" s="29">
        <v>855</v>
      </c>
      <c r="Z122" s="15">
        <v>33.460500000000003</v>
      </c>
      <c r="AA122" s="17">
        <f t="shared" si="20"/>
        <v>0.12918967316582169</v>
      </c>
      <c r="AC122" s="20"/>
      <c r="AD122" s="259" t="s">
        <v>21</v>
      </c>
      <c r="AE122" s="260"/>
      <c r="AF122" s="29">
        <v>590</v>
      </c>
      <c r="AG122" s="15">
        <v>35.6205</v>
      </c>
      <c r="AH122" s="17">
        <f t="shared" si="21"/>
        <v>0.12800430364408261</v>
      </c>
      <c r="AJ122" s="20"/>
      <c r="AK122" s="259" t="s">
        <v>21</v>
      </c>
      <c r="AL122" s="260"/>
      <c r="AM122" s="29">
        <v>666</v>
      </c>
      <c r="AN122" s="15">
        <v>34.965800000000002</v>
      </c>
      <c r="AO122" s="17">
        <f t="shared" si="22"/>
        <v>0.12330488317072319</v>
      </c>
      <c r="AQ122" s="20"/>
      <c r="AR122" s="259" t="s">
        <v>21</v>
      </c>
      <c r="AS122" s="260"/>
      <c r="AT122" s="29">
        <v>1326</v>
      </c>
      <c r="AU122" s="15">
        <v>35.932099999999998</v>
      </c>
      <c r="AV122" s="17">
        <f t="shared" si="23"/>
        <v>0.12457801792806239</v>
      </c>
      <c r="AX122" s="20"/>
      <c r="AY122" s="259" t="s">
        <v>21</v>
      </c>
      <c r="AZ122" s="260"/>
      <c r="BA122" s="29">
        <v>797</v>
      </c>
      <c r="BB122" s="15">
        <v>29.9011</v>
      </c>
      <c r="BC122" s="17">
        <f t="shared" si="24"/>
        <v>0.11339076737317767</v>
      </c>
    </row>
    <row r="123" spans="1:55" ht="15.5">
      <c r="A123" s="20"/>
      <c r="B123" s="259" t="s">
        <v>22</v>
      </c>
      <c r="C123" s="260"/>
      <c r="D123" s="29">
        <v>329</v>
      </c>
      <c r="E123" s="15">
        <v>45.942300000000003</v>
      </c>
      <c r="F123" s="17">
        <f t="shared" si="17"/>
        <v>0.18014412376858013</v>
      </c>
      <c r="H123" s="20"/>
      <c r="I123" s="259" t="s">
        <v>22</v>
      </c>
      <c r="J123" s="260"/>
      <c r="K123" s="29">
        <v>1031</v>
      </c>
      <c r="L123" s="15">
        <v>57.836399999999998</v>
      </c>
      <c r="M123" s="17">
        <f t="shared" si="18"/>
        <v>0.19926806461593377</v>
      </c>
      <c r="O123" s="20"/>
      <c r="P123" s="154" t="s">
        <v>49</v>
      </c>
      <c r="Q123" s="233">
        <f t="shared" si="19"/>
        <v>278793.90085199999</v>
      </c>
      <c r="R123" s="149">
        <v>807</v>
      </c>
      <c r="S123" s="150">
        <v>2.9058000000000002</v>
      </c>
      <c r="T123" s="17">
        <f t="shared" si="16"/>
        <v>9.4597418933938075E-3</v>
      </c>
      <c r="V123" s="20"/>
      <c r="W123" s="259" t="s">
        <v>22</v>
      </c>
      <c r="X123" s="260"/>
      <c r="Y123" s="29">
        <v>1537</v>
      </c>
      <c r="Z123" s="15">
        <v>51.438400000000001</v>
      </c>
      <c r="AA123" s="17">
        <f t="shared" si="20"/>
        <v>0.19860163727896482</v>
      </c>
      <c r="AC123" s="20"/>
      <c r="AD123" s="259" t="s">
        <v>22</v>
      </c>
      <c r="AE123" s="260"/>
      <c r="AF123" s="29">
        <v>1032</v>
      </c>
      <c r="AG123" s="15">
        <v>52.691499999999998</v>
      </c>
      <c r="AH123" s="17">
        <f t="shared" si="21"/>
        <v>0.18934991831844522</v>
      </c>
      <c r="AJ123" s="20"/>
      <c r="AK123" s="259" t="s">
        <v>22</v>
      </c>
      <c r="AL123" s="260"/>
      <c r="AM123" s="29">
        <v>1005</v>
      </c>
      <c r="AN123" s="15">
        <v>52.191200000000002</v>
      </c>
      <c r="AO123" s="17">
        <f t="shared" si="22"/>
        <v>0.18404926581230369</v>
      </c>
      <c r="AQ123" s="20"/>
      <c r="AR123" s="259" t="s">
        <v>22</v>
      </c>
      <c r="AS123" s="260"/>
      <c r="AT123" s="29">
        <v>1938</v>
      </c>
      <c r="AU123" s="15">
        <v>53.342199999999998</v>
      </c>
      <c r="AV123" s="17">
        <f t="shared" si="23"/>
        <v>0.18493952615968146</v>
      </c>
      <c r="AX123" s="20"/>
      <c r="AY123" s="259" t="s">
        <v>22</v>
      </c>
      <c r="AZ123" s="260"/>
      <c r="BA123" s="29">
        <v>1163</v>
      </c>
      <c r="BB123" s="15">
        <v>40.867899999999999</v>
      </c>
      <c r="BC123" s="17">
        <f t="shared" si="24"/>
        <v>0.15497899883048744</v>
      </c>
    </row>
    <row r="124" spans="1:55" ht="15.5">
      <c r="A124" s="20"/>
      <c r="B124" s="259" t="s">
        <v>23</v>
      </c>
      <c r="C124" s="260"/>
      <c r="D124" s="29">
        <v>88</v>
      </c>
      <c r="E124" s="15">
        <v>11.100099999999999</v>
      </c>
      <c r="F124" s="17">
        <f t="shared" si="17"/>
        <v>4.352454683904846E-2</v>
      </c>
      <c r="H124" s="20"/>
      <c r="I124" s="259" t="s">
        <v>23</v>
      </c>
      <c r="J124" s="260"/>
      <c r="K124" s="29">
        <v>229</v>
      </c>
      <c r="L124" s="15">
        <v>12.8935</v>
      </c>
      <c r="M124" s="17">
        <f t="shared" si="18"/>
        <v>4.4422937650433668E-2</v>
      </c>
      <c r="O124" s="20"/>
      <c r="P124" s="154" t="s">
        <v>30</v>
      </c>
      <c r="Q124" s="233">
        <f t="shared" si="19"/>
        <v>195725.63760000002</v>
      </c>
      <c r="R124" s="149">
        <v>536</v>
      </c>
      <c r="S124" s="150">
        <v>2.04</v>
      </c>
      <c r="T124" s="17">
        <f t="shared" si="16"/>
        <v>6.6411568113852867E-3</v>
      </c>
      <c r="V124" s="20"/>
      <c r="W124" s="259" t="s">
        <v>23</v>
      </c>
      <c r="X124" s="260"/>
      <c r="Y124" s="29">
        <v>344</v>
      </c>
      <c r="Z124" s="15">
        <v>11.1464</v>
      </c>
      <c r="AA124" s="17">
        <f t="shared" si="20"/>
        <v>4.303581156813302E-2</v>
      </c>
      <c r="AC124" s="20"/>
      <c r="AD124" s="259" t="s">
        <v>23</v>
      </c>
      <c r="AE124" s="260"/>
      <c r="AF124" s="29">
        <v>209</v>
      </c>
      <c r="AG124" s="15">
        <v>9.2355999999999998</v>
      </c>
      <c r="AH124" s="17">
        <f t="shared" si="21"/>
        <v>3.3188656721137806E-2</v>
      </c>
      <c r="AJ124" s="20"/>
      <c r="AK124" s="259" t="s">
        <v>23</v>
      </c>
      <c r="AL124" s="260"/>
      <c r="AM124" s="29">
        <v>270</v>
      </c>
      <c r="AN124" s="15">
        <v>13.9214</v>
      </c>
      <c r="AO124" s="17">
        <f t="shared" si="22"/>
        <v>4.9093016621181429E-2</v>
      </c>
      <c r="AQ124" s="20"/>
      <c r="AR124" s="259" t="s">
        <v>23</v>
      </c>
      <c r="AS124" s="260"/>
      <c r="AT124" s="29">
        <v>401</v>
      </c>
      <c r="AU124" s="15">
        <v>11.048500000000001</v>
      </c>
      <c r="AV124" s="17">
        <f t="shared" si="23"/>
        <v>3.8305588347972909E-2</v>
      </c>
      <c r="AX124" s="20"/>
      <c r="AY124" s="259" t="s">
        <v>23</v>
      </c>
      <c r="AZ124" s="260"/>
      <c r="BA124" s="29">
        <v>274</v>
      </c>
      <c r="BB124" s="15">
        <v>9.7043999999999997</v>
      </c>
      <c r="BC124" s="17">
        <f t="shared" si="24"/>
        <v>3.680096594761615E-2</v>
      </c>
    </row>
    <row r="125" spans="1:55" ht="15.5">
      <c r="A125" s="20"/>
      <c r="B125" s="259" t="s">
        <v>24</v>
      </c>
      <c r="C125" s="260"/>
      <c r="D125" s="29">
        <v>1</v>
      </c>
      <c r="E125" s="15">
        <v>0.10340000000000001</v>
      </c>
      <c r="F125" s="17">
        <f t="shared" si="17"/>
        <v>4.0544122513829704E-4</v>
      </c>
      <c r="H125" s="20"/>
      <c r="I125" s="259" t="s">
        <v>24</v>
      </c>
      <c r="J125" s="260"/>
      <c r="K125" s="29">
        <v>12</v>
      </c>
      <c r="L125" s="15">
        <v>0.59899999999999998</v>
      </c>
      <c r="M125" s="17">
        <f t="shared" si="18"/>
        <v>2.0637793967975934E-3</v>
      </c>
      <c r="O125" s="20"/>
      <c r="P125" s="154" t="s">
        <v>53</v>
      </c>
      <c r="Q125" s="233">
        <f t="shared" si="19"/>
        <v>108704.48402</v>
      </c>
      <c r="R125" s="149">
        <v>305</v>
      </c>
      <c r="S125" s="150">
        <v>1.133</v>
      </c>
      <c r="T125" s="17">
        <f t="shared" si="16"/>
        <v>3.6884464055389849E-3</v>
      </c>
      <c r="V125" s="20"/>
      <c r="W125" s="259" t="s">
        <v>24</v>
      </c>
      <c r="X125" s="260"/>
      <c r="Y125" s="29">
        <v>3</v>
      </c>
      <c r="Z125" s="15">
        <v>5.9900000000000002E-2</v>
      </c>
      <c r="AA125" s="17">
        <f t="shared" si="20"/>
        <v>2.3127154174721595E-4</v>
      </c>
      <c r="AC125" s="20"/>
      <c r="AD125" s="259" t="s">
        <v>24</v>
      </c>
      <c r="AE125" s="260"/>
      <c r="AF125" s="29">
        <v>17</v>
      </c>
      <c r="AG125" s="15">
        <v>0.61639999999999995</v>
      </c>
      <c r="AH125" s="17">
        <f t="shared" si="21"/>
        <v>2.2150686477228703E-3</v>
      </c>
      <c r="AJ125" s="20"/>
      <c r="AK125" s="259" t="s">
        <v>24</v>
      </c>
      <c r="AL125" s="260"/>
      <c r="AM125" s="29">
        <v>3</v>
      </c>
      <c r="AN125" s="15">
        <v>0.1108</v>
      </c>
      <c r="AO125" s="17">
        <f t="shared" si="22"/>
        <v>3.9072982901338244E-4</v>
      </c>
      <c r="AQ125" s="20"/>
      <c r="AR125" s="259" t="s">
        <v>24</v>
      </c>
      <c r="AS125" s="260"/>
      <c r="AT125" s="29">
        <v>15</v>
      </c>
      <c r="AU125" s="15">
        <v>0.41720000000000002</v>
      </c>
      <c r="AV125" s="17">
        <f t="shared" si="23"/>
        <v>1.4464489712426392E-3</v>
      </c>
      <c r="AX125" s="20"/>
      <c r="AY125" s="259" t="s">
        <v>24</v>
      </c>
      <c r="AZ125" s="260"/>
      <c r="BA125" s="29">
        <v>7</v>
      </c>
      <c r="BB125" s="15">
        <v>0.11269999999999999</v>
      </c>
      <c r="BC125" s="17">
        <f t="shared" si="24"/>
        <v>4.2738024631057463E-4</v>
      </c>
    </row>
    <row r="126" spans="1:55" ht="15.5">
      <c r="A126" s="20"/>
      <c r="B126" s="259" t="s">
        <v>25</v>
      </c>
      <c r="C126" s="260"/>
      <c r="D126" s="29">
        <v>1</v>
      </c>
      <c r="E126" s="15">
        <v>0.10340000000000001</v>
      </c>
      <c r="F126" s="17">
        <f t="shared" si="17"/>
        <v>4.0544122513829704E-4</v>
      </c>
      <c r="H126" s="20"/>
      <c r="I126" s="259" t="s">
        <v>25</v>
      </c>
      <c r="J126" s="260"/>
      <c r="K126" s="29">
        <v>7</v>
      </c>
      <c r="L126" s="15">
        <v>0.24440000000000001</v>
      </c>
      <c r="M126" s="17">
        <f t="shared" si="18"/>
        <v>8.4204955689037029E-4</v>
      </c>
      <c r="O126" s="20"/>
      <c r="P126" s="154" t="s">
        <v>52</v>
      </c>
      <c r="Q126" s="233">
        <f t="shared" si="19"/>
        <v>97344.721523999993</v>
      </c>
      <c r="R126" s="149">
        <v>263</v>
      </c>
      <c r="S126" s="150">
        <v>1.0145999999999999</v>
      </c>
      <c r="T126" s="17">
        <f t="shared" si="16"/>
        <v>3.3029988729566229E-3</v>
      </c>
      <c r="V126" s="20"/>
      <c r="W126" s="259" t="s">
        <v>25</v>
      </c>
      <c r="X126" s="260"/>
      <c r="Y126" s="29">
        <v>12</v>
      </c>
      <c r="Z126" s="15">
        <v>0.19980000000000001</v>
      </c>
      <c r="AA126" s="17">
        <f t="shared" si="20"/>
        <v>7.7141993390807595E-4</v>
      </c>
      <c r="AC126" s="20"/>
      <c r="AD126" s="259" t="s">
        <v>25</v>
      </c>
      <c r="AE126" s="260"/>
      <c r="AF126" s="29">
        <v>31</v>
      </c>
      <c r="AG126" s="15">
        <v>0.39190000000000003</v>
      </c>
      <c r="AH126" s="17">
        <f t="shared" si="21"/>
        <v>1.4083150600950568E-3</v>
      </c>
      <c r="AJ126" s="20"/>
      <c r="AK126" s="259" t="s">
        <v>25</v>
      </c>
      <c r="AL126" s="260"/>
      <c r="AM126" s="29">
        <v>38</v>
      </c>
      <c r="AN126" s="15">
        <v>0.74809999999999999</v>
      </c>
      <c r="AO126" s="17">
        <f t="shared" si="22"/>
        <v>2.6381316343403556E-3</v>
      </c>
      <c r="AQ126" s="20"/>
      <c r="AR126" s="259" t="s">
        <v>25</v>
      </c>
      <c r="AS126" s="260"/>
      <c r="AT126" s="29">
        <v>49</v>
      </c>
      <c r="AU126" s="15">
        <v>0.67789999999999995</v>
      </c>
      <c r="AV126" s="17">
        <f t="shared" si="23"/>
        <v>2.3503062262832811E-3</v>
      </c>
      <c r="AX126" s="20"/>
      <c r="AY126" s="259" t="s">
        <v>25</v>
      </c>
      <c r="AZ126" s="260"/>
      <c r="BA126" s="29">
        <v>43</v>
      </c>
      <c r="BB126" s="15">
        <v>0.43049999999999999</v>
      </c>
      <c r="BC126" s="17">
        <f t="shared" si="24"/>
        <v>1.6325394501925678E-3</v>
      </c>
    </row>
    <row r="127" spans="1:55" ht="15.5">
      <c r="A127" s="20"/>
      <c r="B127" s="259" t="s">
        <v>26</v>
      </c>
      <c r="C127" s="260"/>
      <c r="D127" s="29">
        <v>3</v>
      </c>
      <c r="E127" s="15">
        <v>0.31009999999999999</v>
      </c>
      <c r="F127" s="17">
        <f t="shared" si="17"/>
        <v>1.2159315659128231E-3</v>
      </c>
      <c r="H127" s="20"/>
      <c r="I127" s="259" t="s">
        <v>26</v>
      </c>
      <c r="J127" s="260"/>
      <c r="K127" s="29">
        <v>19</v>
      </c>
      <c r="L127" s="15">
        <v>0.80100000000000005</v>
      </c>
      <c r="M127" s="17">
        <f t="shared" si="18"/>
        <v>2.7597450698411893E-3</v>
      </c>
      <c r="O127" s="20"/>
      <c r="P127" s="154" t="s">
        <v>29</v>
      </c>
      <c r="Q127" s="233">
        <f t="shared" si="19"/>
        <v>91827.944973999984</v>
      </c>
      <c r="R127" s="149">
        <v>253</v>
      </c>
      <c r="S127" s="150">
        <v>0.95709999999999995</v>
      </c>
      <c r="T127" s="17">
        <f t="shared" si="16"/>
        <v>3.1158094040082632E-3</v>
      </c>
      <c r="V127" s="20"/>
      <c r="W127" s="259" t="s">
        <v>26</v>
      </c>
      <c r="X127" s="260"/>
      <c r="Y127" s="29">
        <v>22</v>
      </c>
      <c r="Z127" s="15">
        <v>0.44080000000000003</v>
      </c>
      <c r="AA127" s="17">
        <f t="shared" si="20"/>
        <v>1.7019114457791785E-3</v>
      </c>
      <c r="AC127" s="20"/>
      <c r="AD127" s="259" t="s">
        <v>26</v>
      </c>
      <c r="AE127" s="260"/>
      <c r="AF127" s="29">
        <v>32</v>
      </c>
      <c r="AG127" s="15">
        <v>1.3420000000000001</v>
      </c>
      <c r="AH127" s="17">
        <f t="shared" si="21"/>
        <v>4.8225537398508961E-3</v>
      </c>
      <c r="AJ127" s="20"/>
      <c r="AK127" s="259" t="s">
        <v>26</v>
      </c>
      <c r="AL127" s="260"/>
      <c r="AM127" s="29">
        <v>41</v>
      </c>
      <c r="AN127" s="15">
        <v>0.87270000000000003</v>
      </c>
      <c r="AO127" s="17">
        <f t="shared" si="22"/>
        <v>3.0775263698554051E-3</v>
      </c>
      <c r="AQ127" s="20"/>
      <c r="AR127" s="259" t="s">
        <v>26</v>
      </c>
      <c r="AS127" s="260"/>
      <c r="AT127" s="29">
        <v>46</v>
      </c>
      <c r="AU127" s="15">
        <v>0.66239999999999999</v>
      </c>
      <c r="AV127" s="17">
        <f t="shared" si="23"/>
        <v>2.2965671106211028E-3</v>
      </c>
      <c r="AX127" s="20"/>
      <c r="AY127" s="259" t="s">
        <v>26</v>
      </c>
      <c r="AZ127" s="260"/>
      <c r="BA127" s="29">
        <v>52</v>
      </c>
      <c r="BB127" s="15">
        <v>0.64119999999999999</v>
      </c>
      <c r="BC127" s="17">
        <f t="shared" si="24"/>
        <v>2.4315546932949465E-3</v>
      </c>
    </row>
    <row r="128" spans="1:55" ht="15.5">
      <c r="A128" s="20"/>
      <c r="B128" s="259" t="s">
        <v>27</v>
      </c>
      <c r="C128" s="260"/>
      <c r="D128" s="29">
        <v>0</v>
      </c>
      <c r="E128" s="15">
        <v>0</v>
      </c>
      <c r="F128" s="17">
        <f t="shared" si="17"/>
        <v>0</v>
      </c>
      <c r="H128" s="20"/>
      <c r="I128" s="259" t="s">
        <v>27</v>
      </c>
      <c r="J128" s="260"/>
      <c r="K128" s="29">
        <v>1</v>
      </c>
      <c r="L128" s="15">
        <v>6.5199999999999994E-2</v>
      </c>
      <c r="M128" s="17">
        <f t="shared" si="18"/>
        <v>2.2463842516060614E-4</v>
      </c>
      <c r="O128" s="20"/>
      <c r="P128" s="154" t="s">
        <v>46</v>
      </c>
      <c r="Q128" s="233">
        <f t="shared" si="19"/>
        <v>83212.179162</v>
      </c>
      <c r="R128" s="149">
        <v>289</v>
      </c>
      <c r="S128" s="150">
        <v>0.86729999999999996</v>
      </c>
      <c r="T128" s="17">
        <f t="shared" si="16"/>
        <v>2.8234682855463032E-3</v>
      </c>
      <c r="U128" s="17">
        <f>SUM(T127,T128,T129,T130)</f>
        <v>1.1484318080158762E-2</v>
      </c>
      <c r="V128" s="20"/>
      <c r="W128" s="259" t="s">
        <v>27</v>
      </c>
      <c r="X128" s="260"/>
      <c r="Y128" s="29">
        <v>6</v>
      </c>
      <c r="Z128" s="15">
        <v>0.30590000000000001</v>
      </c>
      <c r="AA128" s="17">
        <f t="shared" si="20"/>
        <v>1.1810678567691713E-3</v>
      </c>
      <c r="AC128" s="20"/>
      <c r="AD128" s="259" t="s">
        <v>27</v>
      </c>
      <c r="AE128" s="260"/>
      <c r="AF128" s="29">
        <v>2</v>
      </c>
      <c r="AG128" s="15">
        <v>3.6600000000000001E-2</v>
      </c>
      <c r="AH128" s="17">
        <f t="shared" si="21"/>
        <v>1.3152419290502444E-4</v>
      </c>
      <c r="AJ128" s="20"/>
      <c r="AK128" s="259" t="s">
        <v>27</v>
      </c>
      <c r="AL128" s="260"/>
      <c r="AM128" s="29">
        <v>2</v>
      </c>
      <c r="AN128" s="15">
        <v>3.1699999999999999E-2</v>
      </c>
      <c r="AO128" s="17">
        <f t="shared" si="22"/>
        <v>1.1178822725382873E-4</v>
      </c>
      <c r="AQ128" s="20"/>
      <c r="AR128" s="259" t="s">
        <v>27</v>
      </c>
      <c r="AS128" s="260"/>
      <c r="AT128" s="29">
        <v>4</v>
      </c>
      <c r="AU128" s="15">
        <v>9.6600000000000005E-2</v>
      </c>
      <c r="AV128" s="17">
        <f t="shared" si="23"/>
        <v>3.3491603696557751E-4</v>
      </c>
      <c r="AX128" s="20"/>
      <c r="AY128" s="259" t="s">
        <v>27</v>
      </c>
      <c r="AZ128" s="260"/>
      <c r="BA128" s="29">
        <v>3</v>
      </c>
      <c r="BB128" s="15">
        <v>8.8900000000000007E-2</v>
      </c>
      <c r="BC128" s="17">
        <f t="shared" si="24"/>
        <v>3.3712603280399372E-4</v>
      </c>
    </row>
    <row r="129" spans="1:55" ht="15.5">
      <c r="A129" s="20"/>
      <c r="B129" s="259" t="s">
        <v>28</v>
      </c>
      <c r="C129" s="260"/>
      <c r="D129" s="29">
        <v>37</v>
      </c>
      <c r="E129" s="15">
        <v>5.8018999999999998</v>
      </c>
      <c r="F129" s="17">
        <f t="shared" si="17"/>
        <v>2.274980120048245E-2</v>
      </c>
      <c r="H129" s="20"/>
      <c r="I129" s="259" t="s">
        <v>28</v>
      </c>
      <c r="J129" s="260"/>
      <c r="K129" s="29">
        <v>112</v>
      </c>
      <c r="L129" s="15">
        <v>6.8418000000000001</v>
      </c>
      <c r="M129" s="17">
        <f t="shared" si="18"/>
        <v>2.3572564068463732E-2</v>
      </c>
      <c r="O129" s="20"/>
      <c r="P129" s="154" t="s">
        <v>39</v>
      </c>
      <c r="Q129" s="233">
        <f t="shared" si="19"/>
        <v>81820.992032000009</v>
      </c>
      <c r="R129" s="149">
        <v>163</v>
      </c>
      <c r="S129" s="150">
        <v>0.8528</v>
      </c>
      <c r="T129" s="17">
        <f t="shared" si="16"/>
        <v>2.7762639846810647E-3</v>
      </c>
      <c r="V129" s="20"/>
      <c r="W129" s="259" t="s">
        <v>28</v>
      </c>
      <c r="X129" s="260"/>
      <c r="Y129" s="29">
        <v>271</v>
      </c>
      <c r="Z129" s="15">
        <v>9.0874000000000006</v>
      </c>
      <c r="AA129" s="17">
        <f t="shared" si="20"/>
        <v>3.508609363061186E-2</v>
      </c>
      <c r="AC129" s="20"/>
      <c r="AD129" s="259" t="s">
        <v>28</v>
      </c>
      <c r="AE129" s="260"/>
      <c r="AF129" s="29">
        <v>237</v>
      </c>
      <c r="AG129" s="15">
        <v>11.5055</v>
      </c>
      <c r="AH129" s="17">
        <f t="shared" si="21"/>
        <v>4.1345672171277555E-2</v>
      </c>
      <c r="AJ129" s="20"/>
      <c r="AK129" s="259" t="s">
        <v>28</v>
      </c>
      <c r="AL129" s="260"/>
      <c r="AM129" s="29">
        <v>282</v>
      </c>
      <c r="AN129" s="15">
        <v>14.1206</v>
      </c>
      <c r="AO129" s="17">
        <f t="shared" si="22"/>
        <v>4.9795483967205491E-2</v>
      </c>
      <c r="AQ129" s="20"/>
      <c r="AR129" s="259" t="s">
        <v>28</v>
      </c>
      <c r="AS129" s="260"/>
      <c r="AT129" s="29">
        <v>446</v>
      </c>
      <c r="AU129" s="15">
        <v>12.1233</v>
      </c>
      <c r="AV129" s="17">
        <f t="shared" si="23"/>
        <v>4.2031962639179979E-2</v>
      </c>
      <c r="AX129" s="20"/>
      <c r="AY129" s="259" t="s">
        <v>28</v>
      </c>
      <c r="AZ129" s="260"/>
      <c r="BA129" s="29">
        <v>340</v>
      </c>
      <c r="BB129" s="15">
        <v>12.1061</v>
      </c>
      <c r="BC129" s="17">
        <f t="shared" si="24"/>
        <v>4.5908677904706721E-2</v>
      </c>
    </row>
    <row r="130" spans="1:55" ht="15.5">
      <c r="A130" s="20"/>
      <c r="B130" s="259" t="s">
        <v>29</v>
      </c>
      <c r="C130" s="260"/>
      <c r="D130" s="29">
        <v>2</v>
      </c>
      <c r="E130" s="15">
        <v>0.20669999999999999</v>
      </c>
      <c r="F130" s="17">
        <f t="shared" si="17"/>
        <v>8.1049034077452608E-4</v>
      </c>
      <c r="H130" s="20"/>
      <c r="I130" s="259" t="s">
        <v>29</v>
      </c>
      <c r="J130" s="260"/>
      <c r="K130" s="29">
        <v>31</v>
      </c>
      <c r="L130" s="15">
        <v>1.1247</v>
      </c>
      <c r="M130" s="17">
        <f t="shared" si="18"/>
        <v>3.8750128340204562E-3</v>
      </c>
      <c r="O130" s="20"/>
      <c r="P130" s="154" t="s">
        <v>33</v>
      </c>
      <c r="Q130" s="233">
        <f t="shared" si="19"/>
        <v>81600.320970000001</v>
      </c>
      <c r="R130" s="149">
        <v>221</v>
      </c>
      <c r="S130" s="150">
        <v>0.85050000000000003</v>
      </c>
      <c r="T130" s="17">
        <f t="shared" si="16"/>
        <v>2.7687764059231303E-3</v>
      </c>
      <c r="V130" s="20"/>
      <c r="W130" s="259" t="s">
        <v>29</v>
      </c>
      <c r="X130" s="260"/>
      <c r="Y130" s="29">
        <v>28</v>
      </c>
      <c r="Z130" s="15">
        <v>0.72430000000000005</v>
      </c>
      <c r="AA130" s="17">
        <f t="shared" si="20"/>
        <v>2.7964937844325295E-3</v>
      </c>
      <c r="AC130" s="20"/>
      <c r="AD130" s="259" t="s">
        <v>29</v>
      </c>
      <c r="AE130" s="260"/>
      <c r="AF130" s="29">
        <v>30</v>
      </c>
      <c r="AG130" s="15">
        <v>1.6266</v>
      </c>
      <c r="AH130" s="17">
        <f t="shared" si="21"/>
        <v>5.8452801141888732E-3</v>
      </c>
      <c r="AJ130" s="20"/>
      <c r="AK130" s="259" t="s">
        <v>29</v>
      </c>
      <c r="AL130" s="260"/>
      <c r="AM130" s="29">
        <v>9</v>
      </c>
      <c r="AN130" s="15">
        <v>0.4773</v>
      </c>
      <c r="AO130" s="17">
        <f t="shared" si="22"/>
        <v>1.6831710053076484E-3</v>
      </c>
      <c r="AQ130" s="20"/>
      <c r="AR130" s="259" t="s">
        <v>29</v>
      </c>
      <c r="AS130" s="260"/>
      <c r="AT130" s="29">
        <v>40</v>
      </c>
      <c r="AU130" s="15">
        <v>1.0274000000000001</v>
      </c>
      <c r="AV130" s="17">
        <f t="shared" si="23"/>
        <v>3.5620366084724055E-3</v>
      </c>
      <c r="AX130" s="20"/>
      <c r="AY130" s="259" t="s">
        <v>29</v>
      </c>
      <c r="AZ130" s="260"/>
      <c r="BA130" s="29">
        <v>32</v>
      </c>
      <c r="BB130" s="15">
        <v>0.85550000000000004</v>
      </c>
      <c r="BC130" s="17">
        <f t="shared" si="24"/>
        <v>3.2442218342386567E-3</v>
      </c>
    </row>
    <row r="131" spans="1:55" ht="15.5">
      <c r="A131" s="20"/>
      <c r="B131" s="259" t="s">
        <v>30</v>
      </c>
      <c r="C131" s="260"/>
      <c r="D131" s="29">
        <v>2</v>
      </c>
      <c r="E131" s="15">
        <v>0.20669999999999999</v>
      </c>
      <c r="F131" s="17">
        <f t="shared" si="17"/>
        <v>8.1049034077452608E-4</v>
      </c>
      <c r="H131" s="20"/>
      <c r="I131" s="259" t="s">
        <v>30</v>
      </c>
      <c r="J131" s="260"/>
      <c r="K131" s="29">
        <v>42</v>
      </c>
      <c r="L131" s="15">
        <v>1.1888000000000001</v>
      </c>
      <c r="M131" s="17">
        <f t="shared" si="18"/>
        <v>4.0958613471001317E-3</v>
      </c>
      <c r="O131" s="20"/>
      <c r="P131" s="154" t="s">
        <v>18</v>
      </c>
      <c r="Q131" s="233">
        <f t="shared" si="19"/>
        <v>61058.723416000001</v>
      </c>
      <c r="R131" s="149">
        <v>105</v>
      </c>
      <c r="S131" s="150">
        <v>0.63639999999999997</v>
      </c>
      <c r="T131" s="17">
        <f t="shared" si="16"/>
        <v>2.0717804876301941E-3</v>
      </c>
      <c r="V131" s="20"/>
      <c r="W131" s="259" t="s">
        <v>30</v>
      </c>
      <c r="X131" s="260"/>
      <c r="Y131" s="29">
        <v>41</v>
      </c>
      <c r="Z131" s="15">
        <v>0.66459999999999997</v>
      </c>
      <c r="AA131" s="17">
        <f t="shared" si="20"/>
        <v>2.5659944348113473E-3</v>
      </c>
      <c r="AC131" s="20"/>
      <c r="AD131" s="259" t="s">
        <v>30</v>
      </c>
      <c r="AE131" s="260"/>
      <c r="AF131" s="29">
        <v>81</v>
      </c>
      <c r="AG131" s="15">
        <v>2.6793999999999998</v>
      </c>
      <c r="AH131" s="17">
        <f t="shared" si="21"/>
        <v>9.6285771166590827E-3</v>
      </c>
      <c r="AJ131" s="20"/>
      <c r="AK131" s="259" t="s">
        <v>30</v>
      </c>
      <c r="AL131" s="260"/>
      <c r="AM131" s="29">
        <v>28</v>
      </c>
      <c r="AN131" s="15">
        <v>1.0335000000000001</v>
      </c>
      <c r="AO131" s="17">
        <f t="shared" si="22"/>
        <v>3.6445783238748266E-3</v>
      </c>
      <c r="AQ131" s="20"/>
      <c r="AR131" s="259" t="s">
        <v>30</v>
      </c>
      <c r="AS131" s="260"/>
      <c r="AT131" s="29">
        <v>56</v>
      </c>
      <c r="AU131" s="15">
        <v>1.2939000000000001</v>
      </c>
      <c r="AV131" s="17">
        <f t="shared" si="23"/>
        <v>4.4860026938898625E-3</v>
      </c>
      <c r="AX131" s="20"/>
      <c r="AY131" s="259" t="s">
        <v>30</v>
      </c>
      <c r="AZ131" s="260"/>
      <c r="BA131" s="29">
        <v>55</v>
      </c>
      <c r="BB131" s="15">
        <v>1.2863</v>
      </c>
      <c r="BC131" s="17">
        <f t="shared" si="24"/>
        <v>4.8778989425846686E-3</v>
      </c>
    </row>
    <row r="132" spans="1:55" ht="15.5">
      <c r="A132" s="20"/>
      <c r="B132" s="259" t="s">
        <v>31</v>
      </c>
      <c r="C132" s="260"/>
      <c r="D132" s="29">
        <v>14</v>
      </c>
      <c r="E132" s="15">
        <v>1.4625999999999999</v>
      </c>
      <c r="F132" s="17">
        <f t="shared" si="17"/>
        <v>5.7349935772463556E-3</v>
      </c>
      <c r="H132" s="20"/>
      <c r="I132" s="259" t="s">
        <v>31</v>
      </c>
      <c r="J132" s="260"/>
      <c r="K132" s="29">
        <v>93</v>
      </c>
      <c r="L132" s="15">
        <v>4.4404000000000003</v>
      </c>
      <c r="M132" s="17">
        <f t="shared" si="18"/>
        <v>1.5298841458330608E-2</v>
      </c>
      <c r="O132" s="20"/>
      <c r="P132" s="154" t="s">
        <v>50</v>
      </c>
      <c r="Q132" s="233">
        <f t="shared" si="19"/>
        <v>58823.229613999996</v>
      </c>
      <c r="R132" s="149">
        <v>117</v>
      </c>
      <c r="S132" s="150">
        <v>0.61309999999999998</v>
      </c>
      <c r="T132" s="17">
        <f t="shared" si="16"/>
        <v>1.9959280593432934E-3</v>
      </c>
      <c r="U132" s="17">
        <f>SUM(T131,T132,T133,T134,T135,T136,T137)</f>
        <v>1.1551055195175134E-2</v>
      </c>
      <c r="V132" s="20"/>
      <c r="W132" s="259" t="s">
        <v>31</v>
      </c>
      <c r="X132" s="260"/>
      <c r="Y132" s="29">
        <v>143</v>
      </c>
      <c r="Z132" s="15">
        <v>4.2209000000000003</v>
      </c>
      <c r="AA132" s="17">
        <f t="shared" si="20"/>
        <v>1.6296728723886877E-2</v>
      </c>
      <c r="AC132" s="20"/>
      <c r="AD132" s="259" t="s">
        <v>31</v>
      </c>
      <c r="AE132" s="260"/>
      <c r="AF132" s="29">
        <v>153</v>
      </c>
      <c r="AG132" s="15">
        <v>4.8958000000000004</v>
      </c>
      <c r="AH132" s="17">
        <f t="shared" si="21"/>
        <v>1.7593337257497777E-2</v>
      </c>
      <c r="AJ132" s="20"/>
      <c r="AK132" s="259" t="s">
        <v>31</v>
      </c>
      <c r="AL132" s="260"/>
      <c r="AM132" s="29">
        <v>155</v>
      </c>
      <c r="AN132" s="15">
        <v>6.9390000000000001</v>
      </c>
      <c r="AO132" s="17">
        <f t="shared" si="22"/>
        <v>2.4469984508338094E-2</v>
      </c>
      <c r="AQ132" s="20"/>
      <c r="AR132" s="259" t="s">
        <v>31</v>
      </c>
      <c r="AS132" s="260"/>
      <c r="AT132" s="29">
        <v>267</v>
      </c>
      <c r="AU132" s="15">
        <v>7.2206000000000001</v>
      </c>
      <c r="AV132" s="17">
        <f t="shared" si="23"/>
        <v>2.5034107003246885E-2</v>
      </c>
      <c r="AX132" s="20"/>
      <c r="AY132" s="259" t="s">
        <v>31</v>
      </c>
      <c r="AZ132" s="260"/>
      <c r="BA132" s="29">
        <v>168</v>
      </c>
      <c r="BB132" s="15">
        <v>5.2173999999999996</v>
      </c>
      <c r="BC132" s="17">
        <f t="shared" si="24"/>
        <v>1.9785392165934269E-2</v>
      </c>
    </row>
    <row r="133" spans="1:55" ht="15.5">
      <c r="A133" s="20"/>
      <c r="B133" s="259" t="s">
        <v>32</v>
      </c>
      <c r="C133" s="260"/>
      <c r="D133" s="29">
        <v>12</v>
      </c>
      <c r="E133" s="15">
        <v>3.1495000000000002</v>
      </c>
      <c r="F133" s="17">
        <f t="shared" si="17"/>
        <v>1.2349488767631204E-2</v>
      </c>
      <c r="H133" s="20"/>
      <c r="I133" s="259" t="s">
        <v>32</v>
      </c>
      <c r="J133" s="260"/>
      <c r="K133" s="29">
        <v>190</v>
      </c>
      <c r="L133" s="15">
        <v>7.1538000000000004</v>
      </c>
      <c r="M133" s="17">
        <f t="shared" si="18"/>
        <v>2.4647520949600373E-2</v>
      </c>
      <c r="O133" s="20"/>
      <c r="P133" s="154" t="s">
        <v>26</v>
      </c>
      <c r="Q133" s="233">
        <f t="shared" si="19"/>
        <v>50667.994714</v>
      </c>
      <c r="R133" s="149">
        <v>160</v>
      </c>
      <c r="S133" s="150">
        <v>0.52810000000000001</v>
      </c>
      <c r="T133" s="17">
        <f t="shared" si="16"/>
        <v>1.7192131922022401E-3</v>
      </c>
      <c r="U133" s="17">
        <f>SUM(T131,T132,T133,T134,T135,T136,T137,T138,T139)</f>
        <v>1.3770308429646383E-2</v>
      </c>
      <c r="V133" s="20"/>
      <c r="W133" s="259" t="s">
        <v>32</v>
      </c>
      <c r="X133" s="260"/>
      <c r="Y133" s="29">
        <v>209</v>
      </c>
      <c r="Z133" s="15">
        <v>5.3601000000000001</v>
      </c>
      <c r="AA133" s="17">
        <f t="shared" si="20"/>
        <v>2.0695135073777165E-2</v>
      </c>
      <c r="AC133" s="20"/>
      <c r="AD133" s="259" t="s">
        <v>32</v>
      </c>
      <c r="AE133" s="260"/>
      <c r="AF133" s="29">
        <v>231</v>
      </c>
      <c r="AG133" s="15">
        <v>10.81</v>
      </c>
      <c r="AH133" s="17">
        <f t="shared" si="21"/>
        <v>3.8846353150363777E-2</v>
      </c>
      <c r="AJ133" s="20"/>
      <c r="AK133" s="259" t="s">
        <v>32</v>
      </c>
      <c r="AL133" s="260"/>
      <c r="AM133" s="29">
        <v>159</v>
      </c>
      <c r="AN133" s="15">
        <v>10.6967</v>
      </c>
      <c r="AO133" s="17">
        <f t="shared" si="22"/>
        <v>3.7721297491041951E-2</v>
      </c>
      <c r="AQ133" s="20"/>
      <c r="AR133" s="259" t="s">
        <v>32</v>
      </c>
      <c r="AS133" s="260"/>
      <c r="AT133" s="29">
        <v>414</v>
      </c>
      <c r="AU133" s="15">
        <v>10.919600000000001</v>
      </c>
      <c r="AV133" s="17">
        <f t="shared" si="23"/>
        <v>3.7858686928046795E-2</v>
      </c>
      <c r="AX133" s="20"/>
      <c r="AY133" s="259" t="s">
        <v>32</v>
      </c>
      <c r="AZ133" s="260"/>
      <c r="BA133" s="29">
        <v>250</v>
      </c>
      <c r="BB133" s="15">
        <v>8.5190000000000001</v>
      </c>
      <c r="BC133" s="17">
        <f t="shared" si="24"/>
        <v>3.2305699363973255E-2</v>
      </c>
    </row>
    <row r="134" spans="1:55" ht="15.5">
      <c r="A134" s="20"/>
      <c r="B134" s="259" t="s">
        <v>33</v>
      </c>
      <c r="C134" s="260"/>
      <c r="D134" s="29">
        <v>0</v>
      </c>
      <c r="E134" s="15">
        <v>0</v>
      </c>
      <c r="F134" s="17">
        <f t="shared" si="17"/>
        <v>0</v>
      </c>
      <c r="H134" s="20"/>
      <c r="I134" s="259" t="s">
        <v>33</v>
      </c>
      <c r="J134" s="260"/>
      <c r="K134" s="29">
        <v>12</v>
      </c>
      <c r="L134" s="15">
        <v>0.48220000000000002</v>
      </c>
      <c r="M134" s="17">
        <f t="shared" si="18"/>
        <v>1.6613596412951579E-3</v>
      </c>
      <c r="O134" s="20"/>
      <c r="P134" s="154" t="s">
        <v>34</v>
      </c>
      <c r="Q134" s="233">
        <f t="shared" si="19"/>
        <v>48941.003793999997</v>
      </c>
      <c r="R134" s="149">
        <v>104</v>
      </c>
      <c r="S134" s="150">
        <v>0.5101</v>
      </c>
      <c r="T134" s="17">
        <f t="shared" si="16"/>
        <v>1.6606147497488404E-3</v>
      </c>
      <c r="V134" s="20"/>
      <c r="W134" s="259" t="s">
        <v>33</v>
      </c>
      <c r="X134" s="260"/>
      <c r="Y134" s="29">
        <v>19</v>
      </c>
      <c r="Z134" s="15">
        <v>0.68620000000000003</v>
      </c>
      <c r="AA134" s="17">
        <f t="shared" si="20"/>
        <v>2.6493911844230316E-3</v>
      </c>
      <c r="AC134" s="20"/>
      <c r="AD134" s="259" t="s">
        <v>33</v>
      </c>
      <c r="AE134" s="260"/>
      <c r="AF134" s="29">
        <v>22</v>
      </c>
      <c r="AG134" s="15">
        <v>0.50739999999999996</v>
      </c>
      <c r="AH134" s="17">
        <f t="shared" si="21"/>
        <v>1.8233709147543551E-3</v>
      </c>
      <c r="AJ134" s="20"/>
      <c r="AK134" s="259" t="s">
        <v>33</v>
      </c>
      <c r="AL134" s="260"/>
      <c r="AM134" s="29">
        <v>7</v>
      </c>
      <c r="AN134" s="15">
        <v>0.50439999999999996</v>
      </c>
      <c r="AO134" s="17">
        <f t="shared" si="22"/>
        <v>1.7787375970609214E-3</v>
      </c>
      <c r="AQ134" s="20"/>
      <c r="AR134" s="259" t="s">
        <v>33</v>
      </c>
      <c r="AS134" s="260"/>
      <c r="AT134" s="29">
        <v>15</v>
      </c>
      <c r="AU134" s="15">
        <v>0.39960000000000001</v>
      </c>
      <c r="AV134" s="17">
        <f t="shared" si="23"/>
        <v>1.3854290721681654E-3</v>
      </c>
      <c r="AX134" s="20"/>
      <c r="AY134" s="259" t="s">
        <v>33</v>
      </c>
      <c r="AZ134" s="260"/>
      <c r="BA134" s="29">
        <v>6</v>
      </c>
      <c r="BB134" s="15">
        <v>0.1769</v>
      </c>
      <c r="BC134" s="17">
        <f t="shared" si="24"/>
        <v>6.7083909114765443E-4</v>
      </c>
    </row>
    <row r="135" spans="1:55" ht="15.5">
      <c r="A135" s="20"/>
      <c r="B135" s="259" t="s">
        <v>34</v>
      </c>
      <c r="C135" s="260"/>
      <c r="D135" s="29">
        <v>0</v>
      </c>
      <c r="E135" s="15">
        <v>0</v>
      </c>
      <c r="F135" s="17">
        <f t="shared" si="17"/>
        <v>0</v>
      </c>
      <c r="H135" s="20"/>
      <c r="I135" s="259" t="s">
        <v>34</v>
      </c>
      <c r="J135" s="260"/>
      <c r="K135" s="29">
        <v>6</v>
      </c>
      <c r="L135" s="15">
        <v>1.2228000000000001</v>
      </c>
      <c r="M135" s="17">
        <f t="shared" si="18"/>
        <v>4.2130040841470741E-3</v>
      </c>
      <c r="O135" s="20"/>
      <c r="P135" s="154" t="s">
        <v>55</v>
      </c>
      <c r="Q135" s="233">
        <f t="shared" si="19"/>
        <v>41889.124204</v>
      </c>
      <c r="R135" s="149">
        <v>95</v>
      </c>
      <c r="S135" s="150">
        <v>0.43659999999999999</v>
      </c>
      <c r="T135" s="17">
        <f t="shared" si="16"/>
        <v>1.4213377763974589E-3</v>
      </c>
      <c r="V135" s="20"/>
      <c r="W135" s="259" t="s">
        <v>34</v>
      </c>
      <c r="X135" s="260"/>
      <c r="Y135" s="29">
        <v>10</v>
      </c>
      <c r="Z135" s="15">
        <v>0.79600000000000004</v>
      </c>
      <c r="AA135" s="17">
        <f t="shared" si="20"/>
        <v>3.0733246616157579E-3</v>
      </c>
      <c r="AC135" s="20"/>
      <c r="AD135" s="259" t="s">
        <v>34</v>
      </c>
      <c r="AE135" s="260"/>
      <c r="AF135" s="29">
        <v>5</v>
      </c>
      <c r="AG135" s="15">
        <v>0.82269999999999999</v>
      </c>
      <c r="AH135" s="17">
        <f t="shared" si="21"/>
        <v>2.9564194946164919E-3</v>
      </c>
      <c r="AJ135" s="20"/>
      <c r="AK135" s="259" t="s">
        <v>34</v>
      </c>
      <c r="AL135" s="260"/>
      <c r="AM135" s="29">
        <v>9</v>
      </c>
      <c r="AN135" s="15">
        <v>0.4672</v>
      </c>
      <c r="AO135" s="17">
        <f t="shared" si="22"/>
        <v>1.6475539360564285E-3</v>
      </c>
      <c r="AQ135" s="20"/>
      <c r="AR135" s="259" t="s">
        <v>34</v>
      </c>
      <c r="AS135" s="260"/>
      <c r="AT135" s="29">
        <v>22</v>
      </c>
      <c r="AU135" s="15">
        <v>0.66859999999999997</v>
      </c>
      <c r="AV135" s="17">
        <f t="shared" si="23"/>
        <v>2.3180627568859741E-3</v>
      </c>
      <c r="AX135" s="20"/>
      <c r="AY135" s="259" t="s">
        <v>34</v>
      </c>
      <c r="AZ135" s="260"/>
      <c r="BA135" s="29">
        <v>23</v>
      </c>
      <c r="BB135" s="15">
        <v>1.0326</v>
      </c>
      <c r="BC135" s="17">
        <f t="shared" si="24"/>
        <v>3.9158193641552737E-3</v>
      </c>
    </row>
    <row r="136" spans="1:55" ht="15.5">
      <c r="A136" s="20"/>
      <c r="B136" s="259" t="s">
        <v>35</v>
      </c>
      <c r="C136" s="260"/>
      <c r="D136" s="29">
        <v>73</v>
      </c>
      <c r="E136" s="15">
        <v>34.968400000000003</v>
      </c>
      <c r="F136" s="17">
        <f t="shared" si="17"/>
        <v>0.13711441912114145</v>
      </c>
      <c r="H136" s="20"/>
      <c r="I136" s="259" t="s">
        <v>35</v>
      </c>
      <c r="J136" s="260"/>
      <c r="K136" s="29">
        <v>386</v>
      </c>
      <c r="L136" s="15">
        <v>46.110300000000002</v>
      </c>
      <c r="M136" s="17">
        <f t="shared" si="18"/>
        <v>0.15886725729575304</v>
      </c>
      <c r="O136" s="20"/>
      <c r="P136" s="154" t="s">
        <v>42</v>
      </c>
      <c r="Q136" s="233">
        <f t="shared" si="19"/>
        <v>41198.327836000004</v>
      </c>
      <c r="R136" s="149">
        <v>121</v>
      </c>
      <c r="S136" s="150">
        <v>0.4294</v>
      </c>
      <c r="T136" s="17">
        <f t="shared" si="16"/>
        <v>1.397898399416099E-3</v>
      </c>
      <c r="V136" s="20"/>
      <c r="W136" s="259" t="s">
        <v>35</v>
      </c>
      <c r="X136" s="260"/>
      <c r="Y136" s="29">
        <v>524</v>
      </c>
      <c r="Z136" s="15">
        <v>37.391500000000001</v>
      </c>
      <c r="AA136" s="17">
        <f t="shared" si="20"/>
        <v>0.14436710940302214</v>
      </c>
      <c r="AC136" s="20"/>
      <c r="AD136" s="259" t="s">
        <v>35</v>
      </c>
      <c r="AE136" s="260"/>
      <c r="AF136" s="29">
        <v>363</v>
      </c>
      <c r="AG136" s="15">
        <v>42.756300000000003</v>
      </c>
      <c r="AH136" s="17">
        <f t="shared" si="21"/>
        <v>0.15364720899194254</v>
      </c>
      <c r="AJ136" s="20"/>
      <c r="AK136" s="259" t="s">
        <v>35</v>
      </c>
      <c r="AL136" s="260"/>
      <c r="AM136" s="29">
        <v>837</v>
      </c>
      <c r="AN136" s="15">
        <v>43.478400000000001</v>
      </c>
      <c r="AO136" s="17">
        <f t="shared" si="22"/>
        <v>0.15332407759725133</v>
      </c>
      <c r="AQ136" s="20"/>
      <c r="AR136" s="259" t="s">
        <v>35</v>
      </c>
      <c r="AS136" s="260"/>
      <c r="AT136" s="29">
        <v>1517</v>
      </c>
      <c r="AU136" s="15">
        <v>43.821599999999997</v>
      </c>
      <c r="AV136" s="17">
        <f t="shared" si="23"/>
        <v>0.15193122780011128</v>
      </c>
      <c r="AX136" s="20"/>
      <c r="AY136" s="259" t="s">
        <v>35</v>
      </c>
      <c r="AZ136" s="260"/>
      <c r="BA136" s="29">
        <v>1018</v>
      </c>
      <c r="BB136" s="15">
        <v>42.628799999999998</v>
      </c>
      <c r="BC136" s="17">
        <f t="shared" si="24"/>
        <v>0.16165667297182099</v>
      </c>
    </row>
    <row r="137" spans="1:55" ht="15.5">
      <c r="A137" s="20"/>
      <c r="B137" s="259" t="s">
        <v>36</v>
      </c>
      <c r="C137" s="260"/>
      <c r="D137" s="29">
        <v>112</v>
      </c>
      <c r="E137" s="15">
        <v>72.317999999999998</v>
      </c>
      <c r="F137" s="17">
        <f t="shared" si="17"/>
        <v>0.28356574970552578</v>
      </c>
      <c r="H137" s="20"/>
      <c r="I137" s="259" t="s">
        <v>36</v>
      </c>
      <c r="J137" s="260"/>
      <c r="K137" s="29">
        <v>522</v>
      </c>
      <c r="L137" s="15">
        <v>63.8416</v>
      </c>
      <c r="M137" s="17">
        <f t="shared" si="18"/>
        <v>0.21995822827811892</v>
      </c>
      <c r="O137" s="20"/>
      <c r="P137" s="154" t="s">
        <v>51</v>
      </c>
      <c r="Q137" s="233">
        <f t="shared" si="19"/>
        <v>37849.884330000001</v>
      </c>
      <c r="R137" s="149">
        <v>108</v>
      </c>
      <c r="S137" s="150">
        <v>0.39450000000000002</v>
      </c>
      <c r="T137" s="17">
        <f t="shared" si="16"/>
        <v>1.2842825304370076E-3</v>
      </c>
      <c r="V137" s="20"/>
      <c r="W137" s="259" t="s">
        <v>36</v>
      </c>
      <c r="X137" s="260"/>
      <c r="Y137" s="29">
        <v>775</v>
      </c>
      <c r="Z137" s="15">
        <v>61.150500000000001</v>
      </c>
      <c r="AA137" s="17">
        <f t="shared" si="20"/>
        <v>0.23609967301524423</v>
      </c>
      <c r="AC137" s="20"/>
      <c r="AD137" s="259" t="s">
        <v>36</v>
      </c>
      <c r="AE137" s="260"/>
      <c r="AF137" s="29">
        <v>482</v>
      </c>
      <c r="AG137" s="15">
        <v>59.038499999999999</v>
      </c>
      <c r="AH137" s="17">
        <f t="shared" si="21"/>
        <v>0.21215822576019905</v>
      </c>
      <c r="AJ137" s="20"/>
      <c r="AK137" s="259" t="s">
        <v>36</v>
      </c>
      <c r="AL137" s="260"/>
      <c r="AM137" s="29">
        <v>1162</v>
      </c>
      <c r="AN137" s="15">
        <v>60.670499999999997</v>
      </c>
      <c r="AO137" s="17">
        <f t="shared" si="22"/>
        <v>0.21395102970357779</v>
      </c>
      <c r="AQ137" s="20"/>
      <c r="AR137" s="259" t="s">
        <v>36</v>
      </c>
      <c r="AS137" s="260"/>
      <c r="AT137" s="29">
        <v>2144</v>
      </c>
      <c r="AU137" s="15">
        <v>62.2151</v>
      </c>
      <c r="AV137" s="17">
        <f t="shared" si="23"/>
        <v>0.21570222289251656</v>
      </c>
      <c r="AX137" s="20"/>
      <c r="AY137" s="259" t="s">
        <v>36</v>
      </c>
      <c r="AZ137" s="260"/>
      <c r="BA137" s="29">
        <v>1469</v>
      </c>
      <c r="BB137" s="15">
        <v>62.710599999999999</v>
      </c>
      <c r="BC137" s="17">
        <f t="shared" si="24"/>
        <v>0.23781075132461332</v>
      </c>
    </row>
    <row r="138" spans="1:55" ht="15.5">
      <c r="A138" s="31"/>
      <c r="B138" s="259" t="s">
        <v>37</v>
      </c>
      <c r="C138" s="260"/>
      <c r="D138" s="29">
        <v>8</v>
      </c>
      <c r="E138" s="15">
        <v>14.5167</v>
      </c>
      <c r="F138" s="17">
        <f t="shared" si="17"/>
        <v>5.6921360086703253E-2</v>
      </c>
      <c r="H138" s="31"/>
      <c r="I138" s="259" t="s">
        <v>37</v>
      </c>
      <c r="J138" s="260"/>
      <c r="K138" s="29">
        <v>42</v>
      </c>
      <c r="L138" s="15">
        <v>7.2896999999999998</v>
      </c>
      <c r="M138" s="17">
        <f t="shared" si="18"/>
        <v>2.5115747360326238E-2</v>
      </c>
      <c r="O138" s="31"/>
      <c r="P138" s="154" t="s">
        <v>43</v>
      </c>
      <c r="Q138" s="233">
        <f t="shared" si="19"/>
        <v>34913.999766000001</v>
      </c>
      <c r="R138" s="149">
        <v>164</v>
      </c>
      <c r="S138" s="150">
        <v>0.3639</v>
      </c>
      <c r="T138" s="17">
        <f t="shared" si="16"/>
        <v>1.1846651782662283E-3</v>
      </c>
      <c r="V138" s="31"/>
      <c r="W138" s="259" t="s">
        <v>37</v>
      </c>
      <c r="X138" s="260"/>
      <c r="Y138" s="29">
        <v>94</v>
      </c>
      <c r="Z138" s="15">
        <v>8.6023999999999994</v>
      </c>
      <c r="AA138" s="17">
        <f t="shared" si="20"/>
        <v>3.3213527724979139E-2</v>
      </c>
      <c r="AC138" s="31"/>
      <c r="AD138" s="259" t="s">
        <v>37</v>
      </c>
      <c r="AE138" s="260"/>
      <c r="AF138" s="29">
        <v>64</v>
      </c>
      <c r="AG138" s="15">
        <v>8.7309999999999999</v>
      </c>
      <c r="AH138" s="17">
        <f t="shared" si="21"/>
        <v>3.1375347766496406E-2</v>
      </c>
      <c r="AJ138" s="31"/>
      <c r="AK138" s="259" t="s">
        <v>37</v>
      </c>
      <c r="AL138" s="260"/>
      <c r="AM138" s="29">
        <v>138</v>
      </c>
      <c r="AN138" s="15">
        <v>7.3085000000000004</v>
      </c>
      <c r="AO138" s="17">
        <f t="shared" si="22"/>
        <v>2.5773005012132724E-2</v>
      </c>
      <c r="AQ138" s="31"/>
      <c r="AR138" s="259" t="s">
        <v>37</v>
      </c>
      <c r="AS138" s="260"/>
      <c r="AT138" s="29">
        <v>266</v>
      </c>
      <c r="AU138" s="15">
        <v>7.9160000000000004</v>
      </c>
      <c r="AV138" s="17">
        <f t="shared" si="23"/>
        <v>2.7445086424632625E-2</v>
      </c>
      <c r="AX138" s="31"/>
      <c r="AY138" s="259" t="s">
        <v>37</v>
      </c>
      <c r="AZ138" s="260"/>
      <c r="BA138" s="29">
        <v>213</v>
      </c>
      <c r="BB138" s="15">
        <v>9.4611000000000001</v>
      </c>
      <c r="BC138" s="17">
        <f t="shared" si="24"/>
        <v>3.5878325185172831E-2</v>
      </c>
    </row>
    <row r="139" spans="1:55" ht="15.5">
      <c r="A139" s="20"/>
      <c r="B139" s="259" t="s">
        <v>38</v>
      </c>
      <c r="C139" s="260"/>
      <c r="D139" s="29">
        <v>24</v>
      </c>
      <c r="E139" s="15">
        <v>16.172799999999999</v>
      </c>
      <c r="F139" s="17">
        <f t="shared" si="17"/>
        <v>6.3415085550451153E-2</v>
      </c>
      <c r="H139" s="20"/>
      <c r="I139" s="259" t="s">
        <v>38</v>
      </c>
      <c r="J139" s="260"/>
      <c r="K139" s="29">
        <v>122</v>
      </c>
      <c r="L139" s="15">
        <v>20.232600000000001</v>
      </c>
      <c r="M139" s="17">
        <f t="shared" si="18"/>
        <v>6.9708886516939877E-2</v>
      </c>
      <c r="O139" s="20"/>
      <c r="P139" s="154" t="s">
        <v>20</v>
      </c>
      <c r="Q139" s="233">
        <f t="shared" si="19"/>
        <v>30490.984132000001</v>
      </c>
      <c r="R139" s="149">
        <v>88</v>
      </c>
      <c r="S139" s="150">
        <v>0.31780000000000003</v>
      </c>
      <c r="T139" s="17">
        <f t="shared" si="16"/>
        <v>1.0345880562050217E-3</v>
      </c>
      <c r="V139" s="20"/>
      <c r="W139" s="259" t="s">
        <v>38</v>
      </c>
      <c r="X139" s="260"/>
      <c r="Y139" s="29">
        <v>168</v>
      </c>
      <c r="Z139" s="15">
        <v>12.4979</v>
      </c>
      <c r="AA139" s="17">
        <f t="shared" si="20"/>
        <v>4.8253899859808519E-2</v>
      </c>
      <c r="AC139" s="20"/>
      <c r="AD139" s="259" t="s">
        <v>38</v>
      </c>
      <c r="AE139" s="260"/>
      <c r="AF139" s="29">
        <v>123</v>
      </c>
      <c r="AG139" s="15">
        <v>12.499499999999999</v>
      </c>
      <c r="AH139" s="17">
        <f t="shared" si="21"/>
        <v>4.4917668011375762E-2</v>
      </c>
      <c r="AJ139" s="20"/>
      <c r="AK139" s="259" t="s">
        <v>38</v>
      </c>
      <c r="AL139" s="260"/>
      <c r="AM139" s="29">
        <v>311</v>
      </c>
      <c r="AN139" s="15">
        <v>16.3811</v>
      </c>
      <c r="AO139" s="17">
        <f t="shared" si="22"/>
        <v>5.7767007238728511E-2</v>
      </c>
      <c r="AQ139" s="20"/>
      <c r="AR139" s="259" t="s">
        <v>38</v>
      </c>
      <c r="AS139" s="260"/>
      <c r="AT139" s="29">
        <v>650</v>
      </c>
      <c r="AU139" s="15">
        <v>18.560500000000001</v>
      </c>
      <c r="AV139" s="17">
        <f t="shared" si="23"/>
        <v>6.4349990725668757E-2</v>
      </c>
      <c r="AX139" s="20"/>
      <c r="AY139" s="259" t="s">
        <v>38</v>
      </c>
      <c r="AZ139" s="260"/>
      <c r="BA139" s="29">
        <v>415</v>
      </c>
      <c r="BB139" s="15">
        <v>16.952999999999999</v>
      </c>
      <c r="BC139" s="17">
        <f t="shared" si="24"/>
        <v>6.4289062251137286E-2</v>
      </c>
    </row>
    <row r="140" spans="1:55" ht="15.5">
      <c r="A140" s="20"/>
      <c r="B140" s="259" t="s">
        <v>39</v>
      </c>
      <c r="C140" s="260"/>
      <c r="D140" s="29">
        <v>3</v>
      </c>
      <c r="E140" s="15">
        <v>4.2248999999999999</v>
      </c>
      <c r="F140" s="17">
        <f t="shared" si="17"/>
        <v>1.6566234352870319E-2</v>
      </c>
      <c r="H140" s="20"/>
      <c r="I140" s="259" t="s">
        <v>39</v>
      </c>
      <c r="J140" s="260"/>
      <c r="K140" s="29">
        <v>10</v>
      </c>
      <c r="L140" s="15">
        <v>2.0844999999999998</v>
      </c>
      <c r="M140" s="17">
        <f t="shared" si="18"/>
        <v>7.1818833933632439E-3</v>
      </c>
      <c r="O140" s="20"/>
      <c r="P140" s="154" t="s">
        <v>25</v>
      </c>
      <c r="Q140" s="233">
        <f t="shared" si="19"/>
        <v>29416.412003999998</v>
      </c>
      <c r="R140" s="149">
        <v>92</v>
      </c>
      <c r="S140" s="150">
        <v>0.30659999999999998</v>
      </c>
      <c r="T140" s="17">
        <f t="shared" si="16"/>
        <v>9.9812680312290629E-4</v>
      </c>
      <c r="V140" s="20"/>
      <c r="W140" s="259" t="s">
        <v>39</v>
      </c>
      <c r="X140" s="260"/>
      <c r="Y140" s="29">
        <v>19</v>
      </c>
      <c r="Z140" s="15">
        <v>1.9691000000000001</v>
      </c>
      <c r="AA140" s="17">
        <f t="shared" si="20"/>
        <v>7.6026175768688304E-3</v>
      </c>
      <c r="AC140" s="20"/>
      <c r="AD140" s="259" t="s">
        <v>39</v>
      </c>
      <c r="AE140" s="260"/>
      <c r="AF140" s="29">
        <v>10</v>
      </c>
      <c r="AG140" s="15">
        <v>1.4339</v>
      </c>
      <c r="AH140" s="17">
        <f t="shared" si="21"/>
        <v>5.1528016449867362E-3</v>
      </c>
      <c r="AJ140" s="20"/>
      <c r="AK140" s="259" t="s">
        <v>39</v>
      </c>
      <c r="AL140" s="260"/>
      <c r="AM140" s="29">
        <v>31</v>
      </c>
      <c r="AN140" s="15">
        <v>1.6080000000000001</v>
      </c>
      <c r="AO140" s="17">
        <f t="shared" si="22"/>
        <v>5.6705195401942155E-3</v>
      </c>
      <c r="AQ140" s="20"/>
      <c r="AR140" s="259" t="s">
        <v>39</v>
      </c>
      <c r="AS140" s="260"/>
      <c r="AT140" s="29">
        <v>65</v>
      </c>
      <c r="AU140" s="15">
        <v>1.9765999999999999</v>
      </c>
      <c r="AV140" s="17">
        <f t="shared" si="23"/>
        <v>6.8529507108298186E-3</v>
      </c>
      <c r="AX140" s="20"/>
      <c r="AY140" s="259" t="s">
        <v>39</v>
      </c>
      <c r="AZ140" s="260"/>
      <c r="BA140" s="29">
        <v>51</v>
      </c>
      <c r="BB140" s="15">
        <v>2.2759999999999998</v>
      </c>
      <c r="BC140" s="17">
        <f t="shared" si="24"/>
        <v>8.6310331907974071E-3</v>
      </c>
    </row>
    <row r="141" spans="1:55" ht="15.5">
      <c r="A141" s="20"/>
      <c r="B141" s="259" t="s">
        <v>40</v>
      </c>
      <c r="C141" s="260"/>
      <c r="D141" s="29">
        <v>1</v>
      </c>
      <c r="E141" s="15">
        <v>2.0608</v>
      </c>
      <c r="F141" s="17">
        <f t="shared" si="17"/>
        <v>8.0805926186170458E-3</v>
      </c>
      <c r="H141" s="20"/>
      <c r="I141" s="259" t="s">
        <v>40</v>
      </c>
      <c r="J141" s="260"/>
      <c r="K141" s="29">
        <v>0</v>
      </c>
      <c r="L141" s="15">
        <v>0</v>
      </c>
      <c r="M141" s="17">
        <f t="shared" si="18"/>
        <v>0</v>
      </c>
      <c r="O141" s="20"/>
      <c r="P141" s="154" t="s">
        <v>1</v>
      </c>
      <c r="Q141" s="233">
        <f t="shared" si="19"/>
        <v>25732.164707999997</v>
      </c>
      <c r="R141" s="149">
        <v>60</v>
      </c>
      <c r="S141" s="150">
        <v>0.26819999999999999</v>
      </c>
      <c r="T141" s="17">
        <f t="shared" si="16"/>
        <v>8.7311679255565376E-4</v>
      </c>
      <c r="V141" s="20"/>
      <c r="W141" s="259" t="s">
        <v>40</v>
      </c>
      <c r="X141" s="260"/>
      <c r="Y141" s="29">
        <v>6</v>
      </c>
      <c r="Z141" s="15">
        <v>0.40820000000000001</v>
      </c>
      <c r="AA141" s="17">
        <f t="shared" si="20"/>
        <v>1.5760441292356185E-3</v>
      </c>
      <c r="AC141" s="20"/>
      <c r="AD141" s="259" t="s">
        <v>40</v>
      </c>
      <c r="AE141" s="260"/>
      <c r="AF141" s="29">
        <v>3</v>
      </c>
      <c r="AG141" s="15">
        <v>7.9399999999999998E-2</v>
      </c>
      <c r="AH141" s="17">
        <f t="shared" si="21"/>
        <v>2.8532844034587267E-4</v>
      </c>
      <c r="AJ141" s="20"/>
      <c r="AK141" s="259" t="s">
        <v>40</v>
      </c>
      <c r="AL141" s="260"/>
      <c r="AM141" s="29">
        <v>2</v>
      </c>
      <c r="AN141" s="15">
        <v>0.1036</v>
      </c>
      <c r="AO141" s="17">
        <f t="shared" si="22"/>
        <v>3.6533944301251286E-4</v>
      </c>
      <c r="AQ141" s="20"/>
      <c r="AR141" s="259" t="s">
        <v>40</v>
      </c>
      <c r="AS141" s="260"/>
      <c r="AT141" s="29">
        <v>14</v>
      </c>
      <c r="AU141" s="15">
        <v>0.33660000000000001</v>
      </c>
      <c r="AV141" s="17">
        <f t="shared" si="23"/>
        <v>1.1670055697993104E-3</v>
      </c>
      <c r="AX141" s="20"/>
      <c r="AY141" s="259" t="s">
        <v>40</v>
      </c>
      <c r="AZ141" s="260"/>
      <c r="BA141" s="29">
        <v>5</v>
      </c>
      <c r="BB141" s="15">
        <v>0.2122</v>
      </c>
      <c r="BC141" s="17">
        <f t="shared" si="24"/>
        <v>8.0470353386960015E-4</v>
      </c>
    </row>
    <row r="142" spans="1:55" ht="15.5">
      <c r="A142" s="20"/>
      <c r="B142" s="259" t="s">
        <v>41</v>
      </c>
      <c r="C142" s="260"/>
      <c r="D142" s="29">
        <v>1</v>
      </c>
      <c r="E142" s="15">
        <v>0.10340000000000001</v>
      </c>
      <c r="F142" s="17">
        <f t="shared" si="17"/>
        <v>4.0544122513829704E-4</v>
      </c>
      <c r="H142" s="20"/>
      <c r="I142" s="259" t="s">
        <v>41</v>
      </c>
      <c r="J142" s="260"/>
      <c r="K142" s="29">
        <v>1</v>
      </c>
      <c r="L142" s="15">
        <v>3.0800000000000001E-2</v>
      </c>
      <c r="M142" s="17">
        <f t="shared" si="18"/>
        <v>1.0611753826605322E-4</v>
      </c>
      <c r="O142" s="20"/>
      <c r="P142" s="154" t="s">
        <v>24</v>
      </c>
      <c r="Q142" s="233">
        <f t="shared" si="19"/>
        <v>24254.628032000004</v>
      </c>
      <c r="R142" s="149">
        <v>67</v>
      </c>
      <c r="S142" s="150">
        <v>0.25280000000000002</v>
      </c>
      <c r="T142" s="17">
        <f t="shared" si="16"/>
        <v>8.2298256956774539E-4</v>
      </c>
      <c r="V142" s="20"/>
      <c r="W142" s="259" t="s">
        <v>41</v>
      </c>
      <c r="X142" s="260"/>
      <c r="Y142" s="29">
        <v>3</v>
      </c>
      <c r="Z142" s="15">
        <v>6.25E-2</v>
      </c>
      <c r="AA142" s="17">
        <f t="shared" si="20"/>
        <v>2.4131003938565937E-4</v>
      </c>
      <c r="AC142" s="20"/>
      <c r="AD142" s="259" t="s">
        <v>41</v>
      </c>
      <c r="AE142" s="260"/>
      <c r="AF142" s="29">
        <v>3</v>
      </c>
      <c r="AG142" s="15">
        <v>2.3199999999999998E-2</v>
      </c>
      <c r="AH142" s="17">
        <f t="shared" si="21"/>
        <v>8.3370526650179423E-5</v>
      </c>
      <c r="AJ142" s="20"/>
      <c r="AK142" s="259" t="s">
        <v>41</v>
      </c>
      <c r="AL142" s="260"/>
      <c r="AM142" s="29">
        <v>3</v>
      </c>
      <c r="AN142" s="15">
        <v>4.1200000000000001E-2</v>
      </c>
      <c r="AO142" s="17">
        <f t="shared" si="22"/>
        <v>1.4528943100497615E-4</v>
      </c>
      <c r="AQ142" s="20"/>
      <c r="AR142" s="259" t="s">
        <v>41</v>
      </c>
      <c r="AS142" s="260"/>
      <c r="AT142" s="29">
        <v>5</v>
      </c>
      <c r="AU142" s="15">
        <v>9.9000000000000005E-2</v>
      </c>
      <c r="AV142" s="17">
        <f t="shared" si="23"/>
        <v>3.4323693229391483E-4</v>
      </c>
      <c r="AX142" s="20"/>
      <c r="AY142" s="259" t="s">
        <v>41</v>
      </c>
      <c r="AZ142" s="260"/>
      <c r="BA142" s="29">
        <v>1</v>
      </c>
      <c r="BB142" s="15">
        <v>4.5600000000000002E-2</v>
      </c>
      <c r="BC142" s="17">
        <f t="shared" si="24"/>
        <v>1.7292403932353331E-4</v>
      </c>
    </row>
    <row r="143" spans="1:55" ht="15.5">
      <c r="A143" s="20"/>
      <c r="B143" s="259" t="s">
        <v>42</v>
      </c>
      <c r="C143" s="260"/>
      <c r="D143" s="29">
        <v>4</v>
      </c>
      <c r="E143" s="15">
        <v>2.3588</v>
      </c>
      <c r="F143" s="17">
        <f t="shared" si="17"/>
        <v>9.2490789347796417E-3</v>
      </c>
      <c r="H143" s="20"/>
      <c r="I143" s="259" t="s">
        <v>42</v>
      </c>
      <c r="J143" s="260"/>
      <c r="K143" s="29">
        <v>6</v>
      </c>
      <c r="L143" s="15">
        <v>0.46229999999999999</v>
      </c>
      <c r="M143" s="17">
        <f t="shared" si="18"/>
        <v>1.5927966863765065E-3</v>
      </c>
      <c r="O143" s="20"/>
      <c r="P143" s="154" t="s">
        <v>2</v>
      </c>
      <c r="Q143" s="233">
        <f t="shared" si="19"/>
        <v>23333.566208</v>
      </c>
      <c r="R143" s="149">
        <v>64</v>
      </c>
      <c r="S143" s="150">
        <v>0.2432</v>
      </c>
      <c r="T143" s="17">
        <f t="shared" si="16"/>
        <v>7.9173006692593217E-4</v>
      </c>
      <c r="V143" s="20"/>
      <c r="W143" s="259" t="s">
        <v>42</v>
      </c>
      <c r="X143" s="260"/>
      <c r="Y143" s="29">
        <v>14</v>
      </c>
      <c r="Z143" s="15">
        <v>0.2888</v>
      </c>
      <c r="AA143" s="17">
        <f t="shared" si="20"/>
        <v>1.1150454299932548E-3</v>
      </c>
      <c r="AC143" s="20"/>
      <c r="AD143" s="259" t="s">
        <v>42</v>
      </c>
      <c r="AE143" s="260"/>
      <c r="AF143" s="29">
        <v>13</v>
      </c>
      <c r="AG143" s="15">
        <v>9.4299999999999995E-2</v>
      </c>
      <c r="AH143" s="17">
        <f t="shared" si="21"/>
        <v>3.3887244237551376E-4</v>
      </c>
      <c r="AJ143" s="20"/>
      <c r="AK143" s="259" t="s">
        <v>42</v>
      </c>
      <c r="AL143" s="260"/>
      <c r="AM143" s="29">
        <v>22</v>
      </c>
      <c r="AN143" s="15">
        <v>0.63900000000000001</v>
      </c>
      <c r="AO143" s="17">
        <f t="shared" si="22"/>
        <v>2.2533967575771785E-3</v>
      </c>
      <c r="AQ143" s="20"/>
      <c r="AR143" s="259" t="s">
        <v>42</v>
      </c>
      <c r="AS143" s="260"/>
      <c r="AT143" s="29">
        <v>31</v>
      </c>
      <c r="AU143" s="15">
        <v>0.54339999999999999</v>
      </c>
      <c r="AV143" s="17">
        <f t="shared" si="23"/>
        <v>1.8839893839243769E-3</v>
      </c>
      <c r="AX143" s="20"/>
      <c r="AY143" s="259" t="s">
        <v>42</v>
      </c>
      <c r="AZ143" s="260"/>
      <c r="BA143" s="29">
        <v>7</v>
      </c>
      <c r="BB143" s="15">
        <v>0.39850000000000002</v>
      </c>
      <c r="BC143" s="17">
        <f t="shared" si="24"/>
        <v>1.5111892471585094E-3</v>
      </c>
    </row>
    <row r="144" spans="1:55" ht="15.5">
      <c r="A144" s="20"/>
      <c r="B144" s="259" t="s">
        <v>43</v>
      </c>
      <c r="C144" s="260"/>
      <c r="D144" s="29">
        <v>3</v>
      </c>
      <c r="E144" s="15">
        <v>0.31009999999999999</v>
      </c>
      <c r="F144" s="17">
        <f t="shared" si="17"/>
        <v>1.2159315659128231E-3</v>
      </c>
      <c r="H144" s="20"/>
      <c r="I144" s="259" t="s">
        <v>43</v>
      </c>
      <c r="J144" s="260"/>
      <c r="K144" s="29">
        <v>8</v>
      </c>
      <c r="L144" s="15">
        <v>0.86799999999999999</v>
      </c>
      <c r="M144" s="17">
        <f t="shared" si="18"/>
        <v>2.9905851693160452E-3</v>
      </c>
      <c r="O144" s="20"/>
      <c r="P144" s="154" t="s">
        <v>14</v>
      </c>
      <c r="Q144" s="233">
        <f t="shared" si="19"/>
        <v>21856.029532</v>
      </c>
      <c r="R144" s="149">
        <v>81</v>
      </c>
      <c r="S144" s="150">
        <v>0.2278</v>
      </c>
      <c r="T144" s="17">
        <f t="shared" si="16"/>
        <v>7.4159584393802358E-4</v>
      </c>
      <c r="V144" s="20"/>
      <c r="W144" s="259" t="s">
        <v>43</v>
      </c>
      <c r="X144" s="260"/>
      <c r="Y144" s="29">
        <v>16</v>
      </c>
      <c r="Z144" s="15">
        <v>0.75719999999999998</v>
      </c>
      <c r="AA144" s="17">
        <f t="shared" si="20"/>
        <v>2.9235193891651405E-3</v>
      </c>
      <c r="AC144" s="20"/>
      <c r="AD144" s="259" t="s">
        <v>43</v>
      </c>
      <c r="AE144" s="260"/>
      <c r="AF144" s="29">
        <v>20</v>
      </c>
      <c r="AG144" s="15">
        <v>0.36520000000000002</v>
      </c>
      <c r="AH144" s="17">
        <f t="shared" si="21"/>
        <v>1.3123670833036865E-3</v>
      </c>
      <c r="AJ144" s="20"/>
      <c r="AK144" s="259" t="s">
        <v>43</v>
      </c>
      <c r="AL144" s="260"/>
      <c r="AM144" s="29">
        <v>14</v>
      </c>
      <c r="AN144" s="15">
        <v>0.52480000000000004</v>
      </c>
      <c r="AO144" s="17">
        <f t="shared" si="22"/>
        <v>1.8506770240633856E-3</v>
      </c>
      <c r="AQ144" s="20"/>
      <c r="AR144" s="259" t="s">
        <v>43</v>
      </c>
      <c r="AS144" s="260"/>
      <c r="AT144" s="29">
        <v>22</v>
      </c>
      <c r="AU144" s="15">
        <v>0.45629999999999998</v>
      </c>
      <c r="AV144" s="17">
        <f t="shared" si="23"/>
        <v>1.5820102243001347E-3</v>
      </c>
      <c r="AX144" s="20"/>
      <c r="AY144" s="259" t="s">
        <v>43</v>
      </c>
      <c r="AZ144" s="260"/>
      <c r="BA144" s="29">
        <v>20</v>
      </c>
      <c r="BB144" s="15">
        <v>0.4854</v>
      </c>
      <c r="BC144" s="17">
        <f t="shared" si="24"/>
        <v>1.8407308922728744E-3</v>
      </c>
    </row>
    <row r="145" spans="1:55" ht="15.5">
      <c r="A145" s="20"/>
      <c r="B145" s="259" t="s">
        <v>44</v>
      </c>
      <c r="C145" s="260"/>
      <c r="D145" s="29">
        <v>0</v>
      </c>
      <c r="E145" s="15">
        <v>0</v>
      </c>
      <c r="F145" s="17">
        <f t="shared" si="17"/>
        <v>0</v>
      </c>
      <c r="H145" s="20"/>
      <c r="I145" s="259" t="s">
        <v>44</v>
      </c>
      <c r="J145" s="260"/>
      <c r="K145" s="29">
        <v>1</v>
      </c>
      <c r="L145" s="15">
        <v>4.65E-2</v>
      </c>
      <c r="M145" s="17">
        <f t="shared" si="18"/>
        <v>1.6020991978478813E-4</v>
      </c>
      <c r="O145" s="20"/>
      <c r="P145" s="154" t="s">
        <v>47</v>
      </c>
      <c r="Q145" s="233">
        <f t="shared" si="19"/>
        <v>15274.275248</v>
      </c>
      <c r="R145" s="149">
        <v>47</v>
      </c>
      <c r="S145" s="150">
        <v>0.15920000000000001</v>
      </c>
      <c r="T145" s="17">
        <f t="shared" si="16"/>
        <v>5.1827066881006748E-4</v>
      </c>
      <c r="V145" s="20"/>
      <c r="W145" s="259" t="s">
        <v>44</v>
      </c>
      <c r="X145" s="260"/>
      <c r="Y145" s="29">
        <v>2</v>
      </c>
      <c r="Z145" s="15">
        <v>3.9899999999999998E-2</v>
      </c>
      <c r="AA145" s="17">
        <f t="shared" si="20"/>
        <v>1.5405232914380494E-4</v>
      </c>
      <c r="AC145" s="20"/>
      <c r="AD145" s="259" t="s">
        <v>44</v>
      </c>
      <c r="AE145" s="260"/>
      <c r="AF145" s="29">
        <v>5</v>
      </c>
      <c r="AG145" s="15">
        <v>7.3999999999999996E-2</v>
      </c>
      <c r="AH145" s="17">
        <f t="shared" si="21"/>
        <v>2.6592323155660678E-4</v>
      </c>
      <c r="AJ145" s="20"/>
      <c r="AK145" s="259" t="s">
        <v>44</v>
      </c>
      <c r="AL145" s="260"/>
      <c r="AM145" s="29">
        <v>1</v>
      </c>
      <c r="AN145" s="15">
        <v>8.0399999999999999E-2</v>
      </c>
      <c r="AO145" s="17">
        <f t="shared" si="22"/>
        <v>2.8352597700971073E-4</v>
      </c>
      <c r="AQ145" s="20"/>
      <c r="AR145" s="259" t="s">
        <v>44</v>
      </c>
      <c r="AS145" s="260"/>
      <c r="AT145" s="29">
        <v>0</v>
      </c>
      <c r="AU145" s="15">
        <v>0</v>
      </c>
      <c r="AV145" s="17">
        <f t="shared" si="23"/>
        <v>0</v>
      </c>
      <c r="AX145" s="20"/>
      <c r="AY145" s="259" t="s">
        <v>44</v>
      </c>
      <c r="AZ145" s="260"/>
      <c r="BA145" s="29">
        <v>2</v>
      </c>
      <c r="BB145" s="15">
        <v>2.3699999999999999E-2</v>
      </c>
      <c r="BC145" s="17">
        <f t="shared" si="24"/>
        <v>8.9874994122099541E-5</v>
      </c>
    </row>
    <row r="146" spans="1:55" ht="15.5">
      <c r="A146" s="20"/>
      <c r="B146" s="259" t="s">
        <v>45</v>
      </c>
      <c r="C146" s="260"/>
      <c r="D146" s="29">
        <v>0</v>
      </c>
      <c r="E146" s="15">
        <v>0</v>
      </c>
      <c r="F146" s="17">
        <f t="shared" si="17"/>
        <v>0</v>
      </c>
      <c r="H146" s="20"/>
      <c r="I146" s="259" t="s">
        <v>45</v>
      </c>
      <c r="J146" s="260"/>
      <c r="K146" s="29">
        <v>0</v>
      </c>
      <c r="L146" s="15">
        <v>0</v>
      </c>
      <c r="M146" s="17">
        <f t="shared" si="18"/>
        <v>0</v>
      </c>
      <c r="O146" s="20"/>
      <c r="P146" s="154" t="s">
        <v>19</v>
      </c>
      <c r="Q146" s="233">
        <f t="shared" si="19"/>
        <v>14228.486301999998</v>
      </c>
      <c r="R146" s="149">
        <v>39</v>
      </c>
      <c r="S146" s="150">
        <v>0.14829999999999999</v>
      </c>
      <c r="T146" s="17">
        <f t="shared" si="16"/>
        <v>4.8278605643550874E-4</v>
      </c>
      <c r="V146" s="20"/>
      <c r="W146" s="259" t="s">
        <v>45</v>
      </c>
      <c r="X146" s="260"/>
      <c r="Y146" s="29">
        <v>2</v>
      </c>
      <c r="Z146" s="15">
        <v>0.2364</v>
      </c>
      <c r="AA146" s="17">
        <f t="shared" si="20"/>
        <v>9.1273109297231806E-4</v>
      </c>
      <c r="AC146" s="20"/>
      <c r="AD146" s="259" t="s">
        <v>45</v>
      </c>
      <c r="AE146" s="260"/>
      <c r="AF146" s="29">
        <v>0</v>
      </c>
      <c r="AG146" s="15">
        <v>0</v>
      </c>
      <c r="AH146" s="17">
        <f t="shared" si="21"/>
        <v>0</v>
      </c>
      <c r="AJ146" s="20"/>
      <c r="AK146" s="259" t="s">
        <v>45</v>
      </c>
      <c r="AL146" s="260"/>
      <c r="AM146" s="29">
        <v>2</v>
      </c>
      <c r="AN146" s="15">
        <v>0.1014</v>
      </c>
      <c r="AO146" s="17">
        <f t="shared" si="22"/>
        <v>3.5758126951224715E-4</v>
      </c>
      <c r="AQ146" s="20"/>
      <c r="AR146" s="259" t="s">
        <v>45</v>
      </c>
      <c r="AS146" s="260"/>
      <c r="AT146" s="29">
        <v>4</v>
      </c>
      <c r="AU146" s="15">
        <v>0.1326</v>
      </c>
      <c r="AV146" s="17">
        <f t="shared" si="23"/>
        <v>4.597294668906374E-4</v>
      </c>
      <c r="AX146" s="20"/>
      <c r="AY146" s="259" t="s">
        <v>45</v>
      </c>
      <c r="AZ146" s="260"/>
      <c r="BA146" s="29">
        <v>0</v>
      </c>
      <c r="BB146" s="15">
        <v>0</v>
      </c>
      <c r="BC146" s="17">
        <f t="shared" si="24"/>
        <v>0</v>
      </c>
    </row>
    <row r="147" spans="1:55" ht="15.5">
      <c r="A147" s="20"/>
      <c r="B147" s="259" t="s">
        <v>46</v>
      </c>
      <c r="C147" s="260"/>
      <c r="D147" s="29">
        <v>0</v>
      </c>
      <c r="E147" s="15">
        <v>0</v>
      </c>
      <c r="F147" s="17">
        <f t="shared" si="17"/>
        <v>0</v>
      </c>
      <c r="H147" s="20"/>
      <c r="I147" s="259" t="s">
        <v>46</v>
      </c>
      <c r="J147" s="260"/>
      <c r="K147" s="29">
        <v>5</v>
      </c>
      <c r="L147" s="15">
        <v>0.66200000000000003</v>
      </c>
      <c r="M147" s="17">
        <f t="shared" si="18"/>
        <v>2.2808379977963386E-3</v>
      </c>
      <c r="O147" s="20"/>
      <c r="P147" s="154" t="s">
        <v>40</v>
      </c>
      <c r="Q147" s="233">
        <f t="shared" si="19"/>
        <v>13211.480537999998</v>
      </c>
      <c r="R147" s="149">
        <v>33</v>
      </c>
      <c r="S147" s="150">
        <v>0.13769999999999999</v>
      </c>
      <c r="T147" s="17">
        <f t="shared" si="16"/>
        <v>4.4827808476850676E-4</v>
      </c>
      <c r="V147" s="20"/>
      <c r="W147" s="259" t="s">
        <v>46</v>
      </c>
      <c r="X147" s="260"/>
      <c r="Y147" s="29">
        <v>8</v>
      </c>
      <c r="Z147" s="15">
        <v>0.1696</v>
      </c>
      <c r="AA147" s="17">
        <f t="shared" si="20"/>
        <v>6.5481892287692532E-4</v>
      </c>
      <c r="AC147" s="20"/>
      <c r="AD147" s="259" t="s">
        <v>46</v>
      </c>
      <c r="AE147" s="260"/>
      <c r="AF147" s="29">
        <v>3</v>
      </c>
      <c r="AG147" s="15">
        <v>6.8000000000000005E-2</v>
      </c>
      <c r="AH147" s="17">
        <f t="shared" si="21"/>
        <v>2.4436188845742245E-4</v>
      </c>
      <c r="AJ147" s="20"/>
      <c r="AK147" s="259" t="s">
        <v>46</v>
      </c>
      <c r="AL147" s="260"/>
      <c r="AM147" s="29">
        <v>16</v>
      </c>
      <c r="AN147" s="15">
        <v>0.73309999999999997</v>
      </c>
      <c r="AO147" s="17">
        <f t="shared" si="22"/>
        <v>2.5852349968385441E-3</v>
      </c>
      <c r="AQ147" s="20"/>
      <c r="AR147" s="259" t="s">
        <v>46</v>
      </c>
      <c r="AS147" s="260"/>
      <c r="AT147" s="29">
        <v>24</v>
      </c>
      <c r="AU147" s="15">
        <v>0.91459999999999997</v>
      </c>
      <c r="AV147" s="17">
        <f t="shared" si="23"/>
        <v>3.1709545280405507E-3</v>
      </c>
      <c r="AX147" s="20"/>
      <c r="AY147" s="259" t="s">
        <v>46</v>
      </c>
      <c r="AZ147" s="260"/>
      <c r="BA147" s="29">
        <v>12</v>
      </c>
      <c r="BB147" s="15">
        <v>0.85040000000000004</v>
      </c>
      <c r="BC147" s="17">
        <f t="shared" si="24"/>
        <v>3.2248816456301038E-3</v>
      </c>
    </row>
    <row r="148" spans="1:55" ht="15.5">
      <c r="A148" s="20"/>
      <c r="B148" s="259" t="s">
        <v>47</v>
      </c>
      <c r="C148" s="260"/>
      <c r="D148" s="29">
        <v>0</v>
      </c>
      <c r="E148" s="15">
        <v>0</v>
      </c>
      <c r="F148" s="17">
        <f t="shared" si="17"/>
        <v>0</v>
      </c>
      <c r="H148" s="20"/>
      <c r="I148" s="259" t="s">
        <v>47</v>
      </c>
      <c r="J148" s="260"/>
      <c r="K148" s="29">
        <v>1</v>
      </c>
      <c r="L148" s="15">
        <v>3.0800000000000001E-2</v>
      </c>
      <c r="M148" s="17">
        <f t="shared" si="18"/>
        <v>1.0611753826605322E-4</v>
      </c>
      <c r="O148" s="20"/>
      <c r="P148" s="154" t="s">
        <v>54</v>
      </c>
      <c r="Q148" s="233">
        <f t="shared" si="19"/>
        <v>11350.168102</v>
      </c>
      <c r="R148" s="149">
        <v>19</v>
      </c>
      <c r="S148" s="150">
        <v>0.1183</v>
      </c>
      <c r="T148" s="17">
        <f t="shared" si="16"/>
        <v>3.8512198567984286E-4</v>
      </c>
      <c r="V148" s="20"/>
      <c r="W148" s="259" t="s">
        <v>47</v>
      </c>
      <c r="X148" s="260"/>
      <c r="Y148" s="29">
        <v>3</v>
      </c>
      <c r="Z148" s="15">
        <v>0.156</v>
      </c>
      <c r="AA148" s="17">
        <f t="shared" si="20"/>
        <v>6.0230985830660578E-4</v>
      </c>
      <c r="AC148" s="20"/>
      <c r="AD148" s="259" t="s">
        <v>47</v>
      </c>
      <c r="AE148" s="260"/>
      <c r="AF148" s="29">
        <v>2</v>
      </c>
      <c r="AG148" s="15">
        <v>1.54E-2</v>
      </c>
      <c r="AH148" s="17">
        <f t="shared" si="21"/>
        <v>5.534078062123979E-5</v>
      </c>
      <c r="AJ148" s="20"/>
      <c r="AK148" s="259" t="s">
        <v>47</v>
      </c>
      <c r="AL148" s="260"/>
      <c r="AM148" s="29">
        <v>2</v>
      </c>
      <c r="AN148" s="15">
        <v>0.1036</v>
      </c>
      <c r="AO148" s="17">
        <f t="shared" si="22"/>
        <v>3.6533944301251286E-4</v>
      </c>
      <c r="AQ148" s="20"/>
      <c r="AR148" s="259" t="s">
        <v>47</v>
      </c>
      <c r="AS148" s="260"/>
      <c r="AT148" s="29">
        <v>7</v>
      </c>
      <c r="AU148" s="15">
        <v>0.18909999999999999</v>
      </c>
      <c r="AV148" s="17">
        <f t="shared" si="23"/>
        <v>6.5561721107857871E-4</v>
      </c>
      <c r="AX148" s="20"/>
      <c r="AY148" s="259" t="s">
        <v>47</v>
      </c>
      <c r="AZ148" s="260"/>
      <c r="BA148" s="29">
        <v>1</v>
      </c>
      <c r="BB148" s="15">
        <v>4.5600000000000002E-2</v>
      </c>
      <c r="BC148" s="17">
        <f t="shared" si="24"/>
        <v>1.7292403932353331E-4</v>
      </c>
    </row>
    <row r="149" spans="1:55" ht="15.5">
      <c r="A149" s="20"/>
      <c r="B149" s="259" t="s">
        <v>48</v>
      </c>
      <c r="C149" s="260"/>
      <c r="D149" s="29">
        <v>1</v>
      </c>
      <c r="E149" s="15">
        <v>2.0608</v>
      </c>
      <c r="F149" s="17">
        <f t="shared" si="17"/>
        <v>8.0805926186170458E-3</v>
      </c>
      <c r="H149" s="20"/>
      <c r="I149" s="259" t="s">
        <v>48</v>
      </c>
      <c r="J149" s="260"/>
      <c r="K149" s="29">
        <v>0</v>
      </c>
      <c r="L149" s="15">
        <v>0</v>
      </c>
      <c r="M149" s="17">
        <f t="shared" si="18"/>
        <v>0</v>
      </c>
      <c r="O149" s="20"/>
      <c r="P149" s="154" t="s">
        <v>13</v>
      </c>
      <c r="Q149" s="233">
        <f t="shared" si="19"/>
        <v>9095.4855119999993</v>
      </c>
      <c r="R149" s="149">
        <v>31</v>
      </c>
      <c r="S149" s="150">
        <v>9.4799999999999995E-2</v>
      </c>
      <c r="T149" s="17">
        <f t="shared" si="16"/>
        <v>3.0861846358790448E-4</v>
      </c>
      <c r="U149" s="17">
        <f>SUM(T148,T149,T150,T151,T152,T153)</f>
        <v>1.7149810824694947E-3</v>
      </c>
      <c r="V149" s="20"/>
      <c r="W149" s="259" t="s">
        <v>48</v>
      </c>
      <c r="X149" s="260"/>
      <c r="Y149" s="29">
        <v>1</v>
      </c>
      <c r="Z149" s="15">
        <v>1.78E-2</v>
      </c>
      <c r="AA149" s="17">
        <f t="shared" si="20"/>
        <v>6.8725099217035795E-5</v>
      </c>
      <c r="AC149" s="20"/>
      <c r="AD149" s="259" t="s">
        <v>48</v>
      </c>
      <c r="AE149" s="260"/>
      <c r="AF149" s="29">
        <v>0</v>
      </c>
      <c r="AG149" s="15">
        <v>0</v>
      </c>
      <c r="AH149" s="17">
        <f t="shared" si="21"/>
        <v>0</v>
      </c>
      <c r="AJ149" s="20"/>
      <c r="AK149" s="259" t="s">
        <v>48</v>
      </c>
      <c r="AL149" s="260"/>
      <c r="AM149" s="29">
        <v>0</v>
      </c>
      <c r="AN149" s="15">
        <v>0</v>
      </c>
      <c r="AO149" s="17">
        <f t="shared" si="22"/>
        <v>0</v>
      </c>
      <c r="AQ149" s="20"/>
      <c r="AR149" s="259" t="s">
        <v>48</v>
      </c>
      <c r="AS149" s="260"/>
      <c r="AT149" s="29">
        <v>1</v>
      </c>
      <c r="AU149" s="15">
        <v>2.6100000000000002E-2</v>
      </c>
      <c r="AV149" s="17">
        <f t="shared" si="23"/>
        <v>9.0489736695668465E-5</v>
      </c>
      <c r="AX149" s="20"/>
      <c r="AY149" s="259" t="s">
        <v>48</v>
      </c>
      <c r="AZ149" s="260"/>
      <c r="BA149" s="29">
        <v>0</v>
      </c>
      <c r="BB149" s="15">
        <v>0</v>
      </c>
      <c r="BC149" s="17">
        <f t="shared" si="24"/>
        <v>0</v>
      </c>
    </row>
    <row r="150" spans="1:55" ht="15.5">
      <c r="A150" s="20"/>
      <c r="B150" s="259" t="s">
        <v>49</v>
      </c>
      <c r="C150" s="260"/>
      <c r="D150" s="29">
        <v>11</v>
      </c>
      <c r="E150" s="15">
        <v>1.6465000000000001</v>
      </c>
      <c r="F150" s="17">
        <f t="shared" si="17"/>
        <v>6.456082951549382E-3</v>
      </c>
      <c r="H150" s="20"/>
      <c r="I150" s="259" t="s">
        <v>49</v>
      </c>
      <c r="J150" s="260"/>
      <c r="K150" s="29">
        <v>82</v>
      </c>
      <c r="L150" s="15">
        <v>4.0496999999999996</v>
      </c>
      <c r="M150" s="17">
        <f t="shared" si="18"/>
        <v>1.3952733594676482E-2</v>
      </c>
      <c r="O150" s="20"/>
      <c r="P150" s="154" t="s">
        <v>44</v>
      </c>
      <c r="Q150" s="233">
        <f t="shared" si="19"/>
        <v>8663.7377820000002</v>
      </c>
      <c r="R150" s="149">
        <v>36</v>
      </c>
      <c r="S150" s="150">
        <v>9.0300000000000005E-2</v>
      </c>
      <c r="T150" s="17">
        <f t="shared" si="16"/>
        <v>2.9396885297455457E-4</v>
      </c>
      <c r="V150" s="20"/>
      <c r="W150" s="259" t="s">
        <v>49</v>
      </c>
      <c r="X150" s="260"/>
      <c r="Y150" s="29">
        <v>119</v>
      </c>
      <c r="Z150" s="15">
        <v>3.7736000000000001</v>
      </c>
      <c r="AA150" s="17">
        <f t="shared" si="20"/>
        <v>1.4569721034011588E-2</v>
      </c>
      <c r="AC150" s="20"/>
      <c r="AD150" s="259" t="s">
        <v>49</v>
      </c>
      <c r="AE150" s="260"/>
      <c r="AF150" s="29">
        <v>137</v>
      </c>
      <c r="AG150" s="15">
        <v>2.258</v>
      </c>
      <c r="AH150" s="17">
        <f t="shared" si="21"/>
        <v>8.1142521196597046E-3</v>
      </c>
      <c r="AJ150" s="20"/>
      <c r="AK150" s="259" t="s">
        <v>49</v>
      </c>
      <c r="AL150" s="260"/>
      <c r="AM150" s="29">
        <v>53</v>
      </c>
      <c r="AN150" s="15">
        <v>3.7562000000000002</v>
      </c>
      <c r="AO150" s="17">
        <f t="shared" si="22"/>
        <v>1.3246023318953675E-2</v>
      </c>
      <c r="AQ150" s="20"/>
      <c r="AR150" s="259" t="s">
        <v>49</v>
      </c>
      <c r="AS150" s="260"/>
      <c r="AT150" s="29">
        <v>125</v>
      </c>
      <c r="AU150" s="15">
        <v>4.1207000000000003</v>
      </c>
      <c r="AV150" s="17">
        <f t="shared" si="23"/>
        <v>1.4286630574783181E-2</v>
      </c>
      <c r="AX150" s="20"/>
      <c r="AY150" s="259" t="s">
        <v>49</v>
      </c>
      <c r="AZ150" s="260"/>
      <c r="BA150" s="29">
        <v>71</v>
      </c>
      <c r="BB150" s="15">
        <v>3.8666999999999998</v>
      </c>
      <c r="BC150" s="17">
        <f t="shared" si="24"/>
        <v>1.4663275939743557E-2</v>
      </c>
    </row>
    <row r="151" spans="1:55" ht="15.5">
      <c r="A151" s="20"/>
      <c r="B151" s="259" t="s">
        <v>50</v>
      </c>
      <c r="C151" s="260"/>
      <c r="D151" s="29">
        <v>1</v>
      </c>
      <c r="E151" s="15">
        <v>0.16109999999999999</v>
      </c>
      <c r="F151" s="17">
        <f t="shared" si="17"/>
        <v>6.3168840783152467E-4</v>
      </c>
      <c r="H151" s="20"/>
      <c r="I151" s="259" t="s">
        <v>50</v>
      </c>
      <c r="J151" s="260"/>
      <c r="K151" s="29">
        <v>4</v>
      </c>
      <c r="L151" s="15">
        <v>0.186</v>
      </c>
      <c r="M151" s="17">
        <f t="shared" si="18"/>
        <v>6.408396791391525E-4</v>
      </c>
      <c r="O151" s="20"/>
      <c r="P151" s="154" t="s">
        <v>45</v>
      </c>
      <c r="Q151" s="233">
        <f t="shared" si="19"/>
        <v>7992.1302020000003</v>
      </c>
      <c r="R151" s="149">
        <v>22</v>
      </c>
      <c r="S151" s="150">
        <v>8.3299999999999999E-2</v>
      </c>
      <c r="T151" s="17">
        <f t="shared" si="16"/>
        <v>2.7118056979823251E-4</v>
      </c>
      <c r="V151" s="20"/>
      <c r="W151" s="259" t="s">
        <v>50</v>
      </c>
      <c r="X151" s="260"/>
      <c r="Y151" s="29">
        <v>4</v>
      </c>
      <c r="Z151" s="15">
        <v>0.1071</v>
      </c>
      <c r="AA151" s="17">
        <f t="shared" si="20"/>
        <v>4.1350888349126592E-4</v>
      </c>
      <c r="AC151" s="20"/>
      <c r="AD151" s="259" t="s">
        <v>50</v>
      </c>
      <c r="AE151" s="260"/>
      <c r="AF151" s="29">
        <v>23</v>
      </c>
      <c r="AG151" s="15">
        <v>0.42430000000000001</v>
      </c>
      <c r="AH151" s="17">
        <f t="shared" si="21"/>
        <v>1.5247463128306522E-3</v>
      </c>
      <c r="AJ151" s="20"/>
      <c r="AK151" s="259" t="s">
        <v>50</v>
      </c>
      <c r="AL151" s="260"/>
      <c r="AM151" s="29">
        <v>11</v>
      </c>
      <c r="AN151" s="15">
        <v>0.4345</v>
      </c>
      <c r="AO151" s="17">
        <f t="shared" si="22"/>
        <v>1.5322392663024791E-3</v>
      </c>
      <c r="AQ151" s="20"/>
      <c r="AR151" s="259" t="s">
        <v>50</v>
      </c>
      <c r="AS151" s="260"/>
      <c r="AT151" s="29">
        <v>5</v>
      </c>
      <c r="AU151" s="15">
        <v>0.1706</v>
      </c>
      <c r="AV151" s="17">
        <f t="shared" si="23"/>
        <v>5.9147697625597847E-4</v>
      </c>
      <c r="AX151" s="20"/>
      <c r="AY151" s="259" t="s">
        <v>50</v>
      </c>
      <c r="AZ151" s="260"/>
      <c r="BA151" s="29">
        <v>9</v>
      </c>
      <c r="BB151" s="15">
        <v>0.44869999999999999</v>
      </c>
      <c r="BC151" s="17">
        <f t="shared" si="24"/>
        <v>1.7015573781681884E-3</v>
      </c>
    </row>
    <row r="152" spans="1:55" ht="15.5">
      <c r="A152" s="20"/>
      <c r="B152" s="259" t="s">
        <v>51</v>
      </c>
      <c r="C152" s="260"/>
      <c r="D152" s="29">
        <v>2</v>
      </c>
      <c r="E152" s="15">
        <v>0.3221</v>
      </c>
      <c r="F152" s="17">
        <f t="shared" si="17"/>
        <v>1.2629847061609812E-3</v>
      </c>
      <c r="H152" s="20"/>
      <c r="I152" s="259" t="s">
        <v>51</v>
      </c>
      <c r="J152" s="260"/>
      <c r="K152" s="29">
        <v>10</v>
      </c>
      <c r="L152" s="15">
        <v>0.48380000000000001</v>
      </c>
      <c r="M152" s="17">
        <f t="shared" si="18"/>
        <v>1.6668722406856021E-3</v>
      </c>
      <c r="O152" s="20"/>
      <c r="P152" s="154" t="s">
        <v>15</v>
      </c>
      <c r="Q152" s="233">
        <f t="shared" si="19"/>
        <v>7109.4459539999998</v>
      </c>
      <c r="R152" s="149">
        <v>24</v>
      </c>
      <c r="S152" s="150">
        <v>7.4099999999999999E-2</v>
      </c>
      <c r="T152" s="17">
        <f t="shared" si="16"/>
        <v>2.4123025476649495E-4</v>
      </c>
      <c r="V152" s="20"/>
      <c r="W152" s="259" t="s">
        <v>51</v>
      </c>
      <c r="X152" s="260"/>
      <c r="Y152" s="29">
        <v>4</v>
      </c>
      <c r="Z152" s="15">
        <v>0.11799999999999999</v>
      </c>
      <c r="AA152" s="17">
        <f t="shared" si="20"/>
        <v>4.5559335436012486E-4</v>
      </c>
      <c r="AC152" s="20"/>
      <c r="AD152" s="259" t="s">
        <v>51</v>
      </c>
      <c r="AE152" s="260"/>
      <c r="AF152" s="29">
        <v>11</v>
      </c>
      <c r="AG152" s="15">
        <v>0.15390000000000001</v>
      </c>
      <c r="AH152" s="17">
        <f t="shared" si="21"/>
        <v>5.5304845049407823E-4</v>
      </c>
      <c r="AJ152" s="20"/>
      <c r="AK152" s="259" t="s">
        <v>51</v>
      </c>
      <c r="AL152" s="260"/>
      <c r="AM152" s="29">
        <v>5</v>
      </c>
      <c r="AN152" s="15">
        <v>0.2888</v>
      </c>
      <c r="AO152" s="17">
        <f t="shared" si="22"/>
        <v>1.0184365940348813E-3</v>
      </c>
      <c r="AQ152" s="20"/>
      <c r="AR152" s="259" t="s">
        <v>51</v>
      </c>
      <c r="AS152" s="260"/>
      <c r="AT152" s="29">
        <v>8</v>
      </c>
      <c r="AU152" s="15">
        <v>0.27179999999999999</v>
      </c>
      <c r="AV152" s="17">
        <f t="shared" si="23"/>
        <v>9.4234139593420249E-4</v>
      </c>
      <c r="AX152" s="20"/>
      <c r="AY152" s="259" t="s">
        <v>51</v>
      </c>
      <c r="AZ152" s="260"/>
      <c r="BA152" s="29">
        <v>4</v>
      </c>
      <c r="BB152" s="15">
        <v>0.20269999999999999</v>
      </c>
      <c r="BC152" s="17">
        <f t="shared" si="24"/>
        <v>7.6867769234386404E-4</v>
      </c>
    </row>
    <row r="153" spans="1:55" ht="15.5">
      <c r="A153" s="20"/>
      <c r="B153" s="259" t="s">
        <v>52</v>
      </c>
      <c r="C153" s="260"/>
      <c r="D153" s="29">
        <v>6</v>
      </c>
      <c r="E153" s="15">
        <v>0.96640000000000004</v>
      </c>
      <c r="F153" s="17">
        <f t="shared" si="17"/>
        <v>3.7893462279850122E-3</v>
      </c>
      <c r="H153" s="20"/>
      <c r="I153" s="259" t="s">
        <v>52</v>
      </c>
      <c r="J153" s="260"/>
      <c r="K153" s="29">
        <v>26</v>
      </c>
      <c r="L153" s="15">
        <v>1.2092000000000001</v>
      </c>
      <c r="M153" s="17">
        <f t="shared" si="18"/>
        <v>4.1661469893282971E-3</v>
      </c>
      <c r="O153" s="20"/>
      <c r="P153" s="154" t="s">
        <v>16</v>
      </c>
      <c r="Q153" s="233">
        <f t="shared" si="19"/>
        <v>6332.300040000001</v>
      </c>
      <c r="R153" s="149">
        <v>23</v>
      </c>
      <c r="S153" s="150">
        <v>6.6000000000000003E-2</v>
      </c>
      <c r="T153" s="17">
        <f t="shared" si="16"/>
        <v>2.1486095566246516E-4</v>
      </c>
      <c r="V153" s="20"/>
      <c r="W153" s="259" t="s">
        <v>52</v>
      </c>
      <c r="X153" s="260"/>
      <c r="Y153" s="29">
        <v>24</v>
      </c>
      <c r="Z153" s="15">
        <v>0.65369999999999995</v>
      </c>
      <c r="AA153" s="17">
        <f t="shared" si="20"/>
        <v>2.5239099639424883E-3</v>
      </c>
      <c r="AC153" s="20"/>
      <c r="AD153" s="259" t="s">
        <v>52</v>
      </c>
      <c r="AE153" s="260"/>
      <c r="AF153" s="29">
        <v>41</v>
      </c>
      <c r="AG153" s="15">
        <v>0.66859999999999997</v>
      </c>
      <c r="AH153" s="17">
        <f t="shared" si="21"/>
        <v>2.4026523326857742E-3</v>
      </c>
      <c r="AJ153" s="20"/>
      <c r="AK153" s="259" t="s">
        <v>52</v>
      </c>
      <c r="AL153" s="260"/>
      <c r="AM153" s="29">
        <v>18</v>
      </c>
      <c r="AN153" s="15">
        <v>1.2906</v>
      </c>
      <c r="AO153" s="17">
        <f t="shared" si="22"/>
        <v>4.5512266906558791E-3</v>
      </c>
      <c r="AQ153" s="20"/>
      <c r="AR153" s="259" t="s">
        <v>52</v>
      </c>
      <c r="AS153" s="260"/>
      <c r="AT153" s="29">
        <v>44</v>
      </c>
      <c r="AU153" s="15">
        <v>1.4386000000000001</v>
      </c>
      <c r="AV153" s="17">
        <f t="shared" si="23"/>
        <v>4.9876833413942008E-3</v>
      </c>
      <c r="AX153" s="20"/>
      <c r="AY153" s="259" t="s">
        <v>52</v>
      </c>
      <c r="AZ153" s="260"/>
      <c r="BA153" s="29">
        <v>24</v>
      </c>
      <c r="BB153" s="15">
        <v>1.2611000000000001</v>
      </c>
      <c r="BC153" s="17">
        <f t="shared" si="24"/>
        <v>4.7823356576953482E-3</v>
      </c>
    </row>
    <row r="154" spans="1:55" ht="15.5">
      <c r="A154" s="20"/>
      <c r="B154" s="259" t="s">
        <v>53</v>
      </c>
      <c r="C154" s="260"/>
      <c r="D154" s="29">
        <v>3</v>
      </c>
      <c r="E154" s="15">
        <v>0.48320000000000002</v>
      </c>
      <c r="F154" s="17">
        <f t="shared" si="17"/>
        <v>1.8946731139925061E-3</v>
      </c>
      <c r="H154" s="20"/>
      <c r="I154" s="259" t="s">
        <v>53</v>
      </c>
      <c r="J154" s="260"/>
      <c r="K154" s="29">
        <v>24</v>
      </c>
      <c r="L154" s="15">
        <v>1.0811999999999999</v>
      </c>
      <c r="M154" s="17">
        <f t="shared" si="18"/>
        <v>3.7251390380927509E-3</v>
      </c>
      <c r="O154" s="20"/>
      <c r="P154" s="154" t="s">
        <v>41</v>
      </c>
      <c r="Q154" s="233">
        <f t="shared" si="19"/>
        <v>6102.034584</v>
      </c>
      <c r="R154" s="149">
        <v>16</v>
      </c>
      <c r="S154" s="150">
        <v>6.3600000000000004E-2</v>
      </c>
      <c r="T154" s="17">
        <f t="shared" si="16"/>
        <v>2.0704783000201189E-4</v>
      </c>
      <c r="U154" s="17">
        <f>SUM(T153,T154,T155,T156,,T157)</f>
        <v>9.2129773412844907E-4</v>
      </c>
      <c r="V154" s="20"/>
      <c r="W154" s="259" t="s">
        <v>53</v>
      </c>
      <c r="X154" s="260"/>
      <c r="Y154" s="29">
        <v>27</v>
      </c>
      <c r="Z154" s="15">
        <v>0.72319999999999995</v>
      </c>
      <c r="AA154" s="17">
        <f t="shared" si="20"/>
        <v>2.7922467277393414E-3</v>
      </c>
      <c r="AC154" s="20"/>
      <c r="AD154" s="259" t="s">
        <v>53</v>
      </c>
      <c r="AE154" s="260"/>
      <c r="AF154" s="29">
        <v>29</v>
      </c>
      <c r="AG154" s="15">
        <v>0.43340000000000001</v>
      </c>
      <c r="AH154" s="17">
        <f t="shared" si="21"/>
        <v>1.5574476831977484E-3</v>
      </c>
      <c r="AJ154" s="20"/>
      <c r="AK154" s="259" t="s">
        <v>53</v>
      </c>
      <c r="AL154" s="260"/>
      <c r="AM154" s="29">
        <v>10</v>
      </c>
      <c r="AN154" s="15">
        <v>0.67449999999999999</v>
      </c>
      <c r="AO154" s="17">
        <f t="shared" si="22"/>
        <v>2.3785854663314664E-3</v>
      </c>
      <c r="AQ154" s="20"/>
      <c r="AR154" s="259" t="s">
        <v>53</v>
      </c>
      <c r="AS154" s="260"/>
      <c r="AT154" s="29">
        <v>32</v>
      </c>
      <c r="AU154" s="15">
        <v>1.1460999999999999</v>
      </c>
      <c r="AV154" s="17">
        <f t="shared" si="23"/>
        <v>3.9735742232530884E-3</v>
      </c>
      <c r="AX154" s="20"/>
      <c r="AY154" s="259" t="s">
        <v>53</v>
      </c>
      <c r="AZ154" s="260"/>
      <c r="BA154" s="29">
        <v>18</v>
      </c>
      <c r="BB154" s="15">
        <v>0.9395</v>
      </c>
      <c r="BC154" s="17">
        <f t="shared" si="24"/>
        <v>3.5627661172030604E-3</v>
      </c>
    </row>
    <row r="155" spans="1:55" ht="15.5">
      <c r="A155" s="20"/>
      <c r="B155" s="259" t="s">
        <v>54</v>
      </c>
      <c r="C155" s="260"/>
      <c r="D155" s="29">
        <v>1</v>
      </c>
      <c r="E155" s="15">
        <v>0.16109999999999999</v>
      </c>
      <c r="F155" s="17">
        <f t="shared" si="17"/>
        <v>6.3168840783152467E-4</v>
      </c>
      <c r="H155" s="20"/>
      <c r="I155" s="259" t="s">
        <v>54</v>
      </c>
      <c r="J155" s="260"/>
      <c r="K155" s="29">
        <v>3</v>
      </c>
      <c r="L155" s="15">
        <v>0.12920000000000001</v>
      </c>
      <c r="M155" s="17">
        <f t="shared" si="18"/>
        <v>4.4514240077837911E-4</v>
      </c>
      <c r="O155" s="20"/>
      <c r="P155" s="154" t="s">
        <v>27</v>
      </c>
      <c r="Q155" s="233">
        <f t="shared" si="19"/>
        <v>5775.8251879999998</v>
      </c>
      <c r="R155" s="149">
        <v>17</v>
      </c>
      <c r="S155" s="150">
        <v>6.0199999999999997E-2</v>
      </c>
      <c r="T155" s="17">
        <f t="shared" si="16"/>
        <v>1.959792353163697E-4</v>
      </c>
      <c r="V155" s="20"/>
      <c r="W155" s="259" t="s">
        <v>54</v>
      </c>
      <c r="X155" s="260"/>
      <c r="Y155" s="29">
        <v>1</v>
      </c>
      <c r="Z155" s="15">
        <v>2.6800000000000001E-2</v>
      </c>
      <c r="AA155" s="17">
        <f t="shared" si="20"/>
        <v>1.0347374488857075E-4</v>
      </c>
      <c r="AC155" s="20"/>
      <c r="AD155" s="259" t="s">
        <v>54</v>
      </c>
      <c r="AE155" s="260"/>
      <c r="AF155" s="29">
        <v>6</v>
      </c>
      <c r="AG155" s="15">
        <v>8.8800000000000004E-2</v>
      </c>
      <c r="AH155" s="17">
        <f t="shared" si="21"/>
        <v>3.1910787786792815E-4</v>
      </c>
      <c r="AJ155" s="20"/>
      <c r="AK155" s="259" t="s">
        <v>54</v>
      </c>
      <c r="AL155" s="260"/>
      <c r="AM155" s="29">
        <v>1</v>
      </c>
      <c r="AN155" s="15">
        <v>8.0399999999999999E-2</v>
      </c>
      <c r="AO155" s="17">
        <f t="shared" si="22"/>
        <v>2.8352597700971073E-4</v>
      </c>
      <c r="AQ155" s="20"/>
      <c r="AR155" s="259" t="s">
        <v>54</v>
      </c>
      <c r="AS155" s="260"/>
      <c r="AT155" s="29">
        <v>1</v>
      </c>
      <c r="AU155" s="15">
        <v>3.61E-2</v>
      </c>
      <c r="AV155" s="17">
        <f t="shared" si="23"/>
        <v>1.2516013389707398E-4</v>
      </c>
      <c r="AX155" s="20"/>
      <c r="AY155" s="259" t="s">
        <v>54</v>
      </c>
      <c r="AZ155" s="260"/>
      <c r="BA155" s="29">
        <v>5</v>
      </c>
      <c r="BB155" s="15">
        <v>0.28810000000000002</v>
      </c>
      <c r="BC155" s="17">
        <f t="shared" si="24"/>
        <v>1.0925310466910077E-3</v>
      </c>
    </row>
    <row r="156" spans="1:55" ht="15.5">
      <c r="A156" s="11"/>
      <c r="B156" s="259" t="s">
        <v>55</v>
      </c>
      <c r="C156" s="260"/>
      <c r="D156" s="29">
        <v>3</v>
      </c>
      <c r="E156" s="15">
        <v>0.48320000000000002</v>
      </c>
      <c r="F156" s="17">
        <f t="shared" si="17"/>
        <v>1.8946731139925061E-3</v>
      </c>
      <c r="H156" s="11"/>
      <c r="I156" s="259" t="s">
        <v>55</v>
      </c>
      <c r="J156" s="260"/>
      <c r="K156" s="29">
        <v>6</v>
      </c>
      <c r="L156" s="15">
        <v>0.3165</v>
      </c>
      <c r="M156" s="17">
        <f t="shared" si="18"/>
        <v>1.0904610669222677E-3</v>
      </c>
      <c r="O156" s="11"/>
      <c r="P156" s="154" t="s">
        <v>48</v>
      </c>
      <c r="Q156" s="233">
        <f t="shared" si="19"/>
        <v>5545.5597319999997</v>
      </c>
      <c r="R156" s="149">
        <v>16</v>
      </c>
      <c r="S156" s="150">
        <v>5.7799999999999997E-2</v>
      </c>
      <c r="T156" s="17">
        <f t="shared" si="16"/>
        <v>1.8816610965591643E-4</v>
      </c>
      <c r="V156" s="11"/>
      <c r="W156" s="259" t="s">
        <v>55</v>
      </c>
      <c r="X156" s="260"/>
      <c r="Y156" s="29">
        <v>6</v>
      </c>
      <c r="Z156" s="15">
        <v>0.16470000000000001</v>
      </c>
      <c r="AA156" s="17">
        <f t="shared" si="20"/>
        <v>6.3590021578908962E-4</v>
      </c>
      <c r="AC156" s="11"/>
      <c r="AD156" s="259" t="s">
        <v>55</v>
      </c>
      <c r="AE156" s="260"/>
      <c r="AF156" s="29">
        <v>13</v>
      </c>
      <c r="AG156" s="15">
        <v>0.19489999999999999</v>
      </c>
      <c r="AH156" s="17">
        <f t="shared" si="21"/>
        <v>7.0038429500517108E-4</v>
      </c>
      <c r="AJ156" s="11"/>
      <c r="AK156" s="259" t="s">
        <v>55</v>
      </c>
      <c r="AL156" s="260"/>
      <c r="AM156" s="29">
        <v>7</v>
      </c>
      <c r="AN156" s="15">
        <v>0.47949999999999998</v>
      </c>
      <c r="AO156" s="17">
        <f t="shared" si="22"/>
        <v>1.6909291788079141E-3</v>
      </c>
      <c r="AQ156" s="11"/>
      <c r="AR156" s="259" t="s">
        <v>55</v>
      </c>
      <c r="AS156" s="260"/>
      <c r="AT156" s="29">
        <v>25</v>
      </c>
      <c r="AU156" s="15">
        <v>0.3856</v>
      </c>
      <c r="AV156" s="17">
        <f t="shared" si="23"/>
        <v>1.3368905160861975E-3</v>
      </c>
      <c r="AX156" s="11"/>
      <c r="AY156" s="259" t="s">
        <v>55</v>
      </c>
      <c r="AZ156" s="260"/>
      <c r="BA156" s="29">
        <v>9</v>
      </c>
      <c r="BB156" s="15">
        <v>0.49080000000000001</v>
      </c>
      <c r="BC156" s="17">
        <f t="shared" si="24"/>
        <v>1.8612087390348718E-3</v>
      </c>
    </row>
    <row r="157" spans="1:55" ht="16" thickBot="1">
      <c r="A157" s="11"/>
      <c r="B157" s="261" t="s">
        <v>3</v>
      </c>
      <c r="C157" s="262"/>
      <c r="D157" s="32">
        <v>0</v>
      </c>
      <c r="E157" s="33">
        <v>0</v>
      </c>
      <c r="F157" s="17">
        <f t="shared" si="17"/>
        <v>0</v>
      </c>
      <c r="H157" s="11"/>
      <c r="I157" s="261" t="s">
        <v>3</v>
      </c>
      <c r="J157" s="262"/>
      <c r="K157" s="32">
        <v>27</v>
      </c>
      <c r="L157" s="33">
        <v>2.3849999999999998</v>
      </c>
      <c r="M157" s="17">
        <f t="shared" si="18"/>
        <v>8.2172184663810675E-3</v>
      </c>
      <c r="O157" s="11"/>
      <c r="P157" s="155" t="s">
        <v>17</v>
      </c>
      <c r="Q157" s="233">
        <f t="shared" si="19"/>
        <v>3396.4154760000001</v>
      </c>
      <c r="R157" s="151">
        <v>9</v>
      </c>
      <c r="S157" s="152">
        <v>3.5400000000000001E-2</v>
      </c>
      <c r="T157" s="17">
        <f t="shared" si="16"/>
        <v>1.1524360349168584E-4</v>
      </c>
      <c r="V157" s="11"/>
      <c r="W157" s="261" t="s">
        <v>3</v>
      </c>
      <c r="X157" s="262"/>
      <c r="Y157" s="32">
        <v>25</v>
      </c>
      <c r="Z157" s="33">
        <v>1.5737000000000001</v>
      </c>
      <c r="AA157" s="17">
        <f t="shared" si="20"/>
        <v>6.0759937436993946E-3</v>
      </c>
      <c r="AC157" s="11"/>
      <c r="AD157" s="261" t="s">
        <v>3</v>
      </c>
      <c r="AE157" s="262"/>
      <c r="AF157" s="32">
        <v>26</v>
      </c>
      <c r="AG157" s="33">
        <v>2.3096000000000001</v>
      </c>
      <c r="AH157" s="17">
        <f t="shared" si="21"/>
        <v>8.2996796703126898E-3</v>
      </c>
      <c r="AJ157" s="11"/>
      <c r="AK157" s="261" t="s">
        <v>3</v>
      </c>
      <c r="AL157" s="262"/>
      <c r="AM157" s="32">
        <v>20</v>
      </c>
      <c r="AN157" s="33">
        <v>2.5880000000000001</v>
      </c>
      <c r="AO157" s="17">
        <f t="shared" si="22"/>
        <v>9.1264331903125797E-3</v>
      </c>
      <c r="AQ157" s="11"/>
      <c r="AR157" s="261" t="s">
        <v>3</v>
      </c>
      <c r="AS157" s="262"/>
      <c r="AT157" s="32">
        <v>39</v>
      </c>
      <c r="AU157" s="33">
        <v>2.5265</v>
      </c>
      <c r="AV157" s="17">
        <f t="shared" si="23"/>
        <v>8.7594758529351089E-3</v>
      </c>
      <c r="AX157" s="11"/>
      <c r="AY157" s="261" t="s">
        <v>3</v>
      </c>
      <c r="AZ157" s="262"/>
      <c r="BA157" s="32">
        <v>26</v>
      </c>
      <c r="BB157" s="33">
        <v>1.8232999999999999</v>
      </c>
      <c r="BC157" s="17">
        <f t="shared" si="24"/>
        <v>6.9143070372499624E-3</v>
      </c>
    </row>
    <row r="158" spans="1:55" ht="16" thickTop="1">
      <c r="A158" s="34"/>
      <c r="B158" s="35" t="s">
        <v>56</v>
      </c>
      <c r="C158" s="36"/>
      <c r="D158" s="37" t="s">
        <v>57</v>
      </c>
      <c r="E158" s="38">
        <v>255.0308</v>
      </c>
      <c r="F158" s="17">
        <f t="shared" si="17"/>
        <v>1</v>
      </c>
      <c r="H158" s="34"/>
      <c r="I158" s="35" t="s">
        <v>56</v>
      </c>
      <c r="J158" s="36"/>
      <c r="K158" s="37" t="s">
        <v>57</v>
      </c>
      <c r="L158" s="38">
        <v>290.24419999999998</v>
      </c>
      <c r="M158" s="17">
        <f t="shared" si="18"/>
        <v>1</v>
      </c>
      <c r="O158" s="34"/>
      <c r="P158" s="35" t="s">
        <v>56</v>
      </c>
      <c r="Q158" s="36"/>
      <c r="R158" s="37" t="s">
        <v>57</v>
      </c>
      <c r="S158" s="38">
        <v>307.17540000000002</v>
      </c>
      <c r="T158" s="17">
        <f t="shared" ref="T158" si="25">S158/S$158</f>
        <v>1</v>
      </c>
      <c r="V158" s="34"/>
      <c r="W158" s="35" t="s">
        <v>56</v>
      </c>
      <c r="X158" s="36"/>
      <c r="Y158" s="37" t="s">
        <v>57</v>
      </c>
      <c r="Z158" s="38">
        <v>259.00290000000001</v>
      </c>
      <c r="AA158" s="17">
        <f t="shared" si="20"/>
        <v>1</v>
      </c>
      <c r="AC158" s="34"/>
      <c r="AD158" s="35" t="s">
        <v>56</v>
      </c>
      <c r="AE158" s="36"/>
      <c r="AF158" s="37" t="s">
        <v>57</v>
      </c>
      <c r="AG158" s="38">
        <v>278.2758</v>
      </c>
      <c r="AH158" s="17">
        <f t="shared" si="21"/>
        <v>1</v>
      </c>
      <c r="AJ158" s="34"/>
      <c r="AK158" s="35" t="s">
        <v>56</v>
      </c>
      <c r="AL158" s="36"/>
      <c r="AM158" s="37" t="s">
        <v>57</v>
      </c>
      <c r="AN158" s="38">
        <v>283.57190000000003</v>
      </c>
      <c r="AO158" s="17">
        <f t="shared" si="22"/>
        <v>1</v>
      </c>
      <c r="AQ158" s="34"/>
      <c r="AR158" s="35" t="s">
        <v>56</v>
      </c>
      <c r="AS158" s="36"/>
      <c r="AT158" s="37" t="s">
        <v>57</v>
      </c>
      <c r="AU158" s="38">
        <v>288.43049999999999</v>
      </c>
      <c r="AV158" s="17">
        <f t="shared" si="23"/>
        <v>1</v>
      </c>
      <c r="AX158" s="34"/>
      <c r="AY158" s="35" t="s">
        <v>56</v>
      </c>
      <c r="AZ158" s="36"/>
      <c r="BA158" s="37" t="s">
        <v>57</v>
      </c>
      <c r="BB158" s="38">
        <v>263.69959999999998</v>
      </c>
      <c r="BC158" s="17">
        <f t="shared" si="24"/>
        <v>1</v>
      </c>
    </row>
    <row r="159" spans="1:55">
      <c r="C159">
        <f>SUMSQ(F111:F157)</f>
        <v>0.15700217690559981</v>
      </c>
      <c r="J159">
        <f>SUMSQ(M111:M157)</f>
        <v>0.14140445228981308</v>
      </c>
      <c r="Q159">
        <f>SUMSQ(T111:T157)</f>
        <v>0.12243822564551946</v>
      </c>
      <c r="X159">
        <f>SUMSQ(AA111:AA157)</f>
        <v>0.14079154048305528</v>
      </c>
      <c r="AE159">
        <f>SUMSQ(AH111:AH157)</f>
        <v>0.13008489490227479</v>
      </c>
      <c r="AL159">
        <f>SUMSQ(AO111:AO157)</f>
        <v>0.12972399935175064</v>
      </c>
      <c r="AS159">
        <f>SUMSQ(AV111:AV157)</f>
        <v>0.13012432958570549</v>
      </c>
      <c r="AZ159">
        <f>SUMSQ(BC111:BC157)</f>
        <v>0.13068593239857967</v>
      </c>
    </row>
    <row r="161" spans="1:5">
      <c r="E161" s="137"/>
    </row>
    <row r="162" spans="1:5" ht="18">
      <c r="A162" t="s">
        <v>67</v>
      </c>
      <c r="B162" t="s">
        <v>163</v>
      </c>
      <c r="E162" s="40" t="s">
        <v>141</v>
      </c>
    </row>
    <row r="163" spans="1:5" ht="28">
      <c r="A163" s="94">
        <v>2011</v>
      </c>
      <c r="B163">
        <v>0.13668118226265261</v>
      </c>
      <c r="D163" s="94" t="s">
        <v>164</v>
      </c>
      <c r="E163" s="50">
        <v>0.15700217690559981</v>
      </c>
    </row>
    <row r="164" spans="1:5" ht="28">
      <c r="A164" s="94">
        <v>2012</v>
      </c>
      <c r="B164">
        <v>0.12693046317474072</v>
      </c>
      <c r="D164" s="94" t="s">
        <v>165</v>
      </c>
      <c r="E164" s="50">
        <v>0.14140445228981308</v>
      </c>
    </row>
    <row r="165" spans="1:5" ht="28">
      <c r="A165" s="94">
        <v>2013</v>
      </c>
      <c r="B165">
        <v>0.12524960789745709</v>
      </c>
      <c r="D165" s="94" t="s">
        <v>166</v>
      </c>
      <c r="E165" s="50">
        <v>0.14079154048305528</v>
      </c>
    </row>
    <row r="166" spans="1:5">
      <c r="A166" s="94">
        <v>2014</v>
      </c>
      <c r="B166">
        <v>0.12454976088399283</v>
      </c>
      <c r="D166" s="94" t="s">
        <v>167</v>
      </c>
      <c r="E166" s="50">
        <v>0.13008489490227479</v>
      </c>
    </row>
    <row r="167" spans="1:5">
      <c r="A167" s="94">
        <v>2015</v>
      </c>
      <c r="B167">
        <v>0.12142466792493939</v>
      </c>
      <c r="D167" s="94" t="s">
        <v>168</v>
      </c>
      <c r="E167" s="50">
        <v>0.12972399935175064</v>
      </c>
    </row>
    <row r="168" spans="1:5">
      <c r="A168" s="94">
        <v>2016</v>
      </c>
      <c r="B168">
        <v>0.12002122192253553</v>
      </c>
      <c r="D168" s="94" t="s">
        <v>169</v>
      </c>
      <c r="E168" s="50">
        <v>0.13012432958570549</v>
      </c>
    </row>
    <row r="169" spans="1:5">
      <c r="A169" s="94">
        <v>2017</v>
      </c>
      <c r="B169">
        <v>0.11992679866396684</v>
      </c>
      <c r="D169" s="94" t="s">
        <v>170</v>
      </c>
      <c r="E169" s="50">
        <v>0.13068593239857967</v>
      </c>
    </row>
    <row r="170" spans="1:5">
      <c r="A170" s="94">
        <v>2018</v>
      </c>
      <c r="B170">
        <v>0.12213033336444461</v>
      </c>
      <c r="D170" s="94" t="s">
        <v>171</v>
      </c>
      <c r="E170" s="50">
        <v>0.12260595557619318</v>
      </c>
    </row>
    <row r="171" spans="1:5">
      <c r="A171" s="94">
        <v>2019</v>
      </c>
      <c r="B171">
        <v>0.12243822564551951</v>
      </c>
      <c r="D171" s="94" t="s">
        <v>172</v>
      </c>
      <c r="E171" s="50">
        <v>0.12631044998846697</v>
      </c>
    </row>
    <row r="172" spans="1:5">
      <c r="A172" s="94">
        <v>2020</v>
      </c>
      <c r="D172" s="94" t="s">
        <v>316</v>
      </c>
      <c r="E172" s="50">
        <v>0.12738841614959606</v>
      </c>
    </row>
    <row r="173" spans="1:5">
      <c r="A173" s="94">
        <v>2021</v>
      </c>
      <c r="D173" s="94" t="s">
        <v>317</v>
      </c>
      <c r="E173" s="50">
        <v>0.12347288171189919</v>
      </c>
    </row>
    <row r="174" spans="1:5">
      <c r="A174" s="94">
        <v>2022</v>
      </c>
    </row>
    <row r="175" spans="1:5">
      <c r="A175" s="94">
        <v>2023</v>
      </c>
      <c r="B175">
        <v>0.14234840116410116</v>
      </c>
    </row>
    <row r="176" spans="1:5">
      <c r="A176" s="94">
        <v>2024</v>
      </c>
      <c r="B176">
        <v>0.12959378304896327</v>
      </c>
    </row>
    <row r="177" spans="1:2">
      <c r="A177" s="94">
        <v>2025</v>
      </c>
      <c r="B177">
        <v>0.12460308870564354</v>
      </c>
    </row>
    <row r="194" spans="1:53">
      <c r="F194" s="17"/>
    </row>
    <row r="195" spans="1:53">
      <c r="A195" s="263">
        <v>2011</v>
      </c>
      <c r="B195" s="264"/>
      <c r="C195" s="52" t="s">
        <v>5</v>
      </c>
      <c r="D195" s="8"/>
      <c r="G195" s="263">
        <v>2012</v>
      </c>
      <c r="H195" s="264"/>
      <c r="I195" s="265"/>
      <c r="J195" s="52" t="s">
        <v>5</v>
      </c>
      <c r="K195" s="8"/>
      <c r="N195" s="263">
        <v>2013</v>
      </c>
      <c r="O195" s="264"/>
      <c r="P195" s="52" t="s">
        <v>5</v>
      </c>
      <c r="Q195" s="8"/>
      <c r="T195" s="263">
        <v>2014</v>
      </c>
      <c r="U195" s="264"/>
      <c r="V195" s="265"/>
      <c r="W195" s="52" t="s">
        <v>5</v>
      </c>
      <c r="X195" s="8"/>
      <c r="AA195" s="263">
        <v>2015</v>
      </c>
      <c r="AB195" s="264"/>
      <c r="AC195" s="265"/>
      <c r="AD195" s="52" t="s">
        <v>5</v>
      </c>
      <c r="AE195" s="8"/>
      <c r="AH195" s="274">
        <v>2016</v>
      </c>
      <c r="AI195" s="275"/>
      <c r="AJ195" s="276"/>
      <c r="AK195" s="65" t="s">
        <v>80</v>
      </c>
      <c r="AL195" s="66"/>
      <c r="AO195" s="280">
        <v>2017</v>
      </c>
      <c r="AP195" s="281"/>
      <c r="AQ195" s="282"/>
      <c r="AR195" s="95" t="s">
        <v>80</v>
      </c>
      <c r="AS195" s="96"/>
      <c r="AV195" s="274">
        <v>2018</v>
      </c>
      <c r="AW195" s="275"/>
      <c r="AX195" s="276"/>
      <c r="AY195" s="113" t="s">
        <v>80</v>
      </c>
      <c r="AZ195" s="117"/>
    </row>
    <row r="196" spans="1:53">
      <c r="A196" s="266"/>
      <c r="B196" s="267"/>
      <c r="C196" s="53" t="s">
        <v>132</v>
      </c>
      <c r="D196" s="82" t="s">
        <v>134</v>
      </c>
      <c r="G196" s="266"/>
      <c r="H196" s="267"/>
      <c r="I196" s="268"/>
      <c r="J196" s="53" t="s">
        <v>132</v>
      </c>
      <c r="K196" s="82" t="s">
        <v>9</v>
      </c>
      <c r="N196" s="266"/>
      <c r="O196" s="267"/>
      <c r="P196" s="53" t="s">
        <v>132</v>
      </c>
      <c r="Q196" s="82" t="s">
        <v>9</v>
      </c>
      <c r="T196" s="266"/>
      <c r="U196" s="267"/>
      <c r="V196" s="268"/>
      <c r="W196" s="53" t="s">
        <v>77</v>
      </c>
      <c r="X196" s="18" t="s">
        <v>9</v>
      </c>
      <c r="AA196" s="266"/>
      <c r="AB196" s="267"/>
      <c r="AC196" s="268"/>
      <c r="AD196" s="53" t="s">
        <v>77</v>
      </c>
      <c r="AE196" s="18" t="s">
        <v>9</v>
      </c>
      <c r="AF196" t="s">
        <v>58</v>
      </c>
      <c r="AH196" s="277"/>
      <c r="AI196" s="278"/>
      <c r="AJ196" s="279"/>
      <c r="AK196" s="67" t="s">
        <v>81</v>
      </c>
      <c r="AL196" s="68" t="s">
        <v>82</v>
      </c>
      <c r="AO196" s="283"/>
      <c r="AP196" s="284"/>
      <c r="AQ196" s="285"/>
      <c r="AR196" s="99" t="s">
        <v>8</v>
      </c>
      <c r="AS196" s="98" t="s">
        <v>135</v>
      </c>
      <c r="AV196" s="277"/>
      <c r="AW196" s="278"/>
      <c r="AX196" s="279"/>
      <c r="AY196" s="118" t="s">
        <v>8</v>
      </c>
      <c r="AZ196" s="119" t="s">
        <v>82</v>
      </c>
    </row>
    <row r="197" spans="1:53" ht="16.5">
      <c r="A197" s="52" t="s">
        <v>132</v>
      </c>
      <c r="B197" s="7"/>
      <c r="C197" s="83">
        <v>1460</v>
      </c>
      <c r="D197" s="10">
        <v>100</v>
      </c>
      <c r="E197">
        <v>1043246</v>
      </c>
      <c r="G197" s="52" t="s">
        <v>132</v>
      </c>
      <c r="H197" s="7"/>
      <c r="I197" s="7"/>
      <c r="J197" s="83">
        <v>2041</v>
      </c>
      <c r="K197" s="10">
        <v>100</v>
      </c>
      <c r="L197">
        <v>1425100</v>
      </c>
      <c r="N197" s="52" t="s">
        <v>132</v>
      </c>
      <c r="O197" s="7"/>
      <c r="P197" s="83">
        <v>1519</v>
      </c>
      <c r="Q197" s="10">
        <v>100</v>
      </c>
      <c r="R197">
        <v>1314437</v>
      </c>
      <c r="T197" s="52" t="s">
        <v>131</v>
      </c>
      <c r="U197" s="7"/>
      <c r="V197" s="8"/>
      <c r="W197" s="54">
        <v>3764</v>
      </c>
      <c r="X197" s="55">
        <v>335.91522624016528</v>
      </c>
      <c r="Y197">
        <v>2409158</v>
      </c>
      <c r="AA197" s="64" t="s">
        <v>78</v>
      </c>
      <c r="AB197" s="7"/>
      <c r="AC197" s="8"/>
      <c r="AD197" s="54">
        <v>4391</v>
      </c>
      <c r="AE197" s="55">
        <v>362.49227625344446</v>
      </c>
      <c r="AF197">
        <v>4993689</v>
      </c>
      <c r="AH197" s="65" t="s">
        <v>83</v>
      </c>
      <c r="AI197" s="69"/>
      <c r="AJ197" s="66"/>
      <c r="AK197" s="70">
        <v>4618</v>
      </c>
      <c r="AL197" s="71">
        <v>341.12049189847761</v>
      </c>
      <c r="AM197">
        <v>6373564</v>
      </c>
      <c r="AO197" s="95" t="s">
        <v>83</v>
      </c>
      <c r="AP197" s="97"/>
      <c r="AQ197" s="96"/>
      <c r="AR197" s="100">
        <v>4769</v>
      </c>
      <c r="AS197" s="108">
        <v>311.2769008354424</v>
      </c>
      <c r="AT197">
        <v>7355818</v>
      </c>
      <c r="AV197" s="286" t="s">
        <v>136</v>
      </c>
      <c r="AW197" s="287"/>
      <c r="AX197" s="288"/>
      <c r="AY197" s="107">
        <v>18751</v>
      </c>
      <c r="AZ197" s="116">
        <v>100</v>
      </c>
      <c r="BA197">
        <v>8380034</v>
      </c>
    </row>
    <row r="198" spans="1:53" ht="15.5">
      <c r="A198" s="26" t="s">
        <v>133</v>
      </c>
      <c r="B198" s="26" t="s">
        <v>22</v>
      </c>
      <c r="C198" s="85">
        <v>1085</v>
      </c>
      <c r="D198" s="86">
        <v>75.005435416111979</v>
      </c>
      <c r="E198" s="17">
        <f t="shared" ref="E198:E244" si="26">D198/D$245</f>
        <v>0.225735391086481</v>
      </c>
      <c r="F198">
        <f>D198*E$197/100</f>
        <v>782491.2047611716</v>
      </c>
      <c r="G198" s="26" t="s">
        <v>133</v>
      </c>
      <c r="H198" s="26" t="s">
        <v>22</v>
      </c>
      <c r="I198" s="84"/>
      <c r="J198" s="85">
        <v>1440</v>
      </c>
      <c r="K198" s="86">
        <v>71.344897868545047</v>
      </c>
      <c r="L198" s="17">
        <f t="shared" ref="L198:L244" si="27">K198/K$245</f>
        <v>0.21886865669770703</v>
      </c>
      <c r="M198">
        <f>K198*L$197/100</f>
        <v>1016736.1395246355</v>
      </c>
      <c r="N198" s="26" t="s">
        <v>133</v>
      </c>
      <c r="O198" s="26" t="s">
        <v>22</v>
      </c>
      <c r="P198" s="85">
        <v>1022</v>
      </c>
      <c r="Q198" s="86">
        <v>68.028461289320532</v>
      </c>
      <c r="R198" s="17">
        <f t="shared" ref="R198:R244" si="28">Q198/Q$245</f>
        <v>0.21013829199563239</v>
      </c>
      <c r="S198">
        <f>Q198*R$197/100</f>
        <v>894191.26571750606</v>
      </c>
      <c r="T198" s="26" t="s">
        <v>10</v>
      </c>
      <c r="U198" s="140" t="s">
        <v>22</v>
      </c>
      <c r="V198" s="234">
        <f>X198*$Y$197/100</f>
        <v>1790580.7011467547</v>
      </c>
      <c r="W198" s="57">
        <v>2792</v>
      </c>
      <c r="X198" s="58">
        <v>74.323921517258498</v>
      </c>
      <c r="Y198" s="17">
        <f t="shared" ref="Y198:Y244" si="29">X198/X$245</f>
        <v>0.2212579713910319</v>
      </c>
      <c r="AA198" s="26" t="s">
        <v>10</v>
      </c>
      <c r="AB198" s="56" t="s">
        <v>22</v>
      </c>
      <c r="AC198" s="234">
        <f>AE198*$AF$197/100</f>
        <v>3514940.7173617668</v>
      </c>
      <c r="AD198" s="57">
        <v>3076</v>
      </c>
      <c r="AE198" s="58">
        <v>70.387657648719554</v>
      </c>
      <c r="AF198" s="17">
        <f t="shared" ref="AF198:AF244" si="30">AE198/AE$245</f>
        <v>0.19417698599323113</v>
      </c>
      <c r="AH198" s="72" t="s">
        <v>84</v>
      </c>
      <c r="AI198" s="91" t="s">
        <v>36</v>
      </c>
      <c r="AJ198" s="234">
        <f>AL198*$AM$197/100</f>
        <v>4369414.4415399106</v>
      </c>
      <c r="AK198" s="73">
        <v>3150</v>
      </c>
      <c r="AL198" s="74">
        <v>68.555276789248694</v>
      </c>
      <c r="AM198" s="17">
        <f t="shared" ref="AM198:AM244" si="31">AL198/AL$245</f>
        <v>0.2009708546317755</v>
      </c>
      <c r="AO198" s="101" t="s">
        <v>84</v>
      </c>
      <c r="AP198" s="142" t="s">
        <v>36</v>
      </c>
      <c r="AQ198" s="234">
        <f>AS198*$AT$197/100</f>
        <v>4708041.5896023419</v>
      </c>
      <c r="AR198" s="102">
        <v>3037</v>
      </c>
      <c r="AS198" s="109">
        <v>64.004324054814049</v>
      </c>
      <c r="AT198" s="17">
        <f t="shared" ref="AT198:AT244" si="32">AS198/AS$245</f>
        <v>0.20561861122052918</v>
      </c>
      <c r="AV198" s="72" t="s">
        <v>84</v>
      </c>
      <c r="AW198" s="145" t="s">
        <v>36</v>
      </c>
      <c r="AX198" s="234">
        <f>AZ198*$BA$197/100</f>
        <v>5160491.9774719998</v>
      </c>
      <c r="AY198" s="120">
        <v>11139</v>
      </c>
      <c r="AZ198" s="121">
        <v>61.580800000000004</v>
      </c>
      <c r="BA198" s="17">
        <f t="shared" ref="BA198:BA244" si="33">AZ198/AZ$245</f>
        <v>0.20565596655044824</v>
      </c>
    </row>
    <row r="199" spans="1:53" ht="15.5">
      <c r="A199" s="20" t="s">
        <v>11</v>
      </c>
      <c r="B199" s="20" t="s">
        <v>36</v>
      </c>
      <c r="C199" s="22">
        <v>1013</v>
      </c>
      <c r="D199" s="87">
        <v>69.708616920292229</v>
      </c>
      <c r="E199" s="17">
        <f t="shared" si="26"/>
        <v>0.20979415445430044</v>
      </c>
      <c r="F199">
        <f t="shared" ref="F199:F214" si="34">D199*E$197/100</f>
        <v>727232.35767627181</v>
      </c>
      <c r="G199" s="20" t="s">
        <v>11</v>
      </c>
      <c r="H199" s="20" t="s">
        <v>36</v>
      </c>
      <c r="I199" s="21"/>
      <c r="J199" s="22">
        <v>1281</v>
      </c>
      <c r="K199" s="87">
        <v>63.134873271590976</v>
      </c>
      <c r="L199" s="17">
        <f t="shared" si="27"/>
        <v>0.19368231389431076</v>
      </c>
      <c r="M199">
        <f t="shared" ref="M199:M224" si="35">K199*L$197/100</f>
        <v>899735.07899344293</v>
      </c>
      <c r="N199" s="20" t="s">
        <v>11</v>
      </c>
      <c r="O199" s="20" t="s">
        <v>36</v>
      </c>
      <c r="P199" s="22">
        <v>942</v>
      </c>
      <c r="Q199" s="87">
        <v>61.882908287392482</v>
      </c>
      <c r="R199" s="17">
        <f t="shared" si="28"/>
        <v>0.19115482556528812</v>
      </c>
      <c r="S199">
        <f>Q199*R$197/100</f>
        <v>813411.84320555313</v>
      </c>
      <c r="T199" s="20" t="s">
        <v>11</v>
      </c>
      <c r="U199" s="138" t="s">
        <v>36</v>
      </c>
      <c r="V199" s="234">
        <f t="shared" ref="V199:V244" si="36">X199*$Y$197/100</f>
        <v>1432188.4882207229</v>
      </c>
      <c r="W199" s="60">
        <v>2209</v>
      </c>
      <c r="X199" s="23">
        <v>59.447677911565911</v>
      </c>
      <c r="Y199" s="17">
        <f t="shared" si="29"/>
        <v>0.17697226343965522</v>
      </c>
      <c r="AA199" s="20" t="s">
        <v>11</v>
      </c>
      <c r="AB199" s="59" t="s">
        <v>36</v>
      </c>
      <c r="AC199" s="234">
        <f t="shared" ref="AC199:AC244" si="37">AE199*$AF$197/100</f>
        <v>3251346.9441105397</v>
      </c>
      <c r="AD199" s="60">
        <v>2839</v>
      </c>
      <c r="AE199" s="23">
        <v>65.109119612986305</v>
      </c>
      <c r="AF199" s="17">
        <f t="shared" si="30"/>
        <v>0.1796151914902149</v>
      </c>
      <c r="AH199" s="75" t="s">
        <v>86</v>
      </c>
      <c r="AI199" s="92" t="s">
        <v>98</v>
      </c>
      <c r="AJ199" s="234">
        <f t="shared" ref="AJ199:AJ244" si="38">AL199*$AM$197/100</f>
        <v>3805328.5970910364</v>
      </c>
      <c r="AK199" s="76">
        <v>2734</v>
      </c>
      <c r="AL199" s="77">
        <v>59.70487779037029</v>
      </c>
      <c r="AM199" s="17">
        <f t="shared" si="31"/>
        <v>0.17502577302843281</v>
      </c>
      <c r="AO199" s="103" t="s">
        <v>86</v>
      </c>
      <c r="AP199" s="141" t="s">
        <v>98</v>
      </c>
      <c r="AQ199" s="234">
        <f t="shared" ref="AQ199:AQ244" si="39">AS199*$AT$197/100</f>
        <v>4109482.9609515504</v>
      </c>
      <c r="AR199" s="104">
        <v>2658</v>
      </c>
      <c r="AS199" s="110">
        <v>55.867110373741582</v>
      </c>
      <c r="AT199" s="17">
        <f t="shared" si="32"/>
        <v>0.17947721216639817</v>
      </c>
      <c r="AV199" s="75" t="s">
        <v>86</v>
      </c>
      <c r="AW199" s="144" t="s">
        <v>98</v>
      </c>
      <c r="AX199" s="234">
        <f t="shared" ref="AX199:AX244" si="40">AZ199*$BA$197/100</f>
        <v>4428688.748354</v>
      </c>
      <c r="AY199" s="122">
        <v>11373</v>
      </c>
      <c r="AZ199" s="123">
        <v>52.848099999999995</v>
      </c>
      <c r="BA199" s="17">
        <f t="shared" si="33"/>
        <v>0.17649213855381454</v>
      </c>
    </row>
    <row r="200" spans="1:53" ht="15.5">
      <c r="A200" s="20"/>
      <c r="B200" s="20" t="s">
        <v>35</v>
      </c>
      <c r="C200" s="22">
        <v>547</v>
      </c>
      <c r="D200" s="87">
        <v>37.531647984960017</v>
      </c>
      <c r="E200" s="17">
        <f t="shared" si="26"/>
        <v>0.11295476373149833</v>
      </c>
      <c r="F200">
        <f t="shared" si="34"/>
        <v>391547.41633717599</v>
      </c>
      <c r="G200" s="20"/>
      <c r="H200" s="20" t="s">
        <v>35</v>
      </c>
      <c r="I200" s="21"/>
      <c r="J200" s="22">
        <v>738</v>
      </c>
      <c r="K200" s="87">
        <v>36.086500409459532</v>
      </c>
      <c r="L200" s="17">
        <f t="shared" si="27"/>
        <v>0.11070453677139355</v>
      </c>
      <c r="M200">
        <f t="shared" si="35"/>
        <v>514268.71733520774</v>
      </c>
      <c r="N200" s="20"/>
      <c r="O200" s="20" t="s">
        <v>35</v>
      </c>
      <c r="P200" s="22">
        <v>675</v>
      </c>
      <c r="Q200" s="87">
        <v>44.219220814093937</v>
      </c>
      <c r="R200" s="17">
        <f t="shared" si="28"/>
        <v>0.13659211687491377</v>
      </c>
      <c r="S200">
        <f t="shared" ref="S200:S224" si="41">Q200*R$197/100</f>
        <v>581233.79949215194</v>
      </c>
      <c r="T200" s="20"/>
      <c r="U200" s="138" t="s">
        <v>35</v>
      </c>
      <c r="V200" s="234">
        <f t="shared" si="36"/>
        <v>1049673.3710188514</v>
      </c>
      <c r="W200" s="60">
        <v>1618</v>
      </c>
      <c r="X200" s="23">
        <v>43.570134089123727</v>
      </c>
      <c r="Y200" s="17">
        <f t="shared" si="29"/>
        <v>0.12970574325193854</v>
      </c>
      <c r="AA200" s="20"/>
      <c r="AB200" s="59" t="s">
        <v>21</v>
      </c>
      <c r="AC200" s="234">
        <f t="shared" si="37"/>
        <v>2645795.0355528458</v>
      </c>
      <c r="AD200" s="60">
        <v>2334</v>
      </c>
      <c r="AE200" s="23">
        <v>52.982775570381847</v>
      </c>
      <c r="AF200" s="17">
        <f t="shared" si="30"/>
        <v>0.14616249515158711</v>
      </c>
      <c r="AH200" s="75"/>
      <c r="AI200" s="92" t="s">
        <v>111</v>
      </c>
      <c r="AJ200" s="234">
        <f t="shared" si="38"/>
        <v>3157559.3893383257</v>
      </c>
      <c r="AK200" s="76">
        <v>2276</v>
      </c>
      <c r="AL200" s="77">
        <v>49.541502828532451</v>
      </c>
      <c r="AM200" s="17">
        <f t="shared" si="31"/>
        <v>0.14523168207460466</v>
      </c>
      <c r="AO200" s="103"/>
      <c r="AP200" s="141" t="s">
        <v>111</v>
      </c>
      <c r="AQ200" s="234">
        <f t="shared" si="39"/>
        <v>3106897.6461442951</v>
      </c>
      <c r="AR200" s="104">
        <v>2005</v>
      </c>
      <c r="AS200" s="110">
        <v>42.237282735166851</v>
      </c>
      <c r="AT200" s="17">
        <f t="shared" si="32"/>
        <v>0.13569038570419248</v>
      </c>
      <c r="AV200" s="75" t="s">
        <v>137</v>
      </c>
      <c r="AW200" s="144" t="s">
        <v>111</v>
      </c>
      <c r="AX200" s="234">
        <f t="shared" si="40"/>
        <v>3709254.4494200004</v>
      </c>
      <c r="AY200" s="122">
        <v>8124</v>
      </c>
      <c r="AZ200" s="123">
        <v>44.263000000000005</v>
      </c>
      <c r="BA200" s="17">
        <f t="shared" si="33"/>
        <v>0.14782123725938104</v>
      </c>
    </row>
    <row r="201" spans="1:53" ht="15.5">
      <c r="A201" s="20"/>
      <c r="B201" s="20" t="s">
        <v>32</v>
      </c>
      <c r="C201" s="22">
        <v>465</v>
      </c>
      <c r="D201" s="87">
        <v>32.194869868320424</v>
      </c>
      <c r="E201" s="17">
        <f t="shared" si="26"/>
        <v>9.6893265139855869E-2</v>
      </c>
      <c r="F201">
        <f t="shared" si="34"/>
        <v>335871.69210645813</v>
      </c>
      <c r="G201" s="20"/>
      <c r="H201" s="20" t="s">
        <v>32</v>
      </c>
      <c r="I201" s="21"/>
      <c r="J201" s="22">
        <v>566</v>
      </c>
      <c r="K201" s="87">
        <v>28.403889776763513</v>
      </c>
      <c r="L201" s="17">
        <f t="shared" si="27"/>
        <v>8.7136170716572398E-2</v>
      </c>
      <c r="M201">
        <f t="shared" si="35"/>
        <v>404783.83320865681</v>
      </c>
      <c r="N201" s="20"/>
      <c r="O201" s="20" t="s">
        <v>23</v>
      </c>
      <c r="P201" s="22">
        <v>401</v>
      </c>
      <c r="Q201" s="87">
        <v>27.082083285211489</v>
      </c>
      <c r="R201" s="17">
        <f t="shared" si="28"/>
        <v>8.3655908385674563E-2</v>
      </c>
      <c r="S201">
        <f t="shared" si="41"/>
        <v>355976.92307163536</v>
      </c>
      <c r="T201" s="20"/>
      <c r="U201" s="138" t="s">
        <v>32</v>
      </c>
      <c r="V201" s="234">
        <f t="shared" si="36"/>
        <v>708469.03010782378</v>
      </c>
      <c r="W201" s="60">
        <v>1081</v>
      </c>
      <c r="X201" s="23">
        <v>29.407329453187536</v>
      </c>
      <c r="Y201" s="17">
        <f t="shared" si="29"/>
        <v>8.7543901425184367E-2</v>
      </c>
      <c r="AA201" s="20"/>
      <c r="AB201" s="59" t="s">
        <v>35</v>
      </c>
      <c r="AC201" s="234">
        <f t="shared" si="37"/>
        <v>2222563.8865227108</v>
      </c>
      <c r="AD201" s="60">
        <v>1945</v>
      </c>
      <c r="AE201" s="23">
        <v>44.507455040205969</v>
      </c>
      <c r="AF201" s="17">
        <f t="shared" si="30"/>
        <v>0.12278180241580541</v>
      </c>
      <c r="AH201" s="75"/>
      <c r="AI201" s="92" t="s">
        <v>97</v>
      </c>
      <c r="AJ201" s="234">
        <f t="shared" si="38"/>
        <v>2580955.5505098845</v>
      </c>
      <c r="AK201" s="76">
        <v>1851</v>
      </c>
      <c r="AL201" s="77">
        <v>40.494698892329069</v>
      </c>
      <c r="AM201" s="17">
        <f t="shared" si="31"/>
        <v>0.11871083635861102</v>
      </c>
      <c r="AO201" s="103"/>
      <c r="AP201" s="141" t="s">
        <v>97</v>
      </c>
      <c r="AQ201" s="234">
        <f t="shared" si="39"/>
        <v>2659650.1185811581</v>
      </c>
      <c r="AR201" s="104">
        <v>1706</v>
      </c>
      <c r="AS201" s="110">
        <v>36.157095221512527</v>
      </c>
      <c r="AT201" s="17">
        <f t="shared" si="32"/>
        <v>0.11615733491457209</v>
      </c>
      <c r="AV201" s="75"/>
      <c r="AW201" s="144" t="s">
        <v>97</v>
      </c>
      <c r="AX201" s="234">
        <f t="shared" si="40"/>
        <v>2887181.4940539999</v>
      </c>
      <c r="AY201" s="122">
        <v>6309</v>
      </c>
      <c r="AZ201" s="123">
        <v>34.453099999999999</v>
      </c>
      <c r="BA201" s="17">
        <f t="shared" si="33"/>
        <v>0.11505997942799132</v>
      </c>
    </row>
    <row r="202" spans="1:53" ht="15.5">
      <c r="A202" s="20"/>
      <c r="B202" s="20" t="s">
        <v>23</v>
      </c>
      <c r="C202" s="22">
        <v>417</v>
      </c>
      <c r="D202" s="87">
        <v>29.863537413287389</v>
      </c>
      <c r="E202" s="17">
        <f t="shared" si="26"/>
        <v>8.9876917050282071E-2</v>
      </c>
      <c r="F202">
        <f t="shared" si="34"/>
        <v>311550.15952262416</v>
      </c>
      <c r="G202" s="20"/>
      <c r="H202" s="20" t="s">
        <v>23</v>
      </c>
      <c r="I202" s="21"/>
      <c r="J202" s="22">
        <v>534</v>
      </c>
      <c r="K202" s="87">
        <v>26.588524270634057</v>
      </c>
      <c r="L202" s="17">
        <f t="shared" si="27"/>
        <v>8.1567074374546758E-2</v>
      </c>
      <c r="M202">
        <f t="shared" si="35"/>
        <v>378913.05938080593</v>
      </c>
      <c r="N202" s="20"/>
      <c r="O202" s="20" t="s">
        <v>28</v>
      </c>
      <c r="P202" s="22">
        <v>371</v>
      </c>
      <c r="Q202" s="87">
        <v>24.677780018044146</v>
      </c>
      <c r="R202" s="17">
        <f t="shared" si="28"/>
        <v>7.6229073022556063E-2</v>
      </c>
      <c r="S202">
        <f t="shared" si="41"/>
        <v>324373.87133577897</v>
      </c>
      <c r="T202" s="20"/>
      <c r="U202" s="138" t="s">
        <v>21</v>
      </c>
      <c r="V202" s="234">
        <f t="shared" si="36"/>
        <v>662519.8119217268</v>
      </c>
      <c r="W202" s="60">
        <v>1021</v>
      </c>
      <c r="X202" s="23">
        <v>27.500056531025642</v>
      </c>
      <c r="Y202" s="17">
        <f t="shared" si="29"/>
        <v>8.1866061383488037E-2</v>
      </c>
      <c r="AA202" s="20"/>
      <c r="AB202" s="59" t="s">
        <v>32</v>
      </c>
      <c r="AC202" s="234">
        <f t="shared" si="37"/>
        <v>1264605.5503746115</v>
      </c>
      <c r="AD202" s="60">
        <v>1098</v>
      </c>
      <c r="AE202" s="23">
        <v>25.324075055026686</v>
      </c>
      <c r="AF202" s="17">
        <f t="shared" si="30"/>
        <v>6.9861005913739255E-2</v>
      </c>
      <c r="AH202" s="75"/>
      <c r="AI202" s="92" t="s">
        <v>108</v>
      </c>
      <c r="AJ202" s="234">
        <f t="shared" si="38"/>
        <v>1387058.1043836041</v>
      </c>
      <c r="AK202" s="76">
        <v>999</v>
      </c>
      <c r="AL202" s="77">
        <v>21.762676335933932</v>
      </c>
      <c r="AM202" s="17">
        <f t="shared" si="31"/>
        <v>6.3797622402616661E-2</v>
      </c>
      <c r="AO202" s="103"/>
      <c r="AP202" s="141" t="s">
        <v>108</v>
      </c>
      <c r="AQ202" s="234">
        <f t="shared" si="39"/>
        <v>1449812.15178718</v>
      </c>
      <c r="AR202" s="104">
        <v>935</v>
      </c>
      <c r="AS202" s="110">
        <v>19.709733870348341</v>
      </c>
      <c r="AT202" s="17">
        <f t="shared" si="32"/>
        <v>6.33189736130403E-2</v>
      </c>
      <c r="AV202" s="75"/>
      <c r="AW202" s="144" t="s">
        <v>112</v>
      </c>
      <c r="AX202" s="234">
        <f t="shared" si="40"/>
        <v>1805830.286728</v>
      </c>
      <c r="AY202" s="122">
        <v>3867</v>
      </c>
      <c r="AZ202" s="123">
        <v>21.549199999999999</v>
      </c>
      <c r="BA202" s="17">
        <f t="shared" si="33"/>
        <v>7.1965962676498504E-2</v>
      </c>
    </row>
    <row r="203" spans="1:53" ht="15.5">
      <c r="A203" s="20"/>
      <c r="B203" s="20" t="s">
        <v>28</v>
      </c>
      <c r="C203" s="22">
        <v>323</v>
      </c>
      <c r="D203" s="87">
        <v>22.672322316395757</v>
      </c>
      <c r="E203" s="17">
        <f t="shared" si="26"/>
        <v>6.8234328839466438E-2</v>
      </c>
      <c r="F203">
        <f t="shared" si="34"/>
        <v>236528.09567290609</v>
      </c>
      <c r="G203" s="20"/>
      <c r="H203" s="20" t="s">
        <v>28</v>
      </c>
      <c r="I203" s="21"/>
      <c r="J203" s="22">
        <v>493</v>
      </c>
      <c r="K203" s="87">
        <v>24.825963063009318</v>
      </c>
      <c r="L203" s="17">
        <f t="shared" si="27"/>
        <v>7.615996867553651E-2</v>
      </c>
      <c r="M203">
        <f t="shared" si="35"/>
        <v>353794.7996109458</v>
      </c>
      <c r="N203" s="20"/>
      <c r="O203" s="20" t="s">
        <v>21</v>
      </c>
      <c r="P203" s="22">
        <v>362</v>
      </c>
      <c r="Q203" s="87">
        <v>23.96085733932372</v>
      </c>
      <c r="R203" s="17">
        <f t="shared" si="28"/>
        <v>7.4014515992395891E-2</v>
      </c>
      <c r="S203">
        <f t="shared" si="41"/>
        <v>314950.37438528653</v>
      </c>
      <c r="T203" s="20"/>
      <c r="U203" s="138" t="s">
        <v>23</v>
      </c>
      <c r="V203" s="234">
        <f t="shared" si="36"/>
        <v>642706.12193034939</v>
      </c>
      <c r="W203" s="60">
        <v>1001</v>
      </c>
      <c r="X203" s="23">
        <v>26.677624378739353</v>
      </c>
      <c r="Y203" s="17">
        <f t="shared" si="29"/>
        <v>7.9417728923266998E-2</v>
      </c>
      <c r="AA203" s="20"/>
      <c r="AB203" s="59" t="s">
        <v>23</v>
      </c>
      <c r="AC203" s="234">
        <f t="shared" si="37"/>
        <v>1100869.9565448186</v>
      </c>
      <c r="AD203" s="60">
        <v>964</v>
      </c>
      <c r="AE203" s="23">
        <v>22.045224613403409</v>
      </c>
      <c r="AF203" s="17">
        <f t="shared" si="30"/>
        <v>6.0815708520062385E-2</v>
      </c>
      <c r="AH203" s="75"/>
      <c r="AI203" s="92" t="s">
        <v>99</v>
      </c>
      <c r="AJ203" s="234">
        <f t="shared" si="38"/>
        <v>1091153.8133560321</v>
      </c>
      <c r="AK203" s="76">
        <v>784</v>
      </c>
      <c r="AL203" s="77">
        <v>17.119994611429838</v>
      </c>
      <c r="AM203" s="17">
        <f t="shared" si="31"/>
        <v>5.0187529093165699E-2</v>
      </c>
      <c r="AO203" s="103"/>
      <c r="AP203" s="141" t="s">
        <v>112</v>
      </c>
      <c r="AQ203" s="234">
        <f t="shared" si="39"/>
        <v>1196581.0720406279</v>
      </c>
      <c r="AR203" s="104">
        <v>771</v>
      </c>
      <c r="AS203" s="110">
        <v>16.267138094507342</v>
      </c>
      <c r="AT203" s="17">
        <f t="shared" si="32"/>
        <v>5.2259380798406946E-2</v>
      </c>
      <c r="AV203" s="75"/>
      <c r="AW203" s="144" t="s">
        <v>108</v>
      </c>
      <c r="AX203" s="234">
        <f t="shared" si="40"/>
        <v>1433371.295564</v>
      </c>
      <c r="AY203" s="122">
        <v>3971</v>
      </c>
      <c r="AZ203" s="123">
        <v>17.104600000000001</v>
      </c>
      <c r="BA203" s="17">
        <f t="shared" si="33"/>
        <v>5.7122724054555915E-2</v>
      </c>
    </row>
    <row r="204" spans="1:53" ht="15.5">
      <c r="A204" s="20"/>
      <c r="B204" s="20" t="s">
        <v>21</v>
      </c>
      <c r="C204" s="22">
        <v>332</v>
      </c>
      <c r="D204" s="87">
        <v>22.372970265590254</v>
      </c>
      <c r="E204" s="17">
        <f t="shared" si="26"/>
        <v>6.7333402768092618E-2</v>
      </c>
      <c r="F204">
        <f t="shared" si="34"/>
        <v>233405.11737695971</v>
      </c>
      <c r="G204" s="20"/>
      <c r="H204" s="20" t="s">
        <v>21</v>
      </c>
      <c r="I204" s="21"/>
      <c r="J204" s="22">
        <v>467</v>
      </c>
      <c r="K204" s="87">
        <v>23.41889895974392</v>
      </c>
      <c r="L204" s="17">
        <f t="shared" si="27"/>
        <v>7.184344094377508E-2</v>
      </c>
      <c r="M204">
        <f t="shared" si="35"/>
        <v>333742.72907531058</v>
      </c>
      <c r="N204" s="20"/>
      <c r="O204" s="20" t="s">
        <v>32</v>
      </c>
      <c r="P204" s="22">
        <v>319</v>
      </c>
      <c r="Q204" s="87">
        <v>21.060975472900683</v>
      </c>
      <c r="R204" s="17">
        <f t="shared" si="28"/>
        <v>6.5056850173561526E-2</v>
      </c>
      <c r="S204">
        <f t="shared" si="41"/>
        <v>276833.25417673157</v>
      </c>
      <c r="T204" s="20"/>
      <c r="U204" s="138" t="s">
        <v>28</v>
      </c>
      <c r="V204" s="234">
        <f t="shared" si="36"/>
        <v>427431.7432928381</v>
      </c>
      <c r="W204" s="60">
        <v>683</v>
      </c>
      <c r="X204" s="23">
        <v>17.741955624863049</v>
      </c>
      <c r="Y204" s="17">
        <f t="shared" si="29"/>
        <v>5.2816765180445542E-2</v>
      </c>
      <c r="AA204" s="20"/>
      <c r="AB204" s="59" t="s">
        <v>28</v>
      </c>
      <c r="AC204" s="234">
        <f t="shared" si="37"/>
        <v>971705.16770981625</v>
      </c>
      <c r="AD204" s="60">
        <v>846</v>
      </c>
      <c r="AE204" s="23">
        <v>19.458664079998098</v>
      </c>
      <c r="AF204" s="17">
        <f t="shared" si="30"/>
        <v>5.3680217082454865E-2</v>
      </c>
      <c r="AH204" s="75"/>
      <c r="AI204" s="92" t="s">
        <v>104</v>
      </c>
      <c r="AJ204" s="234">
        <f t="shared" si="38"/>
        <v>1077252.3530913824</v>
      </c>
      <c r="AK204" s="76">
        <v>771</v>
      </c>
      <c r="AL204" s="77">
        <v>16.901883359002632</v>
      </c>
      <c r="AM204" s="17">
        <f t="shared" si="31"/>
        <v>4.9548132581940803E-2</v>
      </c>
      <c r="AO204" s="103"/>
      <c r="AP204" s="141" t="s">
        <v>104</v>
      </c>
      <c r="AQ204" s="234">
        <f t="shared" si="39"/>
        <v>1020109.7066912565</v>
      </c>
      <c r="AR204" s="104">
        <v>658</v>
      </c>
      <c r="AS204" s="110">
        <v>13.86806615785296</v>
      </c>
      <c r="AT204" s="17">
        <f t="shared" si="32"/>
        <v>4.4552185275014547E-2</v>
      </c>
      <c r="AV204" s="75"/>
      <c r="AW204" s="144" t="s">
        <v>107</v>
      </c>
      <c r="AX204" s="234">
        <f t="shared" si="40"/>
        <v>1026570.925068</v>
      </c>
      <c r="AY204" s="122">
        <v>2309</v>
      </c>
      <c r="AZ204" s="123">
        <v>12.2502</v>
      </c>
      <c r="BA204" s="17">
        <f t="shared" si="33"/>
        <v>4.0910912515529203E-2</v>
      </c>
    </row>
    <row r="205" spans="1:53" ht="15.5">
      <c r="A205" s="20"/>
      <c r="B205" s="20" t="s">
        <v>0</v>
      </c>
      <c r="C205" s="22">
        <v>133</v>
      </c>
      <c r="D205" s="87">
        <v>9.1626550903287427</v>
      </c>
      <c r="E205" s="17">
        <f t="shared" si="26"/>
        <v>2.7575808589487816E-2</v>
      </c>
      <c r="F205">
        <f t="shared" si="34"/>
        <v>95589.032723650991</v>
      </c>
      <c r="G205" s="20"/>
      <c r="H205" s="20" t="s">
        <v>0</v>
      </c>
      <c r="I205" s="21"/>
      <c r="J205" s="22">
        <v>321</v>
      </c>
      <c r="K205" s="87">
        <v>16.078315733238732</v>
      </c>
      <c r="L205" s="17">
        <f t="shared" si="27"/>
        <v>4.9324331124273209E-2</v>
      </c>
      <c r="M205">
        <f t="shared" si="35"/>
        <v>229132.07751438516</v>
      </c>
      <c r="N205" s="20"/>
      <c r="O205" s="20" t="s">
        <v>0</v>
      </c>
      <c r="P205" s="22">
        <v>191</v>
      </c>
      <c r="Q205" s="87">
        <v>13.236202706654732</v>
      </c>
      <c r="R205" s="17">
        <f t="shared" si="28"/>
        <v>4.0886314001064079E-2</v>
      </c>
      <c r="S205">
        <f t="shared" si="41"/>
        <v>173981.54577127125</v>
      </c>
      <c r="T205" s="20"/>
      <c r="U205" s="138" t="s">
        <v>31</v>
      </c>
      <c r="V205" s="234">
        <f t="shared" si="36"/>
        <v>333366.86295655591</v>
      </c>
      <c r="W205" s="60">
        <v>494</v>
      </c>
      <c r="X205" s="23">
        <v>13.837484422215393</v>
      </c>
      <c r="Y205" s="17">
        <f t="shared" si="29"/>
        <v>4.1193382559926515E-2</v>
      </c>
      <c r="AA205" s="20"/>
      <c r="AB205" s="59" t="s">
        <v>31</v>
      </c>
      <c r="AC205" s="234">
        <f t="shared" si="37"/>
        <v>681876.30350936158</v>
      </c>
      <c r="AD205" s="60">
        <v>597</v>
      </c>
      <c r="AE205" s="23">
        <v>13.654761109659844</v>
      </c>
      <c r="AF205" s="17">
        <f t="shared" si="30"/>
        <v>3.7669109120859773E-2</v>
      </c>
      <c r="AH205" s="75"/>
      <c r="AI205" s="92" t="s">
        <v>107</v>
      </c>
      <c r="AJ205" s="234">
        <f t="shared" si="38"/>
        <v>882021.57971498417</v>
      </c>
      <c r="AK205" s="76">
        <v>632</v>
      </c>
      <c r="AL205" s="77">
        <v>13.838749869225197</v>
      </c>
      <c r="AM205" s="17">
        <f t="shared" si="31"/>
        <v>4.0568509362210375E-2</v>
      </c>
      <c r="AO205" s="103"/>
      <c r="AP205" s="141" t="s">
        <v>107</v>
      </c>
      <c r="AQ205" s="234">
        <f t="shared" si="39"/>
        <v>922278.96316211869</v>
      </c>
      <c r="AR205" s="104">
        <v>593</v>
      </c>
      <c r="AS205" s="110">
        <v>12.538088396995667</v>
      </c>
      <c r="AT205" s="17">
        <f t="shared" si="32"/>
        <v>4.0279533634986847E-2</v>
      </c>
      <c r="AV205" s="75"/>
      <c r="AW205" s="144" t="s">
        <v>104</v>
      </c>
      <c r="AX205" s="234">
        <f t="shared" si="40"/>
        <v>772153.09282800008</v>
      </c>
      <c r="AY205" s="122">
        <v>1893</v>
      </c>
      <c r="AZ205" s="123">
        <v>9.2141999999999999</v>
      </c>
      <c r="BA205" s="17">
        <f t="shared" si="33"/>
        <v>3.0771851080030464E-2</v>
      </c>
    </row>
    <row r="206" spans="1:53" ht="15.5">
      <c r="A206" s="20"/>
      <c r="B206" s="20" t="s">
        <v>31</v>
      </c>
      <c r="C206" s="22">
        <v>138</v>
      </c>
      <c r="D206" s="87">
        <v>8.8392238676655275</v>
      </c>
      <c r="E206" s="17">
        <f t="shared" si="26"/>
        <v>2.6602414153039065E-2</v>
      </c>
      <c r="F206">
        <f t="shared" si="34"/>
        <v>92214.849430465896</v>
      </c>
      <c r="G206" s="20"/>
      <c r="H206" s="20" t="s">
        <v>3</v>
      </c>
      <c r="I206" s="21"/>
      <c r="J206" s="22">
        <v>156</v>
      </c>
      <c r="K206" s="87">
        <v>7.5508139814527979</v>
      </c>
      <c r="L206" s="17">
        <f t="shared" si="27"/>
        <v>2.3164046238315E-2</v>
      </c>
      <c r="M206">
        <f t="shared" si="35"/>
        <v>107606.65004968383</v>
      </c>
      <c r="N206" s="20"/>
      <c r="O206" s="20" t="s">
        <v>37</v>
      </c>
      <c r="P206" s="22">
        <v>120</v>
      </c>
      <c r="Q206" s="87">
        <v>7.9773369688122333</v>
      </c>
      <c r="R206" s="17">
        <f t="shared" si="28"/>
        <v>2.4641803350077821E-2</v>
      </c>
      <c r="S206">
        <f t="shared" si="41"/>
        <v>104857.06873274645</v>
      </c>
      <c r="T206" s="20"/>
      <c r="U206" s="138" t="s">
        <v>0</v>
      </c>
      <c r="V206" s="234">
        <f t="shared" si="36"/>
        <v>289720.60497111152</v>
      </c>
      <c r="W206" s="60">
        <v>473</v>
      </c>
      <c r="X206" s="23">
        <v>12.025803412275637</v>
      </c>
      <c r="Y206" s="17">
        <f t="shared" si="29"/>
        <v>3.5800114055198236E-2</v>
      </c>
      <c r="AA206" s="20"/>
      <c r="AB206" s="59" t="s">
        <v>0</v>
      </c>
      <c r="AC206" s="234">
        <f t="shared" si="37"/>
        <v>494343.80561254761</v>
      </c>
      <c r="AD206" s="60">
        <v>446</v>
      </c>
      <c r="AE206" s="23">
        <v>9.899371098451418</v>
      </c>
      <c r="AF206" s="17">
        <f t="shared" si="30"/>
        <v>2.7309191800627648E-2</v>
      </c>
      <c r="AH206" s="75"/>
      <c r="AI206" s="92" t="s">
        <v>112</v>
      </c>
      <c r="AJ206" s="234">
        <f t="shared" si="38"/>
        <v>845831.39450021891</v>
      </c>
      <c r="AK206" s="76">
        <v>610</v>
      </c>
      <c r="AL206" s="77">
        <v>13.270932785804284</v>
      </c>
      <c r="AM206" s="17">
        <f t="shared" si="31"/>
        <v>3.8903944796590838E-2</v>
      </c>
      <c r="AO206" s="103"/>
      <c r="AP206" s="141" t="s">
        <v>99</v>
      </c>
      <c r="AQ206" s="234">
        <f t="shared" si="39"/>
        <v>863892.26420035702</v>
      </c>
      <c r="AR206" s="104">
        <v>561</v>
      </c>
      <c r="AS206" s="110">
        <v>11.744339843649708</v>
      </c>
      <c r="AT206" s="17">
        <f t="shared" si="32"/>
        <v>3.7729557869950629E-2</v>
      </c>
      <c r="AV206" s="75"/>
      <c r="AW206" s="144" t="s">
        <v>99</v>
      </c>
      <c r="AX206" s="234">
        <f t="shared" si="40"/>
        <v>769957.52392000007</v>
      </c>
      <c r="AY206" s="122">
        <v>1969</v>
      </c>
      <c r="AZ206" s="123">
        <v>9.1880000000000006</v>
      </c>
      <c r="BA206" s="17">
        <f t="shared" si="33"/>
        <v>3.0684353250778139E-2</v>
      </c>
    </row>
    <row r="207" spans="1:53" ht="15.5">
      <c r="A207" s="20"/>
      <c r="B207" s="20" t="s">
        <v>37</v>
      </c>
      <c r="C207" s="22">
        <v>124</v>
      </c>
      <c r="D207" s="87">
        <v>8.005248873083822</v>
      </c>
      <c r="E207" s="17">
        <f t="shared" si="26"/>
        <v>2.4092493765085325E-2</v>
      </c>
      <c r="F207">
        <f t="shared" si="34"/>
        <v>83514.438658492058</v>
      </c>
      <c r="G207" s="20"/>
      <c r="H207" s="20" t="s">
        <v>31</v>
      </c>
      <c r="I207" s="21"/>
      <c r="J207" s="22">
        <v>152</v>
      </c>
      <c r="K207" s="87">
        <v>7.5190646509397396</v>
      </c>
      <c r="L207" s="17">
        <f t="shared" si="27"/>
        <v>2.3066647075543078E-2</v>
      </c>
      <c r="M207">
        <f t="shared" si="35"/>
        <v>107154.19034054223</v>
      </c>
      <c r="N207" s="20"/>
      <c r="O207" s="20" t="s">
        <v>38</v>
      </c>
      <c r="P207" s="22">
        <v>115</v>
      </c>
      <c r="Q207" s="87">
        <v>7.4023175305462203</v>
      </c>
      <c r="R207" s="17">
        <f t="shared" si="28"/>
        <v>2.2865582040182093E-2</v>
      </c>
      <c r="S207">
        <f t="shared" si="41"/>
        <v>97298.800478985824</v>
      </c>
      <c r="T207" s="20"/>
      <c r="U207" s="138" t="s">
        <v>3</v>
      </c>
      <c r="V207" s="234">
        <f t="shared" si="36"/>
        <v>142660.72058384429</v>
      </c>
      <c r="W207" s="60">
        <v>218</v>
      </c>
      <c r="X207" s="23">
        <v>5.9216008490868708</v>
      </c>
      <c r="Y207" s="17">
        <f t="shared" si="29"/>
        <v>1.7628259711136688E-2</v>
      </c>
      <c r="AA207" s="20"/>
      <c r="AB207" s="59" t="s">
        <v>38</v>
      </c>
      <c r="AC207" s="234">
        <f t="shared" si="37"/>
        <v>464429.45516453363</v>
      </c>
      <c r="AD207" s="60">
        <v>402</v>
      </c>
      <c r="AE207" s="23">
        <v>9.3003279772635743</v>
      </c>
      <c r="AF207" s="17">
        <f t="shared" si="30"/>
        <v>2.5656623841444404E-2</v>
      </c>
      <c r="AH207" s="75"/>
      <c r="AI207" s="92" t="s">
        <v>85</v>
      </c>
      <c r="AJ207" s="234">
        <f t="shared" si="38"/>
        <v>541162.24401632289</v>
      </c>
      <c r="AK207" s="76">
        <v>400</v>
      </c>
      <c r="AL207" s="77">
        <v>8.4907320930067218</v>
      </c>
      <c r="AM207" s="17">
        <f t="shared" si="31"/>
        <v>2.4890712503820165E-2</v>
      </c>
      <c r="AO207" s="103"/>
      <c r="AP207" s="141" t="s">
        <v>85</v>
      </c>
      <c r="AQ207" s="234">
        <f t="shared" si="39"/>
        <v>590685.34028537665</v>
      </c>
      <c r="AR207" s="104">
        <v>389</v>
      </c>
      <c r="AS207" s="110">
        <v>8.0301788364717108</v>
      </c>
      <c r="AT207" s="17">
        <f t="shared" si="32"/>
        <v>2.5797541722239428E-2</v>
      </c>
      <c r="AV207" s="75"/>
      <c r="AW207" s="144" t="s">
        <v>85</v>
      </c>
      <c r="AX207" s="234">
        <f t="shared" si="40"/>
        <v>639304.41382599995</v>
      </c>
      <c r="AY207" s="122">
        <v>1191</v>
      </c>
      <c r="AZ207" s="123">
        <v>7.6288999999999998</v>
      </c>
      <c r="BA207" s="17">
        <f t="shared" si="33"/>
        <v>2.5477564487903934E-2</v>
      </c>
    </row>
    <row r="208" spans="1:53" ht="15.5">
      <c r="A208" s="20"/>
      <c r="B208" s="20" t="s">
        <v>49</v>
      </c>
      <c r="C208" s="22">
        <v>43</v>
      </c>
      <c r="D208" s="87">
        <v>3.0004495804831723</v>
      </c>
      <c r="E208" s="17">
        <f t="shared" si="26"/>
        <v>9.0301143607539637E-3</v>
      </c>
      <c r="F208">
        <f t="shared" si="34"/>
        <v>31302.070230407477</v>
      </c>
      <c r="G208" s="20"/>
      <c r="H208" s="20" t="s">
        <v>37</v>
      </c>
      <c r="I208" s="21"/>
      <c r="J208" s="22">
        <v>126</v>
      </c>
      <c r="K208" s="87">
        <v>6.050528685702389</v>
      </c>
      <c r="L208" s="17">
        <f t="shared" si="27"/>
        <v>1.8561538740872977E-2</v>
      </c>
      <c r="M208">
        <f t="shared" si="35"/>
        <v>86226.084299944749</v>
      </c>
      <c r="N208" s="20"/>
      <c r="O208" s="20" t="s">
        <v>31</v>
      </c>
      <c r="P208" s="22">
        <v>81</v>
      </c>
      <c r="Q208" s="87">
        <v>5.2794711170062243</v>
      </c>
      <c r="R208" s="17">
        <f t="shared" si="28"/>
        <v>1.6308160175043149E-2</v>
      </c>
      <c r="S208">
        <f t="shared" si="41"/>
        <v>69395.321766243098</v>
      </c>
      <c r="T208" s="20"/>
      <c r="U208" s="138" t="s">
        <v>38</v>
      </c>
      <c r="V208" s="234">
        <f t="shared" si="36"/>
        <v>140475.04954330879</v>
      </c>
      <c r="W208" s="60">
        <v>222</v>
      </c>
      <c r="X208" s="23">
        <v>5.830877407928778</v>
      </c>
      <c r="Y208" s="17">
        <f t="shared" si="29"/>
        <v>1.735818132804717E-2</v>
      </c>
      <c r="AA208" s="20"/>
      <c r="AB208" s="59" t="s">
        <v>3</v>
      </c>
      <c r="AC208" s="234">
        <f t="shared" si="37"/>
        <v>337731.6510450709</v>
      </c>
      <c r="AD208" s="60">
        <v>293</v>
      </c>
      <c r="AE208" s="23">
        <v>6.763169493436032</v>
      </c>
      <c r="AF208" s="17">
        <f t="shared" si="30"/>
        <v>1.8657416823710232E-2</v>
      </c>
      <c r="AH208" s="75"/>
      <c r="AI208" s="92" t="s">
        <v>130</v>
      </c>
      <c r="AJ208" s="234">
        <f t="shared" si="38"/>
        <v>505770.32731420599</v>
      </c>
      <c r="AK208" s="76">
        <v>365</v>
      </c>
      <c r="AL208" s="77">
        <v>7.9354396898533688</v>
      </c>
      <c r="AM208" s="17">
        <f t="shared" si="31"/>
        <v>2.3262864232193564E-2</v>
      </c>
      <c r="AO208" s="103"/>
      <c r="AP208" s="141" t="s">
        <v>130</v>
      </c>
      <c r="AQ208" s="234">
        <f t="shared" si="39"/>
        <v>587816.58368341147</v>
      </c>
      <c r="AR208" s="104">
        <v>379</v>
      </c>
      <c r="AS208" s="110">
        <v>7.9911790052909337</v>
      </c>
      <c r="AT208" s="17">
        <f t="shared" si="32"/>
        <v>2.5672251888409471E-2</v>
      </c>
      <c r="AV208" s="75"/>
      <c r="AW208" s="144" t="s">
        <v>130</v>
      </c>
      <c r="AX208" s="234">
        <f t="shared" si="40"/>
        <v>466818.17400399997</v>
      </c>
      <c r="AY208" s="122">
        <v>230</v>
      </c>
      <c r="AZ208" s="123">
        <v>5.5705999999999998</v>
      </c>
      <c r="BA208" s="17">
        <f t="shared" si="33"/>
        <v>1.8603641512710566E-2</v>
      </c>
    </row>
    <row r="209" spans="1:53" ht="15.5">
      <c r="A209" s="11"/>
      <c r="B209" s="20" t="s">
        <v>38</v>
      </c>
      <c r="C209" s="22">
        <v>39</v>
      </c>
      <c r="D209" s="87">
        <v>2.5126599687494062</v>
      </c>
      <c r="E209" s="17">
        <f t="shared" si="26"/>
        <v>7.5620690362815015E-3</v>
      </c>
      <c r="F209">
        <f t="shared" si="34"/>
        <v>26213.224617579432</v>
      </c>
      <c r="G209" s="11"/>
      <c r="H209" s="20" t="s">
        <v>38</v>
      </c>
      <c r="I209" s="21"/>
      <c r="J209" s="22">
        <v>66</v>
      </c>
      <c r="K209" s="87">
        <v>3.0078740621168643</v>
      </c>
      <c r="L209" s="17">
        <f t="shared" si="27"/>
        <v>9.2274202523126968E-3</v>
      </c>
      <c r="M209">
        <f t="shared" si="35"/>
        <v>42865.213259227436</v>
      </c>
      <c r="N209" s="11"/>
      <c r="O209" s="20" t="s">
        <v>3</v>
      </c>
      <c r="P209" s="22">
        <v>58</v>
      </c>
      <c r="Q209" s="87">
        <v>3.8177007169091852</v>
      </c>
      <c r="R209" s="17">
        <f t="shared" si="28"/>
        <v>1.1792786324975105E-2</v>
      </c>
      <c r="S209">
        <f t="shared" si="41"/>
        <v>50181.270772319585</v>
      </c>
      <c r="T209" s="20"/>
      <c r="U209" s="138" t="s">
        <v>37</v>
      </c>
      <c r="V209" s="234">
        <f t="shared" si="36"/>
        <v>123090.46951394643</v>
      </c>
      <c r="W209" s="60">
        <v>195</v>
      </c>
      <c r="X209" s="23">
        <v>5.1092734272283691</v>
      </c>
      <c r="Y209" s="17">
        <f t="shared" si="29"/>
        <v>1.5210008442949988E-2</v>
      </c>
      <c r="AA209" s="20"/>
      <c r="AB209" s="59" t="s">
        <v>37</v>
      </c>
      <c r="AC209" s="234">
        <f t="shared" si="37"/>
        <v>275683.16759997723</v>
      </c>
      <c r="AD209" s="60">
        <v>245</v>
      </c>
      <c r="AE209" s="23">
        <v>5.5206314930700984</v>
      </c>
      <c r="AF209" s="17">
        <f t="shared" si="30"/>
        <v>1.5229652753236119E-2</v>
      </c>
      <c r="AH209" s="75"/>
      <c r="AI209" s="92" t="s">
        <v>37</v>
      </c>
      <c r="AJ209" s="234">
        <f t="shared" si="38"/>
        <v>368678.97758028522</v>
      </c>
      <c r="AK209" s="76">
        <v>266</v>
      </c>
      <c r="AL209" s="77">
        <v>5.7845026358923395</v>
      </c>
      <c r="AM209" s="17">
        <f t="shared" si="31"/>
        <v>1.6957358978052516E-2</v>
      </c>
      <c r="AO209" s="103"/>
      <c r="AP209" s="141" t="s">
        <v>37</v>
      </c>
      <c r="AQ209" s="234">
        <f t="shared" si="39"/>
        <v>319824.50882965658</v>
      </c>
      <c r="AR209" s="104">
        <v>210</v>
      </c>
      <c r="AS209" s="110">
        <v>4.3479122081277239</v>
      </c>
      <c r="AT209" s="17">
        <f t="shared" si="32"/>
        <v>1.3967988618680904E-2</v>
      </c>
      <c r="AV209" s="75"/>
      <c r="AW209" s="144" t="s">
        <v>37</v>
      </c>
      <c r="AX209" s="234">
        <f t="shared" si="40"/>
        <v>458186.738984</v>
      </c>
      <c r="AY209" s="122">
        <v>917</v>
      </c>
      <c r="AZ209" s="123">
        <v>5.4676</v>
      </c>
      <c r="BA209" s="17">
        <f t="shared" si="33"/>
        <v>1.8259661496947601E-2</v>
      </c>
    </row>
    <row r="210" spans="1:53" ht="15.5">
      <c r="A210" s="20"/>
      <c r="B210" s="20" t="s">
        <v>3</v>
      </c>
      <c r="C210" s="22">
        <v>25</v>
      </c>
      <c r="D210" s="87">
        <v>1.8473404686549351</v>
      </c>
      <c r="E210" s="17">
        <f t="shared" si="26"/>
        <v>5.5597320493939372E-3</v>
      </c>
      <c r="F210">
        <f t="shared" si="34"/>
        <v>19272.305545623865</v>
      </c>
      <c r="G210" s="20"/>
      <c r="H210" s="20" t="s">
        <v>49</v>
      </c>
      <c r="I210" s="21"/>
      <c r="J210" s="22">
        <v>58</v>
      </c>
      <c r="K210" s="87">
        <v>2.8606005232287308</v>
      </c>
      <c r="L210" s="17">
        <f t="shared" si="27"/>
        <v>8.7756211386191777E-3</v>
      </c>
      <c r="M210">
        <f t="shared" si="35"/>
        <v>40766.418056532646</v>
      </c>
      <c r="N210" s="20"/>
      <c r="O210" s="20" t="s">
        <v>49</v>
      </c>
      <c r="P210" s="22">
        <v>46</v>
      </c>
      <c r="Q210" s="87">
        <v>2.7356843041522172</v>
      </c>
      <c r="R210" s="17">
        <f t="shared" si="28"/>
        <v>8.4504634710009744E-3</v>
      </c>
      <c r="S210">
        <f t="shared" si="41"/>
        <v>35958.846696969282</v>
      </c>
      <c r="T210" s="20"/>
      <c r="U210" s="138" t="s">
        <v>49</v>
      </c>
      <c r="V210" s="234">
        <f t="shared" si="36"/>
        <v>75239.578404755113</v>
      </c>
      <c r="W210" s="60">
        <v>113</v>
      </c>
      <c r="X210" s="23">
        <v>3.1230653367174388</v>
      </c>
      <c r="Y210" s="17">
        <f t="shared" si="29"/>
        <v>9.2971830174931637E-3</v>
      </c>
      <c r="AA210" s="20"/>
      <c r="AB210" s="59" t="s">
        <v>49</v>
      </c>
      <c r="AC210" s="234">
        <f t="shared" si="37"/>
        <v>143661.28669922543</v>
      </c>
      <c r="AD210" s="60">
        <v>131</v>
      </c>
      <c r="AE210" s="23">
        <v>2.8768569027671815</v>
      </c>
      <c r="AF210" s="17">
        <f t="shared" si="30"/>
        <v>7.9363260715540427E-3</v>
      </c>
      <c r="AH210" s="75"/>
      <c r="AI210" s="92" t="s">
        <v>123</v>
      </c>
      <c r="AJ210" s="234">
        <f t="shared" si="38"/>
        <v>162758.41697212213</v>
      </c>
      <c r="AK210" s="76">
        <v>121</v>
      </c>
      <c r="AL210" s="77">
        <v>2.5536484292324064</v>
      </c>
      <c r="AM210" s="17">
        <f t="shared" si="31"/>
        <v>7.486059881715957E-3</v>
      </c>
      <c r="AO210" s="103"/>
      <c r="AP210" s="141" t="s">
        <v>123</v>
      </c>
      <c r="AQ210" s="234">
        <f t="shared" si="39"/>
        <v>228475.73194660855</v>
      </c>
      <c r="AR210" s="104">
        <v>150</v>
      </c>
      <c r="AS210" s="110">
        <v>3.1060547167780461</v>
      </c>
      <c r="AT210" s="17">
        <f t="shared" si="32"/>
        <v>9.978429843144938E-3</v>
      </c>
      <c r="AV210" s="75"/>
      <c r="AW210" s="144" t="s">
        <v>123</v>
      </c>
      <c r="AX210" s="234">
        <f t="shared" si="40"/>
        <v>282214.40501799999</v>
      </c>
      <c r="AY210" s="122">
        <v>736</v>
      </c>
      <c r="AZ210" s="123">
        <v>3.3676999999999997</v>
      </c>
      <c r="BA210" s="17">
        <f t="shared" si="33"/>
        <v>1.1246810670727636E-2</v>
      </c>
    </row>
    <row r="211" spans="1:53" ht="15.5">
      <c r="A211" s="11"/>
      <c r="B211" s="20" t="s">
        <v>53</v>
      </c>
      <c r="C211" s="22">
        <v>22</v>
      </c>
      <c r="D211" s="87">
        <v>1.5616353515249972</v>
      </c>
      <c r="E211" s="17">
        <f t="shared" si="26"/>
        <v>4.6998776136061883E-3</v>
      </c>
      <c r="F211">
        <f t="shared" si="34"/>
        <v>16291.698339370472</v>
      </c>
      <c r="G211" s="11"/>
      <c r="H211" s="20" t="s">
        <v>52</v>
      </c>
      <c r="I211" s="21"/>
      <c r="J211" s="22">
        <v>19</v>
      </c>
      <c r="K211" s="87">
        <v>0.89851798005151395</v>
      </c>
      <c r="L211" s="17">
        <f t="shared" si="27"/>
        <v>2.7564328941217177E-3</v>
      </c>
      <c r="M211">
        <f t="shared" si="35"/>
        <v>12804.779733714126</v>
      </c>
      <c r="N211" s="11"/>
      <c r="O211" s="20" t="s">
        <v>39</v>
      </c>
      <c r="P211" s="22">
        <v>29</v>
      </c>
      <c r="Q211" s="87">
        <v>1.8691735903034665</v>
      </c>
      <c r="R211" s="17">
        <f t="shared" si="28"/>
        <v>5.7738325733875722E-3</v>
      </c>
      <c r="S211">
        <f t="shared" si="41"/>
        <v>24569.109265177176</v>
      </c>
      <c r="T211" s="20"/>
      <c r="U211" s="138" t="s">
        <v>29</v>
      </c>
      <c r="V211" s="234">
        <f t="shared" si="36"/>
        <v>46707.909874516103</v>
      </c>
      <c r="W211" s="60">
        <v>73</v>
      </c>
      <c r="X211" s="23">
        <v>1.9387649076779563</v>
      </c>
      <c r="Y211" s="17">
        <f t="shared" si="29"/>
        <v>5.7715898424080987E-3</v>
      </c>
      <c r="AA211" s="20"/>
      <c r="AB211" s="59" t="s">
        <v>30</v>
      </c>
      <c r="AC211" s="234">
        <f t="shared" si="37"/>
        <v>71916.991120114646</v>
      </c>
      <c r="AD211" s="60">
        <v>63</v>
      </c>
      <c r="AE211" s="23">
        <v>1.4401575893115219</v>
      </c>
      <c r="AF211" s="17">
        <f t="shared" si="30"/>
        <v>3.9729331730770558E-3</v>
      </c>
      <c r="AH211" s="75"/>
      <c r="AI211" s="92" t="s">
        <v>106</v>
      </c>
      <c r="AJ211" s="234">
        <f t="shared" si="38"/>
        <v>112030.63528130882</v>
      </c>
      <c r="AK211" s="76">
        <v>81</v>
      </c>
      <c r="AL211" s="77">
        <v>1.7577392379100425</v>
      </c>
      <c r="AM211" s="17">
        <f t="shared" si="31"/>
        <v>5.1528397726196143E-3</v>
      </c>
      <c r="AO211" s="103"/>
      <c r="AP211" s="141" t="s">
        <v>127</v>
      </c>
      <c r="AQ211" s="234">
        <f t="shared" si="39"/>
        <v>121355.35824770226</v>
      </c>
      <c r="AR211" s="104">
        <v>82</v>
      </c>
      <c r="AS211" s="110">
        <v>1.6497873961495819</v>
      </c>
      <c r="AT211" s="17">
        <f t="shared" si="32"/>
        <v>5.3000636787428942E-3</v>
      </c>
      <c r="AV211" s="75"/>
      <c r="AW211" s="144" t="s">
        <v>106</v>
      </c>
      <c r="AX211" s="234">
        <f t="shared" si="40"/>
        <v>157192.677772</v>
      </c>
      <c r="AY211" s="122">
        <v>473</v>
      </c>
      <c r="AZ211" s="123">
        <v>1.8758000000000001</v>
      </c>
      <c r="BA211" s="17">
        <f t="shared" si="33"/>
        <v>6.2644438210502432E-3</v>
      </c>
    </row>
    <row r="212" spans="1:53" ht="15.5">
      <c r="A212" s="11"/>
      <c r="B212" s="20" t="s">
        <v>52</v>
      </c>
      <c r="C212" s="22">
        <v>21</v>
      </c>
      <c r="D212" s="87">
        <v>1.5327432961679837</v>
      </c>
      <c r="E212" s="17">
        <f t="shared" si="26"/>
        <v>4.6129244564233063E-3</v>
      </c>
      <c r="F212">
        <f t="shared" si="34"/>
        <v>15990.283127540642</v>
      </c>
      <c r="G212" s="11"/>
      <c r="H212" s="20" t="s">
        <v>39</v>
      </c>
      <c r="I212" s="21"/>
      <c r="J212" s="22">
        <v>17</v>
      </c>
      <c r="K212" s="87">
        <v>0.724440293325054</v>
      </c>
      <c r="L212" s="17">
        <f t="shared" si="27"/>
        <v>2.2224052258073674E-3</v>
      </c>
      <c r="M212">
        <f t="shared" si="35"/>
        <v>10323.998620175344</v>
      </c>
      <c r="N212" s="11"/>
      <c r="O212" s="20" t="s">
        <v>52</v>
      </c>
      <c r="P212" s="22">
        <v>21</v>
      </c>
      <c r="Q212" s="87">
        <v>1.3003244641759164</v>
      </c>
      <c r="R212" s="17">
        <f t="shared" si="28"/>
        <v>4.0166712103035448E-3</v>
      </c>
      <c r="S212">
        <f t="shared" si="41"/>
        <v>17091.945877179991</v>
      </c>
      <c r="T212" s="20"/>
      <c r="U212" s="138" t="s">
        <v>30</v>
      </c>
      <c r="V212" s="234">
        <f t="shared" si="36"/>
        <v>25958.083242899876</v>
      </c>
      <c r="W212" s="60">
        <v>42</v>
      </c>
      <c r="X212" s="23">
        <v>1.077475335486501</v>
      </c>
      <c r="Y212" s="17">
        <f t="shared" si="29"/>
        <v>3.2075811136829842E-3</v>
      </c>
      <c r="AA212" s="20"/>
      <c r="AB212" s="59" t="s">
        <v>53</v>
      </c>
      <c r="AC212" s="234">
        <f t="shared" si="37"/>
        <v>63710.874117283078</v>
      </c>
      <c r="AD212" s="60">
        <v>59</v>
      </c>
      <c r="AE212" s="23">
        <v>1.2758278322355092</v>
      </c>
      <c r="AF212" s="17">
        <f t="shared" si="30"/>
        <v>3.519600046163428E-3</v>
      </c>
      <c r="AH212" s="75"/>
      <c r="AI212" s="92" t="s">
        <v>113</v>
      </c>
      <c r="AJ212" s="234">
        <f t="shared" si="38"/>
        <v>85601.207690561103</v>
      </c>
      <c r="AK212" s="76">
        <v>62</v>
      </c>
      <c r="AL212" s="77">
        <v>1.3430665745344537</v>
      </c>
      <c r="AM212" s="17">
        <f t="shared" si="31"/>
        <v>3.93722044389573E-3</v>
      </c>
      <c r="AO212" s="103"/>
      <c r="AP212" s="141" t="s">
        <v>106</v>
      </c>
      <c r="AQ212" s="234">
        <f t="shared" si="39"/>
        <v>119548.79137031782</v>
      </c>
      <c r="AR212" s="104">
        <v>79</v>
      </c>
      <c r="AS212" s="110">
        <v>1.6252276955508935</v>
      </c>
      <c r="AT212" s="17">
        <f t="shared" si="32"/>
        <v>5.2211638293394461E-3</v>
      </c>
      <c r="AV212" s="75"/>
      <c r="AW212" s="144" t="s">
        <v>127</v>
      </c>
      <c r="AX212" s="234">
        <f t="shared" si="40"/>
        <v>95783.788619999992</v>
      </c>
      <c r="AY212" s="122">
        <v>244</v>
      </c>
      <c r="AZ212" s="123">
        <v>1.143</v>
      </c>
      <c r="BA212" s="17">
        <f t="shared" si="33"/>
        <v>3.8171762914278855E-3</v>
      </c>
    </row>
    <row r="213" spans="1:53" ht="15.5">
      <c r="A213" s="11"/>
      <c r="B213" s="20" t="s">
        <v>39</v>
      </c>
      <c r="C213" s="22">
        <v>17</v>
      </c>
      <c r="D213" s="87">
        <v>1.1954486052151236</v>
      </c>
      <c r="E213" s="17">
        <f t="shared" si="26"/>
        <v>3.5978067046065886E-3</v>
      </c>
      <c r="F213">
        <f t="shared" si="34"/>
        <v>12471.469755962567</v>
      </c>
      <c r="G213" s="11"/>
      <c r="H213" s="20" t="s">
        <v>30</v>
      </c>
      <c r="I213" s="21"/>
      <c r="J213" s="22">
        <v>17</v>
      </c>
      <c r="K213" s="87">
        <v>0.72088264063138074</v>
      </c>
      <c r="L213" s="17">
        <f t="shared" si="27"/>
        <v>2.2114912194898316E-3</v>
      </c>
      <c r="M213">
        <f t="shared" si="35"/>
        <v>10273.298511637806</v>
      </c>
      <c r="N213" s="11"/>
      <c r="O213" s="20" t="s">
        <v>30</v>
      </c>
      <c r="P213" s="22">
        <v>15</v>
      </c>
      <c r="Q213" s="87">
        <v>0.93712075421661589</v>
      </c>
      <c r="R213" s="17">
        <f t="shared" si="28"/>
        <v>2.8947436257190902E-3</v>
      </c>
      <c r="S213">
        <f t="shared" si="41"/>
        <v>12317.86192810226</v>
      </c>
      <c r="T213" s="20"/>
      <c r="U213" s="138" t="s">
        <v>39</v>
      </c>
      <c r="V213" s="234">
        <f t="shared" si="36"/>
        <v>21779.432624590339</v>
      </c>
      <c r="W213" s="60">
        <v>34</v>
      </c>
      <c r="X213" s="23">
        <v>0.90402674397404992</v>
      </c>
      <c r="Y213" s="17">
        <f t="shared" si="29"/>
        <v>2.6912347918629587E-3</v>
      </c>
      <c r="AA213" s="20"/>
      <c r="AB213" s="59" t="s">
        <v>52</v>
      </c>
      <c r="AC213" s="234">
        <f t="shared" si="37"/>
        <v>61325.601217655298</v>
      </c>
      <c r="AD213" s="60">
        <v>56</v>
      </c>
      <c r="AE213" s="23">
        <v>1.2280620843159296</v>
      </c>
      <c r="AF213" s="17">
        <f t="shared" si="30"/>
        <v>3.3878296580788468E-3</v>
      </c>
      <c r="AH213" s="75"/>
      <c r="AI213" s="92" t="s">
        <v>105</v>
      </c>
      <c r="AJ213" s="234">
        <f t="shared" si="38"/>
        <v>64648.89583446594</v>
      </c>
      <c r="AK213" s="76">
        <v>47</v>
      </c>
      <c r="AL213" s="77">
        <v>1.0143288093516585</v>
      </c>
      <c r="AM213" s="17">
        <f t="shared" si="31"/>
        <v>2.9735205988549564E-3</v>
      </c>
      <c r="AO213" s="103"/>
      <c r="AP213" s="141" t="s">
        <v>120</v>
      </c>
      <c r="AQ213" s="234">
        <f t="shared" si="39"/>
        <v>107025.29083935769</v>
      </c>
      <c r="AR213" s="104">
        <v>70</v>
      </c>
      <c r="AS213" s="110">
        <v>1.4549746994740449</v>
      </c>
      <c r="AT213" s="17">
        <f t="shared" si="32"/>
        <v>4.6742135236151755E-3</v>
      </c>
      <c r="AV213" s="75"/>
      <c r="AW213" s="144" t="s">
        <v>126</v>
      </c>
      <c r="AX213" s="234">
        <f t="shared" si="40"/>
        <v>90311.626418000014</v>
      </c>
      <c r="AY213" s="122">
        <v>232</v>
      </c>
      <c r="AZ213" s="123">
        <v>1.0777000000000001</v>
      </c>
      <c r="BA213" s="17">
        <f t="shared" si="33"/>
        <v>3.5990996406577713E-3</v>
      </c>
    </row>
    <row r="214" spans="1:53" ht="15.5">
      <c r="A214" s="20"/>
      <c r="B214" s="20" t="s">
        <v>55</v>
      </c>
      <c r="C214" s="22">
        <v>12</v>
      </c>
      <c r="D214" s="87">
        <v>0.94588844458096799</v>
      </c>
      <c r="E214" s="17">
        <f t="shared" si="26"/>
        <v>2.8467336637286087E-3</v>
      </c>
      <c r="F214">
        <f t="shared" si="34"/>
        <v>9867.9433625531656</v>
      </c>
      <c r="G214" s="20"/>
      <c r="H214" s="20" t="s">
        <v>51</v>
      </c>
      <c r="I214" s="21"/>
      <c r="J214" s="22">
        <v>14</v>
      </c>
      <c r="K214" s="87">
        <v>0.70507851582061809</v>
      </c>
      <c r="L214" s="17">
        <f t="shared" si="27"/>
        <v>2.1630080388987281E-3</v>
      </c>
      <c r="M214">
        <f t="shared" si="35"/>
        <v>10048.073928959628</v>
      </c>
      <c r="N214" s="20"/>
      <c r="O214" s="20" t="s">
        <v>29</v>
      </c>
      <c r="P214" s="22">
        <v>16</v>
      </c>
      <c r="Q214" s="87">
        <v>0.93225050761541928</v>
      </c>
      <c r="R214" s="17">
        <f t="shared" si="28"/>
        <v>2.8796995502986507E-3</v>
      </c>
      <c r="S214">
        <f t="shared" si="41"/>
        <v>12253.845604784889</v>
      </c>
      <c r="T214" s="20"/>
      <c r="U214" s="138" t="s">
        <v>53</v>
      </c>
      <c r="V214" s="234">
        <f t="shared" si="36"/>
        <v>18759.35641305559</v>
      </c>
      <c r="W214" s="60">
        <v>30</v>
      </c>
      <c r="X214" s="23">
        <v>0.77866858101691916</v>
      </c>
      <c r="Y214" s="17">
        <f t="shared" si="29"/>
        <v>2.3180508657866072E-3</v>
      </c>
      <c r="AA214" s="20"/>
      <c r="AB214" s="59" t="s">
        <v>29</v>
      </c>
      <c r="AC214" s="234">
        <f t="shared" si="37"/>
        <v>60520.073543650891</v>
      </c>
      <c r="AD214" s="60">
        <v>58</v>
      </c>
      <c r="AE214" s="23">
        <v>1.2119311703962921</v>
      </c>
      <c r="AF214" s="17">
        <f t="shared" si="30"/>
        <v>3.3433296370401662E-3</v>
      </c>
      <c r="AH214" s="75"/>
      <c r="AI214" s="92" t="s">
        <v>127</v>
      </c>
      <c r="AJ214" s="234">
        <f t="shared" si="38"/>
        <v>57188.080877754779</v>
      </c>
      <c r="AK214" s="76">
        <v>43</v>
      </c>
      <c r="AL214" s="77">
        <v>0.89727004981443315</v>
      </c>
      <c r="AM214" s="17">
        <f t="shared" si="31"/>
        <v>2.6303610340755305E-3</v>
      </c>
      <c r="AO214" s="103"/>
      <c r="AP214" s="141" t="s">
        <v>126</v>
      </c>
      <c r="AQ214" s="234">
        <f t="shared" si="39"/>
        <v>79846.958744159288</v>
      </c>
      <c r="AR214" s="104">
        <v>52</v>
      </c>
      <c r="AS214" s="110">
        <v>1.0854939415869083</v>
      </c>
      <c r="AT214" s="17">
        <f t="shared" si="32"/>
        <v>3.487229340415331E-3</v>
      </c>
      <c r="AV214" s="75"/>
      <c r="AW214" s="144" t="s">
        <v>120</v>
      </c>
      <c r="AX214" s="234">
        <f t="shared" si="40"/>
        <v>80498.606604000001</v>
      </c>
      <c r="AY214" s="122">
        <v>355</v>
      </c>
      <c r="AZ214" s="123">
        <v>0.96060000000000001</v>
      </c>
      <c r="BA214" s="17">
        <f t="shared" si="33"/>
        <v>3.2080310984651155E-3</v>
      </c>
    </row>
    <row r="215" spans="1:53" ht="15.5">
      <c r="A215" s="11"/>
      <c r="B215" s="20" t="s">
        <v>33</v>
      </c>
      <c r="C215" s="22">
        <v>9</v>
      </c>
      <c r="D215" s="87">
        <v>0.60815441863951536</v>
      </c>
      <c r="E215" s="17">
        <f t="shared" si="26"/>
        <v>1.8302936949963072E-3</v>
      </c>
      <c r="G215" s="11"/>
      <c r="H215" s="20" t="s">
        <v>33</v>
      </c>
      <c r="I215" s="21"/>
      <c r="J215" s="22">
        <v>14</v>
      </c>
      <c r="K215" s="87">
        <v>0.69013128529034318</v>
      </c>
      <c r="L215" s="17">
        <f t="shared" si="27"/>
        <v>2.1171535998953947E-3</v>
      </c>
      <c r="M215">
        <f t="shared" si="35"/>
        <v>9835.0609466726819</v>
      </c>
      <c r="N215" s="11"/>
      <c r="O215" s="20" t="s">
        <v>34</v>
      </c>
      <c r="P215" s="22">
        <v>9</v>
      </c>
      <c r="Q215" s="87">
        <v>0.63266804382074415</v>
      </c>
      <c r="R215" s="17">
        <f t="shared" si="28"/>
        <v>1.9542964754603368E-3</v>
      </c>
      <c r="S215">
        <f t="shared" si="41"/>
        <v>8316.022855156074</v>
      </c>
      <c r="T215" s="20"/>
      <c r="U215" s="138" t="s">
        <v>52</v>
      </c>
      <c r="V215" s="234">
        <f t="shared" si="36"/>
        <v>18071.651111397929</v>
      </c>
      <c r="W215" s="60">
        <v>29</v>
      </c>
      <c r="X215" s="23">
        <v>0.75012311817647193</v>
      </c>
      <c r="Y215" s="17">
        <f t="shared" si="29"/>
        <v>2.2330726909061435E-3</v>
      </c>
      <c r="AA215" s="20"/>
      <c r="AB215" s="59" t="s">
        <v>39</v>
      </c>
      <c r="AC215" s="234">
        <f t="shared" si="37"/>
        <v>58974.906606875549</v>
      </c>
      <c r="AD215" s="60">
        <v>54</v>
      </c>
      <c r="AE215" s="23">
        <v>1.1809887761707938</v>
      </c>
      <c r="AF215" s="17">
        <f t="shared" si="30"/>
        <v>3.2579694893832153E-3</v>
      </c>
      <c r="AH215" s="75"/>
      <c r="AI215" s="92" t="s">
        <v>102</v>
      </c>
      <c r="AJ215" s="234">
        <f t="shared" si="38"/>
        <v>56516.027123578999</v>
      </c>
      <c r="AK215" s="76">
        <v>41</v>
      </c>
      <c r="AL215" s="77">
        <v>0.88672565496445943</v>
      </c>
      <c r="AM215" s="17">
        <f t="shared" si="31"/>
        <v>2.5994499774242875E-3</v>
      </c>
      <c r="AO215" s="103"/>
      <c r="AP215" s="141" t="s">
        <v>105</v>
      </c>
      <c r="AQ215" s="234">
        <f t="shared" si="39"/>
        <v>73089.810076810245</v>
      </c>
      <c r="AR215" s="104">
        <v>51</v>
      </c>
      <c r="AS215" s="110">
        <v>0.99363266025356056</v>
      </c>
      <c r="AT215" s="17">
        <f t="shared" si="32"/>
        <v>3.1921181995410827E-3</v>
      </c>
      <c r="AV215" s="75"/>
      <c r="AW215" s="144" t="s">
        <v>102</v>
      </c>
      <c r="AX215" s="234">
        <f t="shared" si="40"/>
        <v>77213.633276000008</v>
      </c>
      <c r="AY215" s="122">
        <v>206</v>
      </c>
      <c r="AZ215" s="123">
        <v>0.9214</v>
      </c>
      <c r="BA215" s="17">
        <f t="shared" si="33"/>
        <v>3.0771183157669761E-3</v>
      </c>
    </row>
    <row r="216" spans="1:53" ht="15.5">
      <c r="A216" s="11"/>
      <c r="B216" s="20" t="s">
        <v>25</v>
      </c>
      <c r="C216" s="22">
        <v>9</v>
      </c>
      <c r="D216" s="87">
        <v>0.55158856506841847</v>
      </c>
      <c r="E216" s="17">
        <f t="shared" si="26"/>
        <v>1.660053831616096E-3</v>
      </c>
      <c r="G216" s="11"/>
      <c r="H216" s="20" t="s">
        <v>29</v>
      </c>
      <c r="I216" s="21"/>
      <c r="J216" s="22">
        <v>13</v>
      </c>
      <c r="K216" s="87">
        <v>0.6556198713305561</v>
      </c>
      <c r="L216" s="17">
        <f t="shared" si="27"/>
        <v>2.0112810422244238E-3</v>
      </c>
      <c r="M216">
        <f t="shared" si="35"/>
        <v>9343.2387863317545</v>
      </c>
      <c r="N216" s="11"/>
      <c r="O216" s="20" t="s">
        <v>51</v>
      </c>
      <c r="P216" s="22">
        <v>13</v>
      </c>
      <c r="Q216" s="87">
        <v>0.6270724436840136</v>
      </c>
      <c r="R216" s="17">
        <f t="shared" si="28"/>
        <v>1.9370118002944197E-3</v>
      </c>
      <c r="S216">
        <f t="shared" si="41"/>
        <v>8242.472216586837</v>
      </c>
      <c r="T216" s="20"/>
      <c r="U216" s="138" t="s">
        <v>46</v>
      </c>
      <c r="V216" s="234">
        <f t="shared" si="36"/>
        <v>17371.989097461148</v>
      </c>
      <c r="W216" s="60">
        <v>25</v>
      </c>
      <c r="X216" s="23">
        <v>0.72108135279882635</v>
      </c>
      <c r="Y216" s="17">
        <f t="shared" si="29"/>
        <v>2.1466170523728612E-3</v>
      </c>
      <c r="AA216" s="20"/>
      <c r="AB216" s="59" t="s">
        <v>24</v>
      </c>
      <c r="AC216" s="234">
        <f t="shared" si="37"/>
        <v>37371.309655748126</v>
      </c>
      <c r="AD216" s="60">
        <v>34</v>
      </c>
      <c r="AE216" s="23">
        <v>0.748370786721963</v>
      </c>
      <c r="AF216" s="17">
        <f t="shared" si="30"/>
        <v>2.0645151241752888E-3</v>
      </c>
      <c r="AH216" s="75"/>
      <c r="AI216" s="92" t="s">
        <v>120</v>
      </c>
      <c r="AJ216" s="234">
        <f t="shared" si="38"/>
        <v>55707.048962151544</v>
      </c>
      <c r="AK216" s="76">
        <v>40</v>
      </c>
      <c r="AL216" s="77">
        <v>0.87403294235613771</v>
      </c>
      <c r="AM216" s="17">
        <f t="shared" si="31"/>
        <v>2.5622410940245202E-3</v>
      </c>
      <c r="AO216" s="103"/>
      <c r="AP216" s="141" t="s">
        <v>113</v>
      </c>
      <c r="AQ216" s="234">
        <f t="shared" si="39"/>
        <v>68643.217692077436</v>
      </c>
      <c r="AR216" s="104">
        <v>44</v>
      </c>
      <c r="AS216" s="110">
        <v>0.93318265476494167</v>
      </c>
      <c r="AT216" s="17">
        <f t="shared" si="32"/>
        <v>2.9979180988385381E-3</v>
      </c>
      <c r="AV216" s="75"/>
      <c r="AW216" s="144" t="s">
        <v>105</v>
      </c>
      <c r="AX216" s="234">
        <f t="shared" si="40"/>
        <v>76409.150011999998</v>
      </c>
      <c r="AY216" s="122">
        <v>230</v>
      </c>
      <c r="AZ216" s="123">
        <v>0.91179999999999994</v>
      </c>
      <c r="BA216" s="17">
        <f t="shared" si="33"/>
        <v>3.0450580424531458E-3</v>
      </c>
    </row>
    <row r="217" spans="1:53" ht="15.5">
      <c r="A217" s="11"/>
      <c r="B217" s="20" t="s">
        <v>30</v>
      </c>
      <c r="C217" s="22">
        <v>6</v>
      </c>
      <c r="D217" s="87">
        <v>0.45094567953127956</v>
      </c>
      <c r="E217" s="17">
        <f t="shared" si="26"/>
        <v>1.3571603012904553E-3</v>
      </c>
      <c r="G217" s="11"/>
      <c r="H217" s="20" t="s">
        <v>14</v>
      </c>
      <c r="I217" s="21"/>
      <c r="J217" s="22">
        <v>9</v>
      </c>
      <c r="K217" s="87">
        <v>0.47714667465361665</v>
      </c>
      <c r="L217" s="17">
        <f t="shared" si="27"/>
        <v>1.4637690269265593E-3</v>
      </c>
      <c r="M217">
        <f t="shared" si="35"/>
        <v>6799.8172604886904</v>
      </c>
      <c r="N217" s="11"/>
      <c r="O217" s="20" t="s">
        <v>53</v>
      </c>
      <c r="P217" s="22">
        <v>11</v>
      </c>
      <c r="Q217" s="87">
        <v>0.60013164033221533</v>
      </c>
      <c r="R217" s="17">
        <f t="shared" si="28"/>
        <v>1.8537923022484476E-3</v>
      </c>
      <c r="S217">
        <f t="shared" si="41"/>
        <v>7888.3523292335612</v>
      </c>
      <c r="T217" s="20"/>
      <c r="U217" s="138" t="s">
        <v>51</v>
      </c>
      <c r="V217" s="234">
        <f t="shared" si="36"/>
        <v>11619.79068425781</v>
      </c>
      <c r="W217" s="60">
        <v>20</v>
      </c>
      <c r="X217" s="23">
        <v>0.48231750197611822</v>
      </c>
      <c r="Y217" s="17">
        <f t="shared" si="29"/>
        <v>1.435831020149356E-3</v>
      </c>
      <c r="AA217" s="20"/>
      <c r="AB217" s="59" t="s">
        <v>26</v>
      </c>
      <c r="AC217" s="234">
        <f t="shared" si="37"/>
        <v>32362.441960007705</v>
      </c>
      <c r="AD217" s="60">
        <v>28</v>
      </c>
      <c r="AE217" s="23">
        <v>0.64806682915190972</v>
      </c>
      <c r="AF217" s="17">
        <f t="shared" si="30"/>
        <v>1.787808655814778E-3</v>
      </c>
      <c r="AH217" s="75"/>
      <c r="AI217" s="92" t="s">
        <v>109</v>
      </c>
      <c r="AJ217" s="234">
        <f t="shared" si="38"/>
        <v>54165.258662935135</v>
      </c>
      <c r="AK217" s="76">
        <v>41</v>
      </c>
      <c r="AL217" s="77">
        <v>0.84984254748105037</v>
      </c>
      <c r="AM217" s="17">
        <f t="shared" si="31"/>
        <v>2.4913265771614088E-3</v>
      </c>
      <c r="AO217" s="103"/>
      <c r="AP217" s="141" t="s">
        <v>129</v>
      </c>
      <c r="AQ217" s="234">
        <f t="shared" si="39"/>
        <v>46729.71622401425</v>
      </c>
      <c r="AR217" s="104">
        <v>30</v>
      </c>
      <c r="AS217" s="110">
        <v>0.63527559034242342</v>
      </c>
      <c r="AT217" s="17">
        <f t="shared" si="32"/>
        <v>2.0408696843144942E-3</v>
      </c>
      <c r="AV217" s="75"/>
      <c r="AW217" s="144" t="s">
        <v>113</v>
      </c>
      <c r="AX217" s="234">
        <f t="shared" si="40"/>
        <v>63034.615747999997</v>
      </c>
      <c r="AY217" s="122">
        <v>126</v>
      </c>
      <c r="AZ217" s="123">
        <v>0.75219999999999998</v>
      </c>
      <c r="BA217" s="17">
        <f t="shared" si="33"/>
        <v>2.5120559986107219E-3</v>
      </c>
    </row>
    <row r="218" spans="1:53" ht="15.5">
      <c r="A218" s="11"/>
      <c r="B218" s="20" t="s">
        <v>2</v>
      </c>
      <c r="C218" s="22">
        <v>6</v>
      </c>
      <c r="D218" s="87">
        <v>0.41567939301268209</v>
      </c>
      <c r="E218" s="17">
        <f t="shared" si="26"/>
        <v>1.251023340211853E-3</v>
      </c>
      <c r="G218" s="11"/>
      <c r="H218" s="20" t="s">
        <v>53</v>
      </c>
      <c r="I218" s="21"/>
      <c r="J218" s="22">
        <v>10</v>
      </c>
      <c r="K218" s="87">
        <v>0.46581541047581376</v>
      </c>
      <c r="L218" s="17">
        <f t="shared" si="27"/>
        <v>1.4290074862505582E-3</v>
      </c>
      <c r="M218">
        <f t="shared" si="35"/>
        <v>6638.3354146908223</v>
      </c>
      <c r="N218" s="11"/>
      <c r="O218" s="20" t="s">
        <v>43</v>
      </c>
      <c r="P218" s="22">
        <v>9</v>
      </c>
      <c r="Q218" s="87">
        <v>0.57689669931017995</v>
      </c>
      <c r="R218" s="17">
        <f t="shared" si="28"/>
        <v>1.7820201244209263E-3</v>
      </c>
      <c r="S218">
        <f t="shared" si="41"/>
        <v>7582.9436675117504</v>
      </c>
      <c r="T218" s="20"/>
      <c r="U218" s="138" t="s">
        <v>2</v>
      </c>
      <c r="V218" s="234">
        <f t="shared" si="36"/>
        <v>11331.836674391643</v>
      </c>
      <c r="W218" s="60">
        <v>17</v>
      </c>
      <c r="X218" s="23">
        <v>0.47036502688456483</v>
      </c>
      <c r="Y218" s="17">
        <f t="shared" si="29"/>
        <v>1.4002492002201578E-3</v>
      </c>
      <c r="AA218" s="20"/>
      <c r="AB218" s="59" t="s">
        <v>14</v>
      </c>
      <c r="AC218" s="234">
        <f t="shared" si="37"/>
        <v>32182.437548178277</v>
      </c>
      <c r="AD218" s="60">
        <v>27</v>
      </c>
      <c r="AE218" s="23">
        <v>0.64446219114122394</v>
      </c>
      <c r="AF218" s="17">
        <f t="shared" si="30"/>
        <v>1.7778646149432271E-3</v>
      </c>
      <c r="AH218" s="75"/>
      <c r="AI218" s="92" t="s">
        <v>100</v>
      </c>
      <c r="AJ218" s="234">
        <f t="shared" si="38"/>
        <v>44265.512230494081</v>
      </c>
      <c r="AK218" s="76">
        <v>32</v>
      </c>
      <c r="AL218" s="77">
        <v>0.69451741961787905</v>
      </c>
      <c r="AM218" s="17">
        <f t="shared" si="31"/>
        <v>2.0359885615566522E-3</v>
      </c>
      <c r="AO218" s="103"/>
      <c r="AP218" s="141" t="s">
        <v>102</v>
      </c>
      <c r="AQ218" s="234">
        <f t="shared" si="39"/>
        <v>42834.903120852949</v>
      </c>
      <c r="AR218" s="104">
        <v>27</v>
      </c>
      <c r="AS218" s="110">
        <v>0.58232684822888425</v>
      </c>
      <c r="AT218" s="17">
        <f t="shared" si="32"/>
        <v>1.8707679454079804E-3</v>
      </c>
      <c r="AV218" s="75"/>
      <c r="AW218" s="144" t="s">
        <v>124</v>
      </c>
      <c r="AX218" s="234">
        <f t="shared" si="40"/>
        <v>61098.827894000002</v>
      </c>
      <c r="AY218" s="122">
        <v>135</v>
      </c>
      <c r="AZ218" s="123">
        <v>0.72909999999999997</v>
      </c>
      <c r="BA218" s="17">
        <f t="shared" si="33"/>
        <v>2.4349109659493186E-3</v>
      </c>
    </row>
    <row r="219" spans="1:53" ht="15.5">
      <c r="A219" s="11"/>
      <c r="B219" s="20" t="s">
        <v>46</v>
      </c>
      <c r="C219" s="22">
        <v>7</v>
      </c>
      <c r="D219" s="87">
        <v>0.40860618614439337</v>
      </c>
      <c r="E219" s="17">
        <f t="shared" si="26"/>
        <v>1.2297359080438936E-3</v>
      </c>
      <c r="G219" s="11"/>
      <c r="H219" s="20" t="s">
        <v>19</v>
      </c>
      <c r="I219" s="21"/>
      <c r="J219" s="22">
        <v>8</v>
      </c>
      <c r="K219" s="87">
        <v>0.39427519304444891</v>
      </c>
      <c r="L219" s="17">
        <f t="shared" si="27"/>
        <v>1.2095396370160572E-3</v>
      </c>
      <c r="M219">
        <f t="shared" si="35"/>
        <v>5618.8157760764416</v>
      </c>
      <c r="N219" s="11"/>
      <c r="O219" s="20" t="s">
        <v>20</v>
      </c>
      <c r="P219" s="22">
        <v>9</v>
      </c>
      <c r="Q219" s="87">
        <v>0.56437202027912947</v>
      </c>
      <c r="R219" s="17">
        <f t="shared" si="28"/>
        <v>1.7433316900583569E-3</v>
      </c>
      <c r="S219">
        <f t="shared" si="41"/>
        <v>7418.3146521963808</v>
      </c>
      <c r="T219" s="20"/>
      <c r="U219" s="138" t="s">
        <v>33</v>
      </c>
      <c r="V219" s="234">
        <f t="shared" si="36"/>
        <v>11271.905611804545</v>
      </c>
      <c r="W219" s="60">
        <v>17</v>
      </c>
      <c r="X219" s="23">
        <v>0.46787739167811099</v>
      </c>
      <c r="Y219" s="17">
        <f t="shared" si="29"/>
        <v>1.3928436555704037E-3</v>
      </c>
      <c r="AA219" s="20"/>
      <c r="AB219" s="59" t="s">
        <v>46</v>
      </c>
      <c r="AC219" s="234">
        <f t="shared" si="37"/>
        <v>31914.317288335733</v>
      </c>
      <c r="AD219" s="60">
        <v>28</v>
      </c>
      <c r="AE219" s="23">
        <v>0.63909300896262733</v>
      </c>
      <c r="AF219" s="17">
        <f t="shared" si="30"/>
        <v>1.7630527623043516E-3</v>
      </c>
      <c r="AH219" s="75"/>
      <c r="AI219" s="92" t="s">
        <v>126</v>
      </c>
      <c r="AJ219" s="234">
        <f t="shared" si="38"/>
        <v>39734.514044209922</v>
      </c>
      <c r="AK219" s="76">
        <v>30</v>
      </c>
      <c r="AL219" s="77">
        <v>0.62342692478195749</v>
      </c>
      <c r="AM219" s="17">
        <f t="shared" si="31"/>
        <v>1.8275856759947988E-3</v>
      </c>
      <c r="AO219" s="103"/>
      <c r="AP219" s="141" t="s">
        <v>117</v>
      </c>
      <c r="AQ219" s="234">
        <f t="shared" si="39"/>
        <v>41787.938893034159</v>
      </c>
      <c r="AR219" s="104">
        <v>26</v>
      </c>
      <c r="AS219" s="110">
        <v>0.56809370341998888</v>
      </c>
      <c r="AT219" s="17">
        <f t="shared" si="32"/>
        <v>1.8250429180426515E-3</v>
      </c>
      <c r="AV219" s="75"/>
      <c r="AW219" s="144" t="s">
        <v>125</v>
      </c>
      <c r="AX219" s="234">
        <f t="shared" si="40"/>
        <v>55551.245386000002</v>
      </c>
      <c r="AY219" s="122">
        <v>142</v>
      </c>
      <c r="AZ219" s="123">
        <v>0.66290000000000004</v>
      </c>
      <c r="BA219" s="17">
        <f t="shared" si="33"/>
        <v>2.2138286645560327E-3</v>
      </c>
    </row>
    <row r="220" spans="1:53" ht="15.5">
      <c r="A220" s="11"/>
      <c r="B220" s="20" t="s">
        <v>26</v>
      </c>
      <c r="C220" s="22">
        <v>4</v>
      </c>
      <c r="D220" s="87">
        <v>0.30796330060725452</v>
      </c>
      <c r="E220" s="17">
        <f t="shared" si="26"/>
        <v>9.2684237771825325E-4</v>
      </c>
      <c r="G220" s="11"/>
      <c r="H220" s="20" t="s">
        <v>43</v>
      </c>
      <c r="I220" s="21"/>
      <c r="J220" s="22">
        <v>7</v>
      </c>
      <c r="K220" s="87">
        <v>0.33270574077857651</v>
      </c>
      <c r="L220" s="17">
        <f t="shared" si="27"/>
        <v>1.0206596510095695E-3</v>
      </c>
      <c r="M220">
        <f t="shared" si="35"/>
        <v>4741.389511835494</v>
      </c>
      <c r="N220" s="11"/>
      <c r="O220" s="20" t="s">
        <v>33</v>
      </c>
      <c r="P220" s="22">
        <v>10</v>
      </c>
      <c r="Q220" s="87">
        <v>0.55529631156198533</v>
      </c>
      <c r="R220" s="17">
        <f t="shared" si="28"/>
        <v>1.7152970426133774E-3</v>
      </c>
      <c r="S220">
        <f t="shared" si="41"/>
        <v>7299.0201788060131</v>
      </c>
      <c r="T220" s="20"/>
      <c r="U220" s="138" t="s">
        <v>14</v>
      </c>
      <c r="V220" s="234">
        <f t="shared" si="36"/>
        <v>9228.4442112202414</v>
      </c>
      <c r="W220" s="60">
        <v>15</v>
      </c>
      <c r="X220" s="23">
        <v>0.3830568277888059</v>
      </c>
      <c r="Y220" s="17">
        <f t="shared" si="29"/>
        <v>1.1403377931875477E-3</v>
      </c>
      <c r="AA220" s="20"/>
      <c r="AB220" s="59" t="s">
        <v>18</v>
      </c>
      <c r="AC220" s="234">
        <f t="shared" si="37"/>
        <v>31689.826575168172</v>
      </c>
      <c r="AD220" s="60">
        <v>28</v>
      </c>
      <c r="AE220" s="23">
        <v>0.63459752049373064</v>
      </c>
      <c r="AF220" s="17">
        <f t="shared" si="30"/>
        <v>1.7506511505642063E-3</v>
      </c>
      <c r="AH220" s="75"/>
      <c r="AI220" s="92" t="s">
        <v>89</v>
      </c>
      <c r="AJ220" s="234">
        <f t="shared" si="38"/>
        <v>38722.662775281926</v>
      </c>
      <c r="AK220" s="76">
        <v>27</v>
      </c>
      <c r="AL220" s="77">
        <v>0.60755117192330577</v>
      </c>
      <c r="AM220" s="17">
        <f t="shared" si="31"/>
        <v>1.7810456608514794E-3</v>
      </c>
      <c r="AO220" s="103"/>
      <c r="AP220" s="141" t="s">
        <v>109</v>
      </c>
      <c r="AQ220" s="234">
        <f t="shared" si="39"/>
        <v>40810.873229331628</v>
      </c>
      <c r="AR220" s="104">
        <v>27</v>
      </c>
      <c r="AS220" s="110">
        <v>0.55481080730017562</v>
      </c>
      <c r="AT220" s="17">
        <f t="shared" si="32"/>
        <v>1.782370634669992E-3</v>
      </c>
      <c r="AV220" s="75"/>
      <c r="AW220" s="144" t="s">
        <v>93</v>
      </c>
      <c r="AX220" s="234">
        <f t="shared" si="40"/>
        <v>52643.373587999995</v>
      </c>
      <c r="AY220" s="122">
        <v>119</v>
      </c>
      <c r="AZ220" s="123">
        <v>0.62819999999999998</v>
      </c>
      <c r="BA220" s="17">
        <f t="shared" si="33"/>
        <v>2.097944134973751E-3</v>
      </c>
    </row>
    <row r="221" spans="1:53" ht="15.5">
      <c r="A221" s="11"/>
      <c r="B221" s="20" t="s">
        <v>50</v>
      </c>
      <c r="C221" s="22">
        <v>4</v>
      </c>
      <c r="D221" s="87">
        <v>0.2007664896380523</v>
      </c>
      <c r="E221" s="17">
        <f t="shared" si="26"/>
        <v>6.0422423793796707E-4</v>
      </c>
      <c r="G221" s="11"/>
      <c r="H221" s="20" t="s">
        <v>20</v>
      </c>
      <c r="I221" s="21"/>
      <c r="J221" s="22">
        <v>8</v>
      </c>
      <c r="K221" s="87">
        <v>0.33136548137770161</v>
      </c>
      <c r="L221" s="17">
        <f t="shared" si="27"/>
        <v>1.0165480637277929E-3</v>
      </c>
      <c r="M221">
        <f t="shared" si="35"/>
        <v>4722.2894751136255</v>
      </c>
      <c r="N221" s="11"/>
      <c r="O221" s="20" t="s">
        <v>14</v>
      </c>
      <c r="P221" s="22">
        <v>7</v>
      </c>
      <c r="Q221" s="87">
        <v>0.49289867015608169</v>
      </c>
      <c r="R221" s="17">
        <f t="shared" si="28"/>
        <v>1.5225522187399178E-3</v>
      </c>
      <c r="S221">
        <f t="shared" si="41"/>
        <v>6478.8424930394949</v>
      </c>
      <c r="T221" s="20"/>
      <c r="U221" s="138" t="s">
        <v>24</v>
      </c>
      <c r="V221" s="234">
        <f t="shared" si="36"/>
        <v>9015.302295829455</v>
      </c>
      <c r="W221" s="60">
        <v>16</v>
      </c>
      <c r="X221" s="23">
        <v>0.37420967391219068</v>
      </c>
      <c r="Y221" s="17">
        <f t="shared" si="29"/>
        <v>1.1140003330621473E-3</v>
      </c>
      <c r="AA221" s="20"/>
      <c r="AB221" s="59" t="s">
        <v>43</v>
      </c>
      <c r="AC221" s="234">
        <f t="shared" si="37"/>
        <v>27186.352421668791</v>
      </c>
      <c r="AD221" s="60">
        <v>22</v>
      </c>
      <c r="AE221" s="23">
        <v>0.54441420804677243</v>
      </c>
      <c r="AF221" s="17">
        <f t="shared" si="30"/>
        <v>1.5018642981130259E-3</v>
      </c>
      <c r="AH221" s="75"/>
      <c r="AI221" s="92" t="s">
        <v>125</v>
      </c>
      <c r="AJ221" s="234">
        <f t="shared" si="38"/>
        <v>36710.597239786905</v>
      </c>
      <c r="AK221" s="76">
        <v>28</v>
      </c>
      <c r="AL221" s="77">
        <v>0.57598224854707514</v>
      </c>
      <c r="AM221" s="17">
        <f t="shared" si="31"/>
        <v>1.6885008735227076E-3</v>
      </c>
      <c r="AO221" s="103"/>
      <c r="AP221" s="141" t="s">
        <v>125</v>
      </c>
      <c r="AQ221" s="234">
        <f t="shared" si="39"/>
        <v>37844.331793217076</v>
      </c>
      <c r="AR221" s="104">
        <v>25</v>
      </c>
      <c r="AS221" s="110">
        <v>0.51448162248191942</v>
      </c>
      <c r="AT221" s="17">
        <f t="shared" si="32"/>
        <v>1.6528101542423858E-3</v>
      </c>
      <c r="AV221" s="75"/>
      <c r="AW221" s="144" t="s">
        <v>109</v>
      </c>
      <c r="AX221" s="234">
        <f t="shared" si="40"/>
        <v>41590.108741999997</v>
      </c>
      <c r="AY221" s="122">
        <v>123</v>
      </c>
      <c r="AZ221" s="123">
        <v>0.49630000000000002</v>
      </c>
      <c r="BA221" s="17">
        <f t="shared" si="33"/>
        <v>1.657449338088941E-3</v>
      </c>
    </row>
    <row r="222" spans="1:53" ht="15.5">
      <c r="A222" s="11"/>
      <c r="B222" s="20" t="s">
        <v>18</v>
      </c>
      <c r="C222" s="22">
        <v>3</v>
      </c>
      <c r="D222" s="87">
        <v>0.20050684891993964</v>
      </c>
      <c r="E222" s="17">
        <f t="shared" si="26"/>
        <v>6.0344282658131027E-4</v>
      </c>
      <c r="G222" s="11"/>
      <c r="H222" s="20" t="s">
        <v>42</v>
      </c>
      <c r="I222" s="21"/>
      <c r="J222" s="22">
        <v>6</v>
      </c>
      <c r="K222" s="87">
        <v>0.27847002547406319</v>
      </c>
      <c r="L222" s="17">
        <f t="shared" si="27"/>
        <v>8.542777721594544E-4</v>
      </c>
      <c r="M222">
        <f t="shared" si="35"/>
        <v>3968.4763330308742</v>
      </c>
      <c r="N222" s="11"/>
      <c r="O222" s="20" t="s">
        <v>55</v>
      </c>
      <c r="P222" s="22">
        <v>7</v>
      </c>
      <c r="Q222" s="87">
        <v>0.47099550040890625</v>
      </c>
      <c r="R222" s="17">
        <f t="shared" si="28"/>
        <v>1.4548938505697649E-3</v>
      </c>
      <c r="S222">
        <f t="shared" si="41"/>
        <v>6190.939125709815</v>
      </c>
      <c r="T222" s="20"/>
      <c r="U222" s="138" t="s">
        <v>20</v>
      </c>
      <c r="V222" s="234">
        <f t="shared" si="36"/>
        <v>8913.0021629373678</v>
      </c>
      <c r="W222" s="60">
        <v>14</v>
      </c>
      <c r="X222" s="23">
        <v>0.36996337155709041</v>
      </c>
      <c r="Y222" s="17">
        <f t="shared" si="29"/>
        <v>1.1013593390749787E-3</v>
      </c>
      <c r="AA222" s="20"/>
      <c r="AB222" s="59" t="s">
        <v>55</v>
      </c>
      <c r="AC222" s="234">
        <f t="shared" si="37"/>
        <v>24954.97547751751</v>
      </c>
      <c r="AD222" s="60">
        <v>22</v>
      </c>
      <c r="AE222" s="23">
        <v>0.49973026909600315</v>
      </c>
      <c r="AF222" s="17">
        <f t="shared" si="30"/>
        <v>1.3785956331566242E-3</v>
      </c>
      <c r="AH222" s="75"/>
      <c r="AI222" s="92" t="s">
        <v>117</v>
      </c>
      <c r="AJ222" s="234">
        <f t="shared" si="38"/>
        <v>32822.481352096613</v>
      </c>
      <c r="AK222" s="76">
        <v>24</v>
      </c>
      <c r="AL222" s="77">
        <v>0.51497845400307607</v>
      </c>
      <c r="AM222" s="17">
        <f t="shared" si="31"/>
        <v>1.5096673059334738E-3</v>
      </c>
      <c r="AO222" s="103"/>
      <c r="AP222" s="141" t="s">
        <v>89</v>
      </c>
      <c r="AQ222" s="234">
        <f t="shared" si="39"/>
        <v>36517.117488357821</v>
      </c>
      <c r="AR222" s="104">
        <v>23</v>
      </c>
      <c r="AS222" s="110">
        <v>0.49643856724510887</v>
      </c>
      <c r="AT222" s="17">
        <f t="shared" si="32"/>
        <v>1.5948455086538941E-3</v>
      </c>
      <c r="AV222" s="75"/>
      <c r="AW222" s="144" t="s">
        <v>117</v>
      </c>
      <c r="AX222" s="234">
        <f t="shared" si="40"/>
        <v>38791.177386000003</v>
      </c>
      <c r="AY222" s="122">
        <v>137</v>
      </c>
      <c r="AZ222" s="123">
        <v>0.46290000000000003</v>
      </c>
      <c r="BA222" s="17">
        <f t="shared" si="33"/>
        <v>1.5459063038512409E-3</v>
      </c>
    </row>
    <row r="223" spans="1:53" ht="15.5">
      <c r="A223" s="11"/>
      <c r="B223" s="20" t="s">
        <v>51</v>
      </c>
      <c r="C223" s="22">
        <v>2</v>
      </c>
      <c r="D223" s="87">
        <v>0.15764807409682793</v>
      </c>
      <c r="E223" s="17">
        <f t="shared" si="26"/>
        <v>4.7445561062143464E-4</v>
      </c>
      <c r="G223" s="11"/>
      <c r="H223" s="20" t="s">
        <v>18</v>
      </c>
      <c r="I223" s="21"/>
      <c r="J223" s="22">
        <v>7</v>
      </c>
      <c r="K223" s="87">
        <v>0.24385680725786085</v>
      </c>
      <c r="L223" s="17">
        <f t="shared" si="27"/>
        <v>7.480929039867739E-4</v>
      </c>
      <c r="M223">
        <f t="shared" si="35"/>
        <v>3475.2033602317747</v>
      </c>
      <c r="N223" s="11"/>
      <c r="O223" s="20" t="s">
        <v>50</v>
      </c>
      <c r="P223" s="22">
        <v>7</v>
      </c>
      <c r="Q223" s="87">
        <v>0.37692391152829169</v>
      </c>
      <c r="R223" s="17">
        <f t="shared" si="28"/>
        <v>1.1643089595104847E-3</v>
      </c>
      <c r="S223">
        <f t="shared" si="41"/>
        <v>4954.4273549751315</v>
      </c>
      <c r="T223" s="20"/>
      <c r="U223" s="138" t="s">
        <v>43</v>
      </c>
      <c r="V223" s="234">
        <f t="shared" si="36"/>
        <v>8899.3818356530392</v>
      </c>
      <c r="W223" s="60">
        <v>15</v>
      </c>
      <c r="X223" s="23">
        <v>0.36939801522577759</v>
      </c>
      <c r="Y223" s="17">
        <f t="shared" si="29"/>
        <v>1.0996763063120976E-3</v>
      </c>
      <c r="AA223" s="20"/>
      <c r="AB223" s="59" t="s">
        <v>33</v>
      </c>
      <c r="AC223" s="234">
        <f t="shared" si="37"/>
        <v>24513.609679118133</v>
      </c>
      <c r="AD223" s="60">
        <v>20</v>
      </c>
      <c r="AE223" s="23">
        <v>0.49089179720879966</v>
      </c>
      <c r="AF223" s="17">
        <f t="shared" si="30"/>
        <v>1.3542131222282427E-3</v>
      </c>
      <c r="AH223" s="75"/>
      <c r="AI223" s="92" t="s">
        <v>129</v>
      </c>
      <c r="AJ223" s="234">
        <f t="shared" si="38"/>
        <v>32634.593529523598</v>
      </c>
      <c r="AK223" s="76">
        <v>24</v>
      </c>
      <c r="AL223" s="77">
        <v>0.51203053000681564</v>
      </c>
      <c r="AM223" s="17">
        <f t="shared" si="31"/>
        <v>1.5010254211265718E-3</v>
      </c>
      <c r="AO223" s="103"/>
      <c r="AP223" s="141" t="s">
        <v>100</v>
      </c>
      <c r="AQ223" s="234">
        <f t="shared" si="39"/>
        <v>32489.614810049989</v>
      </c>
      <c r="AR223" s="104">
        <v>21</v>
      </c>
      <c r="AS223" s="110">
        <v>0.44168595267106919</v>
      </c>
      <c r="AT223" s="17">
        <f t="shared" si="32"/>
        <v>1.4189486964359362E-3</v>
      </c>
      <c r="AV223" s="75"/>
      <c r="AW223" s="144" t="s">
        <v>129</v>
      </c>
      <c r="AX223" s="234">
        <f t="shared" si="40"/>
        <v>35455.923854000008</v>
      </c>
      <c r="AY223" s="122">
        <v>89</v>
      </c>
      <c r="AZ223" s="123">
        <v>0.42310000000000003</v>
      </c>
      <c r="BA223" s="17">
        <f t="shared" si="33"/>
        <v>1.4129897540709872E-3</v>
      </c>
    </row>
    <row r="224" spans="1:53" ht="15.5">
      <c r="A224" s="11"/>
      <c r="B224" s="20" t="s">
        <v>20</v>
      </c>
      <c r="C224" s="22">
        <v>2</v>
      </c>
      <c r="D224" s="87">
        <v>0.15031522651042653</v>
      </c>
      <c r="E224" s="17">
        <f t="shared" si="26"/>
        <v>4.5238676709681845E-4</v>
      </c>
      <c r="G224" s="11"/>
      <c r="H224" s="20" t="s">
        <v>24</v>
      </c>
      <c r="I224" s="21"/>
      <c r="J224" s="22">
        <v>4</v>
      </c>
      <c r="K224" s="87">
        <v>0.21206518873494073</v>
      </c>
      <c r="L224" s="17">
        <f t="shared" si="27"/>
        <v>6.5056401196735968E-4</v>
      </c>
      <c r="M224">
        <f t="shared" si="35"/>
        <v>3022.1410046616406</v>
      </c>
      <c r="N224" s="11"/>
      <c r="O224" s="20" t="s">
        <v>19</v>
      </c>
      <c r="P224" s="22">
        <v>6</v>
      </c>
      <c r="Q224" s="87">
        <v>0.34494632831323518</v>
      </c>
      <c r="R224" s="17">
        <f t="shared" si="28"/>
        <v>1.0655309687753764E-3</v>
      </c>
      <c r="S224">
        <f t="shared" si="41"/>
        <v>4534.1021694906394</v>
      </c>
      <c r="T224" s="20"/>
      <c r="U224" s="138" t="s">
        <v>18</v>
      </c>
      <c r="V224" s="234">
        <f t="shared" si="36"/>
        <v>8142.7130787383094</v>
      </c>
      <c r="W224" s="60">
        <v>12</v>
      </c>
      <c r="X224" s="23">
        <v>0.33798999811296349</v>
      </c>
      <c r="Y224" s="17">
        <f t="shared" si="29"/>
        <v>1.0061764746302831E-3</v>
      </c>
      <c r="AA224" s="20"/>
      <c r="AB224" s="59" t="s">
        <v>51</v>
      </c>
      <c r="AC224" s="234">
        <f t="shared" si="37"/>
        <v>24326.964674406547</v>
      </c>
      <c r="AD224" s="60">
        <v>23</v>
      </c>
      <c r="AE224" s="23">
        <v>0.4871541794934876</v>
      </c>
      <c r="AF224" s="17">
        <f t="shared" si="30"/>
        <v>1.3439022329758085E-3</v>
      </c>
      <c r="AH224" s="75"/>
      <c r="AI224" s="92" t="s">
        <v>110</v>
      </c>
      <c r="AJ224" s="234">
        <f t="shared" si="38"/>
        <v>31864.877267300155</v>
      </c>
      <c r="AK224" s="76">
        <v>22</v>
      </c>
      <c r="AL224" s="77">
        <v>0.49995382908683678</v>
      </c>
      <c r="AM224" s="17">
        <f t="shared" si="31"/>
        <v>1.4656223855224455E-3</v>
      </c>
      <c r="AO224" s="103"/>
      <c r="AP224" s="141" t="s">
        <v>116</v>
      </c>
      <c r="AQ224" s="234">
        <f t="shared" si="39"/>
        <v>31855.202048389368</v>
      </c>
      <c r="AR224" s="104">
        <v>20</v>
      </c>
      <c r="AS224" s="110">
        <v>0.4330613134853169</v>
      </c>
      <c r="AT224" s="17">
        <f t="shared" si="32"/>
        <v>1.3912414070013381E-3</v>
      </c>
      <c r="AV224" s="75"/>
      <c r="AW224" s="144" t="s">
        <v>110</v>
      </c>
      <c r="AX224" s="234">
        <f t="shared" si="40"/>
        <v>35313.463276000002</v>
      </c>
      <c r="AY224" s="122">
        <v>71</v>
      </c>
      <c r="AZ224" s="123">
        <v>0.4214</v>
      </c>
      <c r="BA224" s="17">
        <f t="shared" si="33"/>
        <v>1.4073124140049965E-3</v>
      </c>
    </row>
    <row r="225" spans="1:53" ht="15.5">
      <c r="A225" s="11"/>
      <c r="B225" s="20" t="s">
        <v>19</v>
      </c>
      <c r="C225" s="22">
        <v>2</v>
      </c>
      <c r="D225" s="87">
        <v>0.1429823789240251</v>
      </c>
      <c r="E225" s="17">
        <f t="shared" si="26"/>
        <v>4.3031792357220222E-4</v>
      </c>
      <c r="G225" s="11"/>
      <c r="H225" s="20" t="s">
        <v>50</v>
      </c>
      <c r="I225" s="21"/>
      <c r="J225" s="22">
        <v>4</v>
      </c>
      <c r="K225" s="87">
        <v>0.21206518873494073</v>
      </c>
      <c r="L225" s="17">
        <f t="shared" si="27"/>
        <v>6.5056401196735968E-4</v>
      </c>
      <c r="N225" s="11"/>
      <c r="O225" s="20" t="s">
        <v>2</v>
      </c>
      <c r="P225" s="22">
        <v>3</v>
      </c>
      <c r="Q225" s="87">
        <v>0.22549146110503165</v>
      </c>
      <c r="R225" s="17">
        <f t="shared" si="28"/>
        <v>6.9653773726688101E-4</v>
      </c>
      <c r="T225" s="31"/>
      <c r="U225" s="138" t="s">
        <v>19</v>
      </c>
      <c r="V225" s="234">
        <f t="shared" si="36"/>
        <v>6092.3856935470612</v>
      </c>
      <c r="W225" s="60">
        <v>10</v>
      </c>
      <c r="X225" s="23">
        <v>0.25288443902587798</v>
      </c>
      <c r="Y225" s="17">
        <f t="shared" si="29"/>
        <v>7.5282219819674449E-4</v>
      </c>
      <c r="AA225" s="31"/>
      <c r="AB225" s="59" t="s">
        <v>34</v>
      </c>
      <c r="AC225" s="234">
        <f t="shared" si="37"/>
        <v>22785.333892653543</v>
      </c>
      <c r="AD225" s="60">
        <v>20</v>
      </c>
      <c r="AE225" s="23">
        <v>0.45628259774794833</v>
      </c>
      <c r="AF225" s="17">
        <f t="shared" si="30"/>
        <v>1.2587374342534357E-3</v>
      </c>
      <c r="AH225" s="78"/>
      <c r="AI225" s="92" t="s">
        <v>93</v>
      </c>
      <c r="AJ225" s="234">
        <f t="shared" si="38"/>
        <v>28952.426354531377</v>
      </c>
      <c r="AK225" s="76">
        <v>22</v>
      </c>
      <c r="AL225" s="77">
        <v>0.45425803137038206</v>
      </c>
      <c r="AM225" s="17">
        <f t="shared" si="31"/>
        <v>1.3316644474867132E-3</v>
      </c>
      <c r="AO225" s="114"/>
      <c r="AP225" s="141" t="s">
        <v>96</v>
      </c>
      <c r="AQ225" s="234">
        <f t="shared" si="39"/>
        <v>29891.233072930085</v>
      </c>
      <c r="AR225" s="104">
        <v>18</v>
      </c>
      <c r="AS225" s="110">
        <v>0.40636178155753833</v>
      </c>
      <c r="AT225" s="17">
        <f t="shared" si="32"/>
        <v>1.3054671916447886E-3</v>
      </c>
      <c r="AV225" s="78"/>
      <c r="AW225" s="144" t="s">
        <v>87</v>
      </c>
      <c r="AX225" s="234">
        <f t="shared" si="40"/>
        <v>34089.978311999992</v>
      </c>
      <c r="AY225" s="122">
        <v>65</v>
      </c>
      <c r="AZ225" s="123">
        <v>0.40679999999999994</v>
      </c>
      <c r="BA225" s="17">
        <f t="shared" si="33"/>
        <v>1.3585540816735465E-3</v>
      </c>
    </row>
    <row r="226" spans="1:53" ht="15.5">
      <c r="A226" s="11"/>
      <c r="B226" s="20" t="s">
        <v>29</v>
      </c>
      <c r="C226" s="22">
        <v>2</v>
      </c>
      <c r="D226" s="87">
        <v>0.12901565945792706</v>
      </c>
      <c r="E226" s="17">
        <f t="shared" si="26"/>
        <v>3.8828386479520914E-4</v>
      </c>
      <c r="G226" s="11"/>
      <c r="H226" s="20" t="s">
        <v>26</v>
      </c>
      <c r="I226" s="88"/>
      <c r="J226" s="22">
        <v>4</v>
      </c>
      <c r="K226" s="87">
        <v>0.1872055066979722</v>
      </c>
      <c r="L226" s="17">
        <f t="shared" si="27"/>
        <v>5.7430060174580989E-4</v>
      </c>
      <c r="N226" s="11"/>
      <c r="O226" s="20" t="s">
        <v>24</v>
      </c>
      <c r="P226" s="22">
        <v>4</v>
      </c>
      <c r="Q226" s="87">
        <v>0.21382923808779883</v>
      </c>
      <c r="R226" s="17">
        <f t="shared" si="28"/>
        <v>6.6051340893037963E-4</v>
      </c>
      <c r="T226" s="20"/>
      <c r="U226" s="138" t="s">
        <v>34</v>
      </c>
      <c r="V226" s="234">
        <f t="shared" si="36"/>
        <v>5723.9404132460422</v>
      </c>
      <c r="W226" s="60">
        <v>9</v>
      </c>
      <c r="X226" s="23">
        <v>0.23759090990487305</v>
      </c>
      <c r="Y226" s="17">
        <f t="shared" si="29"/>
        <v>7.0729425564950582E-4</v>
      </c>
      <c r="AA226" s="20"/>
      <c r="AB226" s="59" t="s">
        <v>42</v>
      </c>
      <c r="AC226" s="234">
        <f t="shared" si="37"/>
        <v>22719.867221962231</v>
      </c>
      <c r="AD226" s="60">
        <v>19</v>
      </c>
      <c r="AE226" s="23">
        <v>0.45497160960488792</v>
      </c>
      <c r="AF226" s="17">
        <f t="shared" si="30"/>
        <v>1.2551208381796927E-3</v>
      </c>
      <c r="AH226" s="75"/>
      <c r="AI226" s="92" t="s">
        <v>116</v>
      </c>
      <c r="AJ226" s="234">
        <f t="shared" si="38"/>
        <v>24820.090362736089</v>
      </c>
      <c r="AK226" s="76">
        <v>17</v>
      </c>
      <c r="AL226" s="77">
        <v>0.38942247010834263</v>
      </c>
      <c r="AM226" s="17">
        <f t="shared" si="31"/>
        <v>1.14159799647639E-3</v>
      </c>
      <c r="AO226" s="103"/>
      <c r="AP226" s="141" t="s">
        <v>124</v>
      </c>
      <c r="AQ226" s="234">
        <f t="shared" si="39"/>
        <v>25445.35137574653</v>
      </c>
      <c r="AR226" s="104">
        <v>16</v>
      </c>
      <c r="AS226" s="110">
        <v>0.34592143763951921</v>
      </c>
      <c r="AT226" s="17">
        <f t="shared" si="32"/>
        <v>1.1112981294503178E-3</v>
      </c>
      <c r="AV226" s="75"/>
      <c r="AW226" s="144" t="s">
        <v>89</v>
      </c>
      <c r="AX226" s="234">
        <f t="shared" si="40"/>
        <v>34006.177971999998</v>
      </c>
      <c r="AY226" s="122">
        <v>113</v>
      </c>
      <c r="AZ226" s="123">
        <v>0.40579999999999999</v>
      </c>
      <c r="BA226" s="17">
        <f t="shared" si="33"/>
        <v>1.3552144698700226E-3</v>
      </c>
    </row>
    <row r="227" spans="1:53" ht="15.5">
      <c r="A227" s="11"/>
      <c r="B227" s="20" t="s">
        <v>43</v>
      </c>
      <c r="C227" s="22">
        <v>2</v>
      </c>
      <c r="D227" s="87">
        <v>0.12901565945792706</v>
      </c>
      <c r="E227" s="17">
        <f t="shared" si="26"/>
        <v>3.8828386479520914E-4</v>
      </c>
      <c r="G227" s="11"/>
      <c r="H227" s="20" t="s">
        <v>34</v>
      </c>
      <c r="I227" s="21"/>
      <c r="J227" s="22">
        <v>5</v>
      </c>
      <c r="K227" s="87">
        <v>0.18226831796830692</v>
      </c>
      <c r="L227" s="17">
        <f t="shared" si="27"/>
        <v>5.5915451705849386E-4</v>
      </c>
      <c r="N227" s="11"/>
      <c r="O227" s="20" t="s">
        <v>26</v>
      </c>
      <c r="P227" s="22">
        <v>3</v>
      </c>
      <c r="Q227" s="87">
        <v>0.18775089074981835</v>
      </c>
      <c r="R227" s="17">
        <f t="shared" si="28"/>
        <v>5.7995801691047583E-4</v>
      </c>
      <c r="T227" s="20"/>
      <c r="U227" s="138" t="s">
        <v>55</v>
      </c>
      <c r="V227" s="234">
        <f t="shared" si="36"/>
        <v>5707.2102284665243</v>
      </c>
      <c r="W227" s="60">
        <v>9</v>
      </c>
      <c r="X227" s="23">
        <v>0.2368964687441224</v>
      </c>
      <c r="Y227" s="17">
        <f t="shared" si="29"/>
        <v>7.052269448921954E-4</v>
      </c>
      <c r="AA227" s="20"/>
      <c r="AB227" s="59" t="s">
        <v>25</v>
      </c>
      <c r="AC227" s="234">
        <f t="shared" si="37"/>
        <v>21234.57497708239</v>
      </c>
      <c r="AD227" s="60">
        <v>19</v>
      </c>
      <c r="AE227" s="23">
        <v>0.42522822260421889</v>
      </c>
      <c r="AF227" s="17">
        <f t="shared" si="30"/>
        <v>1.1730683671364937E-3</v>
      </c>
      <c r="AH227" s="75"/>
      <c r="AI227" s="92" t="s">
        <v>101</v>
      </c>
      <c r="AJ227" s="234">
        <f t="shared" si="38"/>
        <v>23166.746860147865</v>
      </c>
      <c r="AK227" s="76">
        <v>16</v>
      </c>
      <c r="AL227" s="77">
        <v>0.36348182681068025</v>
      </c>
      <c r="AM227" s="17">
        <f t="shared" si="31"/>
        <v>1.0655525992817156E-3</v>
      </c>
      <c r="AO227" s="103"/>
      <c r="AP227" s="141" t="s">
        <v>110</v>
      </c>
      <c r="AQ227" s="234">
        <f t="shared" si="39"/>
        <v>25430.396862524023</v>
      </c>
      <c r="AR227" s="104">
        <v>17</v>
      </c>
      <c r="AS227" s="110">
        <v>0.34571813580113075</v>
      </c>
      <c r="AT227" s="17">
        <f t="shared" si="32"/>
        <v>1.1106450073013797E-3</v>
      </c>
      <c r="AV227" s="75"/>
      <c r="AW227" s="144" t="s">
        <v>116</v>
      </c>
      <c r="AX227" s="234">
        <f t="shared" si="40"/>
        <v>31659.768452000004</v>
      </c>
      <c r="AY227" s="122">
        <v>100</v>
      </c>
      <c r="AZ227" s="123">
        <v>0.37780000000000002</v>
      </c>
      <c r="BA227" s="17">
        <f t="shared" si="33"/>
        <v>1.2617053393713519E-3</v>
      </c>
    </row>
    <row r="228" spans="1:53" ht="15.5">
      <c r="A228" s="11"/>
      <c r="B228" s="20" t="s">
        <v>13</v>
      </c>
      <c r="C228" s="22">
        <v>1</v>
      </c>
      <c r="D228" s="87">
        <v>7.8824037048413967E-2</v>
      </c>
      <c r="E228" s="17">
        <f t="shared" si="26"/>
        <v>2.3722780531071732E-4</v>
      </c>
      <c r="G228" s="11"/>
      <c r="H228" s="20" t="s">
        <v>25</v>
      </c>
      <c r="I228" s="21"/>
      <c r="J228" s="22">
        <v>4</v>
      </c>
      <c r="K228" s="87">
        <v>0.16995931822991944</v>
      </c>
      <c r="L228" s="17">
        <f t="shared" si="27"/>
        <v>5.2139352337122048E-4</v>
      </c>
      <c r="N228" s="11"/>
      <c r="O228" s="20" t="s">
        <v>54</v>
      </c>
      <c r="P228" s="22">
        <v>2</v>
      </c>
      <c r="Q228" s="87">
        <v>0.17144417488073835</v>
      </c>
      <c r="R228" s="17">
        <f t="shared" si="28"/>
        <v>5.2958696109292375E-4</v>
      </c>
      <c r="T228" s="20"/>
      <c r="U228" s="138" t="s">
        <v>42</v>
      </c>
      <c r="V228" s="234">
        <f t="shared" si="36"/>
        <v>5451.6992427707555</v>
      </c>
      <c r="W228" s="60">
        <v>8</v>
      </c>
      <c r="X228" s="23">
        <v>0.22629064771886093</v>
      </c>
      <c r="Y228" s="17">
        <f t="shared" si="29"/>
        <v>6.7365403542938131E-4</v>
      </c>
      <c r="AA228" s="20"/>
      <c r="AB228" s="59" t="s">
        <v>50</v>
      </c>
      <c r="AC228" s="234">
        <f t="shared" si="37"/>
        <v>14181.288778674376</v>
      </c>
      <c r="AD228" s="60">
        <v>14</v>
      </c>
      <c r="AE228" s="23">
        <v>0.28398422045654781</v>
      </c>
      <c r="AF228" s="17">
        <f t="shared" si="30"/>
        <v>7.8342143835912793E-4</v>
      </c>
      <c r="AH228" s="75"/>
      <c r="AI228" s="92" t="s">
        <v>96</v>
      </c>
      <c r="AJ228" s="234">
        <f t="shared" si="38"/>
        <v>20798.525230128223</v>
      </c>
      <c r="AK228" s="76">
        <v>14</v>
      </c>
      <c r="AL228" s="77">
        <v>0.32632488243827512</v>
      </c>
      <c r="AM228" s="17">
        <f t="shared" si="31"/>
        <v>9.5662644194179373E-4</v>
      </c>
      <c r="AO228" s="103"/>
      <c r="AP228" s="141" t="s">
        <v>101</v>
      </c>
      <c r="AQ228" s="234">
        <f t="shared" si="39"/>
        <v>24954.180472962711</v>
      </c>
      <c r="AR228" s="104">
        <v>16</v>
      </c>
      <c r="AS228" s="110">
        <v>0.33924412584654368</v>
      </c>
      <c r="AT228" s="17">
        <f t="shared" si="32"/>
        <v>1.0898467728766236E-3</v>
      </c>
      <c r="AV228" s="75"/>
      <c r="AW228" s="144" t="s">
        <v>100</v>
      </c>
      <c r="AX228" s="234">
        <f t="shared" si="40"/>
        <v>29254.698694000002</v>
      </c>
      <c r="AY228" s="122">
        <v>67</v>
      </c>
      <c r="AZ228" s="123">
        <v>0.34910000000000002</v>
      </c>
      <c r="BA228" s="17">
        <f t="shared" si="33"/>
        <v>1.1658584806102143E-3</v>
      </c>
    </row>
    <row r="229" spans="1:53" ht="15.5">
      <c r="A229" s="11"/>
      <c r="B229" s="20" t="s">
        <v>24</v>
      </c>
      <c r="C229" s="22">
        <v>1</v>
      </c>
      <c r="D229" s="87">
        <v>7.8824037048413967E-2</v>
      </c>
      <c r="E229" s="17">
        <f t="shared" si="26"/>
        <v>2.3722780531071732E-4</v>
      </c>
      <c r="G229" s="11"/>
      <c r="H229" s="20" t="s">
        <v>15</v>
      </c>
      <c r="I229" s="21"/>
      <c r="J229" s="22">
        <v>4</v>
      </c>
      <c r="K229" s="87">
        <v>0.16140616314778219</v>
      </c>
      <c r="L229" s="17">
        <f t="shared" si="27"/>
        <v>4.9515454035657257E-4</v>
      </c>
      <c r="N229" s="11"/>
      <c r="O229" s="20" t="s">
        <v>1</v>
      </c>
      <c r="P229" s="22">
        <v>2</v>
      </c>
      <c r="Q229" s="87">
        <v>0.15560677427270039</v>
      </c>
      <c r="R229" s="17">
        <f t="shared" si="28"/>
        <v>4.8066560890667136E-4</v>
      </c>
      <c r="T229" s="20"/>
      <c r="U229" s="138" t="s">
        <v>26</v>
      </c>
      <c r="V229" s="234">
        <f t="shared" si="36"/>
        <v>4810.2428304538598</v>
      </c>
      <c r="W229" s="60">
        <v>8</v>
      </c>
      <c r="X229" s="23">
        <v>0.19966489663417095</v>
      </c>
      <c r="Y229" s="17">
        <f t="shared" si="29"/>
        <v>5.9439073027138978E-4</v>
      </c>
      <c r="AA229" s="20"/>
      <c r="AB229" s="59" t="s">
        <v>20</v>
      </c>
      <c r="AC229" s="234">
        <f t="shared" si="37"/>
        <v>13720.378240813021</v>
      </c>
      <c r="AD229" s="60">
        <v>10</v>
      </c>
      <c r="AE229" s="23">
        <v>0.27475435976916107</v>
      </c>
      <c r="AF229" s="17">
        <f t="shared" si="30"/>
        <v>7.5795921118346947E-4</v>
      </c>
      <c r="AH229" s="75"/>
      <c r="AI229" s="92" t="s">
        <v>94</v>
      </c>
      <c r="AJ229" s="234">
        <f t="shared" si="38"/>
        <v>20063.923470269045</v>
      </c>
      <c r="AK229" s="76">
        <v>16</v>
      </c>
      <c r="AL229" s="77">
        <v>0.31479912134355353</v>
      </c>
      <c r="AM229" s="17">
        <f t="shared" si="31"/>
        <v>9.2283849495984637E-4</v>
      </c>
      <c r="AO229" s="103"/>
      <c r="AP229" s="141" t="s">
        <v>93</v>
      </c>
      <c r="AQ229" s="234">
        <f t="shared" si="39"/>
        <v>22336.362354779605</v>
      </c>
      <c r="AR229" s="104">
        <v>14</v>
      </c>
      <c r="AS229" s="110">
        <v>0.30365572333056101</v>
      </c>
      <c r="AT229" s="17">
        <f t="shared" si="32"/>
        <v>9.7551640521854736E-4</v>
      </c>
      <c r="AV229" s="75"/>
      <c r="AW229" s="144" t="s">
        <v>96</v>
      </c>
      <c r="AX229" s="234">
        <f t="shared" si="40"/>
        <v>27846.852982</v>
      </c>
      <c r="AY229" s="122">
        <v>69</v>
      </c>
      <c r="AZ229" s="123">
        <v>0.33229999999999998</v>
      </c>
      <c r="BA229" s="17">
        <f t="shared" si="33"/>
        <v>1.1097530023110116E-3</v>
      </c>
    </row>
    <row r="230" spans="1:53" ht="15.5">
      <c r="A230" s="11"/>
      <c r="B230" s="20" t="s">
        <v>34</v>
      </c>
      <c r="C230" s="22">
        <v>1</v>
      </c>
      <c r="D230" s="87">
        <v>7.8824037048413967E-2</v>
      </c>
      <c r="E230" s="17">
        <f t="shared" si="26"/>
        <v>2.3722780531071732E-4</v>
      </c>
      <c r="G230" s="11"/>
      <c r="H230" s="20" t="s">
        <v>54</v>
      </c>
      <c r="I230" s="21"/>
      <c r="J230" s="22">
        <v>3</v>
      </c>
      <c r="K230" s="87">
        <v>0.14909716340939472</v>
      </c>
      <c r="L230" s="17">
        <f t="shared" si="27"/>
        <v>4.5739354666929913E-4</v>
      </c>
      <c r="N230" s="11"/>
      <c r="O230" s="20" t="s">
        <v>42</v>
      </c>
      <c r="P230" s="22">
        <v>2</v>
      </c>
      <c r="Q230" s="87">
        <v>0.12117892549447444</v>
      </c>
      <c r="R230" s="17">
        <f t="shared" si="28"/>
        <v>3.7431880637394895E-4</v>
      </c>
      <c r="T230" s="20"/>
      <c r="U230" s="138" t="s">
        <v>50</v>
      </c>
      <c r="V230" s="234">
        <f t="shared" si="36"/>
        <v>3992.8112034494225</v>
      </c>
      <c r="W230" s="60">
        <v>7</v>
      </c>
      <c r="X230" s="23">
        <v>0.16573471741784568</v>
      </c>
      <c r="Y230" s="17">
        <f t="shared" si="29"/>
        <v>4.9338256938478975E-4</v>
      </c>
      <c r="AA230" s="20"/>
      <c r="AB230" s="59" t="s">
        <v>2</v>
      </c>
      <c r="AC230" s="234">
        <f t="shared" si="37"/>
        <v>10920.433468283738</v>
      </c>
      <c r="AD230" s="60">
        <v>9</v>
      </c>
      <c r="AE230" s="23">
        <v>0.21868469318541342</v>
      </c>
      <c r="AF230" s="17">
        <f t="shared" si="30"/>
        <v>6.032809731717296E-4</v>
      </c>
      <c r="AH230" s="75"/>
      <c r="AI230" s="92" t="s">
        <v>124</v>
      </c>
      <c r="AJ230" s="234">
        <f t="shared" si="38"/>
        <v>19860.05985497143</v>
      </c>
      <c r="AK230" s="76">
        <v>14</v>
      </c>
      <c r="AL230" s="77">
        <v>0.31160054021535566</v>
      </c>
      <c r="AM230" s="17">
        <f t="shared" si="31"/>
        <v>9.1346180489236778E-4</v>
      </c>
      <c r="AO230" s="103"/>
      <c r="AP230" s="141" t="s">
        <v>94</v>
      </c>
      <c r="AQ230" s="234">
        <f t="shared" si="39"/>
        <v>19216.900688430873</v>
      </c>
      <c r="AR230" s="104">
        <v>13</v>
      </c>
      <c r="AS230" s="110">
        <v>0.2612476367472778</v>
      </c>
      <c r="AT230" s="17">
        <f t="shared" si="32"/>
        <v>8.392772995558294E-4</v>
      </c>
      <c r="AV230" s="75"/>
      <c r="AW230" s="144" t="s">
        <v>94</v>
      </c>
      <c r="AX230" s="234">
        <f t="shared" si="40"/>
        <v>27369.191043999999</v>
      </c>
      <c r="AY230" s="122">
        <v>76</v>
      </c>
      <c r="AZ230" s="123">
        <v>0.3266</v>
      </c>
      <c r="BA230" s="17">
        <f t="shared" si="33"/>
        <v>1.0907172150309251E-3</v>
      </c>
    </row>
    <row r="231" spans="1:53" ht="15.5">
      <c r="A231" s="11"/>
      <c r="B231" s="20" t="s">
        <v>42</v>
      </c>
      <c r="C231" s="22">
        <v>1</v>
      </c>
      <c r="D231" s="87">
        <v>7.8824037048413967E-2</v>
      </c>
      <c r="E231" s="17">
        <f t="shared" si="26"/>
        <v>2.3722780531071732E-4</v>
      </c>
      <c r="G231" s="11"/>
      <c r="H231" s="20" t="s">
        <v>45</v>
      </c>
      <c r="I231" s="21"/>
      <c r="J231" s="22">
        <v>3</v>
      </c>
      <c r="K231" s="87">
        <v>0.14783846865349939</v>
      </c>
      <c r="L231" s="17">
        <f t="shared" si="27"/>
        <v>4.5353217972302003E-4</v>
      </c>
      <c r="N231" s="11"/>
      <c r="O231" s="20" t="s">
        <v>47</v>
      </c>
      <c r="P231" s="22">
        <v>2</v>
      </c>
      <c r="Q231" s="87">
        <v>0.12117892549447444</v>
      </c>
      <c r="R231" s="17">
        <f t="shared" si="28"/>
        <v>3.7431880637394895E-4</v>
      </c>
      <c r="T231" s="20"/>
      <c r="U231" s="138" t="s">
        <v>25</v>
      </c>
      <c r="V231" s="234">
        <f t="shared" si="36"/>
        <v>2089.7102899250644</v>
      </c>
      <c r="W231" s="60">
        <v>3</v>
      </c>
      <c r="X231" s="23">
        <v>8.6740275645062065E-2</v>
      </c>
      <c r="Y231" s="17">
        <f t="shared" si="29"/>
        <v>2.5822073210532713E-4</v>
      </c>
      <c r="AA231" s="20"/>
      <c r="AB231" s="59" t="s">
        <v>19</v>
      </c>
      <c r="AC231" s="234">
        <f t="shared" si="37"/>
        <v>7557.6311265627073</v>
      </c>
      <c r="AD231" s="60">
        <v>6</v>
      </c>
      <c r="AE231" s="23">
        <v>0.15134364848437112</v>
      </c>
      <c r="AF231" s="17">
        <f t="shared" si="30"/>
        <v>4.1750861576580426E-4</v>
      </c>
      <c r="AH231" s="75"/>
      <c r="AI231" s="92" t="s">
        <v>121</v>
      </c>
      <c r="AJ231" s="234">
        <f t="shared" si="38"/>
        <v>13714.875983496731</v>
      </c>
      <c r="AK231" s="76">
        <v>10</v>
      </c>
      <c r="AL231" s="77">
        <v>0.21518378074648239</v>
      </c>
      <c r="AM231" s="17">
        <f t="shared" si="31"/>
        <v>6.3081458269743647E-4</v>
      </c>
      <c r="AO231" s="103"/>
      <c r="AP231" s="141" t="s">
        <v>128</v>
      </c>
      <c r="AQ231" s="234">
        <f t="shared" si="39"/>
        <v>16053.210479742202</v>
      </c>
      <c r="AR231" s="104">
        <v>10</v>
      </c>
      <c r="AS231" s="110">
        <v>0.2182382772350023</v>
      </c>
      <c r="AT231" s="17">
        <f t="shared" si="32"/>
        <v>7.0110656026601441E-4</v>
      </c>
      <c r="AV231" s="75"/>
      <c r="AW231" s="144" t="s">
        <v>101</v>
      </c>
      <c r="AX231" s="234">
        <f t="shared" si="40"/>
        <v>19584.139458000001</v>
      </c>
      <c r="AY231" s="122">
        <v>56</v>
      </c>
      <c r="AZ231" s="123">
        <v>0.23370000000000002</v>
      </c>
      <c r="BA231" s="17">
        <f t="shared" si="33"/>
        <v>7.8046727848354934E-4</v>
      </c>
    </row>
    <row r="232" spans="1:53" ht="15.5">
      <c r="A232" s="11"/>
      <c r="B232" s="20" t="s">
        <v>45</v>
      </c>
      <c r="C232" s="22">
        <v>1</v>
      </c>
      <c r="D232" s="87">
        <v>7.8824037048413967E-2</v>
      </c>
      <c r="E232" s="17">
        <f t="shared" si="26"/>
        <v>2.3722780531071732E-4</v>
      </c>
      <c r="G232" s="11"/>
      <c r="H232" s="20" t="s">
        <v>2</v>
      </c>
      <c r="I232" s="21"/>
      <c r="J232" s="22">
        <v>3</v>
      </c>
      <c r="K232" s="87">
        <v>0.12937286206466853</v>
      </c>
      <c r="L232" s="17">
        <f t="shared" si="27"/>
        <v>3.9688422549015543E-4</v>
      </c>
      <c r="N232" s="11"/>
      <c r="O232" s="20" t="s">
        <v>25</v>
      </c>
      <c r="P232" s="22">
        <v>2</v>
      </c>
      <c r="Q232" s="87">
        <v>0.1178662039174871</v>
      </c>
      <c r="R232" s="17">
        <f t="shared" si="28"/>
        <v>3.6408588855026624E-4</v>
      </c>
      <c r="T232" s="20"/>
      <c r="U232" s="138" t="s">
        <v>47</v>
      </c>
      <c r="V232" s="234">
        <f t="shared" si="36"/>
        <v>2089.7102899250644</v>
      </c>
      <c r="W232" s="60">
        <v>3</v>
      </c>
      <c r="X232" s="23">
        <v>8.6740275645062065E-2</v>
      </c>
      <c r="Y232" s="17">
        <f t="shared" si="29"/>
        <v>2.5822073210532713E-4</v>
      </c>
      <c r="AA232" s="20"/>
      <c r="AB232" s="59" t="s">
        <v>54</v>
      </c>
      <c r="AC232" s="234">
        <f t="shared" si="37"/>
        <v>7140.4717127252125</v>
      </c>
      <c r="AD232" s="60">
        <v>6</v>
      </c>
      <c r="AE232" s="23">
        <v>0.1429899161266393</v>
      </c>
      <c r="AF232" s="17">
        <f t="shared" si="30"/>
        <v>3.9446334582495977E-4</v>
      </c>
      <c r="AH232" s="75"/>
      <c r="AI232" s="92" t="s">
        <v>95</v>
      </c>
      <c r="AJ232" s="234">
        <f t="shared" si="38"/>
        <v>11874.635166132555</v>
      </c>
      <c r="AK232" s="76">
        <v>9</v>
      </c>
      <c r="AL232" s="77">
        <v>0.18631075433042729</v>
      </c>
      <c r="AM232" s="17">
        <f t="shared" si="31"/>
        <v>5.4617285901978612E-4</v>
      </c>
      <c r="AO232" s="103"/>
      <c r="AP232" s="141" t="s">
        <v>87</v>
      </c>
      <c r="AQ232" s="234">
        <f t="shared" si="39"/>
        <v>13823.068079965378</v>
      </c>
      <c r="AR232" s="104">
        <v>9</v>
      </c>
      <c r="AS232" s="110">
        <v>0.18792020248414762</v>
      </c>
      <c r="AT232" s="17">
        <f t="shared" si="32"/>
        <v>6.0370750922983613E-4</v>
      </c>
      <c r="AV232" s="75"/>
      <c r="AW232" s="144" t="s">
        <v>95</v>
      </c>
      <c r="AX232" s="234">
        <f t="shared" si="40"/>
        <v>11572.826954</v>
      </c>
      <c r="AY232" s="122">
        <v>31</v>
      </c>
      <c r="AZ232" s="123">
        <v>0.1381</v>
      </c>
      <c r="BA232" s="17">
        <f t="shared" si="33"/>
        <v>4.6120039006665876E-4</v>
      </c>
    </row>
    <row r="233" spans="1:53" ht="15.5">
      <c r="A233" s="11"/>
      <c r="B233" s="20" t="s">
        <v>14</v>
      </c>
      <c r="C233" s="22">
        <v>1</v>
      </c>
      <c r="D233" s="87">
        <v>7.149118946201255E-2</v>
      </c>
      <c r="E233" s="17">
        <f t="shared" si="26"/>
        <v>2.1515896178610111E-4</v>
      </c>
      <c r="G233" s="11"/>
      <c r="H233" s="20" t="s">
        <v>27</v>
      </c>
      <c r="I233" s="21"/>
      <c r="J233" s="22">
        <v>2</v>
      </c>
      <c r="K233" s="87">
        <v>0.10603259436747037</v>
      </c>
      <c r="L233" s="17">
        <f t="shared" si="27"/>
        <v>3.2528200598367984E-4</v>
      </c>
      <c r="N233" s="11"/>
      <c r="O233" s="20" t="s">
        <v>46</v>
      </c>
      <c r="P233" s="22">
        <v>2</v>
      </c>
      <c r="Q233" s="87">
        <v>0.10258847732428637</v>
      </c>
      <c r="R233" s="17">
        <f t="shared" si="28"/>
        <v>3.1689335602747866E-4</v>
      </c>
      <c r="T233" s="20"/>
      <c r="U233" s="138" t="s">
        <v>16</v>
      </c>
      <c r="V233" s="234">
        <f t="shared" si="36"/>
        <v>1830.3813311555289</v>
      </c>
      <c r="W233" s="60">
        <v>3</v>
      </c>
      <c r="X233" s="23">
        <v>7.5975977132073894E-2</v>
      </c>
      <c r="Y233" s="17">
        <f t="shared" si="29"/>
        <v>2.2617604442185738E-4</v>
      </c>
      <c r="AA233" s="20"/>
      <c r="AB233" s="59" t="s">
        <v>44</v>
      </c>
      <c r="AC233" s="234">
        <f t="shared" si="37"/>
        <v>5595.4230563403153</v>
      </c>
      <c r="AD233" s="60">
        <v>4</v>
      </c>
      <c r="AE233" s="23">
        <v>0.11204989049859362</v>
      </c>
      <c r="AF233" s="17">
        <f t="shared" si="30"/>
        <v>3.0910973236917047E-4</v>
      </c>
      <c r="AH233" s="75"/>
      <c r="AI233" s="92" t="s">
        <v>87</v>
      </c>
      <c r="AJ233" s="234">
        <f t="shared" si="38"/>
        <v>10784.172787079004</v>
      </c>
      <c r="AK233" s="76">
        <v>8</v>
      </c>
      <c r="AL233" s="77">
        <v>0.16920160819094315</v>
      </c>
      <c r="AM233" s="17">
        <f t="shared" si="31"/>
        <v>4.9601713238998262E-4</v>
      </c>
      <c r="AO233" s="103"/>
      <c r="AP233" s="141" t="s">
        <v>114</v>
      </c>
      <c r="AQ233" s="234">
        <f t="shared" si="39"/>
        <v>9652.3235427807431</v>
      </c>
      <c r="AR233" s="104">
        <v>6</v>
      </c>
      <c r="AS233" s="110">
        <v>0.13122026051733121</v>
      </c>
      <c r="AT233" s="17">
        <f t="shared" si="32"/>
        <v>4.2155476415097452E-4</v>
      </c>
      <c r="AV233" s="75"/>
      <c r="AW233" s="144" t="s">
        <v>121</v>
      </c>
      <c r="AX233" s="234">
        <f t="shared" si="40"/>
        <v>10961.084472</v>
      </c>
      <c r="AY233" s="122">
        <v>53</v>
      </c>
      <c r="AZ233" s="123">
        <v>0.1308</v>
      </c>
      <c r="BA233" s="17">
        <f t="shared" si="33"/>
        <v>4.3682122390093387E-4</v>
      </c>
    </row>
    <row r="234" spans="1:53" ht="15.5">
      <c r="A234" s="11"/>
      <c r="B234" s="20" t="s">
        <v>1</v>
      </c>
      <c r="C234" s="22">
        <v>0</v>
      </c>
      <c r="D234" s="87">
        <v>0</v>
      </c>
      <c r="E234" s="17">
        <f t="shared" si="26"/>
        <v>0</v>
      </c>
      <c r="G234" s="11"/>
      <c r="H234" s="20" t="s">
        <v>55</v>
      </c>
      <c r="I234" s="21"/>
      <c r="J234" s="22">
        <v>2</v>
      </c>
      <c r="K234" s="87">
        <v>0.10229578673490165</v>
      </c>
      <c r="L234" s="17">
        <f t="shared" si="27"/>
        <v>3.1381839623284661E-4</v>
      </c>
      <c r="N234" s="11"/>
      <c r="O234" s="20" t="s">
        <v>17</v>
      </c>
      <c r="P234" s="22">
        <v>2</v>
      </c>
      <c r="Q234" s="87">
        <v>9.9275755747299063E-2</v>
      </c>
      <c r="R234" s="17">
        <f t="shared" si="28"/>
        <v>3.0666043820379605E-4</v>
      </c>
      <c r="T234" s="20"/>
      <c r="U234" s="138" t="s">
        <v>48</v>
      </c>
      <c r="V234" s="234">
        <f t="shared" si="36"/>
        <v>1760.5860683958513</v>
      </c>
      <c r="W234" s="60">
        <v>3</v>
      </c>
      <c r="X234" s="23">
        <v>7.3078895962649659E-2</v>
      </c>
      <c r="Y234" s="17">
        <f t="shared" si="29"/>
        <v>2.1755160306547496E-4</v>
      </c>
      <c r="AA234" s="20"/>
      <c r="AB234" s="59" t="s">
        <v>1</v>
      </c>
      <c r="AC234" s="234">
        <f t="shared" si="37"/>
        <v>5147.2983846683373</v>
      </c>
      <c r="AD234" s="60">
        <v>4</v>
      </c>
      <c r="AE234" s="23">
        <v>0.10307607030931117</v>
      </c>
      <c r="AF234" s="17">
        <f t="shared" si="30"/>
        <v>2.8435383885874375E-4</v>
      </c>
      <c r="AH234" s="75"/>
      <c r="AI234" s="92" t="s">
        <v>91</v>
      </c>
      <c r="AJ234" s="234">
        <f t="shared" si="38"/>
        <v>7853.6609841851723</v>
      </c>
      <c r="AK234" s="76">
        <v>6</v>
      </c>
      <c r="AL234" s="77">
        <v>0.12322243856318336</v>
      </c>
      <c r="AM234" s="17">
        <f t="shared" si="31"/>
        <v>3.6122848521177712E-4</v>
      </c>
      <c r="AO234" s="103"/>
      <c r="AP234" s="141" t="s">
        <v>91</v>
      </c>
      <c r="AQ234" s="234">
        <f t="shared" si="39"/>
        <v>9392.1408960043282</v>
      </c>
      <c r="AR234" s="104">
        <v>6</v>
      </c>
      <c r="AS234" s="110">
        <v>0.12768316040451691</v>
      </c>
      <c r="AT234" s="17">
        <f t="shared" si="32"/>
        <v>4.1019156918430338E-4</v>
      </c>
      <c r="AV234" s="75"/>
      <c r="AW234" s="144" t="s">
        <v>90</v>
      </c>
      <c r="AX234" s="234">
        <f t="shared" si="40"/>
        <v>8430.3142040000002</v>
      </c>
      <c r="AY234" s="122">
        <v>21</v>
      </c>
      <c r="AZ234" s="123">
        <v>0.10059999999999999</v>
      </c>
      <c r="BA234" s="17">
        <f t="shared" si="33"/>
        <v>3.3596494743451031E-4</v>
      </c>
    </row>
    <row r="235" spans="1:53" ht="15.5">
      <c r="A235" s="11"/>
      <c r="B235" s="20" t="s">
        <v>15</v>
      </c>
      <c r="C235" s="22">
        <v>0</v>
      </c>
      <c r="D235" s="87">
        <v>0</v>
      </c>
      <c r="E235" s="17">
        <f t="shared" si="26"/>
        <v>0</v>
      </c>
      <c r="G235" s="11"/>
      <c r="H235" s="20" t="s">
        <v>44</v>
      </c>
      <c r="I235" s="21"/>
      <c r="J235" s="22">
        <v>2</v>
      </c>
      <c r="K235" s="87">
        <v>9.9817673858228234E-2</v>
      </c>
      <c r="L235" s="17">
        <f t="shared" si="27"/>
        <v>3.0621615342829242E-4</v>
      </c>
      <c r="N235" s="11"/>
      <c r="O235" s="20" t="s">
        <v>41</v>
      </c>
      <c r="P235" s="22">
        <v>2</v>
      </c>
      <c r="Q235" s="87">
        <v>9.596303417031174E-2</v>
      </c>
      <c r="R235" s="17">
        <f t="shared" si="28"/>
        <v>2.9642752038011339E-4</v>
      </c>
      <c r="T235" s="20"/>
      <c r="U235" s="138" t="s">
        <v>27</v>
      </c>
      <c r="V235" s="234">
        <f t="shared" si="36"/>
        <v>1717.3851905882661</v>
      </c>
      <c r="W235" s="60">
        <v>3</v>
      </c>
      <c r="X235" s="23">
        <v>7.1285701916946345E-2</v>
      </c>
      <c r="Y235" s="17">
        <f t="shared" si="29"/>
        <v>2.1221336917303076E-4</v>
      </c>
      <c r="AA235" s="20"/>
      <c r="AB235" s="59" t="s">
        <v>17</v>
      </c>
      <c r="AC235" s="234">
        <f t="shared" si="37"/>
        <v>5147.2983846683373</v>
      </c>
      <c r="AD235" s="60">
        <v>4</v>
      </c>
      <c r="AE235" s="23">
        <v>0.10307607030931117</v>
      </c>
      <c r="AF235" s="17">
        <f t="shared" si="30"/>
        <v>2.8435383885874375E-4</v>
      </c>
      <c r="AH235" s="75"/>
      <c r="AI235" s="92" t="s">
        <v>88</v>
      </c>
      <c r="AJ235" s="234">
        <f t="shared" si="38"/>
        <v>6670.1931607389988</v>
      </c>
      <c r="AK235" s="76">
        <v>5</v>
      </c>
      <c r="AL235" s="77">
        <v>0.10465405479162049</v>
      </c>
      <c r="AM235" s="17">
        <f t="shared" si="31"/>
        <v>3.0679498088542582E-4</v>
      </c>
      <c r="AO235" s="103"/>
      <c r="AP235" s="141" t="s">
        <v>103</v>
      </c>
      <c r="AQ235" s="234">
        <f t="shared" si="39"/>
        <v>9392.1408960043282</v>
      </c>
      <c r="AR235" s="104">
        <v>6</v>
      </c>
      <c r="AS235" s="110">
        <v>0.12768316040451691</v>
      </c>
      <c r="AT235" s="17">
        <f t="shared" si="32"/>
        <v>4.1019156918430338E-4</v>
      </c>
      <c r="AV235" s="75"/>
      <c r="AW235" s="144" t="s">
        <v>114</v>
      </c>
      <c r="AX235" s="234">
        <f t="shared" si="40"/>
        <v>8044.8326399999996</v>
      </c>
      <c r="AY235" s="122">
        <v>21</v>
      </c>
      <c r="AZ235" s="123">
        <v>9.6000000000000002E-2</v>
      </c>
      <c r="BA235" s="17">
        <f t="shared" si="33"/>
        <v>3.2060273313830009E-4</v>
      </c>
    </row>
    <row r="236" spans="1:53" ht="15.5">
      <c r="A236" s="11"/>
      <c r="B236" s="20" t="s">
        <v>16</v>
      </c>
      <c r="C236" s="22">
        <v>0</v>
      </c>
      <c r="D236" s="87">
        <v>0</v>
      </c>
      <c r="E236" s="17">
        <f t="shared" si="26"/>
        <v>0</v>
      </c>
      <c r="G236" s="11"/>
      <c r="H236" s="20" t="s">
        <v>46</v>
      </c>
      <c r="I236" s="21"/>
      <c r="J236" s="22">
        <v>2</v>
      </c>
      <c r="K236" s="87">
        <v>8.2571485390175448E-2</v>
      </c>
      <c r="L236" s="17">
        <f t="shared" si="27"/>
        <v>2.5330907505370285E-4</v>
      </c>
      <c r="N236" s="11"/>
      <c r="O236" s="20" t="s">
        <v>13</v>
      </c>
      <c r="P236" s="22">
        <v>1</v>
      </c>
      <c r="Q236" s="87">
        <v>8.5722087440369174E-2</v>
      </c>
      <c r="R236" s="17">
        <f t="shared" si="28"/>
        <v>2.6479348054646187E-4</v>
      </c>
      <c r="T236" s="20"/>
      <c r="U236" s="138" t="s">
        <v>40</v>
      </c>
      <c r="V236" s="234">
        <f t="shared" si="36"/>
        <v>1445.2058660749922</v>
      </c>
      <c r="W236" s="60">
        <v>2</v>
      </c>
      <c r="X236" s="23">
        <v>5.998800685031834E-2</v>
      </c>
      <c r="Y236" s="17">
        <f t="shared" si="29"/>
        <v>1.7858079111730837E-4</v>
      </c>
      <c r="AA236" s="20"/>
      <c r="AB236" s="59" t="s">
        <v>48</v>
      </c>
      <c r="AC236" s="234">
        <f t="shared" si="37"/>
        <v>3122.1111846906306</v>
      </c>
      <c r="AD236" s="60">
        <v>3</v>
      </c>
      <c r="AE236" s="23">
        <v>6.2521137874037222E-2</v>
      </c>
      <c r="AF236" s="17">
        <f t="shared" si="30"/>
        <v>1.7247577940205321E-4</v>
      </c>
      <c r="AH236" s="75"/>
      <c r="AI236" s="92" t="s">
        <v>122</v>
      </c>
      <c r="AJ236" s="234">
        <f t="shared" si="38"/>
        <v>5955.9059839680522</v>
      </c>
      <c r="AK236" s="76">
        <v>4</v>
      </c>
      <c r="AL236" s="77">
        <v>9.3447025619701196E-2</v>
      </c>
      <c r="AM236" s="17">
        <f t="shared" si="31"/>
        <v>2.7394140146676493E-4</v>
      </c>
      <c r="AO236" s="103"/>
      <c r="AP236" s="141" t="s">
        <v>119</v>
      </c>
      <c r="AQ236" s="234">
        <f t="shared" si="39"/>
        <v>7770.904460935375</v>
      </c>
      <c r="AR236" s="104">
        <v>5</v>
      </c>
      <c r="AS236" s="110">
        <v>0.10564296806875013</v>
      </c>
      <c r="AT236" s="17">
        <f t="shared" si="32"/>
        <v>3.393858258843262E-4</v>
      </c>
      <c r="AV236" s="75"/>
      <c r="AW236" s="144" t="s">
        <v>118</v>
      </c>
      <c r="AX236" s="234">
        <f t="shared" si="40"/>
        <v>7868.8519259999994</v>
      </c>
      <c r="AY236" s="122">
        <v>14</v>
      </c>
      <c r="AZ236" s="123">
        <v>9.3899999999999997E-2</v>
      </c>
      <c r="BA236" s="17">
        <f t="shared" si="33"/>
        <v>3.1358954835089976E-4</v>
      </c>
    </row>
    <row r="237" spans="1:53" ht="15.5">
      <c r="A237" s="11"/>
      <c r="B237" s="20" t="s">
        <v>17</v>
      </c>
      <c r="C237" s="22">
        <v>0</v>
      </c>
      <c r="D237" s="87">
        <v>0</v>
      </c>
      <c r="E237" s="17">
        <f t="shared" si="26"/>
        <v>0</v>
      </c>
      <c r="G237" s="11"/>
      <c r="H237" s="20" t="s">
        <v>40</v>
      </c>
      <c r="I237" s="21"/>
      <c r="J237" s="22">
        <v>2</v>
      </c>
      <c r="K237" s="87">
        <v>5.9110376412880541E-2</v>
      </c>
      <c r="L237" s="17">
        <f t="shared" si="27"/>
        <v>1.8133614412372591E-4</v>
      </c>
      <c r="N237" s="11"/>
      <c r="O237" s="20" t="s">
        <v>15</v>
      </c>
      <c r="P237" s="22">
        <v>1</v>
      </c>
      <c r="Q237" s="87">
        <v>8.5722087440369174E-2</v>
      </c>
      <c r="R237" s="17">
        <f t="shared" si="28"/>
        <v>2.6479348054646187E-4</v>
      </c>
      <c r="T237" s="20"/>
      <c r="U237" s="138" t="s">
        <v>1</v>
      </c>
      <c r="V237" s="234">
        <f t="shared" si="36"/>
        <v>1289.0088477001443</v>
      </c>
      <c r="W237" s="60">
        <v>2</v>
      </c>
      <c r="X237" s="23">
        <v>5.3504537589487464E-2</v>
      </c>
      <c r="Y237" s="17">
        <f t="shared" si="29"/>
        <v>1.592798819760375E-4</v>
      </c>
      <c r="AA237" s="20"/>
      <c r="AB237" s="59" t="s">
        <v>47</v>
      </c>
      <c r="AC237" s="234">
        <f t="shared" si="37"/>
        <v>2257.8757132675109</v>
      </c>
      <c r="AD237" s="60">
        <v>2</v>
      </c>
      <c r="AE237" s="23">
        <v>4.521458411341818E-2</v>
      </c>
      <c r="AF237" s="17">
        <f t="shared" si="30"/>
        <v>1.2473254487167448E-4</v>
      </c>
      <c r="AH237" s="75"/>
      <c r="AI237" s="92" t="s">
        <v>103</v>
      </c>
      <c r="AJ237" s="234">
        <f t="shared" si="38"/>
        <v>5391.7388773060939</v>
      </c>
      <c r="AK237" s="76">
        <v>4</v>
      </c>
      <c r="AL237" s="77">
        <v>8.4595351632243646E-2</v>
      </c>
      <c r="AM237" s="17">
        <f t="shared" si="31"/>
        <v>2.4799258221467517E-4</v>
      </c>
      <c r="AO237" s="103"/>
      <c r="AP237" s="141" t="s">
        <v>122</v>
      </c>
      <c r="AQ237" s="234">
        <f t="shared" si="39"/>
        <v>7009.7929016693297</v>
      </c>
      <c r="AR237" s="104">
        <v>4</v>
      </c>
      <c r="AS237" s="110">
        <v>9.5295899132758988E-2</v>
      </c>
      <c r="AT237" s="17">
        <f t="shared" si="32"/>
        <v>3.061451038512411E-4</v>
      </c>
      <c r="AV237" s="75"/>
      <c r="AW237" s="144" t="s">
        <v>119</v>
      </c>
      <c r="AX237" s="234">
        <f t="shared" si="40"/>
        <v>7650.9710419999992</v>
      </c>
      <c r="AY237" s="122">
        <v>34</v>
      </c>
      <c r="AZ237" s="123">
        <v>9.1299999999999992E-2</v>
      </c>
      <c r="BA237" s="17">
        <f t="shared" si="33"/>
        <v>3.0490655766173745E-4</v>
      </c>
    </row>
    <row r="238" spans="1:53" ht="15.5">
      <c r="A238" s="11"/>
      <c r="B238" s="20" t="s">
        <v>27</v>
      </c>
      <c r="C238" s="22">
        <v>0</v>
      </c>
      <c r="D238" s="87">
        <v>0</v>
      </c>
      <c r="E238" s="17">
        <f t="shared" si="26"/>
        <v>0</v>
      </c>
      <c r="G238" s="11"/>
      <c r="H238" s="20" t="s">
        <v>17</v>
      </c>
      <c r="I238" s="21"/>
      <c r="J238" s="22">
        <v>1</v>
      </c>
      <c r="K238" s="87">
        <v>5.3016297183735184E-2</v>
      </c>
      <c r="L238" s="17">
        <f t="shared" si="27"/>
        <v>1.6264100299183992E-4</v>
      </c>
      <c r="N238" s="11"/>
      <c r="O238" s="20" t="s">
        <v>27</v>
      </c>
      <c r="P238" s="22">
        <v>1</v>
      </c>
      <c r="Q238" s="87">
        <v>8.5722087440369174E-2</v>
      </c>
      <c r="R238" s="17">
        <f t="shared" si="28"/>
        <v>2.6479348054646187E-4</v>
      </c>
      <c r="T238" s="20"/>
      <c r="U238" s="138" t="s">
        <v>54</v>
      </c>
      <c r="V238" s="234">
        <f t="shared" si="36"/>
        <v>1289.0088477001443</v>
      </c>
      <c r="W238" s="60">
        <v>2</v>
      </c>
      <c r="X238" s="23">
        <v>5.3504537589487464E-2</v>
      </c>
      <c r="Y238" s="17">
        <f t="shared" si="29"/>
        <v>1.592798819760375E-4</v>
      </c>
      <c r="AA238" s="20"/>
      <c r="AB238" s="59" t="s">
        <v>15</v>
      </c>
      <c r="AC238" s="234">
        <f t="shared" si="37"/>
        <v>1873.9739418188474</v>
      </c>
      <c r="AD238" s="60">
        <v>2</v>
      </c>
      <c r="AE238" s="23">
        <v>3.7526845220414155E-2</v>
      </c>
      <c r="AF238" s="17">
        <f t="shared" si="30"/>
        <v>1.0352453742814767E-4</v>
      </c>
      <c r="AH238" s="75"/>
      <c r="AI238" s="92" t="s">
        <v>114</v>
      </c>
      <c r="AJ238" s="234">
        <f t="shared" si="38"/>
        <v>5204.4420053935564</v>
      </c>
      <c r="AK238" s="76">
        <v>4</v>
      </c>
      <c r="AL238" s="77">
        <v>8.1656699538806804E-2</v>
      </c>
      <c r="AM238" s="17">
        <f t="shared" si="31"/>
        <v>2.3937787813436027E-4</v>
      </c>
      <c r="AO238" s="103"/>
      <c r="AP238" s="141" t="s">
        <v>95</v>
      </c>
      <c r="AQ238" s="234">
        <f t="shared" si="39"/>
        <v>6951.2408953077238</v>
      </c>
      <c r="AR238" s="104">
        <v>5</v>
      </c>
      <c r="AS238" s="110">
        <v>9.449990327802732E-2</v>
      </c>
      <c r="AT238" s="17">
        <f t="shared" si="32"/>
        <v>3.035879084647692E-4</v>
      </c>
      <c r="AV238" s="75"/>
      <c r="AW238" s="144" t="s">
        <v>128</v>
      </c>
      <c r="AX238" s="234">
        <f t="shared" si="40"/>
        <v>7533.6505659999993</v>
      </c>
      <c r="AY238" s="122">
        <v>19</v>
      </c>
      <c r="AZ238" s="123">
        <v>8.9899999999999994E-2</v>
      </c>
      <c r="BA238" s="17">
        <f t="shared" si="33"/>
        <v>3.0023110113680393E-4</v>
      </c>
    </row>
    <row r="239" spans="1:53" ht="15.5">
      <c r="A239" s="11"/>
      <c r="B239" s="20" t="s">
        <v>40</v>
      </c>
      <c r="C239" s="22">
        <v>0</v>
      </c>
      <c r="D239" s="87">
        <v>0</v>
      </c>
      <c r="E239" s="17">
        <f t="shared" si="26"/>
        <v>0</v>
      </c>
      <c r="G239" s="11"/>
      <c r="H239" s="20" t="s">
        <v>13</v>
      </c>
      <c r="I239" s="21"/>
      <c r="J239" s="22">
        <v>1</v>
      </c>
      <c r="K239" s="87">
        <v>4.9279489551166469E-2</v>
      </c>
      <c r="L239" s="17">
        <f t="shared" si="27"/>
        <v>1.5117739324100669E-4</v>
      </c>
      <c r="N239" s="11"/>
      <c r="O239" s="20" t="s">
        <v>40</v>
      </c>
      <c r="P239" s="22">
        <v>1</v>
      </c>
      <c r="Q239" s="87">
        <v>6.9884686832331233E-2</v>
      </c>
      <c r="R239" s="17">
        <f t="shared" si="28"/>
        <v>2.1587212836020954E-4</v>
      </c>
      <c r="T239" s="20"/>
      <c r="U239" s="138" t="s">
        <v>17</v>
      </c>
      <c r="V239" s="234">
        <f t="shared" si="36"/>
        <v>800.70144222492013</v>
      </c>
      <c r="W239" s="60">
        <v>1</v>
      </c>
      <c r="X239" s="23">
        <v>3.3235738055574608E-2</v>
      </c>
      <c r="Y239" s="17">
        <f t="shared" si="29"/>
        <v>9.8940850129289622E-5</v>
      </c>
      <c r="AA239" s="20"/>
      <c r="AB239" s="59" t="s">
        <v>40</v>
      </c>
      <c r="AC239" s="234">
        <f t="shared" si="37"/>
        <v>1873.9739418188474</v>
      </c>
      <c r="AD239" s="60">
        <v>2</v>
      </c>
      <c r="AE239" s="23">
        <v>3.7526845220414155E-2</v>
      </c>
      <c r="AF239" s="17">
        <f t="shared" si="30"/>
        <v>1.0352453742814767E-4</v>
      </c>
      <c r="AH239" s="75"/>
      <c r="AI239" s="92" t="s">
        <v>119</v>
      </c>
      <c r="AJ239" s="234">
        <f t="shared" si="38"/>
        <v>4678.4422083322015</v>
      </c>
      <c r="AK239" s="76">
        <v>3</v>
      </c>
      <c r="AL239" s="77">
        <v>7.3403863338191974E-2</v>
      </c>
      <c r="AM239" s="17">
        <f t="shared" si="31"/>
        <v>2.1518456111994005E-4</v>
      </c>
      <c r="AO239" s="103"/>
      <c r="AP239" s="141" t="s">
        <v>90</v>
      </c>
      <c r="AQ239" s="234">
        <f t="shared" si="39"/>
        <v>6145.1861580257328</v>
      </c>
      <c r="AR239" s="104">
        <v>4</v>
      </c>
      <c r="AS239" s="110">
        <v>8.3541846168920075E-2</v>
      </c>
      <c r="AT239" s="17">
        <f t="shared" si="32"/>
        <v>2.6838434186635894E-4</v>
      </c>
      <c r="AV239" s="75"/>
      <c r="AW239" s="144" t="s">
        <v>91</v>
      </c>
      <c r="AX239" s="234">
        <f t="shared" si="40"/>
        <v>5731.9432559999996</v>
      </c>
      <c r="AY239" s="122">
        <v>21</v>
      </c>
      <c r="AZ239" s="123">
        <v>6.8400000000000002E-2</v>
      </c>
      <c r="BA239" s="17">
        <f t="shared" si="33"/>
        <v>2.2842944736103883E-4</v>
      </c>
    </row>
    <row r="240" spans="1:53" ht="15.5">
      <c r="A240" s="11"/>
      <c r="B240" s="20" t="s">
        <v>41</v>
      </c>
      <c r="C240" s="22">
        <v>0</v>
      </c>
      <c r="D240" s="87">
        <v>0</v>
      </c>
      <c r="E240" s="17">
        <f t="shared" si="26"/>
        <v>0</v>
      </c>
      <c r="G240" s="11"/>
      <c r="H240" s="20" t="s">
        <v>47</v>
      </c>
      <c r="I240" s="21"/>
      <c r="J240" s="22">
        <v>1</v>
      </c>
      <c r="K240" s="87">
        <v>4.9279489551166469E-2</v>
      </c>
      <c r="L240" s="17">
        <f t="shared" si="27"/>
        <v>1.5117739324100669E-4</v>
      </c>
      <c r="N240" s="11"/>
      <c r="O240" s="20" t="s">
        <v>45</v>
      </c>
      <c r="P240" s="22">
        <v>1</v>
      </c>
      <c r="Q240" s="87">
        <v>5.1294238662143186E-2</v>
      </c>
      <c r="R240" s="17">
        <f t="shared" si="28"/>
        <v>1.5844667801373933E-4</v>
      </c>
      <c r="T240" s="20"/>
      <c r="U240" s="138" t="s">
        <v>45</v>
      </c>
      <c r="V240" s="234">
        <f t="shared" si="36"/>
        <v>800.70144222492013</v>
      </c>
      <c r="W240" s="60">
        <v>1</v>
      </c>
      <c r="X240" s="23">
        <v>3.3235738055574608E-2</v>
      </c>
      <c r="Y240" s="17">
        <f t="shared" si="29"/>
        <v>9.8940850129289622E-5</v>
      </c>
      <c r="AA240" s="20"/>
      <c r="AB240" s="59" t="s">
        <v>13</v>
      </c>
      <c r="AC240" s="234">
        <f t="shared" si="37"/>
        <v>1040.7037282302103</v>
      </c>
      <c r="AD240" s="60">
        <v>1</v>
      </c>
      <c r="AE240" s="23">
        <v>2.0840379291345742E-2</v>
      </c>
      <c r="AF240" s="17">
        <f t="shared" si="30"/>
        <v>5.7491926467351074E-5</v>
      </c>
      <c r="AH240" s="75"/>
      <c r="AI240" s="92" t="s">
        <v>92</v>
      </c>
      <c r="AJ240" s="234">
        <f t="shared" si="38"/>
        <v>4302.562481379834</v>
      </c>
      <c r="AK240" s="76">
        <v>3</v>
      </c>
      <c r="AL240" s="77">
        <v>6.7506382322038885E-2</v>
      </c>
      <c r="AM240" s="17">
        <f t="shared" si="31"/>
        <v>1.9789600427209093E-4</v>
      </c>
      <c r="AO240" s="103"/>
      <c r="AP240" s="141" t="s">
        <v>121</v>
      </c>
      <c r="AQ240" s="234">
        <f t="shared" si="39"/>
        <v>5771.750317165961</v>
      </c>
      <c r="AR240" s="104">
        <v>4</v>
      </c>
      <c r="AS240" s="110">
        <v>7.8465104998056784E-2</v>
      </c>
      <c r="AT240" s="17">
        <f t="shared" si="32"/>
        <v>2.5207493645517125E-4</v>
      </c>
      <c r="AV240" s="75"/>
      <c r="AW240" s="144" t="s">
        <v>88</v>
      </c>
      <c r="AX240" s="234">
        <f t="shared" si="40"/>
        <v>5497.3023039999998</v>
      </c>
      <c r="AY240" s="122">
        <v>14</v>
      </c>
      <c r="AZ240" s="123">
        <v>6.5600000000000006E-2</v>
      </c>
      <c r="BA240" s="17">
        <f t="shared" si="33"/>
        <v>2.1907853431117174E-4</v>
      </c>
    </row>
    <row r="241" spans="1:53" ht="15.5">
      <c r="A241" s="11"/>
      <c r="B241" s="20" t="s">
        <v>44</v>
      </c>
      <c r="C241" s="22">
        <v>0</v>
      </c>
      <c r="D241" s="87">
        <v>0</v>
      </c>
      <c r="E241" s="17">
        <f t="shared" si="26"/>
        <v>0</v>
      </c>
      <c r="G241" s="11"/>
      <c r="H241" s="20" t="s">
        <v>41</v>
      </c>
      <c r="I241" s="21"/>
      <c r="J241" s="22">
        <v>1</v>
      </c>
      <c r="K241" s="87">
        <v>2.9555188206440271E-2</v>
      </c>
      <c r="L241" s="17">
        <f t="shared" si="27"/>
        <v>9.0668072061862953E-5</v>
      </c>
      <c r="N241" s="11"/>
      <c r="O241" s="20" t="s">
        <v>48</v>
      </c>
      <c r="P241" s="22">
        <v>1</v>
      </c>
      <c r="Q241" s="87">
        <v>5.1294238662143186E-2</v>
      </c>
      <c r="R241" s="17">
        <f t="shared" si="28"/>
        <v>1.5844667801373933E-4</v>
      </c>
      <c r="T241" s="20"/>
      <c r="U241" s="138" t="s">
        <v>15</v>
      </c>
      <c r="V241" s="234">
        <f t="shared" si="36"/>
        <v>644.50442385007216</v>
      </c>
      <c r="W241" s="60">
        <v>1</v>
      </c>
      <c r="X241" s="23">
        <v>2.6752268794743732E-2</v>
      </c>
      <c r="Y241" s="17">
        <f t="shared" si="29"/>
        <v>7.9639940988018748E-5</v>
      </c>
      <c r="AA241" s="20"/>
      <c r="AB241" s="59" t="s">
        <v>16</v>
      </c>
      <c r="AC241" s="234">
        <f t="shared" si="37"/>
        <v>1040.7037282302103</v>
      </c>
      <c r="AD241" s="60">
        <v>1</v>
      </c>
      <c r="AE241" s="23">
        <v>2.0840379291345742E-2</v>
      </c>
      <c r="AF241" s="17">
        <f t="shared" si="30"/>
        <v>5.7491926467351074E-5</v>
      </c>
      <c r="AH241" s="75"/>
      <c r="AI241" s="92" t="s">
        <v>118</v>
      </c>
      <c r="AJ241" s="234">
        <f t="shared" si="38"/>
        <v>3025.0987057439838</v>
      </c>
      <c r="AK241" s="76">
        <v>2</v>
      </c>
      <c r="AL241" s="77">
        <v>4.7463220040529656E-2</v>
      </c>
      <c r="AM241" s="17">
        <f t="shared" si="31"/>
        <v>1.3913916392526603E-4</v>
      </c>
      <c r="AO241" s="103"/>
      <c r="AP241" s="141" t="s">
        <v>118</v>
      </c>
      <c r="AQ241" s="234">
        <f t="shared" si="39"/>
        <v>5270.8214046763278</v>
      </c>
      <c r="AR241" s="104">
        <v>3</v>
      </c>
      <c r="AS241" s="110">
        <v>7.165513617487991E-2</v>
      </c>
      <c r="AT241" s="17">
        <f t="shared" si="32"/>
        <v>2.3019740938875718E-4</v>
      </c>
      <c r="AV241" s="75"/>
      <c r="AW241" s="144" t="s">
        <v>103</v>
      </c>
      <c r="AX241" s="234">
        <f t="shared" si="40"/>
        <v>4902.3198899999998</v>
      </c>
      <c r="AY241" s="122">
        <v>13</v>
      </c>
      <c r="AZ241" s="123">
        <v>5.8500000000000003E-2</v>
      </c>
      <c r="BA241" s="17">
        <f t="shared" si="33"/>
        <v>1.9536729050615163E-4</v>
      </c>
    </row>
    <row r="242" spans="1:53" ht="15.5">
      <c r="A242" s="11"/>
      <c r="B242" s="20" t="s">
        <v>47</v>
      </c>
      <c r="C242" s="22">
        <v>0</v>
      </c>
      <c r="D242" s="87">
        <v>0</v>
      </c>
      <c r="E242" s="17">
        <f t="shared" si="26"/>
        <v>0</v>
      </c>
      <c r="G242" s="11"/>
      <c r="H242" s="20" t="s">
        <v>1</v>
      </c>
      <c r="I242" s="21"/>
      <c r="J242" s="22">
        <v>0</v>
      </c>
      <c r="K242" s="87">
        <v>0</v>
      </c>
      <c r="L242" s="17">
        <f t="shared" si="27"/>
        <v>0</v>
      </c>
      <c r="N242" s="11"/>
      <c r="O242" s="20" t="s">
        <v>44</v>
      </c>
      <c r="P242" s="22">
        <v>1</v>
      </c>
      <c r="Q242" s="87">
        <v>4.798151708515587E-2</v>
      </c>
      <c r="R242" s="17">
        <f t="shared" si="28"/>
        <v>1.4821376019005669E-4</v>
      </c>
      <c r="T242" s="20"/>
      <c r="U242" s="138" t="s">
        <v>13</v>
      </c>
      <c r="V242" s="234">
        <f t="shared" si="36"/>
        <v>0</v>
      </c>
      <c r="W242" s="60">
        <v>0</v>
      </c>
      <c r="X242" s="23">
        <v>0</v>
      </c>
      <c r="Y242" s="17">
        <f t="shared" si="29"/>
        <v>0</v>
      </c>
      <c r="AA242" s="20"/>
      <c r="AB242" s="59" t="s">
        <v>45</v>
      </c>
      <c r="AC242" s="234">
        <f t="shared" si="37"/>
        <v>1040.7037282302103</v>
      </c>
      <c r="AD242" s="60">
        <v>1</v>
      </c>
      <c r="AE242" s="23">
        <v>2.0840379291345742E-2</v>
      </c>
      <c r="AF242" s="17">
        <f t="shared" si="30"/>
        <v>5.7491926467351074E-5</v>
      </c>
      <c r="AH242" s="75"/>
      <c r="AI242" s="92" t="s">
        <v>128</v>
      </c>
      <c r="AJ242" s="234">
        <f t="shared" si="38"/>
        <v>3025.0987057439838</v>
      </c>
      <c r="AK242" s="76">
        <v>2</v>
      </c>
      <c r="AL242" s="77">
        <v>4.7463220040529656E-2</v>
      </c>
      <c r="AM242" s="17">
        <f t="shared" si="31"/>
        <v>1.3913916392526603E-4</v>
      </c>
      <c r="AO242" s="103"/>
      <c r="AP242" s="141" t="s">
        <v>92</v>
      </c>
      <c r="AQ242" s="234">
        <f t="shared" si="39"/>
        <v>4263.7670761803665</v>
      </c>
      <c r="AR242" s="104">
        <v>3</v>
      </c>
      <c r="AS242" s="110">
        <v>5.7964553720339013E-2</v>
      </c>
      <c r="AT242" s="17">
        <f t="shared" si="32"/>
        <v>1.8621540359971064E-4</v>
      </c>
      <c r="AV242" s="75"/>
      <c r="AW242" s="144" t="s">
        <v>92</v>
      </c>
      <c r="AX242" s="234">
        <f t="shared" si="40"/>
        <v>4139.7367960000001</v>
      </c>
      <c r="AY242" s="122">
        <v>11</v>
      </c>
      <c r="AZ242" s="123">
        <v>4.9399999999999999E-2</v>
      </c>
      <c r="BA242" s="17">
        <f t="shared" si="33"/>
        <v>1.6497682309408359E-4</v>
      </c>
    </row>
    <row r="243" spans="1:53" ht="15.5">
      <c r="A243" s="11"/>
      <c r="B243" s="20" t="s">
        <v>48</v>
      </c>
      <c r="C243" s="22">
        <v>0</v>
      </c>
      <c r="D243" s="87">
        <v>0</v>
      </c>
      <c r="E243" s="17">
        <f t="shared" si="26"/>
        <v>0</v>
      </c>
      <c r="G243" s="11"/>
      <c r="H243" s="20" t="s">
        <v>16</v>
      </c>
      <c r="I243" s="21"/>
      <c r="J243" s="22">
        <v>0</v>
      </c>
      <c r="K243" s="87">
        <v>0</v>
      </c>
      <c r="L243" s="17">
        <f t="shared" si="27"/>
        <v>0</v>
      </c>
      <c r="N243" s="11"/>
      <c r="O243" s="20" t="s">
        <v>16</v>
      </c>
      <c r="P243" s="22">
        <v>0</v>
      </c>
      <c r="Q243" s="87">
        <v>0</v>
      </c>
      <c r="R243" s="17">
        <f t="shared" si="28"/>
        <v>0</v>
      </c>
      <c r="T243" s="20"/>
      <c r="U243" s="138" t="s">
        <v>41</v>
      </c>
      <c r="V243" s="234">
        <f t="shared" si="36"/>
        <v>0</v>
      </c>
      <c r="W243" s="60">
        <v>0</v>
      </c>
      <c r="X243" s="23">
        <v>0</v>
      </c>
      <c r="Y243" s="17">
        <f t="shared" si="29"/>
        <v>0</v>
      </c>
      <c r="AA243" s="20"/>
      <c r="AB243" s="59" t="s">
        <v>27</v>
      </c>
      <c r="AC243" s="234">
        <f t="shared" si="37"/>
        <v>833.27021358863715</v>
      </c>
      <c r="AD243" s="60">
        <v>1</v>
      </c>
      <c r="AE243" s="23">
        <v>1.6686465929068413E-2</v>
      </c>
      <c r="AF243" s="17">
        <f t="shared" si="30"/>
        <v>4.6032610960796592E-5</v>
      </c>
      <c r="AH243" s="75"/>
      <c r="AI243" s="92" t="s">
        <v>90</v>
      </c>
      <c r="AJ243" s="234">
        <f t="shared" si="38"/>
        <v>2649.2189787916163</v>
      </c>
      <c r="AK243" s="76">
        <v>2</v>
      </c>
      <c r="AL243" s="77">
        <v>4.1565739024376575E-2</v>
      </c>
      <c r="AM243" s="17">
        <f t="shared" si="31"/>
        <v>1.2185060707741691E-4</v>
      </c>
      <c r="AO243" s="103"/>
      <c r="AP243" s="141" t="s">
        <v>88</v>
      </c>
      <c r="AQ243" s="234">
        <f t="shared" si="39"/>
        <v>2755.7838351947726</v>
      </c>
      <c r="AR243" s="104">
        <v>2</v>
      </c>
      <c r="AS243" s="110">
        <v>3.7464002442621241E-2</v>
      </c>
      <c r="AT243" s="17">
        <f t="shared" si="32"/>
        <v>1.2035587074425003E-4</v>
      </c>
      <c r="AV243" s="124"/>
      <c r="AW243" s="144" t="s">
        <v>122</v>
      </c>
      <c r="AX243" s="234">
        <f t="shared" si="40"/>
        <v>3176.0328860000004</v>
      </c>
      <c r="AY243" s="122">
        <v>13</v>
      </c>
      <c r="AZ243" s="123">
        <v>3.7900000000000003E-2</v>
      </c>
      <c r="BA243" s="17">
        <f t="shared" si="33"/>
        <v>1.2657128735355807E-4</v>
      </c>
    </row>
    <row r="244" spans="1:53" ht="16" thickBot="1">
      <c r="A244" s="34"/>
      <c r="B244" s="89" t="s">
        <v>54</v>
      </c>
      <c r="C244" s="90">
        <v>0</v>
      </c>
      <c r="D244" s="38">
        <v>0</v>
      </c>
      <c r="E244" s="17">
        <f t="shared" si="26"/>
        <v>0</v>
      </c>
      <c r="G244" s="34"/>
      <c r="H244" s="89" t="s">
        <v>48</v>
      </c>
      <c r="I244" s="36"/>
      <c r="J244" s="90">
        <v>0</v>
      </c>
      <c r="K244" s="38">
        <v>0</v>
      </c>
      <c r="L244" s="17">
        <f t="shared" si="27"/>
        <v>0</v>
      </c>
      <c r="N244" s="34"/>
      <c r="O244" s="89" t="s">
        <v>18</v>
      </c>
      <c r="P244" s="90">
        <v>0</v>
      </c>
      <c r="Q244" s="38">
        <v>0</v>
      </c>
      <c r="R244" s="17">
        <f t="shared" si="28"/>
        <v>0</v>
      </c>
      <c r="T244" s="34"/>
      <c r="U244" s="139" t="s">
        <v>44</v>
      </c>
      <c r="V244" s="234">
        <f t="shared" si="36"/>
        <v>0</v>
      </c>
      <c r="W244" s="62">
        <v>0</v>
      </c>
      <c r="X244" s="63">
        <v>0</v>
      </c>
      <c r="Y244" s="17">
        <f t="shared" si="29"/>
        <v>0</v>
      </c>
      <c r="AA244" s="34"/>
      <c r="AB244" s="61" t="s">
        <v>41</v>
      </c>
      <c r="AC244" s="234">
        <f t="shared" si="37"/>
        <v>0</v>
      </c>
      <c r="AD244" s="62">
        <v>0</v>
      </c>
      <c r="AE244" s="63">
        <v>0</v>
      </c>
      <c r="AF244" s="17">
        <f t="shared" si="30"/>
        <v>0</v>
      </c>
      <c r="AH244" s="79"/>
      <c r="AI244" s="93" t="s">
        <v>115</v>
      </c>
      <c r="AJ244" s="234">
        <f t="shared" si="38"/>
        <v>1183.4678234461744</v>
      </c>
      <c r="AK244" s="80">
        <v>1</v>
      </c>
      <c r="AL244" s="81">
        <v>1.8568383771562887E-2</v>
      </c>
      <c r="AM244" s="17">
        <f t="shared" si="31"/>
        <v>5.4433504326351363E-5</v>
      </c>
      <c r="AO244" s="106"/>
      <c r="AP244" s="143" t="s">
        <v>115</v>
      </c>
      <c r="AQ244" s="234">
        <f t="shared" si="39"/>
        <v>1507.983240985594</v>
      </c>
      <c r="AR244" s="105">
        <v>1</v>
      </c>
      <c r="AS244" s="112">
        <v>2.0500551277717771E-2</v>
      </c>
      <c r="AT244" s="17">
        <f t="shared" si="32"/>
        <v>6.5859532855460609E-5</v>
      </c>
      <c r="AV244" s="124"/>
      <c r="AW244" s="146" t="s">
        <v>115</v>
      </c>
      <c r="AX244" s="234">
        <f t="shared" si="40"/>
        <v>2606.1905740000002</v>
      </c>
      <c r="AY244" s="125">
        <v>11</v>
      </c>
      <c r="AZ244" s="126">
        <v>3.1100000000000003E-2</v>
      </c>
      <c r="BA244" s="17">
        <f t="shared" si="33"/>
        <v>1.0386192708959514E-4</v>
      </c>
    </row>
    <row r="245" spans="1:53" ht="16" thickTop="1">
      <c r="D245" s="10">
        <f>SUM(D198:D244)</f>
        <v>332.27149298612557</v>
      </c>
      <c r="K245" s="10">
        <f>SUM(K198:K244)</f>
        <v>325.97128773483485</v>
      </c>
      <c r="Q245" s="10">
        <f>SUM(Q198:Q244)</f>
        <v>323.73186554088136</v>
      </c>
      <c r="X245" s="55">
        <v>335.91522624016528</v>
      </c>
      <c r="AE245" s="55">
        <v>362.49227625344446</v>
      </c>
      <c r="AF245" s="17">
        <f t="shared" ref="AF245" si="42">AE245/AE$245</f>
        <v>1</v>
      </c>
      <c r="AL245" s="71">
        <v>341.12049189847761</v>
      </c>
      <c r="AM245" s="17">
        <f t="shared" ref="AM245" si="43">AL245/AL$245</f>
        <v>1</v>
      </c>
      <c r="AS245" s="108">
        <v>311.2769008354424</v>
      </c>
      <c r="AV245" s="79"/>
      <c r="AW245" s="127" t="s">
        <v>138</v>
      </c>
      <c r="AX245" s="128"/>
      <c r="AY245" s="111" t="s">
        <v>57</v>
      </c>
      <c r="AZ245" s="115">
        <v>299.43599999999992</v>
      </c>
      <c r="BA245" s="17">
        <f t="shared" ref="BA245" si="44">AZ245/AZ$245</f>
        <v>1</v>
      </c>
    </row>
    <row r="246" spans="1:53">
      <c r="B246">
        <f>SUMSQ(E198:E244)</f>
        <v>0.13668118226265258</v>
      </c>
      <c r="I246">
        <f>SUMSQ(L198:L244)</f>
        <v>0.12693046317474074</v>
      </c>
      <c r="O246">
        <f>SUMSQ(R198:R244)</f>
        <v>0.12524960789745698</v>
      </c>
      <c r="V246">
        <f>SUMSQ(Y198:Y244)</f>
        <v>0.12454976088399282</v>
      </c>
      <c r="AC246">
        <f>SUMSQ(AF198:AF244)</f>
        <v>0.1214246679249394</v>
      </c>
      <c r="AJ246">
        <f>SUMSQ(AM198:AM244)</f>
        <v>0.12002122192253555</v>
      </c>
      <c r="AQ246">
        <f>SUMSQ(AT198:AT244)</f>
        <v>0.11992679866396687</v>
      </c>
      <c r="AX246">
        <f>SUMSQ(BA198:BA244)</f>
        <v>0.12213033336444458</v>
      </c>
    </row>
    <row r="250" spans="1:53" ht="18">
      <c r="A250" s="136" t="s">
        <v>173</v>
      </c>
      <c r="B250">
        <v>2011</v>
      </c>
      <c r="C250" s="26" t="s">
        <v>22</v>
      </c>
      <c r="D250" s="17">
        <v>0.225735391086481</v>
      </c>
      <c r="E250">
        <v>2012</v>
      </c>
      <c r="F250" s="26" t="s">
        <v>22</v>
      </c>
      <c r="G250" s="17">
        <v>0.21886865669770703</v>
      </c>
      <c r="H250">
        <v>2013</v>
      </c>
      <c r="I250" s="26" t="s">
        <v>22</v>
      </c>
      <c r="J250" s="17">
        <v>0.21013829199563239</v>
      </c>
      <c r="K250">
        <v>2014</v>
      </c>
      <c r="L250" s="140" t="s">
        <v>22</v>
      </c>
      <c r="M250" s="17">
        <v>0.2212579713910319</v>
      </c>
      <c r="N250">
        <v>2015</v>
      </c>
      <c r="O250" s="56" t="s">
        <v>22</v>
      </c>
      <c r="P250" s="17">
        <v>0.19417698599323113</v>
      </c>
    </row>
    <row r="251" spans="1:53">
      <c r="C251" s="20" t="s">
        <v>36</v>
      </c>
      <c r="D251" s="17">
        <v>0.20979415445430044</v>
      </c>
      <c r="F251" s="20" t="s">
        <v>36</v>
      </c>
      <c r="G251" s="17">
        <v>0.19368231389431076</v>
      </c>
      <c r="I251" s="20" t="s">
        <v>36</v>
      </c>
      <c r="J251" s="17">
        <v>0.19115482556528812</v>
      </c>
      <c r="L251" s="138" t="s">
        <v>36</v>
      </c>
      <c r="M251" s="17">
        <v>0.17697226343965522</v>
      </c>
      <c r="O251" s="59" t="s">
        <v>36</v>
      </c>
      <c r="P251" s="17">
        <v>0.1796151914902149</v>
      </c>
    </row>
    <row r="252" spans="1:53">
      <c r="C252" s="20" t="s">
        <v>35</v>
      </c>
      <c r="D252" s="17">
        <v>0.11295476373149833</v>
      </c>
      <c r="F252" s="20" t="s">
        <v>35</v>
      </c>
      <c r="G252" s="17">
        <v>0.11070453677139355</v>
      </c>
      <c r="I252" s="20" t="s">
        <v>35</v>
      </c>
      <c r="J252" s="17">
        <v>0.13659211687491377</v>
      </c>
      <c r="L252" s="138" t="s">
        <v>35</v>
      </c>
      <c r="M252" s="17">
        <v>0.12970574325193854</v>
      </c>
      <c r="O252" s="59" t="s">
        <v>21</v>
      </c>
      <c r="P252" s="17">
        <v>0.14616249515158711</v>
      </c>
    </row>
    <row r="253" spans="1:53">
      <c r="C253" s="20" t="s">
        <v>32</v>
      </c>
      <c r="D253" s="17">
        <v>9.6893265139855869E-2</v>
      </c>
      <c r="F253" s="20" t="s">
        <v>32</v>
      </c>
      <c r="G253" s="17">
        <v>8.7136170716572398E-2</v>
      </c>
      <c r="I253" s="20" t="s">
        <v>23</v>
      </c>
      <c r="J253" s="17">
        <v>8.3655908385674563E-2</v>
      </c>
      <c r="L253" s="138" t="s">
        <v>32</v>
      </c>
      <c r="M253" s="17">
        <v>8.7543901425184367E-2</v>
      </c>
      <c r="O253" s="59" t="s">
        <v>35</v>
      </c>
      <c r="P253" s="17">
        <v>0.12278180241580541</v>
      </c>
    </row>
    <row r="254" spans="1:53">
      <c r="C254" s="20" t="s">
        <v>23</v>
      </c>
      <c r="D254" s="17">
        <v>8.9876917050282071E-2</v>
      </c>
      <c r="F254" s="20" t="s">
        <v>23</v>
      </c>
      <c r="G254" s="17">
        <v>8.1567074374546758E-2</v>
      </c>
      <c r="I254" s="20" t="s">
        <v>28</v>
      </c>
      <c r="J254" s="17">
        <v>7.6229073022556063E-2</v>
      </c>
      <c r="L254" s="138" t="s">
        <v>21</v>
      </c>
      <c r="M254" s="17">
        <v>8.1866061383488037E-2</v>
      </c>
      <c r="O254" s="59" t="s">
        <v>32</v>
      </c>
      <c r="P254" s="17">
        <v>6.9861005913739255E-2</v>
      </c>
    </row>
    <row r="255" spans="1:53">
      <c r="C255" s="20" t="s">
        <v>28</v>
      </c>
      <c r="D255" s="17">
        <v>6.8234328839466438E-2</v>
      </c>
      <c r="F255" s="20" t="s">
        <v>28</v>
      </c>
      <c r="G255" s="17">
        <v>7.615996867553651E-2</v>
      </c>
      <c r="I255" s="20" t="s">
        <v>21</v>
      </c>
      <c r="J255" s="17">
        <v>7.4014515992395891E-2</v>
      </c>
      <c r="L255" s="138" t="s">
        <v>23</v>
      </c>
      <c r="M255" s="17">
        <v>7.9417728923266998E-2</v>
      </c>
      <c r="O255" s="59" t="s">
        <v>23</v>
      </c>
      <c r="P255" s="17">
        <v>6.0815708520062385E-2</v>
      </c>
    </row>
    <row r="256" spans="1:53">
      <c r="C256" s="20" t="s">
        <v>21</v>
      </c>
      <c r="D256" s="17">
        <v>6.7333402768092618E-2</v>
      </c>
      <c r="F256" s="20" t="s">
        <v>21</v>
      </c>
      <c r="G256" s="17">
        <v>7.184344094377508E-2</v>
      </c>
      <c r="I256" s="20" t="s">
        <v>32</v>
      </c>
      <c r="J256" s="17">
        <v>6.5056850173561526E-2</v>
      </c>
      <c r="L256" s="138" t="s">
        <v>28</v>
      </c>
      <c r="M256" s="17">
        <v>5.2816765180445542E-2</v>
      </c>
      <c r="O256" s="59" t="s">
        <v>28</v>
      </c>
      <c r="P256" s="17">
        <v>5.3680217082454865E-2</v>
      </c>
    </row>
    <row r="257" spans="2:16">
      <c r="C257" s="20" t="s">
        <v>0</v>
      </c>
      <c r="D257" s="17">
        <v>2.7575808589487816E-2</v>
      </c>
      <c r="F257" s="20" t="s">
        <v>0</v>
      </c>
      <c r="G257" s="17">
        <v>4.9324331124273209E-2</v>
      </c>
      <c r="I257" s="20" t="s">
        <v>0</v>
      </c>
      <c r="J257" s="17">
        <v>4.0886314001064079E-2</v>
      </c>
      <c r="L257" s="138" t="s">
        <v>31</v>
      </c>
      <c r="M257" s="17">
        <v>4.1193382559926515E-2</v>
      </c>
      <c r="O257" s="59" t="s">
        <v>31</v>
      </c>
      <c r="P257" s="17">
        <v>3.7669109120859773E-2</v>
      </c>
    </row>
    <row r="258" spans="2:16">
      <c r="C258" s="20" t="s">
        <v>31</v>
      </c>
      <c r="D258" s="17">
        <v>2.6602414153039065E-2</v>
      </c>
      <c r="F258" s="20" t="s">
        <v>3</v>
      </c>
      <c r="G258" s="17">
        <v>2.3164046238315E-2</v>
      </c>
      <c r="I258" s="20" t="s">
        <v>37</v>
      </c>
      <c r="J258" s="17">
        <v>2.4641803350077821E-2</v>
      </c>
      <c r="L258" s="138" t="s">
        <v>0</v>
      </c>
      <c r="M258" s="17">
        <v>3.5800114055198236E-2</v>
      </c>
      <c r="O258" s="59" t="s">
        <v>0</v>
      </c>
      <c r="P258" s="17">
        <v>2.7309191800627648E-2</v>
      </c>
    </row>
    <row r="259" spans="2:16">
      <c r="C259" s="20" t="s">
        <v>37</v>
      </c>
      <c r="D259" s="17">
        <v>2.4092493765085325E-2</v>
      </c>
      <c r="F259" s="20" t="s">
        <v>31</v>
      </c>
      <c r="G259" s="17">
        <v>2.3066647075543078E-2</v>
      </c>
      <c r="I259" s="20" t="s">
        <v>38</v>
      </c>
      <c r="J259" s="17">
        <v>2.2865582040182093E-2</v>
      </c>
      <c r="L259" s="138" t="s">
        <v>3</v>
      </c>
      <c r="M259" s="17">
        <v>1.7628259711136688E-2</v>
      </c>
      <c r="O259" s="59" t="s">
        <v>38</v>
      </c>
      <c r="P259" s="17">
        <v>2.5656623841444404E-2</v>
      </c>
    </row>
    <row r="260" spans="2:16">
      <c r="B260">
        <v>2016</v>
      </c>
      <c r="C260" s="91" t="s">
        <v>36</v>
      </c>
      <c r="D260" s="17">
        <v>0.2009708546317755</v>
      </c>
      <c r="E260">
        <v>2017</v>
      </c>
      <c r="F260" s="142" t="s">
        <v>36</v>
      </c>
      <c r="G260" s="17">
        <v>0.20561861122052918</v>
      </c>
      <c r="H260">
        <v>2018</v>
      </c>
      <c r="I260" s="145" t="s">
        <v>36</v>
      </c>
      <c r="J260" s="17">
        <v>0.20565596655044824</v>
      </c>
      <c r="K260">
        <v>2019</v>
      </c>
      <c r="L260" s="153" t="s">
        <v>36</v>
      </c>
      <c r="M260" s="17">
        <v>0.21328888967020143</v>
      </c>
    </row>
    <row r="261" spans="2:16">
      <c r="C261" s="92" t="s">
        <v>98</v>
      </c>
      <c r="D261" s="17">
        <v>0.17502577302843281</v>
      </c>
      <c r="F261" s="141" t="s">
        <v>98</v>
      </c>
      <c r="G261" s="17">
        <v>0.17947721216639817</v>
      </c>
      <c r="I261" s="144" t="s">
        <v>98</v>
      </c>
      <c r="J261" s="17">
        <v>0.17649213855381454</v>
      </c>
      <c r="L261" s="154" t="s">
        <v>22</v>
      </c>
      <c r="M261" s="17">
        <v>0.1592315009600378</v>
      </c>
    </row>
    <row r="262" spans="2:16">
      <c r="C262" s="92" t="s">
        <v>111</v>
      </c>
      <c r="D262" s="17">
        <v>0.14523168207460466</v>
      </c>
      <c r="F262" s="141" t="s">
        <v>111</v>
      </c>
      <c r="G262" s="17">
        <v>0.13569038570419248</v>
      </c>
      <c r="I262" s="144" t="s">
        <v>111</v>
      </c>
      <c r="J262" s="17">
        <v>0.14782123725938104</v>
      </c>
      <c r="L262" s="154" t="s">
        <v>35</v>
      </c>
      <c r="M262" s="17">
        <v>0.15600435451536807</v>
      </c>
    </row>
    <row r="263" spans="2:16">
      <c r="C263" s="92" t="s">
        <v>97</v>
      </c>
      <c r="D263" s="17">
        <v>0.11871083635861102</v>
      </c>
      <c r="F263" s="141" t="s">
        <v>97</v>
      </c>
      <c r="G263" s="17">
        <v>0.11615733491457209</v>
      </c>
      <c r="I263" s="144" t="s">
        <v>97</v>
      </c>
      <c r="J263" s="17">
        <v>0.11505997942799132</v>
      </c>
      <c r="L263" s="154" t="s">
        <v>21</v>
      </c>
      <c r="M263" s="17">
        <v>9.7378240575254391E-2</v>
      </c>
    </row>
    <row r="264" spans="2:16">
      <c r="C264" s="92" t="s">
        <v>108</v>
      </c>
      <c r="D264" s="17">
        <v>6.3797622402616661E-2</v>
      </c>
      <c r="F264" s="141" t="s">
        <v>108</v>
      </c>
      <c r="G264" s="17">
        <v>6.33189736130403E-2</v>
      </c>
      <c r="I264" s="144" t="s">
        <v>112</v>
      </c>
      <c r="J264" s="17">
        <v>7.1965962676498504E-2</v>
      </c>
      <c r="L264" s="154" t="s">
        <v>38</v>
      </c>
      <c r="M264" s="17">
        <v>9.5289531648693221E-2</v>
      </c>
    </row>
    <row r="265" spans="2:16">
      <c r="C265" s="92" t="s">
        <v>99</v>
      </c>
      <c r="D265" s="17">
        <v>5.0187529093165699E-2</v>
      </c>
      <c r="F265" s="141" t="s">
        <v>112</v>
      </c>
      <c r="G265" s="17">
        <v>5.2259380798406946E-2</v>
      </c>
      <c r="I265" s="144" t="s">
        <v>108</v>
      </c>
      <c r="J265" s="17">
        <v>5.7122724054555915E-2</v>
      </c>
      <c r="L265" s="154" t="s">
        <v>32</v>
      </c>
      <c r="M265" s="17">
        <v>5.9955973036903344E-2</v>
      </c>
    </row>
    <row r="266" spans="2:16">
      <c r="C266" s="92" t="s">
        <v>104</v>
      </c>
      <c r="D266" s="17">
        <v>4.9548132581940803E-2</v>
      </c>
      <c r="F266" s="141" t="s">
        <v>104</v>
      </c>
      <c r="G266" s="17">
        <v>4.4552185275014547E-2</v>
      </c>
      <c r="I266" s="144" t="s">
        <v>107</v>
      </c>
      <c r="J266" s="17">
        <v>4.0910912515529203E-2</v>
      </c>
      <c r="L266" s="154" t="s">
        <v>31</v>
      </c>
      <c r="M266" s="17">
        <v>3.9228727300428354E-2</v>
      </c>
    </row>
    <row r="267" spans="2:16">
      <c r="C267" s="92" t="s">
        <v>107</v>
      </c>
      <c r="D267" s="17">
        <v>4.0568509362210375E-2</v>
      </c>
      <c r="F267" s="141" t="s">
        <v>107</v>
      </c>
      <c r="G267" s="17">
        <v>4.0279533634986847E-2</v>
      </c>
      <c r="I267" s="144" t="s">
        <v>104</v>
      </c>
      <c r="J267" s="17">
        <v>3.0771851080030464E-2</v>
      </c>
      <c r="L267" s="154" t="s">
        <v>28</v>
      </c>
      <c r="M267" s="17">
        <v>3.7223683927814534E-2</v>
      </c>
    </row>
    <row r="268" spans="2:16">
      <c r="C268" s="92" t="s">
        <v>112</v>
      </c>
      <c r="D268" s="17">
        <v>3.8903944796590838E-2</v>
      </c>
      <c r="F268" s="141" t="s">
        <v>99</v>
      </c>
      <c r="G268" s="17">
        <v>3.7729557869950629E-2</v>
      </c>
      <c r="I268" s="144" t="s">
        <v>99</v>
      </c>
      <c r="J268" s="17">
        <v>3.0684353250778139E-2</v>
      </c>
      <c r="L268" s="154" t="s">
        <v>23</v>
      </c>
      <c r="M268" s="17">
        <v>2.7465089977908388E-2</v>
      </c>
    </row>
    <row r="269" spans="2:16">
      <c r="C269" s="92" t="s">
        <v>85</v>
      </c>
      <c r="D269" s="17">
        <v>2.4890712503820165E-2</v>
      </c>
      <c r="F269" s="141" t="s">
        <v>85</v>
      </c>
      <c r="G269" s="17">
        <v>2.5797541722239428E-2</v>
      </c>
      <c r="I269" s="144" t="s">
        <v>85</v>
      </c>
      <c r="J269" s="17">
        <v>2.5477564487903934E-2</v>
      </c>
      <c r="L269" s="154" t="s">
        <v>0</v>
      </c>
      <c r="M269" s="17">
        <v>2.452768027648047E-2</v>
      </c>
    </row>
    <row r="270" spans="2:16">
      <c r="B270">
        <v>2023</v>
      </c>
      <c r="C270" s="157" t="s">
        <v>36</v>
      </c>
      <c r="D270" s="17">
        <v>0.23409863768595396</v>
      </c>
      <c r="E270">
        <v>2024</v>
      </c>
      <c r="F270" s="153" t="s">
        <v>36</v>
      </c>
      <c r="G270" s="17">
        <v>0.21962778567447694</v>
      </c>
      <c r="H270">
        <v>2025</v>
      </c>
      <c r="I270" s="153" t="s">
        <v>36</v>
      </c>
      <c r="J270" s="17">
        <v>0.2190106915410813</v>
      </c>
    </row>
    <row r="271" spans="2:16">
      <c r="C271" s="156" t="s">
        <v>22</v>
      </c>
      <c r="D271" s="17">
        <v>0.19644065376760586</v>
      </c>
      <c r="F271" s="154" t="s">
        <v>22</v>
      </c>
      <c r="G271" s="17">
        <v>0.17873919046086695</v>
      </c>
      <c r="I271" s="154" t="s">
        <v>22</v>
      </c>
      <c r="J271" s="17">
        <v>0.17014074538317867</v>
      </c>
    </row>
    <row r="272" spans="2:16">
      <c r="C272" s="156" t="s">
        <v>35</v>
      </c>
      <c r="D272" s="17">
        <v>0.15097663117836571</v>
      </c>
      <c r="F272" s="154" t="s">
        <v>35</v>
      </c>
      <c r="G272" s="17">
        <v>0.15480974602616659</v>
      </c>
      <c r="I272" s="154" t="s">
        <v>35</v>
      </c>
      <c r="J272" s="17">
        <v>0.15193687297197278</v>
      </c>
    </row>
    <row r="273" spans="3:10">
      <c r="C273" s="154" t="s">
        <v>21</v>
      </c>
      <c r="D273" s="17">
        <v>0.13224805369362777</v>
      </c>
      <c r="F273" s="154" t="s">
        <v>21</v>
      </c>
      <c r="G273" s="17">
        <v>0.12236546846436981</v>
      </c>
      <c r="I273" s="154" t="s">
        <v>21</v>
      </c>
      <c r="J273" s="17">
        <v>0.11736893812054343</v>
      </c>
    </row>
    <row r="274" spans="3:10">
      <c r="C274" s="154" t="s">
        <v>38</v>
      </c>
      <c r="D274" s="17">
        <v>6.1554437972883722E-2</v>
      </c>
      <c r="F274" s="154" t="s">
        <v>38</v>
      </c>
      <c r="G274" s="17">
        <v>5.9049372644935254E-2</v>
      </c>
      <c r="I274" s="154" t="s">
        <v>38</v>
      </c>
      <c r="J274" s="17">
        <v>5.9581877229322039E-2</v>
      </c>
    </row>
    <row r="275" spans="3:10">
      <c r="C275" s="154" t="s">
        <v>23</v>
      </c>
      <c r="D275" s="17">
        <v>4.3828909801876766E-2</v>
      </c>
      <c r="F275" s="154" t="s">
        <v>28</v>
      </c>
      <c r="G275" s="17">
        <v>4.4703231863831391E-2</v>
      </c>
      <c r="I275" s="154" t="s">
        <v>28</v>
      </c>
      <c r="J275" s="17">
        <v>4.5632389699510736E-2</v>
      </c>
    </row>
    <row r="276" spans="3:10">
      <c r="C276" s="154" t="s">
        <v>37</v>
      </c>
      <c r="D276" s="17">
        <v>3.2195436509023248E-2</v>
      </c>
      <c r="F276" s="154" t="s">
        <v>23</v>
      </c>
      <c r="G276" s="17">
        <v>3.9666565606416973E-2</v>
      </c>
      <c r="I276" s="154" t="s">
        <v>23</v>
      </c>
      <c r="J276" s="17">
        <v>3.8385783767590387E-2</v>
      </c>
    </row>
    <row r="277" spans="3:10">
      <c r="C277" s="154" t="s">
        <v>28</v>
      </c>
      <c r="D277" s="17">
        <v>2.7377002310263202E-2</v>
      </c>
      <c r="F277" s="154" t="s">
        <v>32</v>
      </c>
      <c r="G277" s="17">
        <v>3.6748227180100464E-2</v>
      </c>
      <c r="I277" s="154" t="s">
        <v>37</v>
      </c>
      <c r="J277" s="17">
        <v>3.5132834983847269E-2</v>
      </c>
    </row>
    <row r="278" spans="3:10">
      <c r="C278" s="154" t="s">
        <v>32</v>
      </c>
      <c r="D278" s="17">
        <v>2.1630738367713426E-2</v>
      </c>
      <c r="F278" s="154" t="s">
        <v>37</v>
      </c>
      <c r="G278" s="17">
        <v>2.968916277369937E-2</v>
      </c>
      <c r="I278" s="154" t="s">
        <v>32</v>
      </c>
      <c r="J278" s="17">
        <v>3.1289110456264244E-2</v>
      </c>
    </row>
    <row r="279" spans="3:10">
      <c r="C279" s="154" t="s">
        <v>31</v>
      </c>
      <c r="D279" s="17">
        <v>1.4337726375304029E-2</v>
      </c>
      <c r="F279" s="154" t="s">
        <v>31</v>
      </c>
      <c r="G279" s="17">
        <v>2.2300071625109667E-2</v>
      </c>
      <c r="I279" s="154" t="s">
        <v>31</v>
      </c>
      <c r="J279" s="17">
        <v>2.2061705174981353E-2</v>
      </c>
    </row>
  </sheetData>
  <sortState xmlns:xlrd2="http://schemas.microsoft.com/office/spreadsheetml/2017/richdata2" ref="AR59:AV105">
    <sortCondition descending="1" ref="AV59:AV105"/>
  </sortState>
  <mergeCells count="618">
    <mergeCell ref="AY101:AZ101"/>
    <mergeCell ref="AY102:AZ102"/>
    <mergeCell ref="AY103:AZ103"/>
    <mergeCell ref="AY104:AZ104"/>
    <mergeCell ref="AY92:AZ92"/>
    <mergeCell ref="AY93:AZ93"/>
    <mergeCell ref="AY94:AZ94"/>
    <mergeCell ref="AY95:AZ95"/>
    <mergeCell ref="AY96:AZ96"/>
    <mergeCell ref="AY97:AZ97"/>
    <mergeCell ref="AY98:AZ98"/>
    <mergeCell ref="AY99:AZ99"/>
    <mergeCell ref="AY100:AZ100"/>
    <mergeCell ref="AY83:AZ83"/>
    <mergeCell ref="AY84:AZ84"/>
    <mergeCell ref="AY85:AZ85"/>
    <mergeCell ref="AY86:AZ86"/>
    <mergeCell ref="AY87:AZ87"/>
    <mergeCell ref="AY88:AZ88"/>
    <mergeCell ref="AY89:AZ89"/>
    <mergeCell ref="AY90:AZ90"/>
    <mergeCell ref="AY91:AZ91"/>
    <mergeCell ref="AY74:AZ74"/>
    <mergeCell ref="AY75:AZ75"/>
    <mergeCell ref="AY76:AZ76"/>
    <mergeCell ref="AY77:AZ77"/>
    <mergeCell ref="AY78:AZ78"/>
    <mergeCell ref="AY79:AZ79"/>
    <mergeCell ref="AY80:AZ80"/>
    <mergeCell ref="AY81:AZ81"/>
    <mergeCell ref="AY82:AZ82"/>
    <mergeCell ref="AY65:AZ65"/>
    <mergeCell ref="AY66:AZ66"/>
    <mergeCell ref="AY67:AZ67"/>
    <mergeCell ref="AY68:AZ68"/>
    <mergeCell ref="AY69:AZ69"/>
    <mergeCell ref="AY70:AZ70"/>
    <mergeCell ref="AY71:AZ71"/>
    <mergeCell ref="AY72:AZ72"/>
    <mergeCell ref="AY73:AZ73"/>
    <mergeCell ref="AX55:AZ56"/>
    <mergeCell ref="AX57:AZ57"/>
    <mergeCell ref="AY58:AZ58"/>
    <mergeCell ref="AY59:AZ59"/>
    <mergeCell ref="AY60:AZ60"/>
    <mergeCell ref="AY61:AZ61"/>
    <mergeCell ref="AY62:AZ62"/>
    <mergeCell ref="AY63:AZ63"/>
    <mergeCell ref="AY64:AZ64"/>
    <mergeCell ref="W152:X152"/>
    <mergeCell ref="W153:X153"/>
    <mergeCell ref="W154:X154"/>
    <mergeCell ref="W155:X155"/>
    <mergeCell ref="W156:X156"/>
    <mergeCell ref="W157:X157"/>
    <mergeCell ref="W146:X146"/>
    <mergeCell ref="W147:X147"/>
    <mergeCell ref="W148:X148"/>
    <mergeCell ref="W149:X149"/>
    <mergeCell ref="W150:X150"/>
    <mergeCell ref="W151:X151"/>
    <mergeCell ref="W140:X140"/>
    <mergeCell ref="W141:X141"/>
    <mergeCell ref="W142:X142"/>
    <mergeCell ref="W143:X143"/>
    <mergeCell ref="W144:X144"/>
    <mergeCell ref="W145:X145"/>
    <mergeCell ref="W134:X134"/>
    <mergeCell ref="W135:X135"/>
    <mergeCell ref="W136:X136"/>
    <mergeCell ref="W137:X137"/>
    <mergeCell ref="W138:X138"/>
    <mergeCell ref="W139:X139"/>
    <mergeCell ref="W128:X128"/>
    <mergeCell ref="W129:X129"/>
    <mergeCell ref="W130:X130"/>
    <mergeCell ref="W131:X131"/>
    <mergeCell ref="W132:X132"/>
    <mergeCell ref="W133:X133"/>
    <mergeCell ref="W122:X122"/>
    <mergeCell ref="W123:X123"/>
    <mergeCell ref="W124:X124"/>
    <mergeCell ref="W125:X125"/>
    <mergeCell ref="W126:X126"/>
    <mergeCell ref="W127:X127"/>
    <mergeCell ref="W116:X116"/>
    <mergeCell ref="W117:X117"/>
    <mergeCell ref="W118:X118"/>
    <mergeCell ref="W119:X119"/>
    <mergeCell ref="W120:X120"/>
    <mergeCell ref="W121:X121"/>
    <mergeCell ref="V108:X109"/>
    <mergeCell ref="W111:X111"/>
    <mergeCell ref="W112:X112"/>
    <mergeCell ref="W113:X113"/>
    <mergeCell ref="W114:X114"/>
    <mergeCell ref="W115:X115"/>
    <mergeCell ref="B156:C156"/>
    <mergeCell ref="B157:C157"/>
    <mergeCell ref="A108:C109"/>
    <mergeCell ref="A110:C110"/>
    <mergeCell ref="B111:C111"/>
    <mergeCell ref="B144:C144"/>
    <mergeCell ref="B145:C145"/>
    <mergeCell ref="B146:C146"/>
    <mergeCell ref="B147:C147"/>
    <mergeCell ref="B148:C148"/>
    <mergeCell ref="B149:C149"/>
    <mergeCell ref="B132:C132"/>
    <mergeCell ref="B133:C133"/>
    <mergeCell ref="B134:C134"/>
    <mergeCell ref="B135:C135"/>
    <mergeCell ref="B136:C136"/>
    <mergeCell ref="B137:C137"/>
    <mergeCell ref="B120:C120"/>
    <mergeCell ref="B121:C121"/>
    <mergeCell ref="B122:C122"/>
    <mergeCell ref="B123:C123"/>
    <mergeCell ref="B124:C124"/>
    <mergeCell ref="B125:C125"/>
    <mergeCell ref="B112:C112"/>
    <mergeCell ref="B113:C113"/>
    <mergeCell ref="B114:C114"/>
    <mergeCell ref="B115:C115"/>
    <mergeCell ref="B152:C152"/>
    <mergeCell ref="B153:C153"/>
    <mergeCell ref="B154:C154"/>
    <mergeCell ref="B155:C155"/>
    <mergeCell ref="B150:C150"/>
    <mergeCell ref="B151:C151"/>
    <mergeCell ref="B140:C140"/>
    <mergeCell ref="B141:C141"/>
    <mergeCell ref="B142:C142"/>
    <mergeCell ref="B143:C143"/>
    <mergeCell ref="B138:C138"/>
    <mergeCell ref="B139:C139"/>
    <mergeCell ref="B128:C128"/>
    <mergeCell ref="B129:C129"/>
    <mergeCell ref="B130:C130"/>
    <mergeCell ref="B131:C131"/>
    <mergeCell ref="B126:C126"/>
    <mergeCell ref="B127:C127"/>
    <mergeCell ref="B116:C116"/>
    <mergeCell ref="B117:C117"/>
    <mergeCell ref="B118:C118"/>
    <mergeCell ref="B119:C119"/>
    <mergeCell ref="I154:J154"/>
    <mergeCell ref="I155:J155"/>
    <mergeCell ref="I156:J156"/>
    <mergeCell ref="I157:J157"/>
    <mergeCell ref="I148:J148"/>
    <mergeCell ref="I149:J149"/>
    <mergeCell ref="I150:J150"/>
    <mergeCell ref="I151:J151"/>
    <mergeCell ref="I152:J152"/>
    <mergeCell ref="I153:J153"/>
    <mergeCell ref="I142:J142"/>
    <mergeCell ref="I143:J143"/>
    <mergeCell ref="I144:J144"/>
    <mergeCell ref="I145:J145"/>
    <mergeCell ref="I146:J146"/>
    <mergeCell ref="I147:J147"/>
    <mergeCell ref="I136:J136"/>
    <mergeCell ref="I137:J137"/>
    <mergeCell ref="I138:J138"/>
    <mergeCell ref="I139:J139"/>
    <mergeCell ref="I140:J140"/>
    <mergeCell ref="I141:J141"/>
    <mergeCell ref="I130:J130"/>
    <mergeCell ref="I131:J131"/>
    <mergeCell ref="I132:J132"/>
    <mergeCell ref="I133:J133"/>
    <mergeCell ref="I134:J134"/>
    <mergeCell ref="I135:J135"/>
    <mergeCell ref="I124:J124"/>
    <mergeCell ref="I125:J125"/>
    <mergeCell ref="I126:J126"/>
    <mergeCell ref="I127:J127"/>
    <mergeCell ref="I128:J128"/>
    <mergeCell ref="I129:J129"/>
    <mergeCell ref="I118:J118"/>
    <mergeCell ref="I119:J119"/>
    <mergeCell ref="I120:J120"/>
    <mergeCell ref="I121:J121"/>
    <mergeCell ref="I122:J122"/>
    <mergeCell ref="I123:J123"/>
    <mergeCell ref="H108:J109"/>
    <mergeCell ref="H110:J110"/>
    <mergeCell ref="I111:J111"/>
    <mergeCell ref="I112:J112"/>
    <mergeCell ref="I113:J113"/>
    <mergeCell ref="I114:J114"/>
    <mergeCell ref="I115:J115"/>
    <mergeCell ref="I116:J116"/>
    <mergeCell ref="I117:J117"/>
    <mergeCell ref="O108:Q109"/>
    <mergeCell ref="O110:Q110"/>
    <mergeCell ref="W100:X100"/>
    <mergeCell ref="W101:X101"/>
    <mergeCell ref="W102:X102"/>
    <mergeCell ref="W103:X103"/>
    <mergeCell ref="W104:X104"/>
    <mergeCell ref="P104:Q104"/>
    <mergeCell ref="V110:X110"/>
    <mergeCell ref="Y55:AA55"/>
    <mergeCell ref="W94:X94"/>
    <mergeCell ref="W95:X95"/>
    <mergeCell ref="W96:X96"/>
    <mergeCell ref="W97:X97"/>
    <mergeCell ref="W98:X98"/>
    <mergeCell ref="W99:X99"/>
    <mergeCell ref="W88:X88"/>
    <mergeCell ref="W89:X89"/>
    <mergeCell ref="W90:X90"/>
    <mergeCell ref="W91:X91"/>
    <mergeCell ref="W92:X92"/>
    <mergeCell ref="W93:X93"/>
    <mergeCell ref="W82:X82"/>
    <mergeCell ref="W83:X83"/>
    <mergeCell ref="W84:X84"/>
    <mergeCell ref="W85:X85"/>
    <mergeCell ref="W86:X86"/>
    <mergeCell ref="W87:X87"/>
    <mergeCell ref="W76:X76"/>
    <mergeCell ref="W77:X77"/>
    <mergeCell ref="W78:X78"/>
    <mergeCell ref="W79:X79"/>
    <mergeCell ref="W80:X80"/>
    <mergeCell ref="W81:X81"/>
    <mergeCell ref="W70:X70"/>
    <mergeCell ref="W71:X71"/>
    <mergeCell ref="W72:X72"/>
    <mergeCell ref="W73:X73"/>
    <mergeCell ref="W74:X74"/>
    <mergeCell ref="W75:X75"/>
    <mergeCell ref="W64:X64"/>
    <mergeCell ref="W65:X65"/>
    <mergeCell ref="W66:X66"/>
    <mergeCell ref="W67:X67"/>
    <mergeCell ref="W68:X68"/>
    <mergeCell ref="W69:X69"/>
    <mergeCell ref="R55:T55"/>
    <mergeCell ref="V55:X56"/>
    <mergeCell ref="V57:X57"/>
    <mergeCell ref="W58:X58"/>
    <mergeCell ref="W59:X59"/>
    <mergeCell ref="W60:X60"/>
    <mergeCell ref="W61:X61"/>
    <mergeCell ref="W62:X62"/>
    <mergeCell ref="W63:X63"/>
    <mergeCell ref="P98:Q98"/>
    <mergeCell ref="P99:Q99"/>
    <mergeCell ref="P100:Q100"/>
    <mergeCell ref="P101:Q101"/>
    <mergeCell ref="P102:Q102"/>
    <mergeCell ref="P103:Q103"/>
    <mergeCell ref="P92:Q92"/>
    <mergeCell ref="P93:Q93"/>
    <mergeCell ref="P94:Q94"/>
    <mergeCell ref="P95:Q95"/>
    <mergeCell ref="P96:Q96"/>
    <mergeCell ref="P97:Q97"/>
    <mergeCell ref="P86:Q86"/>
    <mergeCell ref="P87:Q87"/>
    <mergeCell ref="P88:Q88"/>
    <mergeCell ref="P89:Q89"/>
    <mergeCell ref="P90:Q90"/>
    <mergeCell ref="P91:Q91"/>
    <mergeCell ref="P80:Q80"/>
    <mergeCell ref="P81:Q81"/>
    <mergeCell ref="P82:Q82"/>
    <mergeCell ref="P83:Q83"/>
    <mergeCell ref="P84:Q84"/>
    <mergeCell ref="P85:Q85"/>
    <mergeCell ref="P74:Q74"/>
    <mergeCell ref="P75:Q75"/>
    <mergeCell ref="P76:Q76"/>
    <mergeCell ref="P77:Q77"/>
    <mergeCell ref="P78:Q78"/>
    <mergeCell ref="P79:Q79"/>
    <mergeCell ref="P68:Q68"/>
    <mergeCell ref="P69:Q69"/>
    <mergeCell ref="P70:Q70"/>
    <mergeCell ref="P71:Q71"/>
    <mergeCell ref="P72:Q72"/>
    <mergeCell ref="P73:Q73"/>
    <mergeCell ref="P62:Q62"/>
    <mergeCell ref="P63:Q63"/>
    <mergeCell ref="P64:Q64"/>
    <mergeCell ref="P65:Q65"/>
    <mergeCell ref="P66:Q66"/>
    <mergeCell ref="P67:Q67"/>
    <mergeCell ref="O55:Q56"/>
    <mergeCell ref="O57:Q57"/>
    <mergeCell ref="P58:Q58"/>
    <mergeCell ref="P59:Q59"/>
    <mergeCell ref="P60:Q60"/>
    <mergeCell ref="P61:Q61"/>
    <mergeCell ref="K55:M55"/>
    <mergeCell ref="D55:F55"/>
    <mergeCell ref="H55:J56"/>
    <mergeCell ref="H57:J57"/>
    <mergeCell ref="A55:C56"/>
    <mergeCell ref="A57:C57"/>
    <mergeCell ref="A1:C2"/>
    <mergeCell ref="A6:C7"/>
    <mergeCell ref="A11:C12"/>
    <mergeCell ref="A16:C17"/>
    <mergeCell ref="A21:C22"/>
    <mergeCell ref="A27:C28"/>
    <mergeCell ref="A32:C33"/>
    <mergeCell ref="AD123:AE123"/>
    <mergeCell ref="AD124:AE124"/>
    <mergeCell ref="AD125:AE125"/>
    <mergeCell ref="AD126:AE126"/>
    <mergeCell ref="AC108:AE109"/>
    <mergeCell ref="AC110:AE110"/>
    <mergeCell ref="AD111:AE111"/>
    <mergeCell ref="AD112:AE112"/>
    <mergeCell ref="AD113:AE113"/>
    <mergeCell ref="AD114:AE114"/>
    <mergeCell ref="AD115:AE115"/>
    <mergeCell ref="AD116:AE116"/>
    <mergeCell ref="AD117:AE117"/>
    <mergeCell ref="AK127:AL127"/>
    <mergeCell ref="AK128:AL128"/>
    <mergeCell ref="AD145:AE145"/>
    <mergeCell ref="AD146:AE146"/>
    <mergeCell ref="AD147:AE147"/>
    <mergeCell ref="AD148:AE148"/>
    <mergeCell ref="AD149:AE149"/>
    <mergeCell ref="AD150:AE150"/>
    <mergeCell ref="AD151:AE151"/>
    <mergeCell ref="AD136:AE136"/>
    <mergeCell ref="AD137:AE137"/>
    <mergeCell ref="AD138:AE138"/>
    <mergeCell ref="AD139:AE139"/>
    <mergeCell ref="AD140:AE140"/>
    <mergeCell ref="AD141:AE141"/>
    <mergeCell ref="AD142:AE142"/>
    <mergeCell ref="AD143:AE143"/>
    <mergeCell ref="AD144:AE144"/>
    <mergeCell ref="AD127:AE127"/>
    <mergeCell ref="AD128:AE128"/>
    <mergeCell ref="AD129:AE129"/>
    <mergeCell ref="AD130:AE130"/>
    <mergeCell ref="AD131:AE131"/>
    <mergeCell ref="AD132:AE132"/>
    <mergeCell ref="AK118:AL118"/>
    <mergeCell ref="AK119:AL119"/>
    <mergeCell ref="AK120:AL120"/>
    <mergeCell ref="AK121:AL121"/>
    <mergeCell ref="AK122:AL122"/>
    <mergeCell ref="AK123:AL123"/>
    <mergeCell ref="AK124:AL124"/>
    <mergeCell ref="AK125:AL125"/>
    <mergeCell ref="AK126:AL126"/>
    <mergeCell ref="AJ108:AL109"/>
    <mergeCell ref="AJ110:AL110"/>
    <mergeCell ref="AK111:AL111"/>
    <mergeCell ref="AK112:AL112"/>
    <mergeCell ref="AK113:AL113"/>
    <mergeCell ref="AK114:AL114"/>
    <mergeCell ref="AK115:AL115"/>
    <mergeCell ref="AK116:AL116"/>
    <mergeCell ref="AK117:AL117"/>
    <mergeCell ref="AK129:AL129"/>
    <mergeCell ref="AK130:AL130"/>
    <mergeCell ref="AK131:AL131"/>
    <mergeCell ref="AK132:AL132"/>
    <mergeCell ref="AK133:AL133"/>
    <mergeCell ref="AK134:AL134"/>
    <mergeCell ref="AK135:AL135"/>
    <mergeCell ref="AK136:AL136"/>
    <mergeCell ref="AK137:AL137"/>
    <mergeCell ref="AK138:AL138"/>
    <mergeCell ref="AK139:AL139"/>
    <mergeCell ref="AK140:AL140"/>
    <mergeCell ref="AK141:AL141"/>
    <mergeCell ref="AK142:AL142"/>
    <mergeCell ref="AK143:AL143"/>
    <mergeCell ref="AK144:AL144"/>
    <mergeCell ref="AK145:AL145"/>
    <mergeCell ref="AK146:AL146"/>
    <mergeCell ref="AK147:AL147"/>
    <mergeCell ref="AK148:AL148"/>
    <mergeCell ref="AK149:AL149"/>
    <mergeCell ref="AK150:AL150"/>
    <mergeCell ref="AK151:AL151"/>
    <mergeCell ref="AK152:AL152"/>
    <mergeCell ref="AK153:AL153"/>
    <mergeCell ref="AK154:AL154"/>
    <mergeCell ref="AK155:AL155"/>
    <mergeCell ref="AK156:AL156"/>
    <mergeCell ref="AK157:AL157"/>
    <mergeCell ref="AQ108:AS109"/>
    <mergeCell ref="AQ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X108:AZ109"/>
    <mergeCell ref="AX110:AZ110"/>
    <mergeCell ref="AY111:AZ111"/>
    <mergeCell ref="AY112:AZ112"/>
    <mergeCell ref="AY113:AZ113"/>
    <mergeCell ref="AY114:AZ114"/>
    <mergeCell ref="AY115:AZ115"/>
    <mergeCell ref="AY116:AZ116"/>
    <mergeCell ref="AY117:AZ117"/>
    <mergeCell ref="AY118:AZ118"/>
    <mergeCell ref="AY119:AZ119"/>
    <mergeCell ref="AY120:AZ120"/>
    <mergeCell ref="AY121:AZ121"/>
    <mergeCell ref="AY122:AZ122"/>
    <mergeCell ref="AY123:AZ123"/>
    <mergeCell ref="AY124:AZ124"/>
    <mergeCell ref="AY125:AZ125"/>
    <mergeCell ref="AY126:AZ126"/>
    <mergeCell ref="AY141:AZ141"/>
    <mergeCell ref="AY142:AZ142"/>
    <mergeCell ref="AY143:AZ143"/>
    <mergeCell ref="AY144:AZ144"/>
    <mergeCell ref="AY127:AZ127"/>
    <mergeCell ref="AY128:AZ128"/>
    <mergeCell ref="AY129:AZ129"/>
    <mergeCell ref="AY130:AZ130"/>
    <mergeCell ref="AY131:AZ131"/>
    <mergeCell ref="AY132:AZ132"/>
    <mergeCell ref="AY133:AZ133"/>
    <mergeCell ref="AY134:AZ134"/>
    <mergeCell ref="AY135:AZ135"/>
    <mergeCell ref="AH195:AJ196"/>
    <mergeCell ref="AO195:AQ196"/>
    <mergeCell ref="AV195:AX196"/>
    <mergeCell ref="AV197:AX197"/>
    <mergeCell ref="N35:V46"/>
    <mergeCell ref="AY154:AZ154"/>
    <mergeCell ref="AY155:AZ155"/>
    <mergeCell ref="AY156:AZ156"/>
    <mergeCell ref="AY157:AZ157"/>
    <mergeCell ref="N47:Z54"/>
    <mergeCell ref="AY145:AZ145"/>
    <mergeCell ref="AY146:AZ146"/>
    <mergeCell ref="AY147:AZ147"/>
    <mergeCell ref="AY148:AZ148"/>
    <mergeCell ref="AY149:AZ149"/>
    <mergeCell ref="AY150:AZ150"/>
    <mergeCell ref="AY151:AZ151"/>
    <mergeCell ref="AY152:AZ152"/>
    <mergeCell ref="AY153:AZ153"/>
    <mergeCell ref="AY136:AZ136"/>
    <mergeCell ref="AY137:AZ137"/>
    <mergeCell ref="AY138:AZ138"/>
    <mergeCell ref="AY139:AZ139"/>
    <mergeCell ref="AY140:AZ140"/>
    <mergeCell ref="AD63:AE63"/>
    <mergeCell ref="AD64:AE64"/>
    <mergeCell ref="AD65:AE65"/>
    <mergeCell ref="AD66:AE66"/>
    <mergeCell ref="AD67:AE67"/>
    <mergeCell ref="G195:I196"/>
    <mergeCell ref="A195:B196"/>
    <mergeCell ref="N195:O196"/>
    <mergeCell ref="T195:V196"/>
    <mergeCell ref="AA195:AC196"/>
    <mergeCell ref="AD154:AE154"/>
    <mergeCell ref="AD155:AE155"/>
    <mergeCell ref="AD156:AE156"/>
    <mergeCell ref="AD157:AE157"/>
    <mergeCell ref="AD152:AE152"/>
    <mergeCell ref="AD153:AE153"/>
    <mergeCell ref="AD133:AE133"/>
    <mergeCell ref="AD134:AE134"/>
    <mergeCell ref="AD135:AE135"/>
    <mergeCell ref="AD118:AE118"/>
    <mergeCell ref="AD119:AE119"/>
    <mergeCell ref="AD120:AE120"/>
    <mergeCell ref="AD121:AE121"/>
    <mergeCell ref="AD122:AE122"/>
    <mergeCell ref="AQ56:AS57"/>
    <mergeCell ref="AQ58:AS58"/>
    <mergeCell ref="AC55:AE56"/>
    <mergeCell ref="AC57:AE57"/>
    <mergeCell ref="AD58:AE58"/>
    <mergeCell ref="AD59:AE59"/>
    <mergeCell ref="AD60:AE60"/>
    <mergeCell ref="AD61:AE61"/>
    <mergeCell ref="AD62:AE62"/>
    <mergeCell ref="AD73:AE73"/>
    <mergeCell ref="AD74:AE74"/>
    <mergeCell ref="AD75:AE75"/>
    <mergeCell ref="AD76:AE76"/>
    <mergeCell ref="AD77:AE77"/>
    <mergeCell ref="AD68:AE68"/>
    <mergeCell ref="AD69:AE69"/>
    <mergeCell ref="AD70:AE70"/>
    <mergeCell ref="AD71:AE71"/>
    <mergeCell ref="AD72:AE72"/>
    <mergeCell ref="AD83:AE83"/>
    <mergeCell ref="AD84:AE84"/>
    <mergeCell ref="AD85:AE85"/>
    <mergeCell ref="AD86:AE86"/>
    <mergeCell ref="AD87:AE87"/>
    <mergeCell ref="AD78:AE78"/>
    <mergeCell ref="AD79:AE79"/>
    <mergeCell ref="AD80:AE80"/>
    <mergeCell ref="AD81:AE81"/>
    <mergeCell ref="AD82:AE82"/>
    <mergeCell ref="AD101:AE101"/>
    <mergeCell ref="AD102:AE102"/>
    <mergeCell ref="AD93:AE93"/>
    <mergeCell ref="AD94:AE94"/>
    <mergeCell ref="AD95:AE95"/>
    <mergeCell ref="AD96:AE96"/>
    <mergeCell ref="AD97:AE97"/>
    <mergeCell ref="AD88:AE88"/>
    <mergeCell ref="AD89:AE89"/>
    <mergeCell ref="AD90:AE90"/>
    <mergeCell ref="AD91:AE91"/>
    <mergeCell ref="AD92:AE92"/>
    <mergeCell ref="AK70:AL70"/>
    <mergeCell ref="AK71:AL71"/>
    <mergeCell ref="AK72:AL72"/>
    <mergeCell ref="AK73:AL73"/>
    <mergeCell ref="AK74:AL74"/>
    <mergeCell ref="AD103:AE103"/>
    <mergeCell ref="AD104:AE104"/>
    <mergeCell ref="AJ55:AL56"/>
    <mergeCell ref="AJ57:AL57"/>
    <mergeCell ref="AK58:AL58"/>
    <mergeCell ref="AK59:AL59"/>
    <mergeCell ref="AK60:AL60"/>
    <mergeCell ref="AK61:AL61"/>
    <mergeCell ref="AK62:AL62"/>
    <mergeCell ref="AK63:AL63"/>
    <mergeCell ref="AK64:AL64"/>
    <mergeCell ref="AK65:AL65"/>
    <mergeCell ref="AK66:AL66"/>
    <mergeCell ref="AK67:AL67"/>
    <mergeCell ref="AK68:AL68"/>
    <mergeCell ref="AK69:AL69"/>
    <mergeCell ref="AD98:AE98"/>
    <mergeCell ref="AD99:AE99"/>
    <mergeCell ref="AD100:AE100"/>
    <mergeCell ref="AK80:AL80"/>
    <mergeCell ref="AK81:AL81"/>
    <mergeCell ref="AK82:AL82"/>
    <mergeCell ref="AK83:AL83"/>
    <mergeCell ref="AK84:AL84"/>
    <mergeCell ref="AK75:AL75"/>
    <mergeCell ref="AK76:AL76"/>
    <mergeCell ref="AK77:AL77"/>
    <mergeCell ref="AK78:AL78"/>
    <mergeCell ref="AK79:AL79"/>
    <mergeCell ref="AK90:AL90"/>
    <mergeCell ref="AK91:AL91"/>
    <mergeCell ref="AK92:AL92"/>
    <mergeCell ref="AK93:AL93"/>
    <mergeCell ref="AK94:AL94"/>
    <mergeCell ref="AK85:AL85"/>
    <mergeCell ref="AK86:AL86"/>
    <mergeCell ref="AK87:AL87"/>
    <mergeCell ref="AK88:AL88"/>
    <mergeCell ref="AK89:AL89"/>
    <mergeCell ref="AK100:AL100"/>
    <mergeCell ref="AK101:AL101"/>
    <mergeCell ref="AK102:AL102"/>
    <mergeCell ref="AK103:AL103"/>
    <mergeCell ref="AK104:AL104"/>
    <mergeCell ref="AK95:AL95"/>
    <mergeCell ref="AK96:AL96"/>
    <mergeCell ref="AK97:AL97"/>
    <mergeCell ref="AK98:AL98"/>
    <mergeCell ref="AK99:AL99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4208-F5B0-4926-A3E7-7E96A45C5E05}">
  <dimension ref="M1:V49"/>
  <sheetViews>
    <sheetView zoomScale="70" zoomScaleNormal="70" workbookViewId="0">
      <selection activeCell="M34" sqref="M34"/>
    </sheetView>
  </sheetViews>
  <sheetFormatPr defaultRowHeight="14"/>
  <sheetData>
    <row r="1" spans="13:22">
      <c r="M1">
        <v>2011</v>
      </c>
      <c r="O1">
        <v>2012</v>
      </c>
      <c r="Q1">
        <v>2013</v>
      </c>
      <c r="S1">
        <v>2014</v>
      </c>
      <c r="U1">
        <v>2015</v>
      </c>
    </row>
    <row r="2" spans="13:22">
      <c r="M2" t="s">
        <v>22</v>
      </c>
      <c r="N2">
        <v>782491.2047611716</v>
      </c>
      <c r="O2" t="s">
        <v>22</v>
      </c>
      <c r="P2">
        <v>1016736.1395246355</v>
      </c>
      <c r="Q2" t="s">
        <v>22</v>
      </c>
      <c r="R2">
        <v>894191.26571750606</v>
      </c>
      <c r="S2" t="s">
        <v>22</v>
      </c>
      <c r="T2">
        <v>1790580.7011467547</v>
      </c>
      <c r="U2" t="s">
        <v>22</v>
      </c>
      <c r="V2">
        <v>3514940.7173617668</v>
      </c>
    </row>
    <row r="3" spans="13:22">
      <c r="M3" t="s">
        <v>36</v>
      </c>
      <c r="N3">
        <v>727232.35767627181</v>
      </c>
      <c r="O3" t="s">
        <v>36</v>
      </c>
      <c r="P3">
        <v>899735.07899344293</v>
      </c>
      <c r="Q3" t="s">
        <v>36</v>
      </c>
      <c r="R3">
        <v>813411.84320555313</v>
      </c>
      <c r="S3" t="s">
        <v>36</v>
      </c>
      <c r="T3">
        <v>1432188.4882207229</v>
      </c>
      <c r="U3" t="s">
        <v>36</v>
      </c>
      <c r="V3">
        <v>3251346.9441105397</v>
      </c>
    </row>
    <row r="4" spans="13:22">
      <c r="M4" t="s">
        <v>35</v>
      </c>
      <c r="N4">
        <v>391547.41633717599</v>
      </c>
      <c r="O4" t="s">
        <v>35</v>
      </c>
      <c r="P4">
        <v>514268.71733520774</v>
      </c>
      <c r="Q4" t="s">
        <v>35</v>
      </c>
      <c r="R4">
        <v>581233.79949215194</v>
      </c>
      <c r="S4" t="s">
        <v>35</v>
      </c>
      <c r="T4">
        <v>1049673.3710188514</v>
      </c>
      <c r="U4" t="s">
        <v>21</v>
      </c>
      <c r="V4">
        <v>2645795.0355528458</v>
      </c>
    </row>
    <row r="5" spans="13:22">
      <c r="M5" t="s">
        <v>32</v>
      </c>
      <c r="N5">
        <v>335871.69210645813</v>
      </c>
      <c r="O5" t="s">
        <v>32</v>
      </c>
      <c r="P5">
        <v>404783.83320865681</v>
      </c>
      <c r="Q5" t="s">
        <v>23</v>
      </c>
      <c r="R5">
        <v>355976.92307163536</v>
      </c>
      <c r="S5" t="s">
        <v>32</v>
      </c>
      <c r="T5">
        <v>708469.03010782378</v>
      </c>
      <c r="U5" t="s">
        <v>35</v>
      </c>
      <c r="V5">
        <v>2222563.8865227108</v>
      </c>
    </row>
    <row r="6" spans="13:22">
      <c r="M6" t="s">
        <v>23</v>
      </c>
      <c r="N6">
        <v>311550.15952262416</v>
      </c>
      <c r="O6" t="s">
        <v>23</v>
      </c>
      <c r="P6">
        <v>378913.05938080593</v>
      </c>
      <c r="Q6" t="s">
        <v>28</v>
      </c>
      <c r="R6">
        <v>324373.87133577897</v>
      </c>
      <c r="S6" t="s">
        <v>21</v>
      </c>
      <c r="T6">
        <v>662519.8119217268</v>
      </c>
      <c r="U6" t="s">
        <v>32</v>
      </c>
      <c r="V6">
        <v>1264605.5503746115</v>
      </c>
    </row>
    <row r="7" spans="13:22">
      <c r="M7" t="s">
        <v>28</v>
      </c>
      <c r="N7">
        <v>236528.09567290609</v>
      </c>
      <c r="O7" t="s">
        <v>28</v>
      </c>
      <c r="P7">
        <v>353794.7996109458</v>
      </c>
      <c r="Q7" t="s">
        <v>21</v>
      </c>
      <c r="R7">
        <v>314950.37438528653</v>
      </c>
      <c r="S7" t="s">
        <v>23</v>
      </c>
      <c r="T7">
        <v>642706.12193034939</v>
      </c>
      <c r="U7" t="s">
        <v>23</v>
      </c>
      <c r="V7">
        <v>1100869.9565448186</v>
      </c>
    </row>
    <row r="8" spans="13:22">
      <c r="M8" t="s">
        <v>21</v>
      </c>
      <c r="N8">
        <v>233405.11737695971</v>
      </c>
      <c r="O8" t="s">
        <v>21</v>
      </c>
      <c r="P8">
        <v>333742.72907531058</v>
      </c>
      <c r="Q8" t="s">
        <v>32</v>
      </c>
      <c r="R8">
        <v>276833.25417673157</v>
      </c>
      <c r="S8" t="s">
        <v>28</v>
      </c>
      <c r="T8">
        <v>427431.7432928381</v>
      </c>
      <c r="U8" t="s">
        <v>28</v>
      </c>
      <c r="V8">
        <v>971705.16770981625</v>
      </c>
    </row>
    <row r="9" spans="13:22">
      <c r="M9" t="s">
        <v>0</v>
      </c>
      <c r="N9">
        <v>95589.032723650991</v>
      </c>
      <c r="O9" t="s">
        <v>0</v>
      </c>
      <c r="P9">
        <v>229132.07751438516</v>
      </c>
      <c r="Q9" t="s">
        <v>0</v>
      </c>
      <c r="R9">
        <v>173981.54577127125</v>
      </c>
      <c r="S9" t="s">
        <v>31</v>
      </c>
      <c r="T9">
        <v>333366.86295655591</v>
      </c>
      <c r="U9" t="s">
        <v>31</v>
      </c>
      <c r="V9">
        <v>681876.30350936158</v>
      </c>
    </row>
    <row r="10" spans="13:22">
      <c r="M10" t="s">
        <v>31</v>
      </c>
      <c r="N10">
        <v>92214.849430465896</v>
      </c>
      <c r="O10" t="s">
        <v>3</v>
      </c>
      <c r="P10">
        <v>107606.65004968383</v>
      </c>
      <c r="Q10" t="s">
        <v>37</v>
      </c>
      <c r="R10">
        <v>104857.06873274645</v>
      </c>
      <c r="S10" t="s">
        <v>0</v>
      </c>
      <c r="T10">
        <v>289720.60497111152</v>
      </c>
      <c r="U10" t="s">
        <v>0</v>
      </c>
      <c r="V10">
        <v>494343.80561254761</v>
      </c>
    </row>
    <row r="11" spans="13:22">
      <c r="M11" t="s">
        <v>37</v>
      </c>
      <c r="N11">
        <v>83514.438658492058</v>
      </c>
      <c r="O11" t="s">
        <v>31</v>
      </c>
      <c r="P11">
        <v>107154.19034054223</v>
      </c>
      <c r="Q11" t="s">
        <v>38</v>
      </c>
      <c r="R11">
        <v>97298.800478985824</v>
      </c>
      <c r="S11" t="s">
        <v>3</v>
      </c>
      <c r="T11">
        <v>142660.72058384429</v>
      </c>
      <c r="U11" t="s">
        <v>38</v>
      </c>
      <c r="V11">
        <v>464429.45516453363</v>
      </c>
    </row>
    <row r="12" spans="13:22">
      <c r="M12">
        <v>2016</v>
      </c>
      <c r="O12">
        <v>2017</v>
      </c>
      <c r="Q12">
        <v>2018</v>
      </c>
      <c r="S12">
        <v>2019</v>
      </c>
      <c r="U12">
        <v>2020</v>
      </c>
    </row>
    <row r="13" spans="13:22">
      <c r="M13" t="s">
        <v>36</v>
      </c>
      <c r="N13">
        <v>4369414.4415399106</v>
      </c>
      <c r="O13" t="s">
        <v>36</v>
      </c>
      <c r="P13">
        <v>4708041.5896023419</v>
      </c>
      <c r="Q13" t="s">
        <v>36</v>
      </c>
      <c r="R13">
        <v>5160491.9774719998</v>
      </c>
      <c r="S13" t="s">
        <v>36</v>
      </c>
      <c r="T13">
        <v>6285968.7113740006</v>
      </c>
    </row>
    <row r="14" spans="13:22">
      <c r="M14" t="s">
        <v>98</v>
      </c>
      <c r="N14">
        <v>3805328.5970910364</v>
      </c>
      <c r="O14" t="s">
        <v>98</v>
      </c>
      <c r="P14">
        <v>4109482.9609515504</v>
      </c>
      <c r="Q14" t="s">
        <v>98</v>
      </c>
      <c r="R14">
        <v>4428688.748354</v>
      </c>
      <c r="S14" t="s">
        <v>22</v>
      </c>
      <c r="T14">
        <v>4692809.9932800001</v>
      </c>
    </row>
    <row r="15" spans="13:22">
      <c r="M15" t="s">
        <v>111</v>
      </c>
      <c r="N15">
        <v>3157559.3893383257</v>
      </c>
      <c r="O15" t="s">
        <v>111</v>
      </c>
      <c r="P15">
        <v>3106897.6461442951</v>
      </c>
      <c r="Q15" t="s">
        <v>111</v>
      </c>
      <c r="R15">
        <v>3709254.4494200004</v>
      </c>
      <c r="S15" t="s">
        <v>35</v>
      </c>
      <c r="T15">
        <v>4597700.7655579997</v>
      </c>
    </row>
    <row r="16" spans="13:22">
      <c r="M16" t="s">
        <v>97</v>
      </c>
      <c r="N16">
        <v>2580955.5505098845</v>
      </c>
      <c r="O16" t="s">
        <v>97</v>
      </c>
      <c r="P16">
        <v>2659650.1185811581</v>
      </c>
      <c r="Q16" t="s">
        <v>97</v>
      </c>
      <c r="R16">
        <v>2887181.4940539999</v>
      </c>
      <c r="S16" t="s">
        <v>21</v>
      </c>
      <c r="T16">
        <v>2869894.3220679997</v>
      </c>
    </row>
    <row r="17" spans="13:21">
      <c r="M17" t="s">
        <v>108</v>
      </c>
      <c r="N17">
        <v>1387058.1043836041</v>
      </c>
      <c r="O17" t="s">
        <v>108</v>
      </c>
      <c r="P17">
        <v>1449812.15178718</v>
      </c>
      <c r="Q17" t="s">
        <v>112</v>
      </c>
      <c r="R17">
        <v>1805830.286728</v>
      </c>
      <c r="S17" t="s">
        <v>38</v>
      </c>
      <c r="T17">
        <v>2808336.6901640003</v>
      </c>
    </row>
    <row r="18" spans="13:21">
      <c r="M18" t="s">
        <v>99</v>
      </c>
      <c r="N18">
        <v>1091153.8133560321</v>
      </c>
      <c r="O18" t="s">
        <v>112</v>
      </c>
      <c r="P18">
        <v>1196581.0720406279</v>
      </c>
      <c r="Q18" t="s">
        <v>108</v>
      </c>
      <c r="R18">
        <v>1433371.295564</v>
      </c>
      <c r="S18" t="s">
        <v>32</v>
      </c>
      <c r="T18">
        <v>1766999.5429800001</v>
      </c>
    </row>
    <row r="19" spans="13:21">
      <c r="M19" t="s">
        <v>104</v>
      </c>
      <c r="N19">
        <v>1077252.3530913824</v>
      </c>
      <c r="O19" t="s">
        <v>104</v>
      </c>
      <c r="P19">
        <v>1020109.7066912565</v>
      </c>
      <c r="Q19" t="s">
        <v>107</v>
      </c>
      <c r="R19">
        <v>1026570.925068</v>
      </c>
      <c r="S19" t="s">
        <v>31</v>
      </c>
      <c r="T19">
        <v>1156134.071394</v>
      </c>
    </row>
    <row r="20" spans="13:21">
      <c r="M20" t="s">
        <v>107</v>
      </c>
      <c r="N20">
        <v>882021.57971498417</v>
      </c>
      <c r="O20" t="s">
        <v>107</v>
      </c>
      <c r="P20">
        <v>922278.96316211869</v>
      </c>
      <c r="Q20" t="s">
        <v>104</v>
      </c>
      <c r="R20">
        <v>772153.09282800008</v>
      </c>
      <c r="S20" t="s">
        <v>28</v>
      </c>
      <c r="T20">
        <v>1097042.1987480002</v>
      </c>
    </row>
    <row r="21" spans="13:21">
      <c r="M21" t="s">
        <v>112</v>
      </c>
      <c r="N21">
        <v>845831.39450021891</v>
      </c>
      <c r="O21" t="s">
        <v>99</v>
      </c>
      <c r="P21">
        <v>863892.26420035702</v>
      </c>
      <c r="Q21" t="s">
        <v>99</v>
      </c>
      <c r="R21">
        <v>769957.52392000007</v>
      </c>
      <c r="S21" t="s">
        <v>23</v>
      </c>
      <c r="T21">
        <v>809440.64420400013</v>
      </c>
    </row>
    <row r="22" spans="13:21">
      <c r="M22" t="s">
        <v>85</v>
      </c>
      <c r="N22">
        <v>541162.24401632289</v>
      </c>
      <c r="O22" t="s">
        <v>85</v>
      </c>
      <c r="P22">
        <v>590685.34028537665</v>
      </c>
      <c r="Q22" t="s">
        <v>85</v>
      </c>
      <c r="R22">
        <v>639304.41382599995</v>
      </c>
      <c r="S22" t="s">
        <v>0</v>
      </c>
      <c r="T22">
        <v>722870.42714200006</v>
      </c>
    </row>
    <row r="23" spans="13:21">
      <c r="M23">
        <v>2021</v>
      </c>
      <c r="O23">
        <v>2022</v>
      </c>
      <c r="Q23">
        <v>2023</v>
      </c>
      <c r="S23">
        <v>2024</v>
      </c>
      <c r="U23">
        <v>2025</v>
      </c>
    </row>
    <row r="24" spans="13:21">
      <c r="Q24" t="s">
        <v>36</v>
      </c>
      <c r="R24">
        <v>4461187.9223160008</v>
      </c>
      <c r="S24" t="s">
        <v>36</v>
      </c>
      <c r="T24">
        <v>4283590.8803340001</v>
      </c>
    </row>
    <row r="25" spans="13:21">
      <c r="Q25" t="s">
        <v>22</v>
      </c>
      <c r="R25">
        <v>3743544.5191079997</v>
      </c>
      <c r="S25" t="s">
        <v>22</v>
      </c>
      <c r="T25">
        <v>3486105.2023320002</v>
      </c>
    </row>
    <row r="26" spans="13:21">
      <c r="Q26" t="s">
        <v>35</v>
      </c>
      <c r="R26">
        <v>2877142.4311680002</v>
      </c>
      <c r="S26" t="s">
        <v>35</v>
      </c>
      <c r="T26">
        <v>3019388.5269480003</v>
      </c>
    </row>
    <row r="27" spans="13:21">
      <c r="Q27" t="s">
        <v>21</v>
      </c>
      <c r="R27">
        <v>2520234.3154139998</v>
      </c>
      <c r="S27" t="s">
        <v>21</v>
      </c>
      <c r="T27">
        <v>2386599.6880680001</v>
      </c>
    </row>
    <row r="28" spans="13:21">
      <c r="Q28" t="s">
        <v>38</v>
      </c>
      <c r="R28">
        <v>1173035.084544</v>
      </c>
      <c r="S28" t="s">
        <v>38</v>
      </c>
      <c r="T28">
        <v>1151691.045714</v>
      </c>
    </row>
    <row r="29" spans="13:21">
      <c r="Q29" t="s">
        <v>23</v>
      </c>
      <c r="R29">
        <v>835241.95180799987</v>
      </c>
      <c r="S29" t="s">
        <v>28</v>
      </c>
      <c r="T29">
        <v>871885.83969599986</v>
      </c>
    </row>
    <row r="30" spans="13:21">
      <c r="Q30" t="s">
        <v>37</v>
      </c>
      <c r="R30">
        <v>613544.33296799997</v>
      </c>
      <c r="S30" t="s">
        <v>23</v>
      </c>
      <c r="T30">
        <v>773651.37641399994</v>
      </c>
    </row>
    <row r="31" spans="13:21">
      <c r="Q31" t="s">
        <v>28</v>
      </c>
      <c r="R31">
        <v>521720.04614400002</v>
      </c>
      <c r="S31" t="s">
        <v>32</v>
      </c>
      <c r="T31">
        <v>716732.49508799997</v>
      </c>
    </row>
    <row r="32" spans="13:21">
      <c r="Q32" t="s">
        <v>32</v>
      </c>
      <c r="R32">
        <v>412214.226066</v>
      </c>
      <c r="S32" t="s">
        <v>37</v>
      </c>
      <c r="T32">
        <v>579053.44950600003</v>
      </c>
    </row>
    <row r="33" spans="13:20">
      <c r="Q33" t="s">
        <v>31</v>
      </c>
      <c r="R33">
        <v>273232.22540400003</v>
      </c>
      <c r="S33" t="s">
        <v>31</v>
      </c>
      <c r="T33">
        <v>434937.60660000006</v>
      </c>
    </row>
    <row r="34" spans="13:20" ht="16.5">
      <c r="M34" t="s">
        <v>300</v>
      </c>
    </row>
    <row r="49" spans="16:16">
      <c r="P49" t="s">
        <v>299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D9CD-8089-4E18-A39F-552D71166A01}">
  <dimension ref="A1:P61"/>
  <sheetViews>
    <sheetView topLeftCell="A19" workbookViewId="0">
      <selection activeCell="N34" sqref="N34"/>
    </sheetView>
  </sheetViews>
  <sheetFormatPr defaultRowHeight="14"/>
  <sheetData>
    <row r="1" spans="1:13" ht="15.5">
      <c r="A1" s="274">
        <v>2024</v>
      </c>
      <c r="B1" s="275"/>
      <c r="C1" s="276"/>
      <c r="D1" s="129"/>
      <c r="E1" s="130"/>
      <c r="L1" s="132" t="s">
        <v>146</v>
      </c>
      <c r="M1" s="121">
        <v>27.357299999999999</v>
      </c>
    </row>
    <row r="2" spans="1:13" ht="15.5">
      <c r="A2" s="277"/>
      <c r="B2" s="278"/>
      <c r="C2" s="279"/>
      <c r="D2" s="119"/>
      <c r="L2" s="75" t="s">
        <v>148</v>
      </c>
      <c r="M2" s="123">
        <v>18.334</v>
      </c>
    </row>
    <row r="3" spans="1:13" ht="15.5">
      <c r="A3" s="286" t="s">
        <v>144</v>
      </c>
      <c r="B3" s="287"/>
      <c r="C3" s="288"/>
      <c r="D3" s="131"/>
      <c r="L3" s="133" t="s">
        <v>149</v>
      </c>
      <c r="M3" s="123">
        <v>8.6494999999999997</v>
      </c>
    </row>
    <row r="4" spans="1:13" ht="15.5">
      <c r="A4" s="72" t="s">
        <v>145</v>
      </c>
      <c r="B4" s="132" t="s">
        <v>146</v>
      </c>
      <c r="C4" s="121">
        <v>26.611899999999999</v>
      </c>
      <c r="L4" s="133" t="s">
        <v>150</v>
      </c>
      <c r="M4" s="123">
        <v>3.4478</v>
      </c>
    </row>
    <row r="5" spans="1:13" ht="15.5">
      <c r="A5" s="75" t="s">
        <v>147</v>
      </c>
      <c r="B5" s="75" t="s">
        <v>148</v>
      </c>
      <c r="C5" s="123">
        <v>17.481200000000001</v>
      </c>
      <c r="L5" s="133" t="s">
        <v>151</v>
      </c>
      <c r="M5" s="123">
        <v>42.174599999999998</v>
      </c>
    </row>
    <row r="6" spans="1:13" ht="15.5">
      <c r="A6" s="75" t="s">
        <v>142</v>
      </c>
      <c r="B6" s="133" t="s">
        <v>149</v>
      </c>
      <c r="C6" s="123">
        <v>8.2119999999999997</v>
      </c>
      <c r="L6" s="134" t="s">
        <v>152</v>
      </c>
      <c r="M6" s="131">
        <v>3.6799999999999999E-2</v>
      </c>
    </row>
    <row r="7" spans="1:13" ht="15.5">
      <c r="A7" s="75"/>
      <c r="B7" s="133" t="s">
        <v>150</v>
      </c>
      <c r="C7" s="123">
        <v>3.6434000000000002</v>
      </c>
    </row>
    <row r="8" spans="1:13" ht="15.5">
      <c r="A8" s="75"/>
      <c r="B8" s="133" t="s">
        <v>151</v>
      </c>
      <c r="C8" s="123">
        <v>44.047199999999997</v>
      </c>
    </row>
    <row r="9" spans="1:13" ht="15.5">
      <c r="A9" s="75"/>
      <c r="B9" s="134" t="s">
        <v>152</v>
      </c>
      <c r="C9" s="131">
        <v>4.3E-3</v>
      </c>
    </row>
    <row r="10" spans="1:13">
      <c r="A10" s="75"/>
    </row>
    <row r="11" spans="1:13">
      <c r="A11" s="75"/>
    </row>
    <row r="12" spans="1:13">
      <c r="A12" s="75"/>
    </row>
    <row r="13" spans="1:13">
      <c r="A13" s="75"/>
    </row>
    <row r="14" spans="1:13">
      <c r="A14" s="75"/>
    </row>
    <row r="15" spans="1:13">
      <c r="A15" s="75"/>
    </row>
    <row r="16" spans="1:13">
      <c r="A16" s="75"/>
    </row>
    <row r="17" spans="1:16">
      <c r="A17" s="274">
        <v>2019</v>
      </c>
      <c r="B17" s="275"/>
      <c r="C17" s="276"/>
      <c r="D17" s="130"/>
      <c r="L17" s="274" t="s">
        <v>79</v>
      </c>
      <c r="M17" s="275"/>
      <c r="N17" s="276"/>
      <c r="O17" s="129" t="s">
        <v>80</v>
      </c>
      <c r="P17" s="130"/>
    </row>
    <row r="18" spans="1:16">
      <c r="A18" s="277"/>
      <c r="B18" s="278"/>
      <c r="C18" s="279"/>
      <c r="D18" s="135" t="s">
        <v>143</v>
      </c>
      <c r="L18" s="277"/>
      <c r="M18" s="278"/>
      <c r="N18" s="279"/>
      <c r="O18" s="135" t="s">
        <v>143</v>
      </c>
    </row>
    <row r="19" spans="1:16" ht="15.5">
      <c r="A19" s="286" t="s">
        <v>153</v>
      </c>
      <c r="B19" s="287"/>
      <c r="C19" s="288"/>
      <c r="D19" s="131">
        <v>100</v>
      </c>
      <c r="L19" s="286" t="s">
        <v>153</v>
      </c>
      <c r="M19" s="287"/>
      <c r="N19" s="288"/>
      <c r="O19" s="131">
        <v>100</v>
      </c>
    </row>
    <row r="20" spans="1:16" ht="15.5">
      <c r="A20" s="72" t="s">
        <v>145</v>
      </c>
      <c r="B20" s="132" t="s">
        <v>146</v>
      </c>
      <c r="C20" s="121">
        <v>20.708500000000001</v>
      </c>
      <c r="L20" s="72" t="s">
        <v>145</v>
      </c>
      <c r="M20" s="132" t="s">
        <v>146</v>
      </c>
      <c r="N20" s="121">
        <v>19.995780728622137</v>
      </c>
    </row>
    <row r="21" spans="1:16" ht="15.5">
      <c r="A21" s="75" t="s">
        <v>147</v>
      </c>
      <c r="B21" s="75" t="s">
        <v>148</v>
      </c>
      <c r="C21" s="123">
        <v>16.795999999999999</v>
      </c>
      <c r="L21" s="75" t="s">
        <v>147</v>
      </c>
      <c r="M21" s="75" t="s">
        <v>148</v>
      </c>
      <c r="N21" s="123">
        <v>16.989968911875096</v>
      </c>
    </row>
    <row r="22" spans="1:16" ht="15.5">
      <c r="A22" s="75" t="s">
        <v>154</v>
      </c>
      <c r="B22" s="133" t="s">
        <v>149</v>
      </c>
      <c r="C22" s="123">
        <v>7.0194999999999999</v>
      </c>
      <c r="L22" s="75" t="s">
        <v>154</v>
      </c>
      <c r="M22" s="133" t="s">
        <v>149</v>
      </c>
      <c r="N22" s="123">
        <v>7.4722708636978385</v>
      </c>
    </row>
    <row r="23" spans="1:16" ht="15.5">
      <c r="A23" s="75"/>
      <c r="B23" s="133" t="s">
        <v>150</v>
      </c>
      <c r="C23" s="123">
        <v>3.0552000000000001</v>
      </c>
      <c r="L23" s="75"/>
      <c r="M23" s="133" t="s">
        <v>150</v>
      </c>
      <c r="N23" s="123">
        <v>3.1968600150750257</v>
      </c>
    </row>
    <row r="24" spans="1:16" ht="15.5">
      <c r="A24" s="75"/>
      <c r="B24" s="133" t="s">
        <v>151</v>
      </c>
      <c r="C24" s="123">
        <v>52.413699999999999</v>
      </c>
      <c r="L24" s="75"/>
      <c r="M24" s="133" t="s">
        <v>151</v>
      </c>
      <c r="N24" s="123">
        <v>52.291897448441041</v>
      </c>
    </row>
    <row r="25" spans="1:16" ht="15.5">
      <c r="A25" s="75"/>
      <c r="B25" s="134" t="s">
        <v>152</v>
      </c>
      <c r="C25" s="131">
        <v>7.1999999999999998E-3</v>
      </c>
      <c r="L25" s="75"/>
      <c r="M25" s="134" t="s">
        <v>152</v>
      </c>
      <c r="N25" s="131">
        <v>5.3221987092299465E-2</v>
      </c>
    </row>
    <row r="26" spans="1:16">
      <c r="A26" s="75"/>
      <c r="L26" s="75"/>
    </row>
    <row r="27" spans="1:16">
      <c r="A27" s="75"/>
      <c r="L27" s="75"/>
    </row>
    <row r="28" spans="1:16">
      <c r="A28" s="75"/>
      <c r="L28" s="75"/>
    </row>
    <row r="29" spans="1:16">
      <c r="A29" s="75"/>
      <c r="L29" s="75"/>
    </row>
    <row r="30" spans="1:16">
      <c r="A30" s="75"/>
      <c r="L30" s="75"/>
    </row>
    <row r="31" spans="1:16">
      <c r="A31" s="75"/>
      <c r="L31" s="75"/>
    </row>
    <row r="32" spans="1:16">
      <c r="A32" s="75"/>
      <c r="L32" s="75"/>
    </row>
    <row r="33" spans="1:12">
      <c r="A33" s="75"/>
      <c r="L33" s="75"/>
    </row>
    <row r="34" spans="1:12">
      <c r="A34" s="75"/>
      <c r="L34" s="75"/>
    </row>
    <row r="35" spans="1:12">
      <c r="A35" s="75"/>
      <c r="L35" s="75"/>
    </row>
    <row r="36" spans="1:12">
      <c r="A36" s="75"/>
      <c r="L36" s="75"/>
    </row>
    <row r="37" spans="1:12">
      <c r="A37" s="75"/>
      <c r="L37" s="75"/>
    </row>
    <row r="38" spans="1:12">
      <c r="A38" s="75"/>
      <c r="L38" s="75"/>
    </row>
    <row r="39" spans="1:12">
      <c r="A39" s="75"/>
      <c r="L39" s="75"/>
    </row>
    <row r="40" spans="1:12">
      <c r="A40" s="75"/>
      <c r="L40" s="75"/>
    </row>
    <row r="41" spans="1:12">
      <c r="A41" s="75"/>
      <c r="L41" s="75"/>
    </row>
    <row r="42" spans="1:12">
      <c r="A42" s="75"/>
      <c r="L42" s="75"/>
    </row>
    <row r="43" spans="1:12">
      <c r="A43" s="75"/>
      <c r="L43" s="75"/>
    </row>
    <row r="44" spans="1:12">
      <c r="A44" s="75"/>
      <c r="L44" s="75"/>
    </row>
    <row r="45" spans="1:12">
      <c r="A45" s="75"/>
      <c r="L45" s="75"/>
    </row>
    <row r="46" spans="1:12">
      <c r="A46" s="75"/>
      <c r="L46" s="75"/>
    </row>
    <row r="47" spans="1:12">
      <c r="A47" s="75"/>
      <c r="L47" s="75"/>
    </row>
    <row r="48" spans="1:12">
      <c r="A48" s="75"/>
      <c r="L48" s="75"/>
    </row>
    <row r="49" spans="1:12">
      <c r="A49" s="75"/>
      <c r="L49" s="75"/>
    </row>
    <row r="50" spans="1:12">
      <c r="A50" s="75"/>
      <c r="L50" s="75"/>
    </row>
    <row r="51" spans="1:12">
      <c r="A51" s="75"/>
      <c r="L51" s="75"/>
    </row>
    <row r="52" spans="1:12">
      <c r="A52" s="75"/>
      <c r="L52" s="75"/>
    </row>
    <row r="53" spans="1:12">
      <c r="A53" s="75"/>
      <c r="L53" s="75"/>
    </row>
    <row r="54" spans="1:12">
      <c r="A54" s="75"/>
      <c r="L54" s="75"/>
    </row>
    <row r="55" spans="1:12">
      <c r="A55" s="75"/>
      <c r="L55" s="75"/>
    </row>
    <row r="56" spans="1:12">
      <c r="A56" s="75"/>
      <c r="L56" s="75"/>
    </row>
    <row r="57" spans="1:12">
      <c r="A57" s="75"/>
      <c r="L57" s="75"/>
    </row>
    <row r="58" spans="1:12">
      <c r="A58" s="75"/>
      <c r="L58" s="75"/>
    </row>
    <row r="59" spans="1:12">
      <c r="A59" s="75"/>
      <c r="L59" s="75"/>
    </row>
    <row r="60" spans="1:12">
      <c r="A60" s="75"/>
      <c r="L60" s="75"/>
    </row>
    <row r="61" spans="1:12">
      <c r="A61" s="79"/>
      <c r="L61" s="79"/>
    </row>
  </sheetData>
  <mergeCells count="6">
    <mergeCell ref="A1:C2"/>
    <mergeCell ref="A3:C3"/>
    <mergeCell ref="A17:C18"/>
    <mergeCell ref="A19:C19"/>
    <mergeCell ref="L17:N18"/>
    <mergeCell ref="L19:N19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7E30-C12B-403C-8C2E-2E4B2725C3D7}">
  <dimension ref="C2:BB79"/>
  <sheetViews>
    <sheetView topLeftCell="AF32" zoomScale="70" zoomScaleNormal="70" workbookViewId="0">
      <selection activeCell="AP47" sqref="AP47"/>
    </sheetView>
  </sheetViews>
  <sheetFormatPr defaultRowHeight="14"/>
  <cols>
    <col min="32" max="32" width="14.33203125" customWidth="1"/>
    <col min="33" max="33" width="6.5" bestFit="1" customWidth="1"/>
    <col min="34" max="34" width="6.75" bestFit="1" customWidth="1"/>
    <col min="35" max="35" width="6.5" bestFit="1" customWidth="1"/>
    <col min="36" max="36" width="6.75" bestFit="1" customWidth="1"/>
    <col min="37" max="37" width="5.58203125" bestFit="1" customWidth="1"/>
    <col min="38" max="38" width="14.33203125" bestFit="1" customWidth="1"/>
    <col min="39" max="39" width="5.58203125" bestFit="1" customWidth="1"/>
    <col min="40" max="40" width="7.1640625" bestFit="1" customWidth="1"/>
    <col min="41" max="41" width="6.5" bestFit="1" customWidth="1"/>
    <col min="42" max="42" width="6.75" bestFit="1" customWidth="1"/>
  </cols>
  <sheetData>
    <row r="2" spans="31:54" ht="18">
      <c r="AF2" t="s">
        <v>162</v>
      </c>
    </row>
    <row r="3" spans="31:54" ht="18">
      <c r="AF3" t="s">
        <v>155</v>
      </c>
      <c r="AG3" s="136" t="s">
        <v>174</v>
      </c>
      <c r="AH3" s="136" t="s">
        <v>156</v>
      </c>
      <c r="AI3" s="136" t="s">
        <v>174</v>
      </c>
      <c r="AJ3" s="136" t="s">
        <v>157</v>
      </c>
      <c r="AK3" s="136" t="s">
        <v>174</v>
      </c>
      <c r="AL3" s="136" t="s">
        <v>158</v>
      </c>
      <c r="AM3" s="136" t="s">
        <v>174</v>
      </c>
      <c r="AN3" s="136" t="s">
        <v>159</v>
      </c>
      <c r="AO3" s="136" t="s">
        <v>174</v>
      </c>
      <c r="AP3" s="136" t="s">
        <v>160</v>
      </c>
      <c r="AQ3" s="136" t="s">
        <v>174</v>
      </c>
      <c r="AR3" s="136" t="s">
        <v>161</v>
      </c>
    </row>
    <row r="4" spans="31:54">
      <c r="AE4" s="41">
        <v>2011</v>
      </c>
      <c r="AF4">
        <v>48355</v>
      </c>
      <c r="AG4" s="17">
        <v>0.25680448232826153</v>
      </c>
      <c r="AH4">
        <v>32927</v>
      </c>
      <c r="AI4" s="17">
        <v>0.174868982675384</v>
      </c>
      <c r="AJ4">
        <v>12724</v>
      </c>
      <c r="AK4" s="17">
        <v>6.7574661195527519E-2</v>
      </c>
      <c r="AL4">
        <v>4679</v>
      </c>
      <c r="AM4" s="17">
        <v>2.4849239725237685E-2</v>
      </c>
      <c r="AN4">
        <v>87920</v>
      </c>
      <c r="AO4" s="17">
        <v>0.46692559699155339</v>
      </c>
      <c r="AP4">
        <v>1690</v>
      </c>
      <c r="AQ4" s="17">
        <v>8.9752309160629051E-3</v>
      </c>
      <c r="AR4">
        <f>SUM(AF4:AP4)</f>
        <v>188295.9910229629</v>
      </c>
      <c r="AS4" s="17">
        <f t="shared" ref="AS4:AS14" si="0">AF4/$AR4</f>
        <v>0.25680313073740935</v>
      </c>
      <c r="AT4" s="17">
        <f t="shared" ref="AT4:AT14" si="1">AH4/$AR4</f>
        <v>0.17486830081254634</v>
      </c>
      <c r="AU4" s="17">
        <f t="shared" ref="AU4:AU14" si="2">AJ4/$AR4</f>
        <v>6.7574460459162378E-2</v>
      </c>
      <c r="AV4" s="17">
        <f t="shared" ref="AV4:AV14" si="3">AL4/$AR4</f>
        <v>2.4849174826188366E-2</v>
      </c>
      <c r="AW4" s="17">
        <f t="shared" ref="AW4:AW14" si="4">AN4/$AR4</f>
        <v>0.46692443913624299</v>
      </c>
      <c r="AX4" s="17">
        <f t="shared" ref="AX4:AX14" si="5">AP4/$AR4</f>
        <v>8.9752309160629051E-3</v>
      </c>
      <c r="AY4" s="17"/>
      <c r="AZ4" s="17"/>
      <c r="BA4" s="17"/>
      <c r="BB4" s="17"/>
    </row>
    <row r="5" spans="31:54">
      <c r="AE5" s="41">
        <v>2012</v>
      </c>
      <c r="AF5">
        <v>42221</v>
      </c>
      <c r="AG5" s="17">
        <v>0.22461682511477957</v>
      </c>
      <c r="AH5">
        <v>31136</v>
      </c>
      <c r="AI5" s="17">
        <v>0.16564413703078615</v>
      </c>
      <c r="AJ5">
        <v>13167</v>
      </c>
      <c r="AK5" s="17">
        <v>7.0048639205138444E-2</v>
      </c>
      <c r="AL5">
        <v>4545</v>
      </c>
      <c r="AM5" s="17">
        <v>2.4179459751142589E-2</v>
      </c>
      <c r="AN5">
        <v>96199</v>
      </c>
      <c r="AO5" s="17">
        <v>0.51177987885367804</v>
      </c>
      <c r="AP5">
        <v>701</v>
      </c>
      <c r="AQ5" s="17">
        <v>3.7293185822967045E-3</v>
      </c>
      <c r="AR5">
        <f t="shared" ref="AR5:AR14" si="6">SUM(AF5:AP5)</f>
        <v>187969.99626893995</v>
      </c>
      <c r="AS5" s="17">
        <f t="shared" si="0"/>
        <v>0.22461563461219566</v>
      </c>
      <c r="AT5" s="17">
        <f t="shared" si="1"/>
        <v>0.16564345703051384</v>
      </c>
      <c r="AU5" s="17">
        <f t="shared" si="2"/>
        <v>7.0048413371042381E-2</v>
      </c>
      <c r="AV5" s="17">
        <f t="shared" si="3"/>
        <v>2.4179390808186194E-2</v>
      </c>
      <c r="AW5" s="17">
        <f t="shared" si="4"/>
        <v>0.51177848544701954</v>
      </c>
      <c r="AX5" s="17">
        <f t="shared" si="5"/>
        <v>3.7293185822967045E-3</v>
      </c>
    </row>
    <row r="6" spans="31:54">
      <c r="AE6" s="41">
        <v>2013</v>
      </c>
      <c r="AF6">
        <v>49982</v>
      </c>
      <c r="AG6" s="17">
        <v>0.23812405013839991</v>
      </c>
      <c r="AH6">
        <v>32517</v>
      </c>
      <c r="AI6" s="17">
        <v>0.15491718926956038</v>
      </c>
      <c r="AJ6">
        <v>13212</v>
      </c>
      <c r="AK6" s="17">
        <v>6.2944441184754688E-2</v>
      </c>
      <c r="AL6">
        <v>3068</v>
      </c>
      <c r="AM6" s="17">
        <v>1.4616521922807175E-2</v>
      </c>
      <c r="AN6">
        <v>110057</v>
      </c>
      <c r="AO6" s="17">
        <v>0.52433195607519145</v>
      </c>
      <c r="AP6">
        <v>1063</v>
      </c>
      <c r="AQ6" s="17">
        <v>5.0643164633397998E-3</v>
      </c>
      <c r="AR6">
        <f t="shared" si="6"/>
        <v>209899.9949341586</v>
      </c>
      <c r="AS6" s="17">
        <f t="shared" si="0"/>
        <v>0.23812292142111935</v>
      </c>
      <c r="AT6" s="17">
        <f t="shared" si="1"/>
        <v>0.15491663070406422</v>
      </c>
      <c r="AU6" s="17">
        <f t="shared" si="2"/>
        <v>6.2944260690165038E-2</v>
      </c>
      <c r="AV6" s="17">
        <f t="shared" si="3"/>
        <v>1.4616484392781286E-2</v>
      </c>
      <c r="AW6" s="17">
        <f t="shared" si="4"/>
        <v>0.52433064628954684</v>
      </c>
      <c r="AX6" s="17">
        <f t="shared" si="5"/>
        <v>5.0643164633397998E-3</v>
      </c>
    </row>
    <row r="7" spans="31:54">
      <c r="AE7" s="41">
        <v>2014</v>
      </c>
      <c r="AF7">
        <v>44661</v>
      </c>
      <c r="AG7" s="17">
        <v>0.19270864796292619</v>
      </c>
      <c r="AH7">
        <v>39483</v>
      </c>
      <c r="AI7" s="17">
        <v>0.17036584986247233</v>
      </c>
      <c r="AJ7">
        <v>15668</v>
      </c>
      <c r="AK7" s="17">
        <v>6.7606062695628716E-2</v>
      </c>
      <c r="AL7">
        <v>2812</v>
      </c>
      <c r="AM7" s="17">
        <v>1.2133532859511667E-2</v>
      </c>
      <c r="AN7">
        <v>127443</v>
      </c>
      <c r="AO7" s="17">
        <v>0.54990531552498023</v>
      </c>
      <c r="AP7">
        <v>1687</v>
      </c>
      <c r="AQ7" s="17">
        <v>7.2792390800507567E-3</v>
      </c>
      <c r="AR7">
        <f t="shared" si="6"/>
        <v>231754.99271940891</v>
      </c>
      <c r="AS7" s="17">
        <f t="shared" si="0"/>
        <v>0.19270782249801235</v>
      </c>
      <c r="AT7" s="17">
        <f t="shared" si="1"/>
        <v>0.17036526176505279</v>
      </c>
      <c r="AU7" s="17">
        <f t="shared" si="2"/>
        <v>6.7605879019700804E-2</v>
      </c>
      <c r="AV7" s="17">
        <f t="shared" si="3"/>
        <v>1.2133503433967237E-2</v>
      </c>
      <c r="AW7" s="17">
        <f t="shared" si="4"/>
        <v>0.54990401071660266</v>
      </c>
      <c r="AX7" s="17">
        <f t="shared" si="5"/>
        <v>7.2792390800507567E-3</v>
      </c>
    </row>
    <row r="8" spans="31:54">
      <c r="AE8" s="41">
        <v>2015</v>
      </c>
      <c r="AF8">
        <v>50116</v>
      </c>
      <c r="AG8" s="17">
        <v>0.17656301745337194</v>
      </c>
      <c r="AH8">
        <v>42307</v>
      </c>
      <c r="AI8" s="17">
        <v>0.14905114001127728</v>
      </c>
      <c r="AJ8">
        <v>21908</v>
      </c>
      <c r="AK8" s="17">
        <v>7.7183696802783225E-2</v>
      </c>
      <c r="AL8">
        <v>6308</v>
      </c>
      <c r="AM8" s="17">
        <v>2.2223599919608931E-2</v>
      </c>
      <c r="AN8">
        <v>161973</v>
      </c>
      <c r="AO8" s="17">
        <v>0.57064408179206227</v>
      </c>
      <c r="AP8">
        <v>1230</v>
      </c>
      <c r="AQ8" s="17">
        <v>4.3333815481899724E-3</v>
      </c>
      <c r="AR8">
        <f t="shared" si="6"/>
        <v>283842.99566553597</v>
      </c>
      <c r="AS8" s="17">
        <f t="shared" si="0"/>
        <v>0.17656239810495014</v>
      </c>
      <c r="AT8" s="17">
        <f t="shared" si="1"/>
        <v>0.14905070988558794</v>
      </c>
      <c r="AU8" s="17">
        <f t="shared" si="2"/>
        <v>7.7183514599793432E-2</v>
      </c>
      <c r="AV8" s="17">
        <f t="shared" si="3"/>
        <v>2.2223553500798656E-2</v>
      </c>
      <c r="AW8" s="17">
        <f t="shared" si="4"/>
        <v>0.57064293455688986</v>
      </c>
      <c r="AX8" s="17">
        <f t="shared" si="5"/>
        <v>4.3333815481899724E-3</v>
      </c>
    </row>
    <row r="9" spans="31:54">
      <c r="AE9" s="41">
        <v>2016</v>
      </c>
      <c r="AF9">
        <v>44126</v>
      </c>
      <c r="AG9" s="17">
        <v>0.1906057778699288</v>
      </c>
      <c r="AH9">
        <v>38943</v>
      </c>
      <c r="AI9" s="17">
        <v>0.16821725731226597</v>
      </c>
      <c r="AJ9">
        <v>19917</v>
      </c>
      <c r="AK9" s="17">
        <v>8.6032937354863392E-2</v>
      </c>
      <c r="AL9">
        <v>5014</v>
      </c>
      <c r="AM9" s="17">
        <v>2.1658331455015452E-2</v>
      </c>
      <c r="AN9">
        <v>122895</v>
      </c>
      <c r="AO9" s="17">
        <v>0.53085368870153815</v>
      </c>
      <c r="AP9">
        <v>609</v>
      </c>
      <c r="AQ9" s="17">
        <v>2.6306127596544006E-3</v>
      </c>
      <c r="AR9">
        <f t="shared" si="6"/>
        <v>231504.99736799268</v>
      </c>
      <c r="AS9" s="17">
        <f t="shared" si="0"/>
        <v>0.19060495670362904</v>
      </c>
      <c r="AT9" s="17">
        <f t="shared" si="1"/>
        <v>0.16821667109888561</v>
      </c>
      <c r="AU9" s="17">
        <f t="shared" si="2"/>
        <v>8.6032700055889491E-2</v>
      </c>
      <c r="AV9" s="17">
        <f t="shared" si="3"/>
        <v>2.1658279765036398E-2</v>
      </c>
      <c r="AW9" s="17">
        <f t="shared" si="4"/>
        <v>0.53085247142484004</v>
      </c>
      <c r="AX9" s="17">
        <f t="shared" si="5"/>
        <v>2.6306127596544006E-3</v>
      </c>
    </row>
    <row r="10" spans="31:54">
      <c r="AE10" s="41">
        <v>2017</v>
      </c>
      <c r="AF10">
        <v>47690</v>
      </c>
      <c r="AG10" s="17">
        <v>0.20700401941123872</v>
      </c>
      <c r="AH10">
        <v>38285</v>
      </c>
      <c r="AI10" s="17">
        <v>0.16618036825791868</v>
      </c>
      <c r="AJ10">
        <v>18295</v>
      </c>
      <c r="AK10" s="17">
        <v>7.9411457339913352E-2</v>
      </c>
      <c r="AL10">
        <v>5550</v>
      </c>
      <c r="AM10" s="17">
        <v>2.4090376404388082E-2</v>
      </c>
      <c r="AN10">
        <v>119319</v>
      </c>
      <c r="AO10" s="17">
        <v>0.51791699488720777</v>
      </c>
      <c r="AP10">
        <v>1243</v>
      </c>
      <c r="AQ10" s="17">
        <v>5.3953634995533946E-3</v>
      </c>
      <c r="AR10">
        <f t="shared" si="6"/>
        <v>230382.9946032163</v>
      </c>
      <c r="AS10" s="17">
        <f t="shared" si="0"/>
        <v>0.2070031257391001</v>
      </c>
      <c r="AT10" s="17">
        <f t="shared" si="1"/>
        <v>0.16617980014513414</v>
      </c>
      <c r="AU10" s="17">
        <f t="shared" si="2"/>
        <v>7.9411243141053384E-2</v>
      </c>
      <c r="AV10" s="17">
        <f t="shared" si="3"/>
        <v>2.4090319728496654E-2</v>
      </c>
      <c r="AW10" s="17">
        <f t="shared" si="4"/>
        <v>0.51791583057378243</v>
      </c>
      <c r="AX10" s="17">
        <f t="shared" si="5"/>
        <v>5.3953634995533946E-3</v>
      </c>
    </row>
    <row r="11" spans="31:54">
      <c r="AE11" s="41">
        <v>2018</v>
      </c>
      <c r="AF11">
        <v>47854</v>
      </c>
      <c r="AG11" s="17">
        <v>0.21280834619267217</v>
      </c>
      <c r="AH11">
        <v>39984</v>
      </c>
      <c r="AI11" s="17">
        <v>0.17781002343828173</v>
      </c>
      <c r="AJ11">
        <v>16834</v>
      </c>
      <c r="AK11" s="17">
        <v>7.4861233686399409E-2</v>
      </c>
      <c r="AL11">
        <v>7998</v>
      </c>
      <c r="AM11" s="17">
        <v>3.556730115821552E-2</v>
      </c>
      <c r="AN11">
        <v>112104</v>
      </c>
      <c r="AO11" s="17">
        <v>0.49852914458424824</v>
      </c>
      <c r="AP11">
        <v>95</v>
      </c>
      <c r="AQ11" s="17">
        <v>4.2246631466671849E-4</v>
      </c>
      <c r="AR11">
        <f t="shared" si="6"/>
        <v>224869.99957604907</v>
      </c>
      <c r="AS11" s="17">
        <f t="shared" si="0"/>
        <v>0.21280740023222258</v>
      </c>
      <c r="AT11" s="17">
        <f t="shared" si="1"/>
        <v>0.17780940132246392</v>
      </c>
      <c r="AU11" s="17">
        <f t="shared" si="2"/>
        <v>7.4861030958942518E-2</v>
      </c>
      <c r="AV11" s="17">
        <f t="shared" si="3"/>
        <v>3.5567216681099099E-2</v>
      </c>
      <c r="AW11" s="17">
        <f t="shared" si="4"/>
        <v>0.49852803936208223</v>
      </c>
      <c r="AX11" s="17">
        <f t="shared" si="5"/>
        <v>4.2246631466671849E-4</v>
      </c>
    </row>
    <row r="12" spans="31:54">
      <c r="AE12" s="41">
        <v>2019</v>
      </c>
      <c r="AF12">
        <v>45217</v>
      </c>
      <c r="AG12" s="17">
        <v>0.21247691591990941</v>
      </c>
      <c r="AH12">
        <v>36631</v>
      </c>
      <c r="AI12" s="17">
        <v>0.17213070606129649</v>
      </c>
      <c r="AJ12">
        <v>15233</v>
      </c>
      <c r="AK12" s="17">
        <v>7.1580489874009126E-2</v>
      </c>
      <c r="AL12">
        <v>6914</v>
      </c>
      <c r="AM12" s="17">
        <v>3.2489157783892858E-2</v>
      </c>
      <c r="AN12">
        <v>108788</v>
      </c>
      <c r="AO12" s="17">
        <v>0.51119901032692872</v>
      </c>
      <c r="AP12">
        <v>26</v>
      </c>
      <c r="AQ12" s="17">
        <v>1.2217470990609207E-4</v>
      </c>
      <c r="AR12">
        <f t="shared" si="6"/>
        <v>212809.99987628</v>
      </c>
      <c r="AS12" s="17">
        <f t="shared" si="0"/>
        <v>0.21247591760860637</v>
      </c>
      <c r="AT12" s="17">
        <f t="shared" si="1"/>
        <v>0.17213006917577151</v>
      </c>
      <c r="AU12" s="17">
        <f t="shared" si="2"/>
        <v>7.1580282923057723E-2</v>
      </c>
      <c r="AV12" s="17">
        <f t="shared" si="3"/>
        <v>3.2489074780412332E-2</v>
      </c>
      <c r="AW12" s="17">
        <f t="shared" si="4"/>
        <v>0.51119778235630564</v>
      </c>
      <c r="AX12" s="17">
        <f t="shared" si="5"/>
        <v>1.2217470990609207E-4</v>
      </c>
    </row>
    <row r="13" spans="31:54">
      <c r="AE13" s="41">
        <v>2023</v>
      </c>
      <c r="AF13">
        <v>88265</v>
      </c>
      <c r="AG13" s="17">
        <v>0.27572042171026945</v>
      </c>
      <c r="AH13">
        <v>60647</v>
      </c>
      <c r="AI13" s="17">
        <v>0.18944770875563563</v>
      </c>
      <c r="AJ13">
        <v>25876</v>
      </c>
      <c r="AK13" s="17">
        <v>8.0830807965901363E-2</v>
      </c>
      <c r="AL13">
        <v>23553</v>
      </c>
      <c r="AM13" s="17">
        <v>7.3574259519039162E-2</v>
      </c>
      <c r="AN13">
        <v>121717</v>
      </c>
      <c r="AO13" s="17">
        <v>0.38021636681961646</v>
      </c>
      <c r="AP13">
        <v>67</v>
      </c>
      <c r="AQ13" s="17">
        <v>2.0929259117985586E-4</v>
      </c>
      <c r="AR13">
        <f t="shared" si="6"/>
        <v>320125.99978956475</v>
      </c>
      <c r="AS13" s="17">
        <f t="shared" si="0"/>
        <v>0.27571956060432801</v>
      </c>
      <c r="AT13" s="17">
        <f t="shared" si="1"/>
        <v>0.18944728025798088</v>
      </c>
      <c r="AU13" s="17">
        <f t="shared" si="2"/>
        <v>8.0830672975670897E-2</v>
      </c>
      <c r="AV13" s="17">
        <f t="shared" si="3"/>
        <v>7.3574155224763363E-2</v>
      </c>
      <c r="AW13" s="17">
        <f t="shared" si="4"/>
        <v>0.3802159152334107</v>
      </c>
      <c r="AX13" s="17">
        <f t="shared" si="5"/>
        <v>2.0929259117985586E-4</v>
      </c>
    </row>
    <row r="14" spans="31:54" ht="14.5" thickBot="1">
      <c r="AE14" s="41">
        <v>2024</v>
      </c>
      <c r="AF14">
        <v>73143</v>
      </c>
      <c r="AG14" s="17">
        <v>0.26443122864734908</v>
      </c>
      <c r="AH14">
        <v>49728</v>
      </c>
      <c r="AI14" s="17">
        <v>0.17977965857682979</v>
      </c>
      <c r="AJ14">
        <v>21995</v>
      </c>
      <c r="AK14" s="17">
        <v>7.9517596129564092E-2</v>
      </c>
      <c r="AL14">
        <v>12378</v>
      </c>
      <c r="AM14" s="17">
        <v>4.4749648644581204E-2</v>
      </c>
      <c r="AN14">
        <v>119351</v>
      </c>
      <c r="AO14" s="17">
        <v>0.43148444428166199</v>
      </c>
      <c r="AP14">
        <v>10</v>
      </c>
      <c r="AQ14" s="17">
        <v>3.6152505735063449E-5</v>
      </c>
      <c r="AR14">
        <f t="shared" si="6"/>
        <v>276605.99996257632</v>
      </c>
      <c r="AS14" s="17">
        <f t="shared" si="0"/>
        <v>0.26443027269797459</v>
      </c>
      <c r="AT14" s="17">
        <f t="shared" si="1"/>
        <v>0.17977918051932351</v>
      </c>
      <c r="AU14" s="17">
        <f t="shared" si="2"/>
        <v>7.9517436364272054E-2</v>
      </c>
      <c r="AV14" s="17">
        <f t="shared" si="3"/>
        <v>4.4749571598861539E-2</v>
      </c>
      <c r="AW14" s="17">
        <f t="shared" si="4"/>
        <v>0.43148377119855574</v>
      </c>
      <c r="AX14" s="17">
        <f t="shared" si="5"/>
        <v>3.6152505735063449E-5</v>
      </c>
    </row>
    <row r="15" spans="31:54" ht="14.5" thickBot="1">
      <c r="AQ15" s="158">
        <v>79.81</v>
      </c>
      <c r="AR15" s="160">
        <f>AR4/AQ15</f>
        <v>2359.3032329653288</v>
      </c>
    </row>
    <row r="16" spans="31:54" ht="14.5" thickBot="1">
      <c r="AQ16" s="159">
        <v>79.819999999999993</v>
      </c>
      <c r="AR16" s="160">
        <f t="shared" ref="AR16:AR25" si="7">AR5/AQ16</f>
        <v>2354.9235313071908</v>
      </c>
    </row>
    <row r="17" spans="3:44" ht="14.5" thickBot="1">
      <c r="AQ17" s="159">
        <v>97.6</v>
      </c>
      <c r="AR17" s="160">
        <f t="shared" si="7"/>
        <v>2150.6147021942479</v>
      </c>
    </row>
    <row r="18" spans="3:44" ht="14.5" thickBot="1">
      <c r="AQ18" s="159">
        <v>105.94</v>
      </c>
      <c r="AR18" s="160">
        <f t="shared" si="7"/>
        <v>2187.6061234605336</v>
      </c>
    </row>
    <row r="19" spans="3:44" ht="14.5" thickBot="1">
      <c r="AQ19" s="159">
        <v>121.04</v>
      </c>
      <c r="AR19" s="160">
        <f t="shared" si="7"/>
        <v>2345.034663462789</v>
      </c>
    </row>
    <row r="20" spans="3:44" ht="14.5" thickBot="1">
      <c r="AQ20" s="159">
        <v>108.84</v>
      </c>
      <c r="AR20" s="160">
        <f t="shared" si="7"/>
        <v>2127.0212915104066</v>
      </c>
    </row>
    <row r="21" spans="3:44" ht="14.5" thickBot="1">
      <c r="AQ21" s="159">
        <v>112.16</v>
      </c>
      <c r="AR21" s="160">
        <f t="shared" si="7"/>
        <v>2054.0566565907302</v>
      </c>
    </row>
    <row r="22" spans="3:44" ht="14.5" thickBot="1">
      <c r="AQ22" s="159">
        <v>110.39</v>
      </c>
      <c r="AR22" s="160">
        <f t="shared" si="7"/>
        <v>2037.0504536284905</v>
      </c>
    </row>
    <row r="23" spans="3:44" ht="14.5" thickBot="1">
      <c r="AQ23" s="159">
        <v>109.03</v>
      </c>
      <c r="AR23" s="160">
        <f t="shared" si="7"/>
        <v>1951.8481140629183</v>
      </c>
    </row>
    <row r="24" spans="3:44" ht="14.5" thickBot="1">
      <c r="C24">
        <v>2024</v>
      </c>
      <c r="K24">
        <v>2023</v>
      </c>
      <c r="R24">
        <v>2019</v>
      </c>
      <c r="Z24">
        <v>2018</v>
      </c>
      <c r="AQ24" s="159">
        <v>140.58000000000001</v>
      </c>
      <c r="AR24" s="160">
        <f t="shared" si="7"/>
        <v>2277.1802517396836</v>
      </c>
    </row>
    <row r="25" spans="3:44" ht="14.5" thickBot="1">
      <c r="AQ25" s="159">
        <v>152.80000000000001</v>
      </c>
      <c r="AR25" s="160">
        <f t="shared" si="7"/>
        <v>1810.2486908545568</v>
      </c>
    </row>
    <row r="26" spans="3:44" ht="14.5" thickBot="1">
      <c r="AQ26" s="159"/>
      <c r="AR26" s="160"/>
    </row>
    <row r="27" spans="3:44">
      <c r="AR27" s="160"/>
    </row>
    <row r="28" spans="3:44">
      <c r="AR28" s="160"/>
    </row>
    <row r="41" spans="32:51" ht="18">
      <c r="AG41" t="s">
        <v>303</v>
      </c>
    </row>
    <row r="42" spans="32:51" ht="18">
      <c r="AG42" t="s">
        <v>155</v>
      </c>
      <c r="AH42" s="136" t="s">
        <v>309</v>
      </c>
      <c r="AI42" s="136" t="s">
        <v>156</v>
      </c>
      <c r="AJ42" s="136" t="s">
        <v>310</v>
      </c>
      <c r="AK42" s="136" t="s">
        <v>305</v>
      </c>
      <c r="AL42" s="136" t="s">
        <v>304</v>
      </c>
      <c r="AM42" s="136" t="s">
        <v>158</v>
      </c>
      <c r="AN42" s="136" t="s">
        <v>311</v>
      </c>
      <c r="AO42" s="136" t="s">
        <v>306</v>
      </c>
      <c r="AP42" s="136" t="s">
        <v>304</v>
      </c>
      <c r="AQ42" s="136" t="s">
        <v>307</v>
      </c>
      <c r="AR42" s="136" t="s">
        <v>304</v>
      </c>
      <c r="AS42" s="136" t="s">
        <v>308</v>
      </c>
    </row>
    <row r="43" spans="32:51">
      <c r="AF43" s="41">
        <v>2011</v>
      </c>
      <c r="AG43">
        <v>31007</v>
      </c>
      <c r="AH43" s="17">
        <v>0.19654912301831298</v>
      </c>
      <c r="AI43">
        <v>23640</v>
      </c>
      <c r="AJ43" s="17">
        <v>0.14985071977788625</v>
      </c>
      <c r="AK43">
        <v>9256</v>
      </c>
      <c r="AL43" s="17">
        <v>5.8672515324201147E-2</v>
      </c>
      <c r="AM43">
        <v>4983</v>
      </c>
      <c r="AN43" s="17">
        <v>3.1586554003942773E-2</v>
      </c>
      <c r="AO43">
        <v>87959</v>
      </c>
      <c r="AP43" s="17">
        <v>0.55756004487914956</v>
      </c>
      <c r="AQ43">
        <v>912</v>
      </c>
      <c r="AR43" s="17">
        <v>5.7810429965072865E-3</v>
      </c>
      <c r="AS43">
        <v>157757</v>
      </c>
      <c r="AT43" s="17">
        <v>0.19654912301831298</v>
      </c>
      <c r="AU43" s="17">
        <v>0.14985071977788625</v>
      </c>
      <c r="AV43" s="17">
        <v>5.8672515324201147E-2</v>
      </c>
      <c r="AW43" s="17">
        <v>3.1586554003942773E-2</v>
      </c>
      <c r="AX43" s="17">
        <v>0.55756004487914956</v>
      </c>
      <c r="AY43" s="17">
        <v>5.7810429965072865E-3</v>
      </c>
    </row>
    <row r="44" spans="32:51">
      <c r="AF44" s="41">
        <v>2012</v>
      </c>
      <c r="AG44">
        <v>32849</v>
      </c>
      <c r="AH44" s="17">
        <v>0.17045731691496593</v>
      </c>
      <c r="AI44">
        <v>28970</v>
      </c>
      <c r="AJ44" s="17">
        <v>0.1503287305862146</v>
      </c>
      <c r="AK44">
        <v>13121</v>
      </c>
      <c r="AL44" s="17">
        <v>6.8086409182662122E-2</v>
      </c>
      <c r="AM44">
        <v>5454</v>
      </c>
      <c r="AN44" s="17">
        <v>2.8301446207014649E-2</v>
      </c>
      <c r="AO44">
        <v>111865</v>
      </c>
      <c r="AP44" s="17">
        <v>0.58048061605201573</v>
      </c>
      <c r="AQ44">
        <v>452</v>
      </c>
      <c r="AR44" s="17">
        <v>2.3454810571269932E-3</v>
      </c>
      <c r="AS44">
        <v>192711</v>
      </c>
      <c r="AT44" s="17">
        <v>0.17045731691496593</v>
      </c>
      <c r="AU44" s="17">
        <v>0.1503287305862146</v>
      </c>
      <c r="AV44" s="17">
        <v>6.8086409182662122E-2</v>
      </c>
      <c r="AW44" s="17">
        <v>2.8301446207014649E-2</v>
      </c>
      <c r="AX44" s="17">
        <v>0.58048061605201573</v>
      </c>
      <c r="AY44" s="17">
        <v>2.3454810571269932E-3</v>
      </c>
    </row>
    <row r="45" spans="32:51">
      <c r="AF45" s="41">
        <v>2013</v>
      </c>
      <c r="AG45">
        <v>38383</v>
      </c>
      <c r="AH45" s="17">
        <v>0.18206354175560424</v>
      </c>
      <c r="AI45">
        <v>29786</v>
      </c>
      <c r="AJ45" s="17">
        <v>0.14128506512603048</v>
      </c>
      <c r="AK45">
        <v>13349</v>
      </c>
      <c r="AL45" s="17">
        <v>6.3318818719109007E-2</v>
      </c>
      <c r="AM45">
        <v>3984</v>
      </c>
      <c r="AN45" s="17">
        <v>1.8897458519509348E-2</v>
      </c>
      <c r="AO45">
        <v>124990</v>
      </c>
      <c r="AP45" s="17">
        <v>0.59286981434575137</v>
      </c>
      <c r="AQ45">
        <v>330</v>
      </c>
      <c r="AR45" s="17">
        <v>1.5653015339955033E-3</v>
      </c>
      <c r="AS45">
        <v>210822</v>
      </c>
      <c r="AT45" s="17">
        <v>0.18206354175560424</v>
      </c>
      <c r="AU45" s="17">
        <v>0.14128506512603048</v>
      </c>
      <c r="AV45" s="17">
        <v>6.3318818719109007E-2</v>
      </c>
      <c r="AW45" s="17">
        <v>1.8897458519509348E-2</v>
      </c>
      <c r="AX45" s="17">
        <v>0.59286981434575137</v>
      </c>
      <c r="AY45" s="17">
        <v>1.5653015339955033E-3</v>
      </c>
    </row>
    <row r="46" spans="32:51">
      <c r="AF46" s="41">
        <v>2014</v>
      </c>
      <c r="AG46">
        <v>42781</v>
      </c>
      <c r="AH46" s="17">
        <v>0.1866486915700287</v>
      </c>
      <c r="AI46">
        <v>33846</v>
      </c>
      <c r="AJ46" s="17">
        <v>0.14766629145833879</v>
      </c>
      <c r="AK46">
        <v>16055</v>
      </c>
      <c r="AL46" s="17">
        <v>7.0046159350104276E-2</v>
      </c>
      <c r="AM46">
        <v>3007</v>
      </c>
      <c r="AN46" s="17">
        <v>1.3119202813189882E-2</v>
      </c>
      <c r="AO46">
        <v>132949</v>
      </c>
      <c r="AP46" s="17">
        <v>0.58004153468931874</v>
      </c>
      <c r="AQ46">
        <v>568</v>
      </c>
      <c r="AR46" s="17">
        <v>2.4781201190195719E-3</v>
      </c>
      <c r="AS46">
        <v>229206</v>
      </c>
      <c r="AT46" s="17">
        <v>0.1866486915700287</v>
      </c>
      <c r="AU46" s="17">
        <v>0.14766629145833879</v>
      </c>
      <c r="AV46" s="17">
        <v>7.0046159350104276E-2</v>
      </c>
      <c r="AW46" s="17">
        <v>1.3119202813189882E-2</v>
      </c>
      <c r="AX46" s="17">
        <v>0.58004153468931874</v>
      </c>
      <c r="AY46" s="17">
        <v>2.4781201190195719E-3</v>
      </c>
    </row>
    <row r="47" spans="32:51">
      <c r="AF47" s="41">
        <v>2015</v>
      </c>
      <c r="AG47">
        <v>49364</v>
      </c>
      <c r="AH47" s="17">
        <v>0.17758623170679061</v>
      </c>
      <c r="AI47">
        <v>37985</v>
      </c>
      <c r="AJ47" s="17">
        <v>0.1366504540025614</v>
      </c>
      <c r="AK47">
        <v>23285</v>
      </c>
      <c r="AL47" s="17">
        <v>8.3767429813074695E-2</v>
      </c>
      <c r="AM47">
        <v>6680</v>
      </c>
      <c r="AN47" s="17">
        <v>2.4031197386787159E-2</v>
      </c>
      <c r="AO47">
        <v>160405</v>
      </c>
      <c r="AP47" s="17">
        <v>0.57705452347718478</v>
      </c>
      <c r="AQ47">
        <v>253</v>
      </c>
      <c r="AR47" s="17">
        <v>9.1016361360136988E-4</v>
      </c>
      <c r="AS47">
        <v>277972</v>
      </c>
      <c r="AT47" s="17">
        <v>0.17758623170679061</v>
      </c>
      <c r="AU47" s="17">
        <v>0.1366504540025614</v>
      </c>
      <c r="AV47" s="17">
        <v>8.3767429813074695E-2</v>
      </c>
      <c r="AW47" s="17">
        <v>2.4031197386787159E-2</v>
      </c>
      <c r="AX47" s="17">
        <v>0.57705452347718478</v>
      </c>
      <c r="AY47" s="17">
        <v>9.1016361360136988E-4</v>
      </c>
    </row>
    <row r="48" spans="32:51">
      <c r="AF48" s="41">
        <v>2016</v>
      </c>
      <c r="AG48">
        <v>43548</v>
      </c>
      <c r="AH48" s="17">
        <v>0.19068804105564144</v>
      </c>
      <c r="AI48">
        <v>35524</v>
      </c>
      <c r="AJ48" s="17">
        <v>0.15555253904796101</v>
      </c>
      <c r="AK48">
        <v>20747</v>
      </c>
      <c r="AL48" s="17">
        <v>9.08469915445346E-2</v>
      </c>
      <c r="AM48">
        <v>5611</v>
      </c>
      <c r="AN48" s="17">
        <v>2.456945435756416E-2</v>
      </c>
      <c r="AO48">
        <v>122845</v>
      </c>
      <c r="AP48" s="17">
        <v>0.53791385146230075</v>
      </c>
      <c r="AQ48">
        <v>98</v>
      </c>
      <c r="AR48" s="17">
        <v>4.2912253199809086E-4</v>
      </c>
      <c r="AS48">
        <v>228373</v>
      </c>
      <c r="AT48" s="17">
        <v>0.19068804105564144</v>
      </c>
      <c r="AU48" s="17">
        <v>0.15555253904796101</v>
      </c>
      <c r="AV48" s="17">
        <v>9.08469915445346E-2</v>
      </c>
      <c r="AW48" s="17">
        <v>2.456945435756416E-2</v>
      </c>
      <c r="AX48" s="17">
        <v>0.53791385146230075</v>
      </c>
      <c r="AY48" s="17">
        <v>4.2912253199809086E-4</v>
      </c>
    </row>
    <row r="49" spans="3:51">
      <c r="AF49" s="41">
        <v>2017</v>
      </c>
      <c r="AG49">
        <v>45043</v>
      </c>
      <c r="AH49" s="17">
        <v>0.1982020434924183</v>
      </c>
      <c r="AI49">
        <v>35704</v>
      </c>
      <c r="AJ49" s="17">
        <v>0.15710778058418184</v>
      </c>
      <c r="AK49">
        <v>18887</v>
      </c>
      <c r="AL49" s="17">
        <v>8.3108185410414592E-2</v>
      </c>
      <c r="AM49">
        <v>6159</v>
      </c>
      <c r="AN49" s="17">
        <v>2.7101356167879679E-2</v>
      </c>
      <c r="AO49">
        <v>121453</v>
      </c>
      <c r="AP49" s="17">
        <v>0.53442783092344381</v>
      </c>
      <c r="AQ49">
        <v>12</v>
      </c>
      <c r="AR49" s="17">
        <v>5.2803421661723681E-5</v>
      </c>
      <c r="AS49">
        <v>227258</v>
      </c>
      <c r="AT49" s="17">
        <v>0.1982020434924183</v>
      </c>
      <c r="AU49" s="17">
        <v>0.15710778058418184</v>
      </c>
      <c r="AV49" s="17">
        <v>8.3108185410414592E-2</v>
      </c>
      <c r="AW49" s="17">
        <v>2.7101356167879679E-2</v>
      </c>
      <c r="AX49" s="17">
        <v>0.53442783092344381</v>
      </c>
      <c r="AY49" s="17">
        <v>5.2803421661723681E-5</v>
      </c>
    </row>
    <row r="50" spans="3:51">
      <c r="C50">
        <v>2017</v>
      </c>
      <c r="K50">
        <v>2016</v>
      </c>
      <c r="R50">
        <v>2015</v>
      </c>
      <c r="Z50">
        <v>2014</v>
      </c>
      <c r="AF50" s="41">
        <v>2018</v>
      </c>
      <c r="AG50">
        <v>44242</v>
      </c>
      <c r="AH50" s="17">
        <v>0.19995841920671079</v>
      </c>
      <c r="AI50">
        <v>37591</v>
      </c>
      <c r="AJ50" s="17">
        <v>0.16989821744947028</v>
      </c>
      <c r="AK50">
        <v>16533</v>
      </c>
      <c r="AL50" s="17">
        <v>7.4723397331597788E-2</v>
      </c>
      <c r="AM50">
        <v>7073</v>
      </c>
      <c r="AN50" s="17">
        <v>3.1967494666811293E-2</v>
      </c>
      <c r="AO50">
        <v>115699</v>
      </c>
      <c r="AP50" s="17">
        <v>0.52291915247496112</v>
      </c>
      <c r="AQ50">
        <v>118</v>
      </c>
      <c r="AR50" s="17">
        <v>5.3331887044871101E-4</v>
      </c>
      <c r="AS50">
        <v>221256</v>
      </c>
      <c r="AT50" s="17">
        <v>0.19995841920671079</v>
      </c>
      <c r="AU50" s="17">
        <v>0.16989821744947028</v>
      </c>
      <c r="AV50" s="17">
        <v>7.4723397331597788E-2</v>
      </c>
      <c r="AW50" s="17">
        <v>3.1967494666811293E-2</v>
      </c>
      <c r="AX50" s="17">
        <v>0.52291915247496112</v>
      </c>
      <c r="AY50" s="17">
        <v>5.3331887044871101E-4</v>
      </c>
    </row>
    <row r="51" spans="3:51">
      <c r="AF51" s="41">
        <v>2019</v>
      </c>
      <c r="AG51">
        <v>43817</v>
      </c>
      <c r="AH51" s="17">
        <v>0.20708543449801264</v>
      </c>
      <c r="AI51">
        <v>35539</v>
      </c>
      <c r="AJ51" s="17">
        <v>0.16796241770602441</v>
      </c>
      <c r="AK51">
        <v>14852</v>
      </c>
      <c r="AL51" s="17">
        <v>7.0192684874922612E-2</v>
      </c>
      <c r="AM51">
        <v>6464</v>
      </c>
      <c r="AN51" s="17">
        <v>3.0549792285988402E-2</v>
      </c>
      <c r="AO51">
        <v>110902</v>
      </c>
      <c r="AP51" s="17">
        <v>0.52413877848092294</v>
      </c>
      <c r="AQ51">
        <v>15</v>
      </c>
      <c r="AR51" s="17">
        <v>7.0892154128995359E-5</v>
      </c>
      <c r="AS51">
        <v>211589</v>
      </c>
      <c r="AT51" s="17">
        <v>0.20708543449801264</v>
      </c>
      <c r="AU51" s="17">
        <v>0.16796241770602441</v>
      </c>
      <c r="AV51" s="17">
        <v>7.0192684874922612E-2</v>
      </c>
      <c r="AW51" s="17">
        <v>3.0549792285988402E-2</v>
      </c>
      <c r="AX51" s="17">
        <v>0.52413877848092294</v>
      </c>
      <c r="AY51" s="17">
        <v>7.0892154128995359E-5</v>
      </c>
    </row>
    <row r="52" spans="3:51">
      <c r="AF52" s="41">
        <v>2020</v>
      </c>
    </row>
    <row r="53" spans="3:51">
      <c r="AF53" s="41">
        <v>2021</v>
      </c>
    </row>
    <row r="54" spans="3:51">
      <c r="AF54" s="41">
        <v>2022</v>
      </c>
    </row>
    <row r="55" spans="3:51">
      <c r="AF55" s="41">
        <v>2023</v>
      </c>
      <c r="AG55">
        <v>78000</v>
      </c>
      <c r="AH55" s="17">
        <v>0.27357382108973571</v>
      </c>
      <c r="AI55">
        <v>52273</v>
      </c>
      <c r="AJ55" s="17">
        <v>0.18334005576697121</v>
      </c>
      <c r="AK55">
        <v>24661</v>
      </c>
      <c r="AL55" s="17">
        <v>8.6494923101204782E-2</v>
      </c>
      <c r="AM55">
        <v>9830</v>
      </c>
      <c r="AN55" s="17">
        <v>3.4477316170667974E-2</v>
      </c>
      <c r="AO55">
        <v>120246</v>
      </c>
      <c r="AP55" s="17">
        <v>0.42174561141995337</v>
      </c>
      <c r="AQ55">
        <v>105</v>
      </c>
      <c r="AR55" s="17">
        <v>3.6827245146695193E-4</v>
      </c>
      <c r="AS55">
        <v>285115</v>
      </c>
      <c r="AT55" s="17">
        <v>0.27357382108973571</v>
      </c>
      <c r="AU55" s="17">
        <v>0.18334005576697121</v>
      </c>
      <c r="AV55" s="17">
        <v>8.6494923101204782E-2</v>
      </c>
      <c r="AW55" s="17">
        <v>3.4477316170667974E-2</v>
      </c>
      <c r="AX55" s="17">
        <v>0.42174561141995337</v>
      </c>
      <c r="AY55" s="17">
        <v>3.6827245146695193E-4</v>
      </c>
    </row>
    <row r="56" spans="3:51">
      <c r="AF56" s="41">
        <v>2024</v>
      </c>
      <c r="AG56">
        <v>71504</v>
      </c>
      <c r="AH56" s="17">
        <v>0.2661188275050988</v>
      </c>
      <c r="AI56">
        <v>46971</v>
      </c>
      <c r="AJ56" s="17">
        <v>0.17481354115492831</v>
      </c>
      <c r="AK56">
        <v>22065</v>
      </c>
      <c r="AL56" s="17">
        <v>8.212004823366531E-2</v>
      </c>
      <c r="AM56">
        <v>9789</v>
      </c>
      <c r="AN56" s="17">
        <v>3.643204859095172E-2</v>
      </c>
      <c r="AO56">
        <v>118351</v>
      </c>
      <c r="AP56" s="17">
        <v>0.44047087371414112</v>
      </c>
      <c r="AQ56">
        <v>12</v>
      </c>
      <c r="AR56" s="17">
        <v>4.466080121477379E-5</v>
      </c>
      <c r="AS56">
        <v>268692</v>
      </c>
      <c r="AT56" s="17">
        <v>0.2661188275050988</v>
      </c>
      <c r="AU56" s="17">
        <v>0.17481354115492831</v>
      </c>
      <c r="AV56" s="17">
        <v>8.212004823366531E-2</v>
      </c>
      <c r="AW56" s="17">
        <v>3.643204859095172E-2</v>
      </c>
      <c r="AX56" s="17">
        <v>0.44047087371414112</v>
      </c>
      <c r="AY56" s="17">
        <v>4.466080121477379E-5</v>
      </c>
    </row>
    <row r="79" spans="3:18">
      <c r="C79">
        <v>2013</v>
      </c>
      <c r="K79">
        <v>2012</v>
      </c>
      <c r="R79">
        <v>2011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EBD6-27E7-4CD7-A06E-644AF3B86BD7}">
  <dimension ref="C2:T17"/>
  <sheetViews>
    <sheetView workbookViewId="0">
      <selection activeCell="F3" sqref="F3:T4"/>
    </sheetView>
  </sheetViews>
  <sheetFormatPr defaultRowHeight="14"/>
  <sheetData>
    <row r="2" spans="3:20" ht="14.5" thickBot="1"/>
    <row r="3" spans="3:20" ht="33.5" thickBot="1">
      <c r="C3" s="235" t="s">
        <v>301</v>
      </c>
      <c r="D3" s="236" t="s">
        <v>302</v>
      </c>
      <c r="F3" s="235" t="s">
        <v>301</v>
      </c>
      <c r="G3" s="235">
        <v>2011</v>
      </c>
      <c r="H3" s="235">
        <v>2012</v>
      </c>
      <c r="I3" s="235">
        <v>2013</v>
      </c>
      <c r="J3" s="235">
        <v>2014</v>
      </c>
      <c r="K3" s="235">
        <v>2015</v>
      </c>
      <c r="L3" s="235">
        <v>2016</v>
      </c>
      <c r="M3" s="235">
        <v>2017</v>
      </c>
      <c r="N3" s="235">
        <v>2018</v>
      </c>
      <c r="O3" s="235">
        <v>2019</v>
      </c>
      <c r="P3" s="235">
        <v>2020</v>
      </c>
      <c r="Q3" s="235">
        <v>2021</v>
      </c>
      <c r="R3" s="235">
        <v>2022</v>
      </c>
      <c r="S3" s="235">
        <v>2023</v>
      </c>
      <c r="T3" s="235">
        <v>2024</v>
      </c>
    </row>
    <row r="4" spans="3:20" ht="33.5" thickBot="1">
      <c r="C4" s="235">
        <v>2011</v>
      </c>
      <c r="D4" s="237">
        <v>1964</v>
      </c>
      <c r="F4" s="236" t="s">
        <v>302</v>
      </c>
      <c r="G4" s="237">
        <v>1964</v>
      </c>
      <c r="H4" s="237">
        <v>2688</v>
      </c>
      <c r="I4" s="237">
        <v>2759</v>
      </c>
      <c r="J4" s="237">
        <v>5583</v>
      </c>
      <c r="K4" s="237">
        <v>14174</v>
      </c>
      <c r="L4" s="237">
        <v>14754</v>
      </c>
      <c r="M4" s="237">
        <v>16946</v>
      </c>
      <c r="N4" s="237">
        <v>15450</v>
      </c>
      <c r="O4" s="237">
        <v>17704</v>
      </c>
      <c r="P4" s="237"/>
      <c r="Q4" s="238"/>
      <c r="R4" s="237"/>
      <c r="S4" s="237">
        <v>7599</v>
      </c>
      <c r="T4" s="237">
        <v>17335</v>
      </c>
    </row>
    <row r="5" spans="3:20" ht="14.5" thickBot="1">
      <c r="C5" s="235">
        <v>2012</v>
      </c>
      <c r="D5" s="237">
        <v>2688</v>
      </c>
    </row>
    <row r="6" spans="3:20" ht="14.5" thickBot="1">
      <c r="C6" s="235">
        <v>2013</v>
      </c>
      <c r="D6" s="237">
        <v>2759</v>
      </c>
    </row>
    <row r="7" spans="3:20" ht="14.5" thickBot="1">
      <c r="C7" s="235">
        <v>2014</v>
      </c>
      <c r="D7" s="237">
        <v>5583</v>
      </c>
    </row>
    <row r="8" spans="3:20" ht="14.5" thickBot="1">
      <c r="C8" s="235">
        <v>2015</v>
      </c>
      <c r="D8" s="237">
        <v>14174</v>
      </c>
    </row>
    <row r="9" spans="3:20" ht="14.5" thickBot="1">
      <c r="C9" s="235">
        <v>2016</v>
      </c>
      <c r="D9" s="237">
        <v>14754</v>
      </c>
    </row>
    <row r="10" spans="3:20" ht="14.5" thickBot="1">
      <c r="C10" s="235">
        <v>2017</v>
      </c>
      <c r="D10" s="237">
        <v>16946</v>
      </c>
    </row>
    <row r="11" spans="3:20" ht="14.5" thickBot="1">
      <c r="C11" s="235">
        <v>2018</v>
      </c>
      <c r="D11" s="237">
        <v>15450</v>
      </c>
    </row>
    <row r="12" spans="3:20" ht="14.5" thickBot="1">
      <c r="C12" s="235">
        <v>2019</v>
      </c>
      <c r="D12" s="237">
        <v>17704</v>
      </c>
    </row>
    <row r="13" spans="3:20" ht="14.5" thickBot="1">
      <c r="C13" s="235">
        <v>2020</v>
      </c>
      <c r="D13" s="237"/>
    </row>
    <row r="14" spans="3:20" ht="14.5" thickBot="1">
      <c r="C14" s="235">
        <v>2021</v>
      </c>
      <c r="D14" s="238"/>
    </row>
    <row r="15" spans="3:20" ht="14.5" thickBot="1">
      <c r="C15" s="235">
        <v>2022</v>
      </c>
      <c r="D15" s="237"/>
    </row>
    <row r="16" spans="3:20" ht="14.5" thickBot="1">
      <c r="C16" s="235">
        <v>2023</v>
      </c>
      <c r="D16" s="237">
        <v>7599</v>
      </c>
    </row>
    <row r="17" spans="3:4" ht="14.5" thickBot="1">
      <c r="C17" s="235">
        <v>2024</v>
      </c>
      <c r="D17" s="237">
        <v>17335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CE5F-F7C8-44CC-988F-8737CF5A502B}">
  <dimension ref="B2:R22"/>
  <sheetViews>
    <sheetView topLeftCell="O7" zoomScale="70" zoomScaleNormal="70" workbookViewId="0">
      <selection activeCell="V8" sqref="V8"/>
    </sheetView>
  </sheetViews>
  <sheetFormatPr defaultRowHeight="14"/>
  <cols>
    <col min="1" max="2" width="32" bestFit="1" customWidth="1"/>
    <col min="6" max="6" width="32" bestFit="1" customWidth="1"/>
  </cols>
  <sheetData>
    <row r="2" spans="2:18" ht="18">
      <c r="B2" s="166"/>
      <c r="C2" s="164">
        <v>2011</v>
      </c>
      <c r="D2" s="164">
        <v>2012</v>
      </c>
      <c r="E2" s="164">
        <v>2013</v>
      </c>
      <c r="F2" s="164"/>
      <c r="G2" s="164">
        <v>2014</v>
      </c>
      <c r="H2" s="164">
        <v>2015</v>
      </c>
      <c r="I2" s="164">
        <v>2016</v>
      </c>
      <c r="J2" s="164">
        <v>2017</v>
      </c>
      <c r="K2" s="164">
        <v>2018</v>
      </c>
      <c r="L2" s="164">
        <v>2019</v>
      </c>
      <c r="M2" s="164">
        <v>2020</v>
      </c>
      <c r="N2" s="164">
        <v>2021</v>
      </c>
      <c r="O2" s="164">
        <v>2022</v>
      </c>
      <c r="P2" s="164">
        <v>2023</v>
      </c>
      <c r="Q2" s="164">
        <v>2024</v>
      </c>
      <c r="R2" s="164">
        <v>2025</v>
      </c>
    </row>
    <row r="3" spans="2:18" ht="15.5">
      <c r="B3" s="163" t="s">
        <v>175</v>
      </c>
      <c r="C3" s="167">
        <v>76.252456260579208</v>
      </c>
      <c r="D3" s="168">
        <v>71.543071721323329</v>
      </c>
      <c r="E3" s="168">
        <v>60.266860042820781</v>
      </c>
      <c r="F3" s="162" t="s">
        <v>177</v>
      </c>
      <c r="G3" s="168">
        <v>61.124373413359244</v>
      </c>
      <c r="H3" s="168">
        <v>56.207385555739329</v>
      </c>
      <c r="I3" s="168">
        <v>45.068706102245706</v>
      </c>
      <c r="J3" s="168">
        <v>38.227576860719061</v>
      </c>
      <c r="K3" s="169">
        <v>36.218000000000004</v>
      </c>
      <c r="L3" s="169">
        <v>30.343900000000001</v>
      </c>
      <c r="M3" s="164"/>
      <c r="N3" s="164"/>
      <c r="O3" s="164"/>
      <c r="P3" s="165">
        <v>4</v>
      </c>
      <c r="Q3" s="165">
        <v>13.1</v>
      </c>
      <c r="R3" s="164"/>
    </row>
    <row r="4" spans="2:18" ht="15.5" customHeight="1">
      <c r="B4" s="306" t="s">
        <v>176</v>
      </c>
      <c r="C4" s="304">
        <v>23.747543739420792</v>
      </c>
      <c r="D4" s="305">
        <v>28.456928278676674</v>
      </c>
      <c r="E4" s="305">
        <v>39.733139957179219</v>
      </c>
      <c r="F4" s="162" t="s">
        <v>178</v>
      </c>
      <c r="G4" s="168">
        <v>12.371358471857466</v>
      </c>
      <c r="H4" s="168">
        <v>18.208846703176317</v>
      </c>
      <c r="I4" s="168">
        <v>20.349074936916391</v>
      </c>
      <c r="J4" s="168">
        <v>13.684239717385433</v>
      </c>
      <c r="K4" s="169">
        <v>9.2314999999999987</v>
      </c>
      <c r="L4" s="169">
        <v>7.3407999999999998</v>
      </c>
      <c r="M4" s="164"/>
      <c r="N4" s="164"/>
      <c r="O4" s="164"/>
      <c r="P4" s="165">
        <v>1.9</v>
      </c>
      <c r="Q4" s="165">
        <v>2.4</v>
      </c>
      <c r="R4" s="164"/>
    </row>
    <row r="5" spans="2:18" ht="15.5">
      <c r="B5" s="306"/>
      <c r="C5" s="304"/>
      <c r="D5" s="305"/>
      <c r="E5" s="305"/>
      <c r="F5" s="162" t="s">
        <v>179</v>
      </c>
      <c r="G5" s="168">
        <v>26.504268114783279</v>
      </c>
      <c r="H5" s="168">
        <v>25.583767741084351</v>
      </c>
      <c r="I5" s="168">
        <v>34.582218960837899</v>
      </c>
      <c r="J5" s="168">
        <v>48.088183421895522</v>
      </c>
      <c r="K5" s="169">
        <v>54.5505</v>
      </c>
      <c r="L5" s="169">
        <v>62.315300000000001</v>
      </c>
      <c r="M5" s="164"/>
      <c r="N5" s="164"/>
      <c r="O5" s="164"/>
      <c r="P5" s="165">
        <v>94.1</v>
      </c>
      <c r="Q5" s="165">
        <v>84.6</v>
      </c>
      <c r="R5" s="164"/>
    </row>
    <row r="16" spans="2:18" ht="15.5">
      <c r="D16" s="174"/>
      <c r="F16" s="174"/>
    </row>
    <row r="17" spans="2:6" ht="15.5">
      <c r="D17" s="174"/>
      <c r="F17" s="174"/>
    </row>
    <row r="20" spans="2:6">
      <c r="B20" s="161"/>
      <c r="C20" s="161"/>
    </row>
    <row r="21" spans="2:6">
      <c r="B21" s="161"/>
      <c r="C21" s="161"/>
    </row>
    <row r="22" spans="2:6">
      <c r="B22" s="161"/>
      <c r="C22" s="161"/>
    </row>
  </sheetData>
  <mergeCells count="4">
    <mergeCell ref="C4:C5"/>
    <mergeCell ref="D4:D5"/>
    <mergeCell ref="E4:E5"/>
    <mergeCell ref="B4:B5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8707-98CD-417A-B58B-A661E7170105}">
  <dimension ref="D3:S35"/>
  <sheetViews>
    <sheetView topLeftCell="C1" zoomScale="70" zoomScaleNormal="70" workbookViewId="0">
      <selection activeCell="D3" sqref="D3:I11"/>
    </sheetView>
  </sheetViews>
  <sheetFormatPr defaultRowHeight="14"/>
  <cols>
    <col min="4" max="4" width="11.25" bestFit="1" customWidth="1"/>
    <col min="29" max="29" width="9.25" customWidth="1"/>
  </cols>
  <sheetData>
    <row r="3" spans="4:19">
      <c r="E3">
        <v>2011</v>
      </c>
      <c r="F3">
        <v>2012</v>
      </c>
      <c r="G3">
        <v>2013</v>
      </c>
      <c r="H3">
        <v>2014</v>
      </c>
      <c r="I3">
        <v>2015</v>
      </c>
      <c r="J3">
        <v>2016</v>
      </c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  <c r="Q3">
        <v>2023</v>
      </c>
      <c r="R3">
        <v>2024</v>
      </c>
      <c r="S3">
        <v>2025</v>
      </c>
    </row>
    <row r="4" spans="4:19" ht="15.5">
      <c r="D4" s="101" t="s">
        <v>180</v>
      </c>
      <c r="E4" s="74">
        <v>74.760519024462823</v>
      </c>
      <c r="F4" s="109">
        <v>70.553505638656759</v>
      </c>
      <c r="G4" s="109">
        <v>68.034110288938081</v>
      </c>
      <c r="H4" s="109">
        <v>72.148146664976537</v>
      </c>
      <c r="I4" s="109">
        <v>72.539925525667229</v>
      </c>
      <c r="J4" s="109">
        <v>66.694829256691548</v>
      </c>
      <c r="K4" s="109">
        <v>60.15660433979545</v>
      </c>
      <c r="L4" s="121">
        <v>59.090399999999995</v>
      </c>
      <c r="M4" s="121">
        <v>53.585999999999999</v>
      </c>
      <c r="Q4" s="121">
        <v>38.095799999999997</v>
      </c>
      <c r="R4" s="121">
        <v>44.880299999999998</v>
      </c>
    </row>
    <row r="5" spans="4:19" ht="15.5">
      <c r="D5" s="103" t="s">
        <v>181</v>
      </c>
      <c r="E5" s="77">
        <v>11.254583684281529</v>
      </c>
      <c r="F5" s="110">
        <v>13.806820347833506</v>
      </c>
      <c r="G5" s="110">
        <v>13.096973878505642</v>
      </c>
      <c r="H5" s="110">
        <v>13.130979287439018</v>
      </c>
      <c r="I5" s="110">
        <v>12.980331119485317</v>
      </c>
      <c r="J5" s="110">
        <v>16.400086703410253</v>
      </c>
      <c r="K5" s="110">
        <v>17.950310463018297</v>
      </c>
      <c r="L5" s="123">
        <v>16.209599999999998</v>
      </c>
      <c r="M5" s="123">
        <v>15.9275</v>
      </c>
      <c r="Q5" s="123">
        <v>17.685300000000002</v>
      </c>
      <c r="R5" s="123">
        <v>16.0122</v>
      </c>
    </row>
    <row r="6" spans="4:19" ht="15.5">
      <c r="D6" s="103" t="s">
        <v>182</v>
      </c>
      <c r="E6" s="77">
        <v>4.3818572523422823</v>
      </c>
      <c r="F6" s="110">
        <v>5.5359156168937513</v>
      </c>
      <c r="G6" s="110">
        <v>5.7899866815492977</v>
      </c>
      <c r="H6" s="110">
        <v>4.7366991394247124</v>
      </c>
      <c r="I6" s="110">
        <v>5.2373570891600139</v>
      </c>
      <c r="J6" s="110">
        <v>6.2440312744192168</v>
      </c>
      <c r="K6" s="110">
        <v>7.7474303152291366</v>
      </c>
      <c r="L6" s="123">
        <v>9.1633000000000013</v>
      </c>
      <c r="M6" s="123">
        <v>9.4278999999999993</v>
      </c>
      <c r="Q6" s="123">
        <v>11.6945</v>
      </c>
      <c r="R6" s="123">
        <v>10.736000000000001</v>
      </c>
    </row>
    <row r="7" spans="4:19" ht="15.5">
      <c r="D7" s="103" t="s">
        <v>183</v>
      </c>
      <c r="E7" s="77">
        <v>1.4418978941348968</v>
      </c>
      <c r="F7" s="110">
        <v>1.515092001667546</v>
      </c>
      <c r="G7" s="110">
        <v>2.8982592304731303</v>
      </c>
      <c r="H7" s="110">
        <v>1.9113392069754962</v>
      </c>
      <c r="I7" s="110">
        <v>2.3058366159169279</v>
      </c>
      <c r="J7" s="110">
        <v>3.2042379021843641</v>
      </c>
      <c r="K7" s="110">
        <v>4.1238364389135036</v>
      </c>
      <c r="L7" s="123">
        <v>4.5328999999999997</v>
      </c>
      <c r="M7" s="123">
        <v>5.4699</v>
      </c>
      <c r="Q7" s="123">
        <v>6.657</v>
      </c>
      <c r="R7" s="123">
        <v>6.6524000000000001</v>
      </c>
    </row>
    <row r="8" spans="4:19" ht="15.5">
      <c r="D8" s="103" t="s">
        <v>184</v>
      </c>
      <c r="E8" s="77">
        <v>1.9268443987646908</v>
      </c>
      <c r="F8" s="110">
        <v>1.9274729682700942</v>
      </c>
      <c r="G8" s="110">
        <v>2.5696688679647472</v>
      </c>
      <c r="H8" s="110">
        <v>1.7391027428334001</v>
      </c>
      <c r="I8" s="110">
        <v>1.5077835423717643</v>
      </c>
      <c r="J8" s="110">
        <v>1.9230108532604009</v>
      </c>
      <c r="K8" s="110">
        <v>2.8516860907783896</v>
      </c>
      <c r="L8" s="123">
        <v>3.1181000000000001</v>
      </c>
      <c r="M8" s="123">
        <v>4.0242000000000004</v>
      </c>
      <c r="Q8" s="123">
        <v>6.1390000000000002</v>
      </c>
      <c r="R8" s="123">
        <v>5.4808000000000003</v>
      </c>
    </row>
    <row r="9" spans="4:19" ht="15.5">
      <c r="D9" s="103" t="s">
        <v>185</v>
      </c>
      <c r="E9" s="77">
        <v>2.1290304002553224</v>
      </c>
      <c r="F9" s="110">
        <v>2.5449825763648191</v>
      </c>
      <c r="G9" s="110">
        <v>2.9303587593886857</v>
      </c>
      <c r="H9" s="110">
        <v>2.3942848718848646</v>
      </c>
      <c r="I9" s="110">
        <v>2.0381704352555916</v>
      </c>
      <c r="J9" s="110">
        <v>2.6134643242531399</v>
      </c>
      <c r="K9" s="110">
        <v>3.2152485663922765</v>
      </c>
      <c r="L9" s="123">
        <v>3.7462000000000004</v>
      </c>
      <c r="M9" s="123">
        <v>5.3079999999999998</v>
      </c>
      <c r="Q9" s="123">
        <v>9.0084999999999997</v>
      </c>
      <c r="R9" s="123">
        <v>7.3342999999999998</v>
      </c>
    </row>
    <row r="10" spans="4:19" ht="15.5">
      <c r="D10" s="103" t="s">
        <v>186</v>
      </c>
      <c r="E10" s="77">
        <v>2.1795117295601805</v>
      </c>
      <c r="F10" s="110">
        <v>2.2345132181905774</v>
      </c>
      <c r="G10" s="110">
        <v>2.7280070039707245</v>
      </c>
      <c r="H10" s="110">
        <v>2.0820166156931208</v>
      </c>
      <c r="I10" s="110">
        <v>1.766450505440267</v>
      </c>
      <c r="J10" s="110">
        <v>1.7652651854731995</v>
      </c>
      <c r="K10" s="110">
        <v>2.0465817719072943</v>
      </c>
      <c r="L10" s="123">
        <v>2.6168</v>
      </c>
      <c r="M10" s="123">
        <v>3.8048999999999999</v>
      </c>
      <c r="Q10" s="123">
        <v>6.4157999999999999</v>
      </c>
      <c r="R10" s="123">
        <v>6.0014000000000003</v>
      </c>
    </row>
    <row r="11" spans="4:19" ht="16" thickBot="1">
      <c r="D11" s="173" t="s">
        <v>187</v>
      </c>
      <c r="E11" s="81">
        <v>1.9257556161982801</v>
      </c>
      <c r="F11" s="112">
        <v>1.8816976321229522</v>
      </c>
      <c r="G11" s="112">
        <v>1.9526352892096841</v>
      </c>
      <c r="H11" s="112">
        <v>1.8574314707728474</v>
      </c>
      <c r="I11" s="112">
        <v>1.6241451667029068</v>
      </c>
      <c r="J11" s="112">
        <v>1.1550745003078644</v>
      </c>
      <c r="K11" s="112">
        <v>1.9083020139656532</v>
      </c>
      <c r="L11" s="131">
        <v>1.5227999999999999</v>
      </c>
      <c r="M11" s="131">
        <v>2.4514999999999998</v>
      </c>
      <c r="Q11" s="131">
        <v>4.3041</v>
      </c>
      <c r="R11" s="131">
        <v>2.9026999999999998</v>
      </c>
    </row>
    <row r="12" spans="4:19" ht="14.5" thickBot="1">
      <c r="D12" s="170"/>
      <c r="E12" s="171"/>
      <c r="F12" s="171"/>
    </row>
    <row r="13" spans="4:19" ht="14.5" thickBot="1">
      <c r="D13" s="170"/>
      <c r="E13" s="171"/>
      <c r="F13" s="171"/>
    </row>
    <row r="14" spans="4:19" ht="14.5" thickBot="1">
      <c r="D14" s="170"/>
      <c r="E14" s="171"/>
      <c r="F14" s="171"/>
    </row>
    <row r="15" spans="4:19" ht="14.5" thickBot="1">
      <c r="D15" s="170"/>
      <c r="E15" s="171"/>
      <c r="F15" s="171"/>
    </row>
    <row r="16" spans="4:19" ht="15" thickBot="1">
      <c r="D16" s="172"/>
      <c r="E16" s="171"/>
      <c r="F16" s="171"/>
    </row>
    <row r="27" spans="4:19">
      <c r="E27">
        <v>2011</v>
      </c>
      <c r="F27">
        <v>2012</v>
      </c>
      <c r="G27">
        <v>2013</v>
      </c>
      <c r="H27">
        <v>2014</v>
      </c>
      <c r="I27">
        <v>2015</v>
      </c>
      <c r="J27">
        <v>2016</v>
      </c>
      <c r="K27">
        <v>2017</v>
      </c>
      <c r="L27">
        <v>2018</v>
      </c>
      <c r="M27">
        <v>2019</v>
      </c>
      <c r="N27">
        <v>2020</v>
      </c>
      <c r="O27">
        <v>2021</v>
      </c>
      <c r="P27">
        <v>2022</v>
      </c>
      <c r="Q27">
        <v>2023</v>
      </c>
      <c r="R27">
        <v>2024</v>
      </c>
      <c r="S27">
        <v>2025</v>
      </c>
    </row>
    <row r="28" spans="4:19" ht="15.5">
      <c r="D28" s="101" t="s">
        <v>180</v>
      </c>
      <c r="E28" s="186">
        <v>149147.47812166819</v>
      </c>
      <c r="F28" s="175">
        <v>189842.42150187059</v>
      </c>
      <c r="G28" s="175">
        <v>214389.17751054745</v>
      </c>
      <c r="H28" s="175">
        <v>225003.61150081441</v>
      </c>
      <c r="I28" s="175">
        <v>268264.61933158018</v>
      </c>
      <c r="J28" s="183">
        <v>221944.20263512002</v>
      </c>
      <c r="K28" s="183">
        <v>218629.51334876241</v>
      </c>
      <c r="L28" s="179">
        <v>216448.67970000001</v>
      </c>
      <c r="M28" s="179">
        <v>196025.01370000001</v>
      </c>
      <c r="Q28" s="179">
        <v>252464.90700000001</v>
      </c>
      <c r="R28" s="179">
        <v>252296.33979999999</v>
      </c>
    </row>
    <row r="29" spans="4:19" ht="15.5">
      <c r="D29" s="103" t="s">
        <v>181</v>
      </c>
      <c r="E29" s="185">
        <v>196659.91425566896</v>
      </c>
      <c r="F29" s="176">
        <v>196349.08525513555</v>
      </c>
      <c r="G29" s="176">
        <v>195385.14964690999</v>
      </c>
      <c r="H29" s="176">
        <v>236128.8536144715</v>
      </c>
      <c r="I29" s="176">
        <v>313488.88638264395</v>
      </c>
      <c r="J29" s="184">
        <v>232183.198916995</v>
      </c>
      <c r="K29" s="184">
        <v>228121.58185348267</v>
      </c>
      <c r="L29" s="180">
        <v>226570.31510000001</v>
      </c>
      <c r="M29" s="180">
        <v>217409.10810000001</v>
      </c>
      <c r="Q29" s="180">
        <v>257040.01500000001</v>
      </c>
      <c r="R29" s="180">
        <v>270029.33789999998</v>
      </c>
    </row>
    <row r="30" spans="4:19" ht="15.5">
      <c r="D30" s="103" t="s">
        <v>182</v>
      </c>
      <c r="E30" s="185">
        <v>178966.65677057923</v>
      </c>
      <c r="F30" s="176">
        <v>186327.06392719972</v>
      </c>
      <c r="G30" s="176">
        <v>206615.03336939114</v>
      </c>
      <c r="H30" s="176">
        <v>234749.47742674389</v>
      </c>
      <c r="I30" s="176">
        <v>280137.44070415082</v>
      </c>
      <c r="J30" s="184">
        <v>250073.65459702397</v>
      </c>
      <c r="K30" s="184">
        <v>228957.67667926213</v>
      </c>
      <c r="L30" s="180">
        <v>227002.4662</v>
      </c>
      <c r="M30" s="180">
        <v>224703.09640000001</v>
      </c>
      <c r="Q30" s="180">
        <v>309608.2107</v>
      </c>
      <c r="R30" s="180">
        <v>267215.2255</v>
      </c>
    </row>
    <row r="31" spans="4:19" ht="15.5">
      <c r="D31" s="103" t="s">
        <v>183</v>
      </c>
      <c r="E31" s="185">
        <v>195581.63764860414</v>
      </c>
      <c r="F31" s="176">
        <v>162013.23849778419</v>
      </c>
      <c r="G31" s="176">
        <v>170586.472278234</v>
      </c>
      <c r="H31" s="176">
        <v>256647.38474085758</v>
      </c>
      <c r="I31" s="176">
        <v>307722.82647762966</v>
      </c>
      <c r="J31" s="184">
        <v>222237.65719431269</v>
      </c>
      <c r="K31" s="184">
        <v>242313.90296360932</v>
      </c>
      <c r="L31" s="180">
        <v>195116.86060000001</v>
      </c>
      <c r="M31" s="180">
        <v>215311.16769999999</v>
      </c>
      <c r="Q31" s="180">
        <v>250911.84239999999</v>
      </c>
      <c r="R31" s="180">
        <v>268917.51750000002</v>
      </c>
    </row>
    <row r="32" spans="4:19" ht="15.5">
      <c r="D32" s="103" t="s">
        <v>184</v>
      </c>
      <c r="E32" s="185">
        <v>204164.17401251022</v>
      </c>
      <c r="F32" s="176">
        <v>166025.29768753471</v>
      </c>
      <c r="G32" s="176">
        <v>164913.4045921638</v>
      </c>
      <c r="H32" s="176">
        <v>210479.09748415765</v>
      </c>
      <c r="I32" s="176">
        <v>247152.09623421339</v>
      </c>
      <c r="J32" s="184">
        <v>220007.47516048196</v>
      </c>
      <c r="K32" s="184">
        <v>218149.07728208188</v>
      </c>
      <c r="L32" s="180">
        <v>259763.27299999999</v>
      </c>
      <c r="M32" s="180">
        <v>254179.96710000001</v>
      </c>
      <c r="Q32" s="180">
        <v>305278.413</v>
      </c>
      <c r="R32" s="180">
        <v>272916.80859999999</v>
      </c>
    </row>
    <row r="33" spans="4:18" ht="15.5">
      <c r="D33" s="103" t="s">
        <v>185</v>
      </c>
      <c r="E33" s="185">
        <v>183820.04032966826</v>
      </c>
      <c r="F33" s="176">
        <v>215092.21064493948</v>
      </c>
      <c r="G33" s="176">
        <v>221473.83674840361</v>
      </c>
      <c r="H33" s="176">
        <v>219701.03892991837</v>
      </c>
      <c r="I33" s="176">
        <v>304164.97552081523</v>
      </c>
      <c r="J33" s="184">
        <v>214852.30343200333</v>
      </c>
      <c r="K33" s="184">
        <v>280813.317853974</v>
      </c>
      <c r="L33" s="180">
        <v>220482.4791</v>
      </c>
      <c r="M33" s="180">
        <v>241487.14989999999</v>
      </c>
      <c r="Q33" s="180">
        <v>348970.4118</v>
      </c>
      <c r="R33" s="180">
        <v>283261.495</v>
      </c>
    </row>
    <row r="34" spans="4:18" ht="15.5">
      <c r="D34" s="103" t="s">
        <v>186</v>
      </c>
      <c r="E34" s="185">
        <v>135729.06356451157</v>
      </c>
      <c r="F34" s="176">
        <v>223904.53947240944</v>
      </c>
      <c r="G34" s="176">
        <v>191235.83160094591</v>
      </c>
      <c r="H34" s="176">
        <v>250072.7595276529</v>
      </c>
      <c r="I34" s="176">
        <v>312205.78486868733</v>
      </c>
      <c r="J34" s="184">
        <v>315684.65786875779</v>
      </c>
      <c r="K34" s="184">
        <v>328276.31824234087</v>
      </c>
      <c r="L34" s="180">
        <v>244939.73259999999</v>
      </c>
      <c r="M34" s="180">
        <v>246142.4523</v>
      </c>
      <c r="Q34" s="180">
        <v>354250.04840000003</v>
      </c>
      <c r="R34" s="180">
        <v>308372.03480000002</v>
      </c>
    </row>
    <row r="35" spans="4:18" ht="15.5">
      <c r="D35" s="173" t="s">
        <v>187</v>
      </c>
      <c r="E35" s="178">
        <v>136431.92720815571</v>
      </c>
      <c r="F35" s="177">
        <v>288543.5125293571</v>
      </c>
      <c r="G35" s="177">
        <v>323227.47814530728</v>
      </c>
      <c r="H35" s="177">
        <v>311859.35727879917</v>
      </c>
      <c r="I35" s="177">
        <v>328769.59121798549</v>
      </c>
      <c r="J35" s="182">
        <v>365175.69484401133</v>
      </c>
      <c r="K35" s="182">
        <v>265163.63168843911</v>
      </c>
      <c r="L35" s="181">
        <v>276800.299</v>
      </c>
      <c r="M35" s="181">
        <v>266977.51260000002</v>
      </c>
      <c r="Q35" s="181">
        <v>410352.55089999997</v>
      </c>
      <c r="R35" s="181">
        <v>392893.90919999999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5BE4-DC1E-4318-AAC1-65FA6633B68A}">
  <dimension ref="A1:P8"/>
  <sheetViews>
    <sheetView workbookViewId="0">
      <selection sqref="A1:P8"/>
    </sheetView>
  </sheetViews>
  <sheetFormatPr defaultRowHeight="14"/>
  <cols>
    <col min="1" max="1" width="16.6640625" bestFit="1" customWidth="1"/>
  </cols>
  <sheetData>
    <row r="1" spans="1:16"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</row>
    <row r="2" spans="1:16" ht="15.5">
      <c r="A2" s="75" t="s">
        <v>188</v>
      </c>
      <c r="B2" s="77">
        <v>1.0945734170433694</v>
      </c>
      <c r="C2" s="110">
        <v>1.1578429932579817</v>
      </c>
      <c r="D2" s="110">
        <v>3.6541495465180729</v>
      </c>
      <c r="E2" s="110">
        <v>1.2261578566346956</v>
      </c>
      <c r="F2" s="110">
        <v>0.64263074255374086</v>
      </c>
      <c r="G2" s="110">
        <v>0.63230341155010628</v>
      </c>
      <c r="H2" s="110">
        <v>1.0218524564246645</v>
      </c>
      <c r="I2" s="121">
        <v>1.5566</v>
      </c>
      <c r="J2" s="121">
        <v>1.7627999999999999</v>
      </c>
      <c r="N2" s="121">
        <v>2.1720000000000002</v>
      </c>
      <c r="O2" s="121">
        <v>2.6882000000000001</v>
      </c>
    </row>
    <row r="3" spans="1:16" ht="15.5">
      <c r="A3" s="75" t="s">
        <v>189</v>
      </c>
      <c r="B3" s="77">
        <v>79.360911709912784</v>
      </c>
      <c r="C3" s="110">
        <v>72.548194606775823</v>
      </c>
      <c r="D3" s="110">
        <v>48.531492352587343</v>
      </c>
      <c r="E3" s="110">
        <v>66.209483298885246</v>
      </c>
      <c r="F3" s="110">
        <v>61.520933087361854</v>
      </c>
      <c r="G3" s="110">
        <v>54.417468643587121</v>
      </c>
      <c r="H3" s="110">
        <v>52.973806797002418</v>
      </c>
      <c r="I3" s="123">
        <v>55.188600000000001</v>
      </c>
      <c r="J3" s="123">
        <v>56.608199999999997</v>
      </c>
      <c r="N3" s="123">
        <v>35.182299999999998</v>
      </c>
      <c r="O3" s="123">
        <v>44.230899999999998</v>
      </c>
    </row>
    <row r="4" spans="1:16" ht="15.5">
      <c r="A4" s="75" t="s">
        <v>190</v>
      </c>
      <c r="B4" s="77">
        <v>16.632679025554374</v>
      </c>
      <c r="C4" s="110">
        <v>23.570870944336974</v>
      </c>
      <c r="D4" s="110">
        <v>28.560417726619963</v>
      </c>
      <c r="E4" s="110">
        <v>29.393243240517641</v>
      </c>
      <c r="F4" s="110">
        <v>35.665470388309664</v>
      </c>
      <c r="G4" s="110">
        <v>42.421076819869462</v>
      </c>
      <c r="H4" s="110">
        <v>43.243824068676673</v>
      </c>
      <c r="I4" s="123">
        <v>40.989100000000001</v>
      </c>
      <c r="J4" s="123">
        <v>39.232999999999997</v>
      </c>
      <c r="N4" s="123">
        <v>53.419800000000002</v>
      </c>
      <c r="O4" s="123">
        <v>47.576300000000003</v>
      </c>
    </row>
    <row r="5" spans="1:16" ht="15.5">
      <c r="A5" s="75" t="s">
        <v>191</v>
      </c>
      <c r="B5" s="77">
        <v>1.6257175126173247</v>
      </c>
      <c r="C5" s="110">
        <v>1.5592644292457956</v>
      </c>
      <c r="D5" s="110">
        <v>5.6106282909360337</v>
      </c>
      <c r="E5" s="110">
        <v>2.4287357525388362</v>
      </c>
      <c r="F5" s="110">
        <v>1.7800970608136315</v>
      </c>
      <c r="G5" s="110">
        <v>2.0949643347323881</v>
      </c>
      <c r="H5" s="110">
        <v>2.091049953821579</v>
      </c>
      <c r="I5" s="123">
        <v>1.5353999999999999</v>
      </c>
      <c r="J5" s="123">
        <v>1.6498999999999999</v>
      </c>
      <c r="N5" s="123">
        <v>7.6166</v>
      </c>
      <c r="O5" s="123">
        <v>4.3346999999999998</v>
      </c>
    </row>
    <row r="6" spans="1:16" ht="15.5">
      <c r="A6" s="75" t="s">
        <v>192</v>
      </c>
      <c r="B6" s="77">
        <v>0.48762192074151184</v>
      </c>
      <c r="C6" s="110">
        <v>0.30789382260941611</v>
      </c>
      <c r="D6" s="110">
        <v>2.4695097541134174</v>
      </c>
      <c r="E6" s="110">
        <v>0.26613380562593603</v>
      </c>
      <c r="F6" s="110">
        <v>0.15726447461201176</v>
      </c>
      <c r="G6" s="110">
        <v>4.0090960514430236E-2</v>
      </c>
      <c r="H6" s="110">
        <v>0.26591669158341347</v>
      </c>
      <c r="I6" s="123">
        <v>0.2712</v>
      </c>
      <c r="J6" s="123">
        <v>0.4002</v>
      </c>
      <c r="N6" s="123">
        <v>0.75049999999999994</v>
      </c>
      <c r="O6" s="123">
        <v>0.49790000000000001</v>
      </c>
    </row>
    <row r="7" spans="1:16" ht="15.5">
      <c r="A7" s="75" t="s">
        <v>193</v>
      </c>
      <c r="B7" s="77">
        <v>0.58980298926646846</v>
      </c>
      <c r="C7" s="110">
        <v>0.82637801556756507</v>
      </c>
      <c r="D7" s="110">
        <v>11.173802329225182</v>
      </c>
      <c r="E7" s="110">
        <v>0.4227415082081542</v>
      </c>
      <c r="F7" s="110">
        <v>0.21276386705777273</v>
      </c>
      <c r="G7" s="110">
        <v>0.39409582974648683</v>
      </c>
      <c r="H7" s="110">
        <v>0.36448545942653493</v>
      </c>
      <c r="I7" s="123">
        <v>0.38219999999999998</v>
      </c>
      <c r="J7" s="123">
        <v>0.34599999999999997</v>
      </c>
      <c r="N7" s="123">
        <v>0.69030000000000002</v>
      </c>
      <c r="O7" s="123">
        <v>0.60770000000000002</v>
      </c>
    </row>
    <row r="8" spans="1:16" ht="15.5">
      <c r="A8" s="187" t="s">
        <v>194</v>
      </c>
      <c r="B8" s="81">
        <v>0.20869342486417372</v>
      </c>
      <c r="C8" s="112">
        <v>2.9555188206440264E-2</v>
      </c>
      <c r="D8" s="112">
        <v>0</v>
      </c>
      <c r="E8" s="112">
        <v>5.3504537589487464E-2</v>
      </c>
      <c r="F8" s="112">
        <v>2.0840379291345742E-2</v>
      </c>
      <c r="G8" s="112">
        <v>0</v>
      </c>
      <c r="H8" s="112">
        <v>3.9064573064733543E-2</v>
      </c>
      <c r="I8" s="131">
        <v>7.6999999999999999E-2</v>
      </c>
      <c r="J8" s="131">
        <v>0</v>
      </c>
      <c r="N8" s="131">
        <v>0.16830000000000001</v>
      </c>
      <c r="O8" s="131">
        <v>6.4199999999999993E-2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1C09-5A04-44B9-8693-937F28307620}">
  <dimension ref="A2:BB121"/>
  <sheetViews>
    <sheetView topLeftCell="Y1" zoomScale="55" zoomScaleNormal="55" workbookViewId="0">
      <selection activeCell="AE14" sqref="AE14"/>
    </sheetView>
  </sheetViews>
  <sheetFormatPr defaultRowHeight="14"/>
  <cols>
    <col min="1" max="1" width="19.58203125" customWidth="1"/>
    <col min="25" max="25" width="37" customWidth="1"/>
    <col min="26" max="26" width="12.33203125" bestFit="1" customWidth="1"/>
    <col min="27" max="27" width="36.83203125" customWidth="1"/>
    <col min="28" max="28" width="12.33203125" bestFit="1" customWidth="1"/>
    <col min="29" max="29" width="36.33203125" customWidth="1"/>
    <col min="30" max="30" width="12.33203125" bestFit="1" customWidth="1"/>
    <col min="31" max="31" width="28.58203125" customWidth="1"/>
    <col min="32" max="32" width="16.83203125" bestFit="1" customWidth="1"/>
  </cols>
  <sheetData>
    <row r="2" spans="1:46" ht="34" customHeight="1">
      <c r="A2" s="94"/>
    </row>
    <row r="5" spans="1:46">
      <c r="A5">
        <v>2011</v>
      </c>
      <c r="H5">
        <v>2012</v>
      </c>
      <c r="Y5" s="307">
        <v>2011</v>
      </c>
      <c r="Z5" s="307"/>
      <c r="AA5" s="307">
        <v>2012</v>
      </c>
      <c r="AB5" s="307"/>
      <c r="AC5" s="307">
        <v>2013</v>
      </c>
      <c r="AD5" s="307"/>
      <c r="AE5" s="307">
        <v>2011</v>
      </c>
      <c r="AF5" s="307"/>
      <c r="AG5" s="307">
        <v>2011</v>
      </c>
      <c r="AH5" s="307"/>
      <c r="AI5" s="307">
        <v>2011</v>
      </c>
      <c r="AJ5" s="307"/>
      <c r="AK5" s="307">
        <v>2011</v>
      </c>
      <c r="AL5" s="307"/>
      <c r="AM5" s="307">
        <v>2011</v>
      </c>
      <c r="AN5" s="307"/>
    </row>
    <row r="6" spans="1:46" ht="18">
      <c r="M6">
        <v>2013</v>
      </c>
      <c r="Y6" s="190" t="s">
        <v>195</v>
      </c>
      <c r="Z6" s="190" t="s">
        <v>218</v>
      </c>
      <c r="AA6" s="190" t="s">
        <v>195</v>
      </c>
      <c r="AB6" s="190" t="s">
        <v>218</v>
      </c>
      <c r="AC6" s="190" t="s">
        <v>195</v>
      </c>
      <c r="AD6" s="190" t="s">
        <v>218</v>
      </c>
      <c r="AE6" s="136" t="s">
        <v>195</v>
      </c>
      <c r="AF6" s="136" t="s">
        <v>218</v>
      </c>
      <c r="AG6" s="136" t="s">
        <v>195</v>
      </c>
      <c r="AH6" s="136" t="s">
        <v>218</v>
      </c>
      <c r="AI6" s="136" t="s">
        <v>195</v>
      </c>
      <c r="AJ6" s="136" t="s">
        <v>218</v>
      </c>
      <c r="AK6" s="136" t="s">
        <v>195</v>
      </c>
      <c r="AL6" s="136" t="s">
        <v>218</v>
      </c>
      <c r="AM6" s="136" t="s">
        <v>195</v>
      </c>
      <c r="AN6" s="136" t="s">
        <v>218</v>
      </c>
    </row>
    <row r="7" spans="1:46" ht="18">
      <c r="Y7" s="136" t="s">
        <v>196</v>
      </c>
      <c r="Z7" s="188">
        <v>65.5</v>
      </c>
      <c r="AA7" s="136" t="s">
        <v>196</v>
      </c>
      <c r="AB7" s="188">
        <v>74</v>
      </c>
      <c r="AC7" s="136" t="s">
        <v>196</v>
      </c>
      <c r="AD7" s="188">
        <v>77.8</v>
      </c>
    </row>
    <row r="8" spans="1:46" ht="18">
      <c r="Y8" s="136" t="s">
        <v>197</v>
      </c>
      <c r="Z8" s="188">
        <v>65.3</v>
      </c>
      <c r="AA8" s="136" t="s">
        <v>197</v>
      </c>
      <c r="AB8" s="188">
        <v>68.400000000000006</v>
      </c>
      <c r="AC8" s="136" t="s">
        <v>197</v>
      </c>
      <c r="AD8" s="188">
        <v>71.8</v>
      </c>
    </row>
    <row r="9" spans="1:46" ht="18">
      <c r="Y9" s="189" t="s">
        <v>217</v>
      </c>
      <c r="Z9" s="188">
        <v>49.9</v>
      </c>
      <c r="AA9" s="189" t="s">
        <v>217</v>
      </c>
      <c r="AB9" s="188">
        <v>54.8</v>
      </c>
      <c r="AC9" s="189" t="s">
        <v>217</v>
      </c>
      <c r="AD9" s="188">
        <v>56.6</v>
      </c>
    </row>
    <row r="10" spans="1:46" ht="18">
      <c r="Y10" s="136" t="s">
        <v>199</v>
      </c>
      <c r="Z10" s="188">
        <v>36.6</v>
      </c>
      <c r="AA10" s="136" t="s">
        <v>199</v>
      </c>
      <c r="AB10" s="188">
        <v>36.4</v>
      </c>
      <c r="AC10" s="136" t="s">
        <v>199</v>
      </c>
      <c r="AD10" s="188">
        <v>43</v>
      </c>
      <c r="AF10">
        <v>2011</v>
      </c>
      <c r="AG10">
        <v>2012</v>
      </c>
      <c r="AH10">
        <v>2013</v>
      </c>
      <c r="AI10">
        <v>2014</v>
      </c>
      <c r="AJ10">
        <v>2015</v>
      </c>
      <c r="AK10">
        <v>2016</v>
      </c>
      <c r="AL10">
        <v>2017</v>
      </c>
      <c r="AM10">
        <v>2018</v>
      </c>
      <c r="AN10">
        <v>2019</v>
      </c>
      <c r="AO10">
        <v>2020</v>
      </c>
      <c r="AP10">
        <v>2021</v>
      </c>
      <c r="AQ10">
        <v>2022</v>
      </c>
      <c r="AR10">
        <v>2023</v>
      </c>
      <c r="AS10">
        <v>2024</v>
      </c>
    </row>
    <row r="11" spans="1:46" ht="18">
      <c r="Y11" s="136" t="s">
        <v>200</v>
      </c>
      <c r="Z11" s="188">
        <v>29.8</v>
      </c>
      <c r="AA11" s="136" t="s">
        <v>200</v>
      </c>
      <c r="AB11" s="188">
        <v>30.4</v>
      </c>
      <c r="AC11" s="136" t="s">
        <v>214</v>
      </c>
      <c r="AD11" s="188">
        <v>32.1</v>
      </c>
      <c r="AE11" t="s">
        <v>221</v>
      </c>
      <c r="AF11">
        <v>65.5</v>
      </c>
      <c r="AG11">
        <v>74</v>
      </c>
      <c r="AH11">
        <v>77.8</v>
      </c>
      <c r="AI11">
        <v>76.5</v>
      </c>
      <c r="AJ11">
        <v>69.900000000000006</v>
      </c>
      <c r="AK11">
        <v>67.5</v>
      </c>
      <c r="AL11">
        <v>70.5</v>
      </c>
      <c r="AM11">
        <v>70.099999999999994</v>
      </c>
      <c r="AN11">
        <v>76.599999999999994</v>
      </c>
      <c r="AR11">
        <v>72.7</v>
      </c>
      <c r="AS11">
        <v>75.3</v>
      </c>
    </row>
    <row r="12" spans="1:46" ht="18">
      <c r="Y12" s="136" t="s">
        <v>214</v>
      </c>
      <c r="Z12" s="188">
        <v>27.3</v>
      </c>
      <c r="AA12" s="136" t="s">
        <v>214</v>
      </c>
      <c r="AB12" s="188">
        <v>25.6</v>
      </c>
      <c r="AC12" s="136" t="s">
        <v>200</v>
      </c>
      <c r="AD12" s="188">
        <v>29.3</v>
      </c>
      <c r="AF12">
        <v>2011</v>
      </c>
      <c r="AG12">
        <v>2012</v>
      </c>
      <c r="AH12">
        <v>2013</v>
      </c>
      <c r="AI12">
        <v>2014</v>
      </c>
      <c r="AJ12">
        <v>2015</v>
      </c>
      <c r="AK12">
        <v>2016</v>
      </c>
      <c r="AL12">
        <v>2017</v>
      </c>
      <c r="AM12">
        <v>2018</v>
      </c>
      <c r="AN12">
        <v>2019</v>
      </c>
      <c r="AO12">
        <v>2020</v>
      </c>
      <c r="AP12">
        <v>2021</v>
      </c>
      <c r="AQ12">
        <v>2022</v>
      </c>
      <c r="AR12">
        <v>2023</v>
      </c>
      <c r="AS12">
        <v>2024</v>
      </c>
    </row>
    <row r="13" spans="1:46" ht="18">
      <c r="Y13" s="136" t="s">
        <v>201</v>
      </c>
      <c r="Z13" s="188">
        <v>14.1</v>
      </c>
      <c r="AA13" s="136" t="s">
        <v>201</v>
      </c>
      <c r="AB13" s="188">
        <v>15.6</v>
      </c>
      <c r="AC13" s="136" t="s">
        <v>201</v>
      </c>
      <c r="AD13" s="188">
        <v>13</v>
      </c>
      <c r="AE13" s="136" t="s">
        <v>207</v>
      </c>
    </row>
    <row r="14" spans="1:46" ht="18">
      <c r="Y14" s="136" t="s">
        <v>202</v>
      </c>
      <c r="Z14" s="188">
        <v>8.6</v>
      </c>
      <c r="AA14" s="136" t="s">
        <v>202</v>
      </c>
      <c r="AB14" s="188">
        <v>11.2</v>
      </c>
      <c r="AC14" s="136" t="s">
        <v>202</v>
      </c>
      <c r="AD14" s="188">
        <v>10.5</v>
      </c>
    </row>
    <row r="15" spans="1:46">
      <c r="Y15" s="307">
        <v>2014</v>
      </c>
      <c r="Z15" s="307"/>
      <c r="AA15" s="307">
        <v>2015</v>
      </c>
      <c r="AB15" s="307"/>
      <c r="AC15" s="307">
        <v>2016</v>
      </c>
      <c r="AD15" s="307"/>
    </row>
    <row r="16" spans="1:46" ht="18">
      <c r="Y16" s="190" t="s">
        <v>195</v>
      </c>
      <c r="Z16" s="190" t="s">
        <v>218</v>
      </c>
      <c r="AA16" s="190" t="s">
        <v>195</v>
      </c>
      <c r="AB16" s="190" t="s">
        <v>218</v>
      </c>
      <c r="AC16" s="190" t="s">
        <v>195</v>
      </c>
      <c r="AD16" s="190" t="s">
        <v>218</v>
      </c>
      <c r="AG16">
        <v>2011</v>
      </c>
      <c r="AH16">
        <v>2012</v>
      </c>
      <c r="AI16">
        <v>2013</v>
      </c>
      <c r="AJ16">
        <v>2014</v>
      </c>
      <c r="AK16">
        <v>2015</v>
      </c>
      <c r="AL16">
        <v>2016</v>
      </c>
      <c r="AM16">
        <v>2017</v>
      </c>
      <c r="AN16">
        <v>2018</v>
      </c>
      <c r="AO16">
        <v>2019</v>
      </c>
      <c r="AP16">
        <v>2020</v>
      </c>
      <c r="AQ16">
        <v>2021</v>
      </c>
      <c r="AR16">
        <v>2022</v>
      </c>
      <c r="AS16">
        <v>2023</v>
      </c>
      <c r="AT16">
        <v>2024</v>
      </c>
    </row>
    <row r="17" spans="25:46" ht="18">
      <c r="Y17" s="136" t="s">
        <v>196</v>
      </c>
      <c r="Z17" s="188">
        <v>76.5</v>
      </c>
      <c r="AA17" s="136" t="s">
        <v>203</v>
      </c>
      <c r="AB17" s="188">
        <v>73.8</v>
      </c>
      <c r="AC17" s="136" t="s">
        <v>203</v>
      </c>
      <c r="AD17" s="188">
        <v>75.900000000000006</v>
      </c>
      <c r="AF17" t="s">
        <v>219</v>
      </c>
      <c r="AG17">
        <v>27.3</v>
      </c>
      <c r="AH17">
        <v>25.6</v>
      </c>
      <c r="AI17">
        <v>32.1</v>
      </c>
      <c r="AJ17">
        <v>36.700000000000003</v>
      </c>
      <c r="AK17">
        <v>40.700000000000003</v>
      </c>
      <c r="AL17">
        <v>30.5</v>
      </c>
      <c r="AM17">
        <v>27.7</v>
      </c>
      <c r="AN17">
        <v>18</v>
      </c>
      <c r="AO17">
        <v>14.7</v>
      </c>
      <c r="AS17">
        <v>10.7</v>
      </c>
      <c r="AT17">
        <v>7.9</v>
      </c>
    </row>
    <row r="18" spans="25:46" ht="18">
      <c r="Y18" s="136" t="s">
        <v>203</v>
      </c>
      <c r="Z18" s="188">
        <v>62.8</v>
      </c>
      <c r="AA18" s="136" t="s">
        <v>196</v>
      </c>
      <c r="AB18" s="188">
        <v>69.900000000000006</v>
      </c>
      <c r="AC18" t="s">
        <v>204</v>
      </c>
      <c r="AD18" s="188">
        <v>72.5</v>
      </c>
    </row>
    <row r="19" spans="25:46" ht="18">
      <c r="Y19" s="189" t="s">
        <v>198</v>
      </c>
      <c r="Z19" s="188">
        <v>54.9</v>
      </c>
      <c r="AA19" t="s">
        <v>204</v>
      </c>
      <c r="AB19" s="188">
        <v>69.599999999999994</v>
      </c>
      <c r="AC19" s="136" t="s">
        <v>196</v>
      </c>
      <c r="AD19" s="188">
        <v>67.5</v>
      </c>
      <c r="AF19" t="s">
        <v>219</v>
      </c>
    </row>
    <row r="20" spans="25:46" ht="18">
      <c r="Y20" t="s">
        <v>204</v>
      </c>
      <c r="Z20" s="188">
        <v>50.2</v>
      </c>
      <c r="AA20" s="189" t="s">
        <v>217</v>
      </c>
      <c r="AB20" s="188">
        <v>58.8</v>
      </c>
      <c r="AC20" s="189" t="s">
        <v>217</v>
      </c>
      <c r="AD20" s="188">
        <v>56.9</v>
      </c>
    </row>
    <row r="21" spans="25:46" ht="18">
      <c r="Y21" s="136" t="s">
        <v>199</v>
      </c>
      <c r="Z21" s="188">
        <v>44.5</v>
      </c>
      <c r="AA21" s="136" t="s">
        <v>199</v>
      </c>
      <c r="AB21" s="188">
        <v>49.1</v>
      </c>
      <c r="AC21" s="136" t="s">
        <v>199</v>
      </c>
      <c r="AD21" s="188">
        <v>45.3</v>
      </c>
      <c r="AF21" t="s">
        <v>219</v>
      </c>
    </row>
    <row r="22" spans="25:46" ht="18">
      <c r="Y22" s="136" t="s">
        <v>213</v>
      </c>
      <c r="Z22" s="188">
        <v>36.700000000000003</v>
      </c>
      <c r="AA22" s="136" t="s">
        <v>212</v>
      </c>
      <c r="AB22" s="188">
        <v>40.700000000000003</v>
      </c>
      <c r="AC22" s="136" t="s">
        <v>212</v>
      </c>
      <c r="AD22" s="188">
        <v>30.5</v>
      </c>
    </row>
    <row r="23" spans="25:46" ht="18">
      <c r="Y23" s="136" t="s">
        <v>200</v>
      </c>
      <c r="Z23" s="188">
        <v>26.1</v>
      </c>
      <c r="AA23" s="136" t="s">
        <v>200</v>
      </c>
      <c r="AB23" s="188">
        <v>24.8</v>
      </c>
      <c r="AC23" s="136" t="s">
        <v>200</v>
      </c>
      <c r="AD23" s="188">
        <v>16</v>
      </c>
      <c r="AG23">
        <v>2011</v>
      </c>
      <c r="AH23">
        <v>2012</v>
      </c>
      <c r="AI23">
        <v>2013</v>
      </c>
      <c r="AJ23">
        <v>2014</v>
      </c>
      <c r="AK23">
        <v>2015</v>
      </c>
      <c r="AL23">
        <v>2016</v>
      </c>
      <c r="AM23">
        <v>2017</v>
      </c>
      <c r="AN23">
        <v>2018</v>
      </c>
      <c r="AO23">
        <v>2019</v>
      </c>
      <c r="AP23">
        <v>2020</v>
      </c>
      <c r="AQ23">
        <v>2021</v>
      </c>
      <c r="AR23">
        <v>2022</v>
      </c>
      <c r="AS23">
        <v>2023</v>
      </c>
      <c r="AT23">
        <v>2024</v>
      </c>
    </row>
    <row r="24" spans="25:46" ht="18">
      <c r="Y24" s="136" t="s">
        <v>205</v>
      </c>
      <c r="Z24" s="188">
        <v>13.7</v>
      </c>
      <c r="AA24" s="136" t="s">
        <v>205</v>
      </c>
      <c r="AB24" s="188">
        <v>14.3</v>
      </c>
      <c r="AC24" s="136" t="s">
        <v>205</v>
      </c>
      <c r="AD24" s="188">
        <v>13.9</v>
      </c>
      <c r="AF24" s="136" t="s">
        <v>220</v>
      </c>
      <c r="AG24" s="188">
        <v>65.3</v>
      </c>
      <c r="AH24" s="188">
        <v>68.400000000000006</v>
      </c>
      <c r="AI24" s="188">
        <v>71.8</v>
      </c>
    </row>
    <row r="25" spans="25:46" ht="18">
      <c r="Y25" s="307">
        <v>2017</v>
      </c>
      <c r="Z25" s="307"/>
      <c r="AA25" s="307">
        <v>2018</v>
      </c>
      <c r="AB25" s="307"/>
      <c r="AC25" s="307">
        <v>2019</v>
      </c>
      <c r="AD25" s="307"/>
      <c r="AF25" s="136" t="s">
        <v>203</v>
      </c>
      <c r="AJ25" s="188">
        <v>62.8</v>
      </c>
      <c r="AK25" s="188">
        <v>73.8</v>
      </c>
      <c r="AL25" s="188">
        <v>75.900000000000006</v>
      </c>
      <c r="AM25" s="188">
        <v>79.7</v>
      </c>
      <c r="AN25" s="188">
        <v>79.5</v>
      </c>
      <c r="AO25" s="188">
        <v>81.900000000000006</v>
      </c>
      <c r="AS25" s="188">
        <v>52.2</v>
      </c>
      <c r="AT25" s="188">
        <v>54</v>
      </c>
    </row>
    <row r="26" spans="25:46" ht="18">
      <c r="Y26" s="190" t="s">
        <v>195</v>
      </c>
      <c r="Z26" s="190" t="s">
        <v>218</v>
      </c>
      <c r="AA26" s="190" t="s">
        <v>195</v>
      </c>
      <c r="AB26" s="190" t="s">
        <v>218</v>
      </c>
      <c r="AC26" s="190" t="s">
        <v>195</v>
      </c>
      <c r="AD26" s="190" t="s">
        <v>218</v>
      </c>
      <c r="AF26" t="s">
        <v>206</v>
      </c>
      <c r="AJ26" s="188">
        <v>50.2</v>
      </c>
      <c r="AK26" s="188">
        <v>69.599999999999994</v>
      </c>
      <c r="AL26" s="188">
        <v>72.5</v>
      </c>
      <c r="AM26" s="188">
        <v>73.099999999999994</v>
      </c>
      <c r="AN26" s="188">
        <v>49</v>
      </c>
      <c r="AO26" s="188">
        <v>50.8</v>
      </c>
      <c r="AS26" s="188">
        <v>36.9</v>
      </c>
      <c r="AT26" s="188">
        <v>35</v>
      </c>
    </row>
    <row r="27" spans="25:46" ht="18">
      <c r="Y27" s="136" t="s">
        <v>203</v>
      </c>
      <c r="Z27" s="188">
        <v>79.7</v>
      </c>
      <c r="AA27" s="136" t="s">
        <v>203</v>
      </c>
      <c r="AB27" s="188">
        <v>79.5</v>
      </c>
      <c r="AC27" s="136" t="s">
        <v>203</v>
      </c>
      <c r="AD27" s="188">
        <v>81.900000000000006</v>
      </c>
    </row>
    <row r="28" spans="25:46" ht="18">
      <c r="Y28" t="s">
        <v>204</v>
      </c>
      <c r="Z28" s="188">
        <v>73.099999999999994</v>
      </c>
      <c r="AA28" s="136" t="s">
        <v>196</v>
      </c>
      <c r="AB28" s="188">
        <v>70.099999999999994</v>
      </c>
      <c r="AC28" s="136" t="s">
        <v>196</v>
      </c>
      <c r="AD28" s="188">
        <v>76.599999999999994</v>
      </c>
    </row>
    <row r="29" spans="25:46" ht="18">
      <c r="Y29" s="136" t="s">
        <v>196</v>
      </c>
      <c r="Z29" s="188">
        <v>70.5</v>
      </c>
      <c r="AA29" t="s">
        <v>206</v>
      </c>
      <c r="AB29" s="188">
        <v>49</v>
      </c>
      <c r="AC29" t="s">
        <v>206</v>
      </c>
      <c r="AD29" s="188">
        <v>50.8</v>
      </c>
    </row>
    <row r="30" spans="25:46" ht="18">
      <c r="Y30" s="189" t="s">
        <v>217</v>
      </c>
      <c r="Z30" s="188">
        <v>60.5</v>
      </c>
      <c r="AA30" s="136" t="s">
        <v>207</v>
      </c>
      <c r="AB30" s="188">
        <v>35.799999999999997</v>
      </c>
      <c r="AC30" s="136" t="s">
        <v>207</v>
      </c>
      <c r="AD30" s="188">
        <v>38.5</v>
      </c>
    </row>
    <row r="31" spans="25:46" ht="18">
      <c r="Y31" s="136" t="s">
        <v>199</v>
      </c>
      <c r="Z31" s="188">
        <v>44.4</v>
      </c>
      <c r="AA31" s="189" t="s">
        <v>217</v>
      </c>
      <c r="AB31" s="188">
        <v>32.200000000000003</v>
      </c>
      <c r="AC31" s="189" t="s">
        <v>217</v>
      </c>
      <c r="AD31" s="188">
        <v>37.1</v>
      </c>
    </row>
    <row r="32" spans="25:46" ht="18">
      <c r="Y32" s="136" t="s">
        <v>212</v>
      </c>
      <c r="Z32" s="188">
        <v>27.7</v>
      </c>
      <c r="AA32" t="s">
        <v>208</v>
      </c>
      <c r="AB32" s="188">
        <v>25.2</v>
      </c>
      <c r="AC32" t="s">
        <v>208</v>
      </c>
      <c r="AD32" s="188">
        <v>25</v>
      </c>
    </row>
    <row r="33" spans="2:30" ht="18">
      <c r="Y33" s="136" t="s">
        <v>205</v>
      </c>
      <c r="Z33" s="188">
        <v>14.3</v>
      </c>
      <c r="AA33" s="189" t="s">
        <v>209</v>
      </c>
      <c r="AB33" s="188">
        <v>22.5</v>
      </c>
      <c r="AC33" s="189" t="s">
        <v>209</v>
      </c>
      <c r="AD33" s="188">
        <v>22.2</v>
      </c>
    </row>
    <row r="34" spans="2:30" ht="18">
      <c r="Y34" s="136" t="s">
        <v>200</v>
      </c>
      <c r="Z34" s="188">
        <v>13.7</v>
      </c>
      <c r="AA34" s="136" t="s">
        <v>215</v>
      </c>
      <c r="AB34" s="188">
        <v>18</v>
      </c>
      <c r="AC34" s="136" t="s">
        <v>215</v>
      </c>
      <c r="AD34" s="188">
        <v>14.7</v>
      </c>
    </row>
    <row r="35" spans="2:30" ht="18">
      <c r="B35">
        <v>2014</v>
      </c>
      <c r="I35">
        <v>2015</v>
      </c>
      <c r="AA35" s="136" t="s">
        <v>210</v>
      </c>
      <c r="AB35" s="188">
        <v>13.1</v>
      </c>
      <c r="AC35" s="136" t="s">
        <v>210</v>
      </c>
      <c r="AD35" s="188">
        <v>12.8</v>
      </c>
    </row>
    <row r="36" spans="2:30" ht="18">
      <c r="P36">
        <v>2016</v>
      </c>
      <c r="AA36" s="136" t="s">
        <v>211</v>
      </c>
      <c r="AB36" s="188">
        <v>6.5</v>
      </c>
      <c r="AC36" s="136" t="s">
        <v>216</v>
      </c>
      <c r="AD36" s="188">
        <v>8.4</v>
      </c>
    </row>
    <row r="37" spans="2:30">
      <c r="Y37" s="307">
        <v>2023</v>
      </c>
      <c r="Z37" s="307"/>
      <c r="AA37" s="307">
        <v>2024</v>
      </c>
      <c r="AB37" s="307"/>
      <c r="AC37" s="307">
        <v>2025</v>
      </c>
      <c r="AD37" s="307"/>
    </row>
    <row r="38" spans="2:30" ht="18">
      <c r="Y38" s="190" t="s">
        <v>195</v>
      </c>
      <c r="Z38" s="190" t="s">
        <v>218</v>
      </c>
      <c r="AA38" s="190" t="s">
        <v>195</v>
      </c>
      <c r="AB38" s="190" t="s">
        <v>218</v>
      </c>
      <c r="AC38" s="190" t="s">
        <v>195</v>
      </c>
      <c r="AD38" s="190" t="s">
        <v>218</v>
      </c>
    </row>
    <row r="39" spans="2:30" ht="18">
      <c r="Y39" s="136" t="s">
        <v>196</v>
      </c>
      <c r="Z39" s="188">
        <v>72.7</v>
      </c>
      <c r="AA39" s="136" t="s">
        <v>196</v>
      </c>
      <c r="AB39" s="188">
        <v>75.3</v>
      </c>
    </row>
    <row r="40" spans="2:30" ht="18">
      <c r="Y40" s="136" t="s">
        <v>203</v>
      </c>
      <c r="Z40" s="188">
        <v>52.2</v>
      </c>
      <c r="AA40" s="136" t="s">
        <v>203</v>
      </c>
      <c r="AB40" s="188">
        <v>54</v>
      </c>
    </row>
    <row r="41" spans="2:30" ht="18">
      <c r="Y41" t="s">
        <v>206</v>
      </c>
      <c r="Z41" s="188">
        <v>36.9</v>
      </c>
      <c r="AA41" s="136" t="s">
        <v>207</v>
      </c>
      <c r="AB41" s="188">
        <v>42.5</v>
      </c>
    </row>
    <row r="42" spans="2:30" ht="18">
      <c r="Y42" s="136" t="s">
        <v>207</v>
      </c>
      <c r="Z42" s="188">
        <v>36</v>
      </c>
      <c r="AA42" s="189" t="s">
        <v>217</v>
      </c>
      <c r="AB42" s="188">
        <v>40.9</v>
      </c>
    </row>
    <row r="43" spans="2:30" ht="18">
      <c r="Y43" s="189" t="s">
        <v>217</v>
      </c>
      <c r="Z43" s="188">
        <v>34.1</v>
      </c>
      <c r="AA43" t="s">
        <v>206</v>
      </c>
      <c r="AB43" s="188">
        <v>35</v>
      </c>
    </row>
    <row r="44" spans="2:30" ht="18">
      <c r="Y44" t="s">
        <v>208</v>
      </c>
      <c r="Z44" s="188">
        <v>28.2</v>
      </c>
      <c r="AA44" t="s">
        <v>208</v>
      </c>
      <c r="AB44" s="188">
        <v>29.4</v>
      </c>
    </row>
    <row r="45" spans="2:30" ht="18">
      <c r="Y45" s="189" t="s">
        <v>209</v>
      </c>
      <c r="Z45" s="188">
        <v>15.9</v>
      </c>
      <c r="AA45" s="189" t="s">
        <v>209</v>
      </c>
      <c r="AB45" s="188">
        <v>15.6</v>
      </c>
    </row>
    <row r="46" spans="2:30" ht="18">
      <c r="Y46" s="136" t="s">
        <v>210</v>
      </c>
      <c r="Z46" s="188">
        <v>120</v>
      </c>
      <c r="AA46" s="136" t="s">
        <v>210</v>
      </c>
      <c r="AB46" s="188">
        <v>13.2</v>
      </c>
    </row>
    <row r="47" spans="2:30" ht="18">
      <c r="Y47" s="136" t="s">
        <v>215</v>
      </c>
      <c r="Z47" s="188">
        <v>10.7</v>
      </c>
      <c r="AA47" s="136" t="s">
        <v>215</v>
      </c>
      <c r="AB47" s="188">
        <v>7.9</v>
      </c>
    </row>
    <row r="48" spans="2:30" ht="18">
      <c r="Y48" s="136" t="s">
        <v>216</v>
      </c>
      <c r="Z48" s="188">
        <v>5.5</v>
      </c>
      <c r="AA48" s="136" t="s">
        <v>216</v>
      </c>
      <c r="AB48" s="188">
        <v>6.2</v>
      </c>
    </row>
    <row r="55" spans="27:54">
      <c r="AA55" s="307">
        <v>2011</v>
      </c>
      <c r="AB55" s="307"/>
      <c r="AC55" s="307">
        <v>2012</v>
      </c>
      <c r="AD55" s="307"/>
      <c r="AE55" s="307">
        <v>2013</v>
      </c>
      <c r="AF55" s="307"/>
      <c r="AG55" s="307">
        <v>2014</v>
      </c>
      <c r="AH55" s="307"/>
      <c r="AI55" s="307">
        <v>2015</v>
      </c>
      <c r="AJ55" s="307"/>
      <c r="AK55" s="307">
        <v>2016</v>
      </c>
      <c r="AL55" s="307"/>
      <c r="AM55" s="307">
        <v>2017</v>
      </c>
      <c r="AN55" s="307"/>
      <c r="AO55" s="307">
        <v>2018</v>
      </c>
      <c r="AP55" s="307"/>
      <c r="AQ55" s="307">
        <v>2019</v>
      </c>
      <c r="AR55" s="307"/>
      <c r="AS55" s="307">
        <v>2020</v>
      </c>
      <c r="AT55" s="307"/>
      <c r="AU55" s="307">
        <v>2021</v>
      </c>
      <c r="AV55" s="307"/>
      <c r="AW55" s="307">
        <v>2022</v>
      </c>
      <c r="AX55" s="307"/>
      <c r="AY55" s="307">
        <v>2023</v>
      </c>
      <c r="AZ55" s="307"/>
      <c r="BA55" s="307">
        <v>2024</v>
      </c>
      <c r="BB55" s="307"/>
    </row>
    <row r="56" spans="27:54" ht="18">
      <c r="AA56" s="136" t="s">
        <v>195</v>
      </c>
      <c r="AB56" s="136" t="s">
        <v>218</v>
      </c>
      <c r="AC56" s="136" t="s">
        <v>195</v>
      </c>
      <c r="AD56" s="136" t="s">
        <v>218</v>
      </c>
      <c r="AE56" s="136" t="s">
        <v>195</v>
      </c>
      <c r="AF56" s="136" t="s">
        <v>218</v>
      </c>
      <c r="AG56" s="136" t="s">
        <v>195</v>
      </c>
      <c r="AH56" s="136" t="s">
        <v>218</v>
      </c>
      <c r="AI56" s="136" t="s">
        <v>195</v>
      </c>
      <c r="AJ56" s="136" t="s">
        <v>218</v>
      </c>
      <c r="AK56" s="136" t="s">
        <v>195</v>
      </c>
      <c r="AL56" s="136" t="s">
        <v>218</v>
      </c>
      <c r="AM56" s="136" t="s">
        <v>195</v>
      </c>
      <c r="AN56" s="136" t="s">
        <v>218</v>
      </c>
      <c r="AO56" s="136" t="s">
        <v>195</v>
      </c>
      <c r="AP56" s="136" t="s">
        <v>218</v>
      </c>
      <c r="AQ56" s="136" t="s">
        <v>195</v>
      </c>
      <c r="AR56" s="136" t="s">
        <v>218</v>
      </c>
      <c r="AY56" s="136" t="s">
        <v>195</v>
      </c>
      <c r="AZ56" s="136" t="s">
        <v>218</v>
      </c>
      <c r="BA56" s="136" t="s">
        <v>195</v>
      </c>
      <c r="BB56" s="136" t="s">
        <v>218</v>
      </c>
    </row>
    <row r="57" spans="27:54" ht="18">
      <c r="AA57" s="136" t="s">
        <v>196</v>
      </c>
      <c r="AB57">
        <v>65.5</v>
      </c>
      <c r="AC57" s="136" t="s">
        <v>196</v>
      </c>
      <c r="AD57">
        <v>74</v>
      </c>
      <c r="AE57" s="136" t="s">
        <v>196</v>
      </c>
      <c r="AF57">
        <v>77.8</v>
      </c>
      <c r="AG57" s="136" t="s">
        <v>196</v>
      </c>
      <c r="AH57">
        <v>76.5</v>
      </c>
      <c r="AI57" s="136" t="s">
        <v>203</v>
      </c>
      <c r="AJ57">
        <v>73.8</v>
      </c>
      <c r="AK57" s="136" t="s">
        <v>203</v>
      </c>
      <c r="AL57">
        <v>75.900000000000006</v>
      </c>
      <c r="AM57" s="136" t="s">
        <v>203</v>
      </c>
      <c r="AN57">
        <v>79.7</v>
      </c>
      <c r="AO57" s="136" t="s">
        <v>203</v>
      </c>
      <c r="AP57">
        <v>79.5</v>
      </c>
      <c r="AQ57" s="136" t="s">
        <v>203</v>
      </c>
      <c r="AR57">
        <v>81.900000000000006</v>
      </c>
      <c r="AY57" s="136" t="s">
        <v>196</v>
      </c>
      <c r="AZ57">
        <v>72.7</v>
      </c>
      <c r="BA57" s="136" t="s">
        <v>196</v>
      </c>
      <c r="BB57">
        <v>75.3</v>
      </c>
    </row>
    <row r="58" spans="27:54" ht="18">
      <c r="AA58" s="136" t="s">
        <v>197</v>
      </c>
      <c r="AB58">
        <v>65.3</v>
      </c>
      <c r="AC58" s="136" t="s">
        <v>197</v>
      </c>
      <c r="AD58">
        <v>68.400000000000006</v>
      </c>
      <c r="AE58" s="136" t="s">
        <v>197</v>
      </c>
      <c r="AF58">
        <v>71.8</v>
      </c>
      <c r="AG58" s="136" t="s">
        <v>203</v>
      </c>
      <c r="AH58">
        <v>62.8</v>
      </c>
      <c r="AI58" s="136" t="s">
        <v>196</v>
      </c>
      <c r="AJ58">
        <v>69.900000000000006</v>
      </c>
      <c r="AK58" t="s">
        <v>204</v>
      </c>
      <c r="AL58">
        <v>72.5</v>
      </c>
      <c r="AM58" t="s">
        <v>204</v>
      </c>
      <c r="AN58">
        <v>73.099999999999994</v>
      </c>
      <c r="AO58" s="136" t="s">
        <v>196</v>
      </c>
      <c r="AP58">
        <v>70.099999999999994</v>
      </c>
      <c r="AQ58" s="136" t="s">
        <v>196</v>
      </c>
      <c r="AR58">
        <v>76.599999999999994</v>
      </c>
      <c r="AY58" s="136" t="s">
        <v>203</v>
      </c>
      <c r="AZ58">
        <v>52.2</v>
      </c>
      <c r="BA58" s="136" t="s">
        <v>203</v>
      </c>
      <c r="BB58">
        <v>54</v>
      </c>
    </row>
    <row r="59" spans="27:54" ht="18">
      <c r="AA59" s="189" t="s">
        <v>217</v>
      </c>
      <c r="AB59">
        <v>49.9</v>
      </c>
      <c r="AC59" s="189" t="s">
        <v>217</v>
      </c>
      <c r="AD59">
        <v>54.8</v>
      </c>
      <c r="AE59" s="189" t="s">
        <v>217</v>
      </c>
      <c r="AF59">
        <v>56.6</v>
      </c>
      <c r="AG59" s="189" t="s">
        <v>198</v>
      </c>
      <c r="AH59">
        <v>54.9</v>
      </c>
      <c r="AI59" t="s">
        <v>204</v>
      </c>
      <c r="AJ59">
        <v>69.599999999999994</v>
      </c>
      <c r="AK59" s="136" t="s">
        <v>196</v>
      </c>
      <c r="AL59">
        <v>67.5</v>
      </c>
      <c r="AM59" s="136" t="s">
        <v>196</v>
      </c>
      <c r="AN59">
        <v>70.5</v>
      </c>
      <c r="AO59" t="s">
        <v>206</v>
      </c>
      <c r="AP59">
        <v>49</v>
      </c>
      <c r="AQ59" t="s">
        <v>206</v>
      </c>
      <c r="AR59">
        <v>50.8</v>
      </c>
      <c r="AY59" t="s">
        <v>206</v>
      </c>
      <c r="AZ59">
        <v>36.9</v>
      </c>
      <c r="BA59" s="136" t="s">
        <v>207</v>
      </c>
      <c r="BB59">
        <v>42.5</v>
      </c>
    </row>
    <row r="60" spans="27:54" ht="18">
      <c r="AA60" s="136" t="s">
        <v>199</v>
      </c>
      <c r="AB60">
        <v>36.6</v>
      </c>
      <c r="AC60" s="136" t="s">
        <v>199</v>
      </c>
      <c r="AD60">
        <v>36.4</v>
      </c>
      <c r="AE60" s="136" t="s">
        <v>199</v>
      </c>
      <c r="AF60">
        <v>43</v>
      </c>
      <c r="AG60" t="s">
        <v>204</v>
      </c>
      <c r="AH60">
        <v>50.2</v>
      </c>
      <c r="AI60" s="189" t="s">
        <v>217</v>
      </c>
      <c r="AJ60">
        <v>58.8</v>
      </c>
      <c r="AK60" s="189" t="s">
        <v>217</v>
      </c>
      <c r="AL60">
        <v>56.9</v>
      </c>
      <c r="AM60" s="189" t="s">
        <v>217</v>
      </c>
      <c r="AN60">
        <v>60.5</v>
      </c>
      <c r="AO60" s="136" t="s">
        <v>207</v>
      </c>
      <c r="AP60">
        <v>35.799999999999997</v>
      </c>
      <c r="AQ60" s="136" t="s">
        <v>207</v>
      </c>
      <c r="AR60">
        <v>38.5</v>
      </c>
      <c r="AY60" s="136" t="s">
        <v>207</v>
      </c>
      <c r="AZ60">
        <v>36</v>
      </c>
      <c r="BA60" s="189" t="s">
        <v>217</v>
      </c>
      <c r="BB60">
        <v>40.9</v>
      </c>
    </row>
    <row r="61" spans="27:54" ht="18">
      <c r="AA61" s="136" t="s">
        <v>200</v>
      </c>
      <c r="AB61">
        <v>29.8</v>
      </c>
      <c r="AC61" s="136" t="s">
        <v>200</v>
      </c>
      <c r="AD61">
        <v>30.4</v>
      </c>
      <c r="AE61" s="136" t="s">
        <v>214</v>
      </c>
      <c r="AF61">
        <v>32.1</v>
      </c>
      <c r="AG61" s="136" t="s">
        <v>199</v>
      </c>
      <c r="AH61">
        <v>44.5</v>
      </c>
      <c r="AI61" s="136" t="s">
        <v>199</v>
      </c>
      <c r="AJ61">
        <v>49.1</v>
      </c>
      <c r="AK61" s="136" t="s">
        <v>199</v>
      </c>
      <c r="AL61">
        <v>45.3</v>
      </c>
      <c r="AM61" s="136" t="s">
        <v>199</v>
      </c>
      <c r="AN61">
        <v>44.4</v>
      </c>
      <c r="AO61" s="189" t="s">
        <v>217</v>
      </c>
      <c r="AP61">
        <v>32.200000000000003</v>
      </c>
      <c r="AQ61" s="189" t="s">
        <v>217</v>
      </c>
      <c r="AR61">
        <v>37.1</v>
      </c>
      <c r="AY61" s="189" t="s">
        <v>217</v>
      </c>
      <c r="AZ61">
        <v>34.1</v>
      </c>
      <c r="BA61" t="s">
        <v>206</v>
      </c>
      <c r="BB61">
        <v>35</v>
      </c>
    </row>
    <row r="62" spans="27:54" ht="18">
      <c r="AA62" s="136" t="s">
        <v>214</v>
      </c>
      <c r="AB62">
        <v>27.3</v>
      </c>
      <c r="AC62" s="136" t="s">
        <v>214</v>
      </c>
      <c r="AD62">
        <v>25.6</v>
      </c>
      <c r="AE62" s="136" t="s">
        <v>200</v>
      </c>
      <c r="AF62">
        <v>29.3</v>
      </c>
      <c r="AG62" s="136" t="s">
        <v>213</v>
      </c>
      <c r="AH62">
        <v>36.700000000000003</v>
      </c>
      <c r="AI62" s="136" t="s">
        <v>212</v>
      </c>
      <c r="AJ62">
        <v>40.700000000000003</v>
      </c>
      <c r="AK62" s="136" t="s">
        <v>212</v>
      </c>
      <c r="AL62">
        <v>30.5</v>
      </c>
      <c r="AM62" s="136" t="s">
        <v>212</v>
      </c>
      <c r="AN62">
        <v>27.7</v>
      </c>
      <c r="AO62" t="s">
        <v>208</v>
      </c>
      <c r="AP62">
        <v>25.2</v>
      </c>
      <c r="AQ62" t="s">
        <v>208</v>
      </c>
      <c r="AR62">
        <v>25</v>
      </c>
      <c r="AY62" t="s">
        <v>208</v>
      </c>
      <c r="AZ62">
        <v>28.2</v>
      </c>
      <c r="BA62" t="s">
        <v>208</v>
      </c>
      <c r="BB62">
        <v>29.4</v>
      </c>
    </row>
    <row r="63" spans="27:54" ht="18">
      <c r="AA63" s="136" t="s">
        <v>201</v>
      </c>
      <c r="AB63">
        <v>14.1</v>
      </c>
      <c r="AC63" s="136" t="s">
        <v>201</v>
      </c>
      <c r="AD63">
        <v>15.6</v>
      </c>
      <c r="AE63" s="136" t="s">
        <v>201</v>
      </c>
      <c r="AF63">
        <v>13</v>
      </c>
      <c r="AG63" s="136" t="s">
        <v>200</v>
      </c>
      <c r="AH63">
        <v>26.1</v>
      </c>
      <c r="AI63" s="136" t="s">
        <v>200</v>
      </c>
      <c r="AJ63">
        <v>24.8</v>
      </c>
      <c r="AK63" s="136" t="s">
        <v>200</v>
      </c>
      <c r="AL63">
        <v>16</v>
      </c>
      <c r="AM63" s="136" t="s">
        <v>205</v>
      </c>
      <c r="AN63">
        <v>14.3</v>
      </c>
      <c r="AO63" s="189" t="s">
        <v>209</v>
      </c>
      <c r="AP63">
        <v>22.5</v>
      </c>
      <c r="AQ63" s="189" t="s">
        <v>209</v>
      </c>
      <c r="AR63">
        <v>22.2</v>
      </c>
      <c r="AY63" s="189" t="s">
        <v>209</v>
      </c>
      <c r="AZ63">
        <v>15.9</v>
      </c>
      <c r="BA63" s="189" t="s">
        <v>209</v>
      </c>
      <c r="BB63">
        <v>15.6</v>
      </c>
    </row>
    <row r="64" spans="27:54" ht="18">
      <c r="AA64" s="136" t="s">
        <v>202</v>
      </c>
      <c r="AB64">
        <v>8.6</v>
      </c>
      <c r="AC64" s="136" t="s">
        <v>202</v>
      </c>
      <c r="AD64">
        <v>11.2</v>
      </c>
      <c r="AE64" s="136" t="s">
        <v>202</v>
      </c>
      <c r="AF64">
        <v>10.5</v>
      </c>
      <c r="AG64" s="136" t="s">
        <v>205</v>
      </c>
      <c r="AH64">
        <v>13.7</v>
      </c>
      <c r="AI64" s="136" t="s">
        <v>205</v>
      </c>
      <c r="AJ64">
        <v>14.3</v>
      </c>
      <c r="AK64" s="136" t="s">
        <v>205</v>
      </c>
      <c r="AL64">
        <v>13.9</v>
      </c>
      <c r="AM64" s="136" t="s">
        <v>200</v>
      </c>
      <c r="AN64">
        <v>13.7</v>
      </c>
      <c r="AO64" s="136" t="s">
        <v>215</v>
      </c>
      <c r="AP64">
        <v>18</v>
      </c>
      <c r="AQ64" s="136" t="s">
        <v>215</v>
      </c>
      <c r="AR64">
        <v>14.7</v>
      </c>
      <c r="AY64" s="136" t="s">
        <v>210</v>
      </c>
      <c r="AZ64">
        <v>120</v>
      </c>
      <c r="BA64" s="136" t="s">
        <v>210</v>
      </c>
      <c r="BB64">
        <v>13.2</v>
      </c>
    </row>
    <row r="65" spans="1:54" ht="18">
      <c r="AO65" s="136" t="s">
        <v>210</v>
      </c>
      <c r="AP65">
        <v>13.1</v>
      </c>
      <c r="AQ65" s="136" t="s">
        <v>210</v>
      </c>
      <c r="AR65">
        <v>12.8</v>
      </c>
      <c r="AY65" s="136" t="s">
        <v>215</v>
      </c>
      <c r="AZ65">
        <v>10.7</v>
      </c>
      <c r="BA65" s="136" t="s">
        <v>215</v>
      </c>
      <c r="BB65">
        <v>7.9</v>
      </c>
    </row>
    <row r="66" spans="1:54" ht="18">
      <c r="AO66" s="136" t="s">
        <v>211</v>
      </c>
      <c r="AP66">
        <v>6.5</v>
      </c>
      <c r="AQ66" s="136" t="s">
        <v>216</v>
      </c>
      <c r="AR66">
        <v>8.4</v>
      </c>
      <c r="AY66" s="136" t="s">
        <v>216</v>
      </c>
      <c r="AZ66">
        <v>5.5</v>
      </c>
      <c r="BA66" s="136" t="s">
        <v>216</v>
      </c>
      <c r="BB66">
        <v>6.2</v>
      </c>
    </row>
    <row r="70" spans="1:54">
      <c r="A70">
        <v>2017</v>
      </c>
      <c r="K70">
        <v>2018</v>
      </c>
      <c r="T70">
        <v>2019</v>
      </c>
    </row>
    <row r="120" spans="1:12">
      <c r="A120">
        <v>2023</v>
      </c>
    </row>
    <row r="121" spans="1:12">
      <c r="L121">
        <v>2024</v>
      </c>
    </row>
  </sheetData>
  <mergeCells count="31">
    <mergeCell ref="AY55:AZ55"/>
    <mergeCell ref="BA55:BB55"/>
    <mergeCell ref="AM55:AN55"/>
    <mergeCell ref="AO55:AP55"/>
    <mergeCell ref="AQ55:AR55"/>
    <mergeCell ref="AS55:AT55"/>
    <mergeCell ref="AU55:AV55"/>
    <mergeCell ref="AW55:AX55"/>
    <mergeCell ref="AK55:AL55"/>
    <mergeCell ref="Y25:Z25"/>
    <mergeCell ref="AA25:AB25"/>
    <mergeCell ref="AC25:AD25"/>
    <mergeCell ref="Y37:Z37"/>
    <mergeCell ref="AA37:AB37"/>
    <mergeCell ref="AC37:AD37"/>
    <mergeCell ref="AA55:AB55"/>
    <mergeCell ref="AC55:AD55"/>
    <mergeCell ref="AE55:AF55"/>
    <mergeCell ref="AG55:AH55"/>
    <mergeCell ref="AI55:AJ55"/>
    <mergeCell ref="AI5:AJ5"/>
    <mergeCell ref="AK5:AL5"/>
    <mergeCell ref="AM5:AN5"/>
    <mergeCell ref="Y15:Z15"/>
    <mergeCell ref="AA15:AB15"/>
    <mergeCell ref="AC15:AD15"/>
    <mergeCell ref="Y5:Z5"/>
    <mergeCell ref="AA5:AB5"/>
    <mergeCell ref="AC5:AD5"/>
    <mergeCell ref="AE5:AF5"/>
    <mergeCell ref="AG5:AH5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6489-33A9-4236-847D-3F834E8EB5B9}">
  <dimension ref="A1:S62"/>
  <sheetViews>
    <sheetView zoomScaleNormal="100" workbookViewId="0">
      <selection sqref="A1:O25"/>
    </sheetView>
  </sheetViews>
  <sheetFormatPr defaultRowHeight="14"/>
  <cols>
    <col min="1" max="1" width="32.75" bestFit="1" customWidth="1"/>
    <col min="18" max="18" width="29.75" bestFit="1" customWidth="1"/>
  </cols>
  <sheetData>
    <row r="1" spans="1:19" ht="17.5">
      <c r="A1" s="222"/>
      <c r="B1" s="222">
        <v>2011</v>
      </c>
      <c r="C1" s="222">
        <v>2012</v>
      </c>
      <c r="D1" s="222">
        <v>2013</v>
      </c>
      <c r="E1" s="222">
        <v>2014</v>
      </c>
      <c r="F1" s="222">
        <v>2015</v>
      </c>
      <c r="G1" s="222">
        <v>2016</v>
      </c>
      <c r="H1" s="222">
        <v>2017</v>
      </c>
      <c r="I1" s="222">
        <v>2018</v>
      </c>
      <c r="J1" s="222">
        <v>2019</v>
      </c>
      <c r="K1" s="222">
        <v>2020</v>
      </c>
      <c r="L1" s="222">
        <v>2021</v>
      </c>
      <c r="M1" s="222">
        <v>2022</v>
      </c>
      <c r="N1" s="222">
        <v>2023</v>
      </c>
      <c r="O1" s="222">
        <v>2024</v>
      </c>
    </row>
    <row r="2" spans="1:19" ht="20">
      <c r="A2" s="227" t="s">
        <v>222</v>
      </c>
      <c r="B2" s="226">
        <v>93.256020365082705</v>
      </c>
      <c r="C2" s="226">
        <v>93.598939606387177</v>
      </c>
      <c r="D2" s="226">
        <v>96.900226165266673</v>
      </c>
      <c r="E2" s="226">
        <v>78.246256360405113</v>
      </c>
      <c r="F2" s="226">
        <v>95.628028377014502</v>
      </c>
      <c r="G2" s="226">
        <v>94.467713999781566</v>
      </c>
      <c r="H2" s="226">
        <v>94.021667537140431</v>
      </c>
      <c r="I2" s="226">
        <v>93.746499999999997</v>
      </c>
      <c r="J2" s="226">
        <v>94.733599999999996</v>
      </c>
      <c r="K2" s="225"/>
      <c r="L2" s="222"/>
      <c r="M2" s="222"/>
      <c r="N2" s="226">
        <v>96.040099999999995</v>
      </c>
      <c r="O2" s="226">
        <v>95.945499999999996</v>
      </c>
      <c r="R2" s="195"/>
      <c r="S2" s="197"/>
    </row>
    <row r="3" spans="1:19" ht="20">
      <c r="A3" s="227" t="s">
        <v>223</v>
      </c>
      <c r="B3" s="222"/>
      <c r="C3" s="225"/>
      <c r="D3" s="224"/>
      <c r="E3" s="226">
        <v>18.596755487491009</v>
      </c>
      <c r="F3" s="226">
        <v>32.367376026871916</v>
      </c>
      <c r="G3" s="226">
        <v>29.601836656158444</v>
      </c>
      <c r="H3" s="226">
        <v>33.381761576572266</v>
      </c>
      <c r="I3" s="226">
        <v>29.176400000000001</v>
      </c>
      <c r="J3" s="226">
        <v>28.428599999999999</v>
      </c>
      <c r="K3" s="225"/>
      <c r="L3" s="222"/>
      <c r="M3" s="222"/>
      <c r="N3" s="226">
        <v>33.284300000000002</v>
      </c>
      <c r="O3" s="226">
        <v>28.5974</v>
      </c>
      <c r="R3" s="193"/>
      <c r="S3" s="198"/>
    </row>
    <row r="4" spans="1:19" ht="20">
      <c r="A4" s="227" t="s">
        <v>224</v>
      </c>
      <c r="B4" s="226">
        <v>64.533574219523643</v>
      </c>
      <c r="C4" s="226">
        <v>67.60630660269473</v>
      </c>
      <c r="D4" s="226">
        <v>68.42670692736597</v>
      </c>
      <c r="E4" s="226">
        <v>36.330768209818771</v>
      </c>
      <c r="F4" s="226">
        <v>53.853995945898582</v>
      </c>
      <c r="G4" s="226">
        <v>53.39154481038063</v>
      </c>
      <c r="H4" s="226">
        <v>44.692185919471427</v>
      </c>
      <c r="I4" s="226">
        <v>42.133099999999999</v>
      </c>
      <c r="J4" s="226">
        <v>41.512999999999998</v>
      </c>
      <c r="K4" s="225"/>
      <c r="L4" s="222"/>
      <c r="M4" s="222"/>
      <c r="N4" s="226">
        <v>22.285399999999999</v>
      </c>
      <c r="O4" s="226">
        <v>25.6736</v>
      </c>
      <c r="R4" s="193"/>
      <c r="S4" s="198"/>
    </row>
    <row r="5" spans="1:19" ht="20">
      <c r="A5" s="227" t="s">
        <v>225</v>
      </c>
      <c r="B5" s="226">
        <v>51.548752199725392</v>
      </c>
      <c r="C5" s="226">
        <v>50.897687845814829</v>
      </c>
      <c r="D5" s="226">
        <v>41.6922779851377</v>
      </c>
      <c r="E5" s="226">
        <v>53.379586230687067</v>
      </c>
      <c r="F5" s="226">
        <v>61.391430463863749</v>
      </c>
      <c r="G5" s="226">
        <v>55.369489617217639</v>
      </c>
      <c r="H5" s="226">
        <v>49.750877306199193</v>
      </c>
      <c r="I5" s="226">
        <v>46.249600000000001</v>
      </c>
      <c r="J5" s="226">
        <v>40.419600000000003</v>
      </c>
      <c r="K5" s="225"/>
      <c r="L5" s="222"/>
      <c r="M5" s="222"/>
      <c r="N5" s="226">
        <v>26.1449</v>
      </c>
      <c r="O5" s="226">
        <v>27.6435</v>
      </c>
      <c r="R5" s="193"/>
      <c r="S5" s="198"/>
    </row>
    <row r="6" spans="1:19" ht="20">
      <c r="A6" s="227" t="s">
        <v>226</v>
      </c>
      <c r="B6" s="226">
        <v>57.768757746705347</v>
      </c>
      <c r="C6" s="226">
        <v>60.54614651427346</v>
      </c>
      <c r="D6" s="226">
        <v>56.60650094643934</v>
      </c>
      <c r="E6" s="226">
        <v>66.328247349034442</v>
      </c>
      <c r="F6" s="226">
        <v>82.10760754873732</v>
      </c>
      <c r="G6" s="226">
        <v>82.237754488872937</v>
      </c>
      <c r="H6" s="226">
        <v>81.209905664145595</v>
      </c>
      <c r="I6" s="226">
        <v>80.275999999999996</v>
      </c>
      <c r="J6" s="226">
        <v>77.989199999999997</v>
      </c>
      <c r="K6" s="225"/>
      <c r="L6" s="222"/>
      <c r="M6" s="222"/>
      <c r="N6" s="226">
        <v>73.7166</v>
      </c>
      <c r="O6" s="226">
        <v>77.531099999999995</v>
      </c>
      <c r="R6" s="193"/>
      <c r="S6" s="198"/>
    </row>
    <row r="7" spans="1:19" ht="20">
      <c r="A7" s="227" t="s">
        <v>227</v>
      </c>
      <c r="B7" s="226">
        <v>57.709814804666529</v>
      </c>
      <c r="C7" s="226">
        <v>60.544982337203649</v>
      </c>
      <c r="D7" s="226">
        <v>66.01152670334568</v>
      </c>
      <c r="E7" s="226">
        <v>52.370545200462104</v>
      </c>
      <c r="F7" s="226">
        <v>83.350412030303943</v>
      </c>
      <c r="G7" s="226">
        <v>80.498535286918752</v>
      </c>
      <c r="H7" s="226">
        <v>84.373296230548917</v>
      </c>
      <c r="I7" s="226">
        <v>84.232799999999997</v>
      </c>
      <c r="J7" s="226">
        <v>84.469099999999997</v>
      </c>
      <c r="K7" s="225"/>
      <c r="L7" s="222"/>
      <c r="M7" s="222"/>
      <c r="N7" s="226">
        <v>79.932500000000005</v>
      </c>
      <c r="O7" s="226">
        <v>83.047200000000004</v>
      </c>
      <c r="R7" s="193"/>
      <c r="S7" s="198"/>
    </row>
    <row r="8" spans="1:19" ht="20">
      <c r="A8" s="227" t="s">
        <v>228</v>
      </c>
      <c r="B8" s="226">
        <v>78.967066807741631</v>
      </c>
      <c r="C8" s="226">
        <v>84.399602031910163</v>
      </c>
      <c r="D8" s="226">
        <v>87.916229441600478</v>
      </c>
      <c r="E8" s="226">
        <v>76.910543930675658</v>
      </c>
      <c r="F8" s="226">
        <v>94.483442845872176</v>
      </c>
      <c r="G8" s="226">
        <v>90.656731604742973</v>
      </c>
      <c r="H8" s="226">
        <v>93.423452957520936</v>
      </c>
      <c r="I8" s="226">
        <v>93.265299999999996</v>
      </c>
      <c r="J8" s="226">
        <v>92.733999999999995</v>
      </c>
      <c r="K8" s="225"/>
      <c r="L8" s="222"/>
      <c r="M8" s="222"/>
      <c r="N8" s="226">
        <v>88.110600000000005</v>
      </c>
      <c r="O8" s="226">
        <v>86.992699999999999</v>
      </c>
      <c r="R8" s="193"/>
      <c r="S8" s="198"/>
    </row>
    <row r="9" spans="1:19" ht="20">
      <c r="A9" s="227" t="s">
        <v>229</v>
      </c>
      <c r="B9" s="226">
        <v>15.767635580952129</v>
      </c>
      <c r="C9" s="226">
        <v>12.365346502867927</v>
      </c>
      <c r="D9" s="226">
        <v>10.292895613730247</v>
      </c>
      <c r="E9" s="226">
        <v>10.882669572263456</v>
      </c>
      <c r="F9" s="226">
        <v>16.865848296668755</v>
      </c>
      <c r="G9" s="226">
        <v>15.473244600787906</v>
      </c>
      <c r="H9" s="226">
        <v>17.094895025373237</v>
      </c>
      <c r="I9" s="226">
        <v>26.1432</v>
      </c>
      <c r="J9" s="226">
        <v>26.420300000000001</v>
      </c>
      <c r="K9" s="225"/>
      <c r="L9" s="222"/>
      <c r="M9" s="222"/>
      <c r="N9" s="226">
        <v>33.2941</v>
      </c>
      <c r="O9" s="226">
        <v>28.530899999999999</v>
      </c>
      <c r="R9" s="193"/>
      <c r="S9" s="198"/>
    </row>
    <row r="10" spans="1:19" ht="20">
      <c r="A10" s="227" t="s">
        <v>230</v>
      </c>
      <c r="B10" s="226">
        <v>20.927338291828395</v>
      </c>
      <c r="C10" s="226">
        <v>19.278475437866231</v>
      </c>
      <c r="D10" s="226">
        <v>14.804242126747551</v>
      </c>
      <c r="E10" s="226">
        <v>20.690791154260907</v>
      </c>
      <c r="F10" s="226">
        <v>28.752787793281808</v>
      </c>
      <c r="G10" s="226">
        <v>26.646847653082872</v>
      </c>
      <c r="H10" s="226">
        <v>26.808755200400576</v>
      </c>
      <c r="I10" s="226">
        <v>24.775600000000001</v>
      </c>
      <c r="J10" s="226">
        <v>30.170200000000001</v>
      </c>
      <c r="K10" s="225"/>
      <c r="L10" s="222"/>
      <c r="M10" s="222"/>
      <c r="N10" s="226">
        <v>30.698499999999999</v>
      </c>
      <c r="O10" s="226">
        <v>29.903400000000001</v>
      </c>
    </row>
    <row r="11" spans="1:19" ht="20">
      <c r="A11" s="227" t="s">
        <v>231</v>
      </c>
      <c r="B11" s="226">
        <v>5.0182001176353603</v>
      </c>
      <c r="C11" s="226">
        <v>3.1748513293885514</v>
      </c>
      <c r="D11" s="226">
        <v>1.296351131571192</v>
      </c>
      <c r="E11" s="226">
        <v>5.0663896080520789</v>
      </c>
      <c r="F11" s="226">
        <v>2.5779559945637942</v>
      </c>
      <c r="G11" s="226">
        <v>3.0625338111308977</v>
      </c>
      <c r="H11" s="226">
        <v>3.0486735856029004</v>
      </c>
      <c r="I11" s="226">
        <v>3.3356999999999997</v>
      </c>
      <c r="J11" s="226">
        <v>2.5255000000000001</v>
      </c>
      <c r="K11" s="225"/>
      <c r="L11" s="222"/>
      <c r="M11" s="222"/>
      <c r="N11" s="226">
        <v>0.24640000000000001</v>
      </c>
      <c r="O11" s="226">
        <v>1.7557</v>
      </c>
      <c r="R11" s="193"/>
      <c r="S11" s="198"/>
    </row>
    <row r="12" spans="1:19" ht="20">
      <c r="A12" s="227" t="s">
        <v>232</v>
      </c>
      <c r="B12" s="226">
        <v>1.3661006024299003</v>
      </c>
      <c r="C12" s="226">
        <v>0.75202346660117958</v>
      </c>
      <c r="D12" s="226">
        <v>0.55704646129333257</v>
      </c>
      <c r="E12" s="226">
        <v>0.78085884541954553</v>
      </c>
      <c r="F12" s="226">
        <v>0.58133304476897907</v>
      </c>
      <c r="G12" s="226">
        <v>0.31300814062522286</v>
      </c>
      <c r="H12" s="226">
        <v>0.9392240474457374</v>
      </c>
      <c r="I12" s="226">
        <v>0.84759999999999991</v>
      </c>
      <c r="J12" s="226">
        <v>0.55059999999999998</v>
      </c>
      <c r="K12" s="225"/>
      <c r="L12" s="222"/>
      <c r="M12" s="222"/>
      <c r="N12" s="226">
        <v>1.1547000000000001</v>
      </c>
      <c r="O12" s="226">
        <v>0.91949999999999998</v>
      </c>
      <c r="R12" s="193"/>
      <c r="S12" s="198"/>
    </row>
    <row r="13" spans="1:19" ht="20">
      <c r="A13" s="227" t="s">
        <v>233</v>
      </c>
      <c r="B13" s="226">
        <v>6.4585649958260865</v>
      </c>
      <c r="C13" s="226">
        <v>3.6539123907555306</v>
      </c>
      <c r="D13" s="226">
        <v>2.6252008173711694</v>
      </c>
      <c r="E13" s="226">
        <v>4.3086853320681584</v>
      </c>
      <c r="F13" s="226">
        <v>2.4575620043653865</v>
      </c>
      <c r="G13" s="226">
        <v>2.7124862803936218</v>
      </c>
      <c r="H13" s="226">
        <v>3.2910893605123448</v>
      </c>
      <c r="I13" s="226">
        <v>2.2281</v>
      </c>
      <c r="J13" s="226">
        <v>2.1471</v>
      </c>
      <c r="K13" s="225"/>
      <c r="L13" s="222"/>
      <c r="M13" s="222"/>
      <c r="N13" s="226">
        <v>8.9271999999999991</v>
      </c>
      <c r="O13" s="226">
        <v>5.2968999999999999</v>
      </c>
      <c r="R13" s="193"/>
      <c r="S13" s="198"/>
    </row>
    <row r="14" spans="1:19" ht="20">
      <c r="A14" s="227" t="s">
        <v>234</v>
      </c>
      <c r="B14" s="226">
        <v>1.8563603659882535</v>
      </c>
      <c r="C14" s="226">
        <v>1.0751771644080457</v>
      </c>
      <c r="D14" s="226">
        <v>0.92635423473686906</v>
      </c>
      <c r="E14" s="226">
        <v>0.93609813250605145</v>
      </c>
      <c r="F14" s="226">
        <v>0.44608553439904119</v>
      </c>
      <c r="G14" s="226">
        <v>0.37614101546857842</v>
      </c>
      <c r="H14" s="226">
        <v>0.46919458996937835</v>
      </c>
      <c r="I14" s="226">
        <v>0.22390000000000002</v>
      </c>
      <c r="J14" s="226">
        <v>0.38450000000000001</v>
      </c>
      <c r="K14" s="225"/>
      <c r="L14" s="222"/>
      <c r="M14" s="222"/>
      <c r="N14" s="226">
        <v>1.3819999999999999</v>
      </c>
      <c r="O14" s="226">
        <v>0.58720000000000006</v>
      </c>
      <c r="R14" s="193"/>
      <c r="S14" s="198"/>
    </row>
    <row r="15" spans="1:19" ht="20">
      <c r="A15" s="227" t="s">
        <v>235</v>
      </c>
      <c r="B15" s="226">
        <v>5.5251385204356875</v>
      </c>
      <c r="C15" s="226">
        <v>4.7638119868896194</v>
      </c>
      <c r="D15" s="226">
        <v>4.3194705632261075</v>
      </c>
      <c r="E15" s="226">
        <v>5.4318469704853802</v>
      </c>
      <c r="F15" s="226">
        <v>3.4647322092478348</v>
      </c>
      <c r="G15" s="226">
        <v>4.4238746602720118</v>
      </c>
      <c r="H15" s="226">
        <v>5.4828590409089228</v>
      </c>
      <c r="I15" s="226">
        <v>3.9121000000000001</v>
      </c>
      <c r="J15" s="226">
        <v>3.37</v>
      </c>
      <c r="K15" s="225"/>
      <c r="L15" s="222"/>
      <c r="M15" s="222"/>
      <c r="N15" s="226">
        <v>5.7572999999999999</v>
      </c>
      <c r="O15" s="226">
        <v>5.6891999999999996</v>
      </c>
      <c r="R15" s="193"/>
      <c r="S15" s="198"/>
    </row>
    <row r="16" spans="1:19" ht="20">
      <c r="A16" s="227" t="s">
        <v>236</v>
      </c>
      <c r="B16" s="226">
        <v>7.8605015128162297</v>
      </c>
      <c r="C16" s="226">
        <v>6.1715964483153796</v>
      </c>
      <c r="D16" s="226">
        <v>7.336677084637798</v>
      </c>
      <c r="E16" s="226">
        <v>14.603404254349392</v>
      </c>
      <c r="F16" s="226">
        <v>8.4327809401016331</v>
      </c>
      <c r="G16" s="226">
        <v>9.4524030921187432</v>
      </c>
      <c r="H16" s="226">
        <v>10.466306725233315</v>
      </c>
      <c r="I16" s="226">
        <v>10.160600000000001</v>
      </c>
      <c r="J16" s="226">
        <v>10.0747</v>
      </c>
      <c r="K16" s="225"/>
      <c r="L16" s="222"/>
      <c r="M16" s="222"/>
      <c r="N16" s="226">
        <v>9.6766000000000005</v>
      </c>
      <c r="O16" s="226">
        <v>14.892799999999999</v>
      </c>
      <c r="R16" s="193"/>
      <c r="S16" s="198"/>
    </row>
    <row r="17" spans="1:19" ht="20">
      <c r="A17" s="227" t="s">
        <v>237</v>
      </c>
      <c r="B17" s="226">
        <v>3.9042338787954747</v>
      </c>
      <c r="C17" s="226">
        <v>2.5767180970317631</v>
      </c>
      <c r="D17" s="226">
        <v>2.4875411197211483</v>
      </c>
      <c r="E17" s="226">
        <v>7.1820508215291028</v>
      </c>
      <c r="F17" s="226">
        <v>4.511615408625298</v>
      </c>
      <c r="G17" s="226">
        <v>4.6842635028929402</v>
      </c>
      <c r="H17" s="226">
        <v>5.5155936249124489</v>
      </c>
      <c r="I17" s="226">
        <v>4.3477000000000006</v>
      </c>
      <c r="J17" s="226">
        <v>4.1025999999999998</v>
      </c>
      <c r="K17" s="225"/>
      <c r="L17" s="222"/>
      <c r="M17" s="222"/>
      <c r="N17" s="226">
        <v>10.1417</v>
      </c>
      <c r="O17" s="226">
        <v>9.4969000000000001</v>
      </c>
      <c r="R17" s="193"/>
      <c r="S17" s="198"/>
    </row>
    <row r="18" spans="1:19" ht="20">
      <c r="A18" s="227" t="s">
        <v>238</v>
      </c>
      <c r="B18" s="226">
        <v>15.595558315395481</v>
      </c>
      <c r="C18" s="226">
        <v>13.013527667762467</v>
      </c>
      <c r="D18" s="226">
        <v>12.795218715382234</v>
      </c>
      <c r="E18" s="226">
        <v>16.057722591428739</v>
      </c>
      <c r="F18" s="226">
        <v>16.71612474527511</v>
      </c>
      <c r="G18" s="226">
        <v>17.944365685963518</v>
      </c>
      <c r="H18" s="226">
        <v>20.92604524785996</v>
      </c>
      <c r="I18" s="226">
        <v>22.477699999999999</v>
      </c>
      <c r="J18" s="226">
        <v>27.783000000000001</v>
      </c>
      <c r="K18" s="225"/>
      <c r="L18" s="222"/>
      <c r="M18" s="222"/>
      <c r="N18" s="226">
        <v>23.8125</v>
      </c>
      <c r="O18" s="226">
        <v>20.0379</v>
      </c>
      <c r="R18" s="193"/>
      <c r="S18" s="198"/>
    </row>
    <row r="19" spans="1:19" ht="20">
      <c r="A19" s="227" t="s">
        <v>239</v>
      </c>
      <c r="B19" s="226">
        <v>14.50580454148348</v>
      </c>
      <c r="C19" s="226">
        <v>12.721516132250249</v>
      </c>
      <c r="D19" s="226">
        <v>12.614288093498082</v>
      </c>
      <c r="E19" s="226"/>
      <c r="F19" s="226">
        <v>10.593355430656246</v>
      </c>
      <c r="G19" s="226">
        <v>9.988736259060186</v>
      </c>
      <c r="H19" s="226">
        <v>13.19120828538434</v>
      </c>
      <c r="I19" s="226">
        <v>12.725800000000001</v>
      </c>
      <c r="J19" s="226">
        <v>11.7902</v>
      </c>
      <c r="K19" s="225"/>
      <c r="L19" s="222"/>
      <c r="M19" s="222"/>
      <c r="N19" s="226">
        <v>20.332100000000001</v>
      </c>
      <c r="O19" s="226">
        <v>18.392600000000002</v>
      </c>
    </row>
    <row r="20" spans="1:19" ht="20">
      <c r="A20" s="227" t="s">
        <v>240</v>
      </c>
      <c r="B20" s="222"/>
      <c r="C20" s="225"/>
      <c r="D20" s="224"/>
      <c r="E20" s="225"/>
      <c r="F20" s="226">
        <v>10.007829691883657</v>
      </c>
      <c r="G20" s="226">
        <v>10.78082985841581</v>
      </c>
      <c r="H20" s="226">
        <v>11.437390896171509</v>
      </c>
      <c r="I20" s="226">
        <v>10.070600000000001</v>
      </c>
      <c r="J20" s="226">
        <v>11.6579</v>
      </c>
      <c r="K20" s="225"/>
      <c r="L20" s="222"/>
      <c r="M20" s="222"/>
      <c r="N20" s="226">
        <v>19.016200000000001</v>
      </c>
      <c r="O20" s="226">
        <v>18.59</v>
      </c>
      <c r="R20" s="196"/>
      <c r="S20" s="198"/>
    </row>
    <row r="21" spans="1:19" ht="20">
      <c r="A21" s="227" t="s">
        <v>241</v>
      </c>
      <c r="B21" s="226">
        <v>2.6545929391685257</v>
      </c>
      <c r="C21" s="226">
        <v>2.0638907835482803</v>
      </c>
      <c r="D21" s="226">
        <v>1.3752974418357427</v>
      </c>
      <c r="E21" s="226">
        <v>1.3342101298746394</v>
      </c>
      <c r="F21" s="226">
        <v>0.54468954188341501</v>
      </c>
      <c r="G21" s="226">
        <v>0.45758571571955103</v>
      </c>
      <c r="H21" s="226">
        <v>0.57047012440430289</v>
      </c>
      <c r="I21" s="226">
        <v>0.54430000000000001</v>
      </c>
      <c r="J21" s="226">
        <v>0.64780000000000004</v>
      </c>
      <c r="K21" s="225"/>
      <c r="L21" s="222"/>
      <c r="M21" s="222"/>
      <c r="N21" s="226">
        <v>0.55549999999999999</v>
      </c>
      <c r="O21" s="226">
        <v>0.68410000000000004</v>
      </c>
      <c r="R21" s="194"/>
    </row>
    <row r="22" spans="1:19" ht="20">
      <c r="A22" s="223" t="s">
        <v>258</v>
      </c>
      <c r="B22" s="222"/>
      <c r="C22" s="222"/>
      <c r="D22" s="222"/>
      <c r="E22" s="226">
        <v>8.6675998631447424</v>
      </c>
      <c r="F22" s="222"/>
      <c r="G22" s="222"/>
      <c r="H22" s="222"/>
      <c r="I22" s="222"/>
      <c r="J22" s="222"/>
      <c r="K22" s="222"/>
      <c r="L22" s="222"/>
      <c r="M22" s="222"/>
      <c r="N22" s="222"/>
      <c r="O22" s="222"/>
    </row>
    <row r="23" spans="1:19" ht="20">
      <c r="A23" s="223" t="s">
        <v>247</v>
      </c>
      <c r="B23" s="226">
        <v>11.584785990994435</v>
      </c>
      <c r="C23" s="226">
        <v>6.7441690436539306</v>
      </c>
      <c r="D23" s="226">
        <v>6.476148188643795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</row>
    <row r="24" spans="1:19" ht="20">
      <c r="A24" s="223" t="s">
        <v>249</v>
      </c>
      <c r="B24" s="226">
        <v>7.3203655976539928</v>
      </c>
      <c r="C24" s="226">
        <v>5.3426524621148461</v>
      </c>
      <c r="D24" s="226">
        <v>4.9546885216831846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</row>
    <row r="25" spans="1:19" ht="20">
      <c r="A25" s="227" t="s">
        <v>257</v>
      </c>
      <c r="B25" s="222"/>
      <c r="C25" s="225"/>
      <c r="D25" s="224"/>
      <c r="E25" s="226">
        <v>1.9756798057369376</v>
      </c>
      <c r="F25" s="226">
        <v>4.4885230967309848E-2</v>
      </c>
      <c r="G25" s="226">
        <v>0.50419161802552614</v>
      </c>
      <c r="H25" s="226">
        <v>0.21488080435113649</v>
      </c>
      <c r="I25" s="226">
        <v>0.17580000000000001</v>
      </c>
      <c r="J25" s="226">
        <v>9.4E-2</v>
      </c>
      <c r="K25" s="225"/>
      <c r="L25" s="222"/>
      <c r="M25" s="222"/>
      <c r="N25" s="226">
        <v>0</v>
      </c>
      <c r="O25" s="226">
        <v>0</v>
      </c>
    </row>
    <row r="41" spans="4:15">
      <c r="D41" s="209" t="s">
        <v>222</v>
      </c>
      <c r="E41" s="209"/>
      <c r="F41" s="210"/>
      <c r="G41" s="197">
        <v>93.598939606387177</v>
      </c>
      <c r="H41" s="211"/>
      <c r="I41" s="197">
        <v>93.256020365082705</v>
      </c>
      <c r="J41" s="210"/>
      <c r="K41" s="197"/>
      <c r="L41" s="210"/>
      <c r="M41" s="197"/>
      <c r="N41" s="210"/>
      <c r="O41" s="197">
        <v>96.900226165266673</v>
      </c>
    </row>
    <row r="42" spans="4:15">
      <c r="D42" s="213" t="s">
        <v>245</v>
      </c>
      <c r="E42" s="213"/>
      <c r="F42" s="199"/>
      <c r="G42" s="198">
        <v>67.60630660269473</v>
      </c>
      <c r="H42" s="200"/>
      <c r="I42" s="198">
        <v>64.533574219523643</v>
      </c>
      <c r="J42" s="199"/>
      <c r="K42" s="198"/>
      <c r="L42" s="199"/>
      <c r="M42" s="198"/>
      <c r="N42" s="199"/>
      <c r="O42" s="198">
        <v>68.42670692736597</v>
      </c>
    </row>
    <row r="43" spans="4:15">
      <c r="D43" s="213" t="s">
        <v>246</v>
      </c>
      <c r="E43" s="213"/>
      <c r="F43" s="199"/>
      <c r="G43" s="198">
        <v>50.897687845814829</v>
      </c>
      <c r="H43" s="200"/>
      <c r="I43" s="198">
        <v>51.548752199725392</v>
      </c>
      <c r="J43" s="199"/>
      <c r="K43" s="198"/>
      <c r="L43" s="199"/>
      <c r="M43" s="198"/>
      <c r="N43" s="199"/>
      <c r="O43" s="198">
        <v>41.6922779851377</v>
      </c>
    </row>
    <row r="44" spans="4:15">
      <c r="D44" s="213" t="s">
        <v>226</v>
      </c>
      <c r="E44" s="213"/>
      <c r="F44" s="199"/>
      <c r="G44" s="198">
        <v>60.54614651427346</v>
      </c>
      <c r="H44" s="200"/>
      <c r="I44" s="198">
        <v>57.768757746705347</v>
      </c>
      <c r="J44" s="199"/>
      <c r="K44" s="198"/>
      <c r="L44" s="199"/>
      <c r="M44" s="198"/>
      <c r="N44" s="199"/>
      <c r="O44" s="198">
        <v>56.60650094643934</v>
      </c>
    </row>
    <row r="45" spans="4:15">
      <c r="D45" s="213" t="s">
        <v>227</v>
      </c>
      <c r="E45" s="213"/>
      <c r="F45" s="199"/>
      <c r="G45" s="198">
        <v>60.544982337203649</v>
      </c>
      <c r="H45" s="200"/>
      <c r="I45" s="198">
        <v>57.709814804666529</v>
      </c>
      <c r="J45" s="199"/>
      <c r="K45" s="198"/>
      <c r="L45" s="199"/>
      <c r="M45" s="198"/>
      <c r="N45" s="199"/>
      <c r="O45" s="198">
        <v>66.01152670334568</v>
      </c>
    </row>
    <row r="46" spans="4:15">
      <c r="D46" s="213" t="s">
        <v>228</v>
      </c>
      <c r="E46" s="213"/>
      <c r="F46" s="199"/>
      <c r="G46" s="198">
        <v>84.399602031910163</v>
      </c>
      <c r="H46" s="200"/>
      <c r="I46" s="198">
        <v>78.967066807741631</v>
      </c>
      <c r="J46" s="199"/>
      <c r="K46" s="198"/>
      <c r="L46" s="199"/>
      <c r="M46" s="198"/>
      <c r="N46" s="199"/>
      <c r="O46" s="198">
        <v>87.916229441600478</v>
      </c>
    </row>
    <row r="47" spans="4:15">
      <c r="D47" s="213" t="s">
        <v>242</v>
      </c>
      <c r="E47" s="213"/>
      <c r="F47" s="199"/>
      <c r="G47" s="198">
        <v>12.365346502867927</v>
      </c>
      <c r="H47" s="200"/>
      <c r="I47" s="198">
        <v>15.767635580952129</v>
      </c>
      <c r="J47" s="199"/>
      <c r="K47" s="198"/>
      <c r="L47" s="199"/>
      <c r="M47" s="198"/>
      <c r="N47" s="199"/>
      <c r="O47" s="198">
        <v>10.292895613730247</v>
      </c>
    </row>
    <row r="48" spans="4:15">
      <c r="D48" s="213" t="s">
        <v>247</v>
      </c>
      <c r="E48" s="213"/>
      <c r="F48" s="199"/>
      <c r="G48" s="198">
        <v>6.7441690436539306</v>
      </c>
      <c r="H48" s="200"/>
      <c r="I48" s="198">
        <v>11.584785990994435</v>
      </c>
      <c r="J48" s="199"/>
      <c r="K48" s="198"/>
      <c r="L48" s="199"/>
      <c r="M48" s="198"/>
      <c r="N48" s="199"/>
      <c r="O48" s="198">
        <v>6.476148188643795</v>
      </c>
    </row>
    <row r="49" spans="4:15">
      <c r="D49" s="213" t="s">
        <v>248</v>
      </c>
      <c r="E49" s="213"/>
      <c r="F49" s="199"/>
      <c r="G49" s="198">
        <v>3.1748513293885514</v>
      </c>
      <c r="H49" s="200"/>
      <c r="I49" s="198">
        <v>5.0182001176353603</v>
      </c>
      <c r="J49" s="199"/>
      <c r="K49" s="198"/>
      <c r="L49" s="199"/>
      <c r="M49" s="198"/>
      <c r="N49" s="199"/>
      <c r="O49" s="198">
        <v>1.296351131571192</v>
      </c>
    </row>
    <row r="50" spans="4:15">
      <c r="D50" s="213" t="s">
        <v>244</v>
      </c>
      <c r="E50" s="213"/>
      <c r="F50" s="199"/>
      <c r="G50" s="198">
        <v>0.75202346660117958</v>
      </c>
      <c r="H50" s="200"/>
      <c r="I50" s="198">
        <v>1.3661006024299003</v>
      </c>
      <c r="J50" s="199"/>
      <c r="K50" s="198"/>
      <c r="L50" s="199"/>
      <c r="M50" s="198"/>
      <c r="N50" s="199"/>
      <c r="O50" s="198">
        <v>0.55704646129333257</v>
      </c>
    </row>
    <row r="51" spans="4:15">
      <c r="D51" s="213" t="s">
        <v>230</v>
      </c>
      <c r="E51" s="213"/>
      <c r="F51" s="199"/>
      <c r="G51" s="198">
        <v>19.278475437866231</v>
      </c>
      <c r="H51" s="200"/>
      <c r="I51" s="198">
        <v>20.927338291828395</v>
      </c>
      <c r="J51" s="199"/>
      <c r="K51" s="198"/>
      <c r="L51" s="199"/>
      <c r="M51" s="198"/>
      <c r="N51" s="199"/>
      <c r="O51" s="198">
        <v>14.804242126747551</v>
      </c>
    </row>
    <row r="52" spans="4:15">
      <c r="D52" s="213" t="s">
        <v>249</v>
      </c>
      <c r="E52" s="213"/>
      <c r="F52" s="199"/>
      <c r="G52" s="198">
        <v>5.3426524621148461</v>
      </c>
      <c r="H52" s="200"/>
      <c r="I52" s="198">
        <v>7.3203655976539928</v>
      </c>
      <c r="J52" s="199"/>
      <c r="K52" s="198"/>
      <c r="L52" s="199"/>
      <c r="M52" s="198"/>
      <c r="N52" s="199"/>
      <c r="O52" s="198">
        <v>4.9546885216831846</v>
      </c>
    </row>
    <row r="53" spans="4:15">
      <c r="D53" s="213" t="s">
        <v>250</v>
      </c>
      <c r="E53" s="213"/>
      <c r="F53" s="199"/>
      <c r="G53" s="198">
        <v>3.6539123907555306</v>
      </c>
      <c r="H53" s="200"/>
      <c r="I53" s="198">
        <v>6.4585649958260865</v>
      </c>
      <c r="J53" s="199"/>
      <c r="K53" s="198"/>
      <c r="L53" s="199"/>
      <c r="M53" s="198"/>
      <c r="N53" s="199"/>
      <c r="O53" s="198">
        <v>2.6252008173711694</v>
      </c>
    </row>
    <row r="54" spans="4:15">
      <c r="D54" s="213" t="s">
        <v>251</v>
      </c>
      <c r="E54" s="213"/>
      <c r="F54" s="199"/>
      <c r="G54" s="198">
        <v>1.0751771644080457</v>
      </c>
      <c r="H54" s="200"/>
      <c r="I54" s="198">
        <v>1.8563603659882535</v>
      </c>
      <c r="J54" s="199"/>
      <c r="K54" s="198"/>
      <c r="L54" s="199"/>
      <c r="M54" s="198"/>
      <c r="N54" s="199"/>
      <c r="O54" s="198">
        <v>0.92635423473686906</v>
      </c>
    </row>
    <row r="55" spans="4:15">
      <c r="D55" s="213" t="s">
        <v>252</v>
      </c>
      <c r="E55" s="213"/>
      <c r="F55" s="199"/>
      <c r="G55" s="198">
        <v>4.7638119868896194</v>
      </c>
      <c r="H55" s="200"/>
      <c r="I55" s="198">
        <v>5.5251385204356875</v>
      </c>
      <c r="J55" s="199"/>
      <c r="K55" s="198"/>
      <c r="L55" s="199"/>
      <c r="M55" s="198"/>
      <c r="N55" s="199"/>
      <c r="O55" s="198">
        <v>4.3194705632261075</v>
      </c>
    </row>
    <row r="56" spans="4:15">
      <c r="D56" s="213" t="s">
        <v>253</v>
      </c>
      <c r="E56" s="213"/>
      <c r="F56" s="199"/>
      <c r="G56" s="198">
        <v>6.1715964483153796</v>
      </c>
      <c r="H56" s="200"/>
      <c r="I56" s="198">
        <v>7.8605015128162297</v>
      </c>
      <c r="J56" s="199"/>
      <c r="K56" s="198"/>
      <c r="L56" s="199"/>
      <c r="M56" s="198"/>
      <c r="N56" s="199"/>
      <c r="O56" s="198">
        <v>7.336677084637798</v>
      </c>
    </row>
    <row r="57" spans="4:15">
      <c r="D57" s="213" t="s">
        <v>237</v>
      </c>
      <c r="E57" s="213"/>
      <c r="F57" s="199"/>
      <c r="G57" s="198">
        <v>2.5767180970317631</v>
      </c>
      <c r="H57" s="200"/>
      <c r="I57" s="198">
        <v>3.9042338787954747</v>
      </c>
      <c r="J57" s="199"/>
      <c r="K57" s="198"/>
      <c r="L57" s="199"/>
      <c r="M57" s="198"/>
      <c r="N57" s="199"/>
      <c r="O57" s="198">
        <v>2.4875411197211483</v>
      </c>
    </row>
    <row r="58" spans="4:15">
      <c r="D58" s="213" t="s">
        <v>238</v>
      </c>
      <c r="E58" s="213"/>
      <c r="F58" s="199"/>
      <c r="G58" s="198">
        <v>13.013527667762467</v>
      </c>
      <c r="H58" s="200"/>
      <c r="I58" s="198">
        <v>15.595558315395481</v>
      </c>
      <c r="J58" s="199"/>
      <c r="K58" s="198"/>
      <c r="L58" s="199"/>
      <c r="M58" s="198"/>
      <c r="N58" s="199"/>
      <c r="O58" s="198">
        <v>12.795218715382234</v>
      </c>
    </row>
    <row r="59" spans="4:15">
      <c r="D59" s="213" t="s">
        <v>254</v>
      </c>
      <c r="E59" s="213"/>
      <c r="F59" s="199"/>
      <c r="G59" s="198">
        <v>12.721516132250249</v>
      </c>
      <c r="H59" s="200"/>
      <c r="I59" s="198">
        <v>14.50580454148348</v>
      </c>
      <c r="J59" s="199"/>
      <c r="K59" s="198"/>
      <c r="L59" s="199"/>
      <c r="M59" s="198"/>
      <c r="N59" s="199"/>
      <c r="O59" s="198">
        <v>12.614288093498082</v>
      </c>
    </row>
    <row r="60" spans="4:15">
      <c r="D60" s="213" t="s">
        <v>255</v>
      </c>
      <c r="E60" s="213"/>
      <c r="F60" s="199"/>
      <c r="G60" s="198">
        <v>13.511738277242621</v>
      </c>
      <c r="H60" s="200"/>
      <c r="I60" s="198">
        <v>15.262573967352132</v>
      </c>
      <c r="J60" s="199"/>
      <c r="K60" s="198"/>
      <c r="L60" s="199"/>
      <c r="M60" s="198"/>
      <c r="N60" s="199"/>
      <c r="O60" s="198">
        <v>14.847976741559513</v>
      </c>
    </row>
    <row r="61" spans="4:15">
      <c r="D61" s="213" t="s">
        <v>256</v>
      </c>
      <c r="E61" s="213"/>
      <c r="F61" s="199"/>
      <c r="G61" s="198">
        <v>16.07480512975372</v>
      </c>
      <c r="H61" s="200"/>
      <c r="I61" s="198">
        <v>12.904999694752986</v>
      </c>
      <c r="J61" s="199"/>
      <c r="K61" s="198"/>
      <c r="L61" s="199"/>
      <c r="M61" s="198"/>
      <c r="N61" s="199"/>
      <c r="O61" s="198">
        <v>24.334193333262384</v>
      </c>
    </row>
    <row r="62" spans="4:15">
      <c r="D62" s="212" t="s">
        <v>243</v>
      </c>
      <c r="E62" s="213"/>
      <c r="F62" s="199"/>
      <c r="G62" s="198">
        <v>2.0638907835482803</v>
      </c>
      <c r="H62" s="200"/>
      <c r="I62" s="198">
        <v>2.6545929391685257</v>
      </c>
      <c r="J62" s="199"/>
      <c r="K62" s="198"/>
      <c r="L62" s="199"/>
      <c r="M62" s="198"/>
      <c r="N62" s="199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31B9-DCF8-4BC0-AF01-B5AEEE3B6E0D}">
  <dimension ref="D4:AH78"/>
  <sheetViews>
    <sheetView zoomScale="85" zoomScaleNormal="85" workbookViewId="0">
      <selection activeCell="M43" sqref="M43"/>
    </sheetView>
  </sheetViews>
  <sheetFormatPr defaultRowHeight="14"/>
  <cols>
    <col min="4" max="4" width="24.1640625" bestFit="1" customWidth="1"/>
    <col min="5" max="5" width="6.6640625" bestFit="1" customWidth="1"/>
    <col min="6" max="6" width="20.25" bestFit="1" customWidth="1"/>
    <col min="7" max="7" width="6.6640625" bestFit="1" customWidth="1"/>
    <col min="8" max="8" width="24.9140625" bestFit="1" customWidth="1"/>
    <col min="9" max="9" width="6.83203125" customWidth="1"/>
    <col min="10" max="10" width="20.25" bestFit="1" customWidth="1"/>
    <col min="11" max="11" width="7.1640625" bestFit="1" customWidth="1"/>
    <col min="12" max="12" width="9.33203125" customWidth="1"/>
    <col min="14" max="14" width="20.25" bestFit="1" customWidth="1"/>
    <col min="19" max="19" width="15.83203125" bestFit="1" customWidth="1"/>
    <col min="20" max="20" width="15.6640625" bestFit="1" customWidth="1"/>
  </cols>
  <sheetData>
    <row r="4" spans="4:29" ht="17.5">
      <c r="D4" s="215" t="s">
        <v>262</v>
      </c>
      <c r="E4" s="215"/>
      <c r="F4" s="215"/>
      <c r="G4" s="215"/>
    </row>
    <row r="5" spans="4:29" ht="17.5">
      <c r="D5" s="311">
        <v>2011</v>
      </c>
      <c r="E5" s="311"/>
      <c r="F5" s="311"/>
      <c r="G5" s="311"/>
      <c r="H5" s="312">
        <v>2012</v>
      </c>
      <c r="I5" s="312"/>
      <c r="J5" s="312"/>
      <c r="K5" s="312"/>
      <c r="L5" s="312">
        <v>2013</v>
      </c>
      <c r="M5" s="312"/>
      <c r="N5" s="312"/>
      <c r="O5" s="312"/>
    </row>
    <row r="6" spans="4:29" ht="17.5">
      <c r="D6" s="222" t="s">
        <v>259</v>
      </c>
      <c r="E6" s="222" t="s">
        <v>260</v>
      </c>
      <c r="F6" s="222" t="s">
        <v>265</v>
      </c>
      <c r="G6" s="222" t="s">
        <v>261</v>
      </c>
      <c r="H6" s="221" t="s">
        <v>259</v>
      </c>
      <c r="I6" s="220" t="s">
        <v>260</v>
      </c>
      <c r="J6" s="221" t="s">
        <v>265</v>
      </c>
      <c r="K6" s="220" t="s">
        <v>261</v>
      </c>
      <c r="L6" s="221" t="s">
        <v>259</v>
      </c>
      <c r="M6" s="220" t="s">
        <v>260</v>
      </c>
      <c r="N6" s="221" t="s">
        <v>265</v>
      </c>
      <c r="O6" s="220" t="s">
        <v>261</v>
      </c>
    </row>
    <row r="7" spans="4:29" ht="17.5">
      <c r="D7" s="221" t="s">
        <v>264</v>
      </c>
      <c r="E7" s="220">
        <v>64.282030526534712</v>
      </c>
      <c r="F7" s="221" t="s">
        <v>222</v>
      </c>
      <c r="G7" s="220">
        <v>53.315402251548726</v>
      </c>
      <c r="H7" s="222" t="s">
        <v>230</v>
      </c>
      <c r="I7" s="220">
        <v>70.545338101345564</v>
      </c>
      <c r="J7" s="214" t="s">
        <v>268</v>
      </c>
      <c r="K7" s="216">
        <v>57.646068489133931</v>
      </c>
      <c r="L7" s="217" t="s">
        <v>230</v>
      </c>
      <c r="M7" s="216">
        <v>75.716708438209196</v>
      </c>
      <c r="N7" s="214" t="s">
        <v>228</v>
      </c>
      <c r="O7" s="216">
        <v>54.762501465492988</v>
      </c>
    </row>
    <row r="8" spans="4:29" ht="17.5">
      <c r="D8" s="222" t="s">
        <v>238</v>
      </c>
      <c r="E8" s="220">
        <v>61.34467167067293</v>
      </c>
      <c r="F8" s="221" t="s">
        <v>246</v>
      </c>
      <c r="G8" s="220">
        <v>51.200085015399758</v>
      </c>
      <c r="H8" s="221" t="s">
        <v>246</v>
      </c>
      <c r="I8" s="220">
        <v>67.331069812135354</v>
      </c>
      <c r="J8" s="214" t="s">
        <v>246</v>
      </c>
      <c r="K8" s="216">
        <v>53.476273187135845</v>
      </c>
      <c r="L8" s="217" t="s">
        <v>263</v>
      </c>
      <c r="M8" s="216">
        <v>67.691504961181181</v>
      </c>
      <c r="N8" s="214" t="s">
        <v>222</v>
      </c>
      <c r="O8" s="216">
        <v>52.880071075145082</v>
      </c>
    </row>
    <row r="9" spans="4:29" ht="17.5">
      <c r="D9" s="221" t="s">
        <v>269</v>
      </c>
      <c r="E9" s="220">
        <v>60.373694563869819</v>
      </c>
      <c r="F9" s="221" t="s">
        <v>270</v>
      </c>
      <c r="G9" s="220">
        <v>46.415045547536693</v>
      </c>
      <c r="H9" s="221" t="s">
        <v>271</v>
      </c>
      <c r="I9" s="220">
        <v>66.417741100152526</v>
      </c>
      <c r="J9" s="214" t="s">
        <v>270</v>
      </c>
      <c r="K9" s="216">
        <v>53.136923838141669</v>
      </c>
      <c r="L9" s="217" t="s">
        <v>274</v>
      </c>
      <c r="M9" s="216">
        <v>65.277347801262053</v>
      </c>
      <c r="N9" s="214" t="s">
        <v>246</v>
      </c>
      <c r="O9" s="216">
        <v>49.663053521379894</v>
      </c>
    </row>
    <row r="10" spans="4:29" ht="17.5">
      <c r="D10" s="311">
        <v>2014</v>
      </c>
      <c r="E10" s="311"/>
      <c r="F10" s="311"/>
      <c r="G10" s="311"/>
      <c r="H10" s="312">
        <v>2015</v>
      </c>
      <c r="I10" s="312"/>
      <c r="J10" s="312"/>
      <c r="K10" s="312"/>
      <c r="L10" s="312">
        <v>2016</v>
      </c>
      <c r="M10" s="312"/>
      <c r="N10" s="312"/>
      <c r="O10" s="312"/>
      <c r="R10" s="218"/>
      <c r="S10" s="191"/>
    </row>
    <row r="11" spans="4:29" ht="17.5">
      <c r="D11" s="222" t="s">
        <v>259</v>
      </c>
      <c r="E11" s="222" t="s">
        <v>260</v>
      </c>
      <c r="F11" s="222" t="s">
        <v>265</v>
      </c>
      <c r="G11" s="222" t="s">
        <v>261</v>
      </c>
      <c r="H11" s="221" t="s">
        <v>266</v>
      </c>
      <c r="I11" s="220" t="s">
        <v>260</v>
      </c>
      <c r="J11" s="221" t="s">
        <v>267</v>
      </c>
      <c r="K11" s="220" t="s">
        <v>261</v>
      </c>
      <c r="L11" s="221" t="s">
        <v>266</v>
      </c>
      <c r="M11" s="220" t="s">
        <v>260</v>
      </c>
      <c r="N11" s="221" t="s">
        <v>267</v>
      </c>
      <c r="O11" s="220" t="s">
        <v>261</v>
      </c>
      <c r="T11" s="192"/>
    </row>
    <row r="12" spans="4:29">
      <c r="D12" s="214" t="s">
        <v>228</v>
      </c>
      <c r="E12" s="216">
        <v>84.042401252279973</v>
      </c>
      <c r="F12" s="214" t="s">
        <v>228</v>
      </c>
      <c r="G12" s="216">
        <v>55.546012348463805</v>
      </c>
      <c r="H12" s="214" t="s">
        <v>240</v>
      </c>
      <c r="I12" s="216">
        <v>83.822162491704802</v>
      </c>
      <c r="J12" s="214" t="s">
        <v>222</v>
      </c>
      <c r="K12" s="216">
        <v>55.841205846390437</v>
      </c>
      <c r="L12" s="214" t="s">
        <v>231</v>
      </c>
      <c r="M12" s="216">
        <v>88.727513475897069</v>
      </c>
      <c r="N12" s="214" t="s">
        <v>222</v>
      </c>
      <c r="O12" s="216">
        <v>49.92188160850943</v>
      </c>
      <c r="R12" s="219"/>
      <c r="S12" s="192"/>
      <c r="T12" s="192"/>
    </row>
    <row r="13" spans="4:29">
      <c r="D13" s="214" t="s">
        <v>222</v>
      </c>
      <c r="E13" s="216">
        <v>82.553622681672564</v>
      </c>
      <c r="F13" s="214" t="s">
        <v>222</v>
      </c>
      <c r="G13" s="216">
        <v>53.118074577750818</v>
      </c>
      <c r="H13" s="214" t="s">
        <v>228</v>
      </c>
      <c r="I13" s="216">
        <v>81.753792527123792</v>
      </c>
      <c r="J13" s="214" t="s">
        <v>228</v>
      </c>
      <c r="K13" s="216">
        <v>55.559900073589986</v>
      </c>
      <c r="L13" s="214" t="s">
        <v>230</v>
      </c>
      <c r="M13" s="216">
        <v>88.51185346458476</v>
      </c>
      <c r="N13" s="214" t="s">
        <v>226</v>
      </c>
      <c r="O13" s="216">
        <v>46.769207925387001</v>
      </c>
    </row>
    <row r="14" spans="4:29">
      <c r="D14" s="214" t="s">
        <v>226</v>
      </c>
      <c r="E14" s="216">
        <v>82.544351657974602</v>
      </c>
      <c r="F14" s="214" t="s">
        <v>226</v>
      </c>
      <c r="G14" s="216">
        <v>49.525237638003674</v>
      </c>
      <c r="H14" s="214" t="s">
        <v>230</v>
      </c>
      <c r="I14" s="216">
        <v>79.237617244919164</v>
      </c>
      <c r="J14" s="214" t="s">
        <v>226</v>
      </c>
      <c r="K14" s="216">
        <v>46.076127316413377</v>
      </c>
      <c r="L14" s="214" t="s">
        <v>226</v>
      </c>
      <c r="M14" s="216">
        <v>87.19370711068224</v>
      </c>
      <c r="N14" s="214" t="s">
        <v>228</v>
      </c>
      <c r="O14" s="216">
        <v>45.969668558615325</v>
      </c>
    </row>
    <row r="15" spans="4:29" ht="17.5">
      <c r="D15" s="311">
        <v>2017</v>
      </c>
      <c r="E15" s="311"/>
      <c r="F15" s="311"/>
      <c r="G15" s="311"/>
      <c r="H15" s="312">
        <v>2018</v>
      </c>
      <c r="I15" s="312"/>
      <c r="J15" s="312"/>
      <c r="K15" s="312"/>
      <c r="L15" s="312">
        <v>2019</v>
      </c>
      <c r="M15" s="312"/>
      <c r="N15" s="312"/>
      <c r="O15" s="312"/>
    </row>
    <row r="16" spans="4:29" ht="17.5">
      <c r="D16" s="222" t="s">
        <v>266</v>
      </c>
      <c r="E16" s="222" t="s">
        <v>260</v>
      </c>
      <c r="F16" s="222" t="s">
        <v>265</v>
      </c>
      <c r="G16" s="222" t="s">
        <v>272</v>
      </c>
      <c r="H16" s="221" t="s">
        <v>266</v>
      </c>
      <c r="I16" s="220" t="s">
        <v>260</v>
      </c>
      <c r="J16" s="221" t="s">
        <v>267</v>
      </c>
      <c r="K16" s="220" t="s">
        <v>261</v>
      </c>
      <c r="L16" s="221" t="s">
        <v>266</v>
      </c>
      <c r="M16" s="220" t="s">
        <v>273</v>
      </c>
      <c r="N16" s="221" t="s">
        <v>267</v>
      </c>
      <c r="O16" s="220" t="s">
        <v>261</v>
      </c>
      <c r="T16" s="199"/>
      <c r="U16" s="201"/>
      <c r="V16" s="200"/>
      <c r="W16" s="198"/>
      <c r="X16" s="199"/>
      <c r="Y16" s="198"/>
      <c r="Z16" s="199"/>
      <c r="AA16" s="198"/>
      <c r="AB16" s="199"/>
      <c r="AC16" s="198"/>
    </row>
    <row r="17" spans="4:34">
      <c r="D17" s="214" t="s">
        <v>226</v>
      </c>
      <c r="E17" s="216">
        <v>88.442788072497308</v>
      </c>
      <c r="F17" s="214" t="s">
        <v>222</v>
      </c>
      <c r="G17" s="216">
        <v>47.101494312125311</v>
      </c>
      <c r="H17" s="214" t="s">
        <v>230</v>
      </c>
      <c r="I17" s="216">
        <v>93.351412042178936</v>
      </c>
      <c r="J17" s="214" t="s">
        <v>228</v>
      </c>
      <c r="K17" s="216">
        <v>48.278399999999998</v>
      </c>
      <c r="L17" s="202" t="s">
        <v>230</v>
      </c>
      <c r="M17" s="216">
        <v>96.276399999999995</v>
      </c>
      <c r="N17" s="214" t="s">
        <v>222</v>
      </c>
      <c r="O17" s="216">
        <v>49.242199999999997</v>
      </c>
      <c r="T17" s="199"/>
      <c r="U17" s="201"/>
      <c r="V17" s="200"/>
      <c r="W17" s="198"/>
      <c r="X17" s="199"/>
      <c r="Y17" s="198"/>
      <c r="Z17" s="199"/>
      <c r="AA17" s="198"/>
      <c r="AB17" s="199"/>
      <c r="AC17" s="198"/>
    </row>
    <row r="18" spans="4:34">
      <c r="D18" s="214" t="s">
        <v>230</v>
      </c>
      <c r="E18" s="216">
        <v>88.115153640387575</v>
      </c>
      <c r="F18" s="214" t="s">
        <v>228</v>
      </c>
      <c r="G18" s="216">
        <v>45.651576595235355</v>
      </c>
      <c r="H18" s="214" t="s">
        <v>263</v>
      </c>
      <c r="I18" s="216">
        <v>92.344382858570583</v>
      </c>
      <c r="J18" s="214" t="s">
        <v>222</v>
      </c>
      <c r="K18" s="216">
        <v>47.871600000000001</v>
      </c>
      <c r="L18" s="202" t="s">
        <v>229</v>
      </c>
      <c r="M18" s="216">
        <v>95.166399999999996</v>
      </c>
      <c r="N18" s="214" t="s">
        <v>225</v>
      </c>
      <c r="O18" s="216">
        <v>49.060600000000001</v>
      </c>
      <c r="T18" s="199"/>
      <c r="W18" s="198"/>
      <c r="X18" s="199"/>
      <c r="Y18" s="198"/>
      <c r="Z18" s="199"/>
      <c r="AA18" s="198"/>
      <c r="AB18" s="199"/>
      <c r="AC18" s="198"/>
    </row>
    <row r="19" spans="4:34">
      <c r="D19" s="214" t="s">
        <v>228</v>
      </c>
      <c r="E19" s="216">
        <v>87.90180371169069</v>
      </c>
      <c r="F19" s="214" t="s">
        <v>226</v>
      </c>
      <c r="G19" s="216">
        <v>45.457303142031549</v>
      </c>
      <c r="H19" s="214" t="s">
        <v>226</v>
      </c>
      <c r="I19" s="216">
        <v>91.428613544957244</v>
      </c>
      <c r="J19" s="214" t="s">
        <v>225</v>
      </c>
      <c r="K19" s="216">
        <v>46.560099999999998</v>
      </c>
      <c r="L19" s="202" t="s">
        <v>226</v>
      </c>
      <c r="M19" s="216">
        <v>94.718199999999996</v>
      </c>
      <c r="N19" s="214" t="s">
        <v>228</v>
      </c>
      <c r="O19" s="216">
        <v>46.774500000000003</v>
      </c>
      <c r="R19" s="219" t="s">
        <v>225</v>
      </c>
      <c r="S19" s="198">
        <v>94.307599999999994</v>
      </c>
      <c r="T19" s="199"/>
      <c r="W19" s="198"/>
      <c r="X19" s="199"/>
      <c r="Y19" s="198"/>
      <c r="Z19" s="199"/>
      <c r="AA19" s="198"/>
      <c r="AB19" s="199"/>
      <c r="AC19" s="198"/>
    </row>
    <row r="20" spans="4:34" ht="17.5">
      <c r="D20" s="311">
        <v>2020</v>
      </c>
      <c r="E20" s="311"/>
      <c r="F20" s="311"/>
      <c r="G20" s="311"/>
      <c r="H20" s="312">
        <v>2021</v>
      </c>
      <c r="I20" s="312"/>
      <c r="J20" s="312"/>
      <c r="K20" s="312"/>
      <c r="L20" s="312">
        <v>2022</v>
      </c>
      <c r="M20" s="312"/>
      <c r="N20" s="312"/>
      <c r="O20" s="312"/>
      <c r="R20" s="219" t="s">
        <v>230</v>
      </c>
      <c r="S20" s="198">
        <v>96.325500000000005</v>
      </c>
      <c r="T20" s="199"/>
      <c r="W20" s="198"/>
      <c r="X20" s="199"/>
      <c r="Y20" s="198"/>
      <c r="Z20" s="199"/>
      <c r="AA20" s="198"/>
      <c r="AB20" s="199"/>
      <c r="AC20" s="198"/>
    </row>
    <row r="21" spans="4:34" ht="17.5">
      <c r="D21" s="222" t="s">
        <v>259</v>
      </c>
      <c r="E21" s="222" t="s">
        <v>260</v>
      </c>
      <c r="F21" s="222" t="s">
        <v>265</v>
      </c>
      <c r="G21" s="222" t="s">
        <v>261</v>
      </c>
      <c r="H21" s="221" t="s">
        <v>259</v>
      </c>
      <c r="I21" s="220" t="s">
        <v>260</v>
      </c>
      <c r="J21" s="221" t="s">
        <v>265</v>
      </c>
      <c r="K21" s="220" t="s">
        <v>261</v>
      </c>
      <c r="L21" s="221" t="s">
        <v>259</v>
      </c>
      <c r="M21" s="220" t="s">
        <v>260</v>
      </c>
      <c r="N21" s="221" t="s">
        <v>265</v>
      </c>
      <c r="O21" s="220" t="s">
        <v>261</v>
      </c>
      <c r="R21" s="219" t="s">
        <v>240</v>
      </c>
      <c r="S21" s="198">
        <v>97.503</v>
      </c>
    </row>
    <row r="22" spans="4:34"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R22" s="219"/>
      <c r="S22" s="198"/>
      <c r="T22" s="218"/>
      <c r="U22" s="197"/>
    </row>
    <row r="23" spans="4:34"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T23" s="219"/>
      <c r="U23" s="198"/>
    </row>
    <row r="24" spans="4:34"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T24" s="219"/>
      <c r="U24" s="198"/>
    </row>
    <row r="25" spans="4:34" ht="17.5">
      <c r="D25" s="311">
        <v>2023</v>
      </c>
      <c r="E25" s="311"/>
      <c r="F25" s="311"/>
      <c r="G25" s="311"/>
      <c r="H25" s="312">
        <v>2024</v>
      </c>
      <c r="I25" s="312"/>
      <c r="J25" s="312"/>
      <c r="K25" s="312"/>
      <c r="L25" s="312">
        <v>2025</v>
      </c>
      <c r="M25" s="312"/>
      <c r="N25" s="312"/>
      <c r="O25" s="312"/>
    </row>
    <row r="26" spans="4:34" ht="17.5">
      <c r="D26" s="222" t="s">
        <v>259</v>
      </c>
      <c r="E26" s="222" t="s">
        <v>260</v>
      </c>
      <c r="F26" s="222" t="s">
        <v>265</v>
      </c>
      <c r="G26" s="222" t="s">
        <v>261</v>
      </c>
      <c r="H26" s="221" t="s">
        <v>266</v>
      </c>
      <c r="I26" s="220" t="s">
        <v>260</v>
      </c>
      <c r="J26" s="221" t="s">
        <v>267</v>
      </c>
      <c r="K26" s="220" t="s">
        <v>261</v>
      </c>
      <c r="L26" s="221" t="s">
        <v>266</v>
      </c>
      <c r="M26" s="220" t="s">
        <v>260</v>
      </c>
      <c r="N26" s="221" t="s">
        <v>267</v>
      </c>
      <c r="O26" s="220" t="s">
        <v>261</v>
      </c>
    </row>
    <row r="27" spans="4:34">
      <c r="D27" s="214" t="s">
        <v>240</v>
      </c>
      <c r="E27" s="216">
        <v>97.503</v>
      </c>
      <c r="F27" s="214" t="s">
        <v>222</v>
      </c>
      <c r="G27" s="216">
        <v>52.915300000000002</v>
      </c>
      <c r="H27" s="214" t="s">
        <v>230</v>
      </c>
      <c r="I27" s="216">
        <v>98.019300000000001</v>
      </c>
      <c r="J27" s="214" t="s">
        <v>222</v>
      </c>
      <c r="K27" s="216">
        <v>56.055199999999999</v>
      </c>
      <c r="L27" s="203"/>
      <c r="M27" s="203"/>
      <c r="N27" s="203"/>
      <c r="O27" s="203"/>
    </row>
    <row r="28" spans="4:34">
      <c r="D28" s="214" t="s">
        <v>230</v>
      </c>
      <c r="E28" s="216">
        <v>96.325500000000005</v>
      </c>
      <c r="F28" s="214" t="s">
        <v>225</v>
      </c>
      <c r="G28" s="216">
        <v>50.026699999999998</v>
      </c>
      <c r="H28" s="214" t="s">
        <v>238</v>
      </c>
      <c r="I28" s="216">
        <v>96.958399999999997</v>
      </c>
      <c r="J28" s="214" t="s">
        <v>226</v>
      </c>
      <c r="K28" s="216">
        <v>49.743000000000002</v>
      </c>
      <c r="L28" s="203"/>
      <c r="M28" s="203"/>
      <c r="N28" s="203"/>
      <c r="O28" s="203"/>
    </row>
    <row r="29" spans="4:34" ht="14.5" thickBot="1">
      <c r="D29" s="214" t="s">
        <v>225</v>
      </c>
      <c r="E29" s="216">
        <v>94.307599999999994</v>
      </c>
      <c r="F29" s="214" t="s">
        <v>226</v>
      </c>
      <c r="G29" s="216">
        <v>44.421799999999998</v>
      </c>
      <c r="H29" s="214" t="s">
        <v>226</v>
      </c>
      <c r="I29" s="216">
        <v>96.7577</v>
      </c>
      <c r="J29" s="214" t="s">
        <v>228</v>
      </c>
      <c r="K29" s="216">
        <v>48.5473</v>
      </c>
      <c r="L29" s="203"/>
      <c r="M29" s="203"/>
      <c r="N29" s="203"/>
      <c r="O29" s="203"/>
      <c r="T29">
        <v>2011</v>
      </c>
      <c r="U29">
        <v>2012</v>
      </c>
      <c r="V29">
        <v>2013</v>
      </c>
      <c r="W29">
        <v>2014</v>
      </c>
      <c r="X29">
        <v>2015</v>
      </c>
      <c r="Y29">
        <v>2016</v>
      </c>
      <c r="Z29">
        <v>2017</v>
      </c>
      <c r="AA29">
        <v>2018</v>
      </c>
      <c r="AB29">
        <v>2019</v>
      </c>
      <c r="AC29">
        <v>2020</v>
      </c>
      <c r="AD29">
        <v>2021</v>
      </c>
      <c r="AE29">
        <v>2022</v>
      </c>
      <c r="AF29">
        <v>2023</v>
      </c>
      <c r="AG29">
        <v>2024</v>
      </c>
      <c r="AH29">
        <v>2025</v>
      </c>
    </row>
    <row r="30" spans="4:34" ht="18.5" thickBot="1">
      <c r="S30" s="136" t="s">
        <v>294</v>
      </c>
      <c r="T30" s="228">
        <v>0.55759999999999998</v>
      </c>
      <c r="U30" s="229">
        <v>0.58050000000000002</v>
      </c>
      <c r="V30" s="229">
        <v>0.59289999999999998</v>
      </c>
      <c r="W30" s="229">
        <v>0.57999999999999996</v>
      </c>
      <c r="X30" s="229">
        <v>0.57709999999999995</v>
      </c>
      <c r="Y30" s="229">
        <v>0.53790000000000004</v>
      </c>
      <c r="Z30" s="229">
        <v>0.53439999999999999</v>
      </c>
      <c r="AA30" s="229">
        <v>0.52290000000000003</v>
      </c>
      <c r="AB30" s="229">
        <v>0.52410000000000001</v>
      </c>
      <c r="AF30" s="229">
        <v>0.42170000000000002</v>
      </c>
      <c r="AG30" s="229">
        <v>0.4405</v>
      </c>
    </row>
    <row r="32" spans="4:34">
      <c r="T32">
        <v>2011</v>
      </c>
      <c r="U32">
        <v>2012</v>
      </c>
      <c r="V32">
        <v>2013</v>
      </c>
      <c r="W32">
        <v>2014</v>
      </c>
      <c r="X32">
        <v>2015</v>
      </c>
      <c r="Y32">
        <v>2016</v>
      </c>
      <c r="Z32">
        <v>2017</v>
      </c>
      <c r="AA32">
        <v>2018</v>
      </c>
      <c r="AB32">
        <v>2019</v>
      </c>
      <c r="AC32">
        <v>2020</v>
      </c>
      <c r="AD32">
        <v>2021</v>
      </c>
      <c r="AE32">
        <v>2022</v>
      </c>
      <c r="AF32">
        <v>2023</v>
      </c>
      <c r="AG32">
        <v>2024</v>
      </c>
      <c r="AH32">
        <v>2025</v>
      </c>
    </row>
    <row r="33" spans="8:33" ht="18">
      <c r="S33" s="136" t="s">
        <v>295</v>
      </c>
      <c r="T33" s="17">
        <v>0.25680448232826153</v>
      </c>
      <c r="U33" s="17">
        <v>0.22461682511477957</v>
      </c>
      <c r="V33" s="17">
        <v>0.23812405013839991</v>
      </c>
      <c r="W33" s="17">
        <v>0.19270864796292619</v>
      </c>
      <c r="X33" s="17">
        <v>0.17656301745337194</v>
      </c>
      <c r="Y33" s="17">
        <v>0.1906057778699288</v>
      </c>
      <c r="Z33" s="17">
        <v>0.20700401941123872</v>
      </c>
      <c r="AA33" s="17">
        <v>0.21280834619267217</v>
      </c>
      <c r="AB33" s="17">
        <v>0.21247691591990941</v>
      </c>
      <c r="AF33" s="17">
        <v>0.27572042171026945</v>
      </c>
      <c r="AG33" s="17">
        <v>0.26443122864734908</v>
      </c>
    </row>
    <row r="34" spans="8:33" ht="18.5" thickBot="1">
      <c r="S34" s="136" t="s">
        <v>296</v>
      </c>
      <c r="T34" s="17">
        <v>0.174868982675384</v>
      </c>
      <c r="U34" s="17">
        <v>0.16564413703078615</v>
      </c>
      <c r="V34" s="17">
        <v>0.15491718926956038</v>
      </c>
      <c r="W34" s="17">
        <v>0.17036584986247233</v>
      </c>
      <c r="X34" s="17">
        <v>0.14905114001127728</v>
      </c>
      <c r="Y34" s="17">
        <v>0.16821725731226597</v>
      </c>
      <c r="Z34" s="17">
        <v>0.16618036825791868</v>
      </c>
      <c r="AA34" s="17">
        <v>0.17781002343828173</v>
      </c>
      <c r="AB34" s="17">
        <v>0.17213070606129649</v>
      </c>
      <c r="AF34" s="17">
        <v>0.18944770875563563</v>
      </c>
      <c r="AG34" s="17">
        <v>0.17977965857682979</v>
      </c>
    </row>
    <row r="35" spans="8:33" ht="70.5" thickBot="1">
      <c r="H35" s="170" t="s">
        <v>275</v>
      </c>
      <c r="I35" s="170" t="s">
        <v>276</v>
      </c>
      <c r="J35" s="170" t="s">
        <v>277</v>
      </c>
      <c r="S35" s="230" t="s">
        <v>297</v>
      </c>
      <c r="T35" s="17">
        <v>2.4849239725237685E-2</v>
      </c>
      <c r="U35" s="17">
        <v>2.4179459751142589E-2</v>
      </c>
      <c r="V35" s="17">
        <v>1.4616521922807175E-2</v>
      </c>
      <c r="W35" s="17">
        <v>1.2133532859511667E-2</v>
      </c>
      <c r="X35" s="17">
        <v>2.2223599919608931E-2</v>
      </c>
      <c r="Y35" s="17">
        <v>2.1658331455015452E-2</v>
      </c>
      <c r="Z35" s="17">
        <v>2.4090376404388082E-2</v>
      </c>
      <c r="AA35" s="17">
        <v>3.556730115821552E-2</v>
      </c>
      <c r="AB35" s="17">
        <v>3.2489157783892858E-2</v>
      </c>
      <c r="AF35" s="17">
        <v>7.3574259519039162E-2</v>
      </c>
      <c r="AG35" s="17">
        <v>4.4749648644581204E-2</v>
      </c>
    </row>
    <row r="36" spans="8:33" ht="70">
      <c r="H36" s="308">
        <v>2011</v>
      </c>
      <c r="I36" s="204" t="s">
        <v>278</v>
      </c>
      <c r="J36" s="204" t="s">
        <v>281</v>
      </c>
      <c r="S36" t="s">
        <v>298</v>
      </c>
      <c r="T36">
        <f t="shared" ref="T36:AB36" si="0">SUM(T24:T34)</f>
        <v>4022.9892734650039</v>
      </c>
      <c r="U36">
        <f t="shared" si="0"/>
        <v>4024.970760962146</v>
      </c>
      <c r="V36">
        <f t="shared" si="0"/>
        <v>4026.9859412394085</v>
      </c>
      <c r="W36">
        <f t="shared" si="0"/>
        <v>4028.9430744978249</v>
      </c>
      <c r="X36">
        <f t="shared" si="0"/>
        <v>4030.9027141574643</v>
      </c>
      <c r="Y36">
        <f t="shared" si="0"/>
        <v>4032.8967230351827</v>
      </c>
      <c r="Z36">
        <f t="shared" si="0"/>
        <v>4034.907584387669</v>
      </c>
      <c r="AA36">
        <f t="shared" si="0"/>
        <v>4036.9135183696308</v>
      </c>
      <c r="AB36">
        <f t="shared" si="0"/>
        <v>4038.9087076219812</v>
      </c>
      <c r="AF36">
        <f>SUM(AC24:AC34)</f>
        <v>4040</v>
      </c>
      <c r="AG36">
        <f>SUM(AD24:AD34)</f>
        <v>4042</v>
      </c>
    </row>
    <row r="37" spans="8:33">
      <c r="H37" s="309"/>
      <c r="I37" s="205"/>
      <c r="J37" s="205"/>
    </row>
    <row r="38" spans="8:33" ht="70">
      <c r="H38" s="309"/>
      <c r="I38" s="206" t="s">
        <v>279</v>
      </c>
      <c r="J38" s="206" t="s">
        <v>282</v>
      </c>
    </row>
    <row r="39" spans="8:33">
      <c r="H39" s="309"/>
      <c r="I39" s="205"/>
      <c r="J39" s="205"/>
    </row>
    <row r="40" spans="8:33" ht="56.5" thickBot="1">
      <c r="H40" s="310"/>
      <c r="I40" s="207" t="s">
        <v>280</v>
      </c>
      <c r="J40" s="207" t="s">
        <v>283</v>
      </c>
    </row>
    <row r="41" spans="8:33" ht="70">
      <c r="H41" s="308">
        <v>2012</v>
      </c>
      <c r="I41" s="204" t="s">
        <v>284</v>
      </c>
      <c r="J41" s="204" t="s">
        <v>287</v>
      </c>
    </row>
    <row r="42" spans="8:33">
      <c r="H42" s="309"/>
      <c r="I42" s="205"/>
      <c r="J42" s="205"/>
    </row>
    <row r="43" spans="8:33" ht="56">
      <c r="H43" s="309"/>
      <c r="I43" s="206" t="s">
        <v>285</v>
      </c>
      <c r="J43" s="206" t="s">
        <v>288</v>
      </c>
    </row>
    <row r="44" spans="8:33">
      <c r="H44" s="309"/>
      <c r="I44" s="205"/>
      <c r="J44" s="205"/>
    </row>
    <row r="45" spans="8:33" ht="70.5" thickBot="1">
      <c r="H45" s="310"/>
      <c r="I45" s="207" t="s">
        <v>286</v>
      </c>
      <c r="J45" s="207" t="s">
        <v>289</v>
      </c>
    </row>
    <row r="62" spans="20:22" ht="14.5" thickBot="1"/>
    <row r="63" spans="20:22" ht="56.5" thickBot="1">
      <c r="T63" s="170" t="s">
        <v>275</v>
      </c>
      <c r="U63" s="170" t="s">
        <v>276</v>
      </c>
      <c r="V63" s="170" t="s">
        <v>277</v>
      </c>
    </row>
    <row r="64" spans="20:22" ht="42.5" thickBot="1">
      <c r="T64" s="308">
        <v>2011</v>
      </c>
      <c r="U64" s="204" t="s">
        <v>278</v>
      </c>
      <c r="V64" s="204" t="s">
        <v>281</v>
      </c>
    </row>
    <row r="65" spans="12:22" ht="56.5" thickBot="1">
      <c r="L65" s="170" t="s">
        <v>275</v>
      </c>
      <c r="M65" s="170" t="s">
        <v>276</v>
      </c>
      <c r="N65" s="170" t="s">
        <v>277</v>
      </c>
      <c r="T65" s="309"/>
      <c r="U65" s="205"/>
      <c r="V65" s="205"/>
    </row>
    <row r="66" spans="12:22" ht="42">
      <c r="L66" s="308">
        <v>2011</v>
      </c>
      <c r="M66" s="204" t="s">
        <v>278</v>
      </c>
      <c r="N66" s="204" t="s">
        <v>281</v>
      </c>
      <c r="T66" s="309"/>
      <c r="U66" s="206" t="s">
        <v>279</v>
      </c>
      <c r="V66" s="206" t="s">
        <v>282</v>
      </c>
    </row>
    <row r="67" spans="12:22">
      <c r="L67" s="309"/>
      <c r="M67" s="205"/>
      <c r="N67" s="205"/>
      <c r="T67" s="309"/>
      <c r="U67" s="205"/>
      <c r="V67" s="205"/>
    </row>
    <row r="68" spans="12:22" ht="42.5" thickBot="1">
      <c r="L68" s="309"/>
      <c r="M68" s="206" t="s">
        <v>279</v>
      </c>
      <c r="N68" s="206" t="s">
        <v>282</v>
      </c>
      <c r="T68" s="310"/>
      <c r="U68" s="207" t="s">
        <v>280</v>
      </c>
      <c r="V68" s="207" t="s">
        <v>283</v>
      </c>
    </row>
    <row r="69" spans="12:22" ht="42">
      <c r="L69" s="309"/>
      <c r="M69" s="205"/>
      <c r="N69" s="205"/>
      <c r="T69" s="308">
        <v>2012</v>
      </c>
      <c r="U69" s="204" t="s">
        <v>284</v>
      </c>
      <c r="V69" s="204" t="s">
        <v>287</v>
      </c>
    </row>
    <row r="70" spans="12:22" ht="42.5" thickBot="1">
      <c r="L70" s="310"/>
      <c r="M70" s="207" t="s">
        <v>280</v>
      </c>
      <c r="N70" s="207" t="s">
        <v>283</v>
      </c>
      <c r="T70" s="309"/>
      <c r="U70" s="205"/>
      <c r="V70" s="205"/>
    </row>
    <row r="71" spans="12:22" ht="42">
      <c r="L71" s="308">
        <v>2012</v>
      </c>
      <c r="M71" s="204" t="s">
        <v>284</v>
      </c>
      <c r="N71" s="204" t="s">
        <v>287</v>
      </c>
      <c r="T71" s="309"/>
      <c r="U71" s="206" t="s">
        <v>285</v>
      </c>
      <c r="V71" s="206" t="s">
        <v>288</v>
      </c>
    </row>
    <row r="72" spans="12:22">
      <c r="L72" s="309"/>
      <c r="M72" s="205"/>
      <c r="N72" s="205"/>
      <c r="T72" s="309"/>
      <c r="U72" s="205"/>
      <c r="V72" s="205"/>
    </row>
    <row r="73" spans="12:22" ht="42.5" thickBot="1">
      <c r="L73" s="309"/>
      <c r="M73" s="206" t="s">
        <v>285</v>
      </c>
      <c r="N73" s="206" t="s">
        <v>288</v>
      </c>
      <c r="T73" s="310"/>
      <c r="U73" s="207" t="s">
        <v>286</v>
      </c>
      <c r="V73" s="207" t="s">
        <v>289</v>
      </c>
    </row>
    <row r="74" spans="12:22" ht="42">
      <c r="L74" s="309"/>
      <c r="M74" s="205"/>
      <c r="N74" s="205"/>
      <c r="T74" s="308">
        <v>2013</v>
      </c>
      <c r="U74" s="204" t="s">
        <v>290</v>
      </c>
      <c r="V74" s="204" t="s">
        <v>292</v>
      </c>
    </row>
    <row r="75" spans="12:22" ht="42.5" thickBot="1">
      <c r="L75" s="310"/>
      <c r="M75" s="207" t="s">
        <v>286</v>
      </c>
      <c r="N75" s="207" t="s">
        <v>289</v>
      </c>
      <c r="T75" s="309"/>
      <c r="U75" s="205"/>
      <c r="V75" s="205"/>
    </row>
    <row r="76" spans="12:22" ht="42">
      <c r="L76" s="308">
        <v>2013</v>
      </c>
      <c r="M76" s="204" t="s">
        <v>290</v>
      </c>
      <c r="N76" s="204" t="s">
        <v>292</v>
      </c>
      <c r="T76" s="309"/>
      <c r="U76" s="206" t="s">
        <v>291</v>
      </c>
      <c r="V76" s="206" t="s">
        <v>293</v>
      </c>
    </row>
    <row r="77" spans="12:22" ht="14.5" thickBot="1">
      <c r="L77" s="309"/>
      <c r="M77" s="205"/>
      <c r="N77" s="205"/>
      <c r="T77" s="310"/>
      <c r="U77" s="208"/>
      <c r="V77" s="208"/>
    </row>
    <row r="78" spans="12:22" ht="42.5" thickBot="1">
      <c r="L78" s="310"/>
      <c r="M78" s="207" t="s">
        <v>291</v>
      </c>
      <c r="N78" s="207" t="s">
        <v>293</v>
      </c>
    </row>
  </sheetData>
  <mergeCells count="23">
    <mergeCell ref="D5:G5"/>
    <mergeCell ref="H5:K5"/>
    <mergeCell ref="L5:O5"/>
    <mergeCell ref="D10:G10"/>
    <mergeCell ref="H10:K10"/>
    <mergeCell ref="L10:O10"/>
    <mergeCell ref="D15:G15"/>
    <mergeCell ref="H15:K15"/>
    <mergeCell ref="L15:O15"/>
    <mergeCell ref="D20:G20"/>
    <mergeCell ref="H20:K20"/>
    <mergeCell ref="L20:O20"/>
    <mergeCell ref="D25:G25"/>
    <mergeCell ref="H25:K25"/>
    <mergeCell ref="L25:O25"/>
    <mergeCell ref="H36:H40"/>
    <mergeCell ref="H41:H45"/>
    <mergeCell ref="L66:L70"/>
    <mergeCell ref="L71:L75"/>
    <mergeCell ref="L76:L78"/>
    <mergeCell ref="T64:T68"/>
    <mergeCell ref="T69:T73"/>
    <mergeCell ref="T74:T77"/>
  </mergeCells>
  <phoneticPr fontId="2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訪問地HII指数</vt:lpstr>
      <vt:lpstr>目的地人数</vt:lpstr>
      <vt:lpstr>消費比率</vt:lpstr>
      <vt:lpstr>Sheet1</vt:lpstr>
      <vt:lpstr>各年度の消費総額（億円）</vt:lpstr>
      <vt:lpstr>旅行形態</vt:lpstr>
      <vt:lpstr>旅行回数</vt:lpstr>
      <vt:lpstr>滞在日数</vt:lpstr>
      <vt:lpstr>購入率</vt:lpstr>
      <vt:lpstr>こと</vt:lpstr>
      <vt:lpstr>満足度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刘文杰</dc:creator>
  <cp:lastModifiedBy>文杰 刘</cp:lastModifiedBy>
  <dcterms:created xsi:type="dcterms:W3CDTF">2015-06-05T18:19:34Z</dcterms:created>
  <dcterms:modified xsi:type="dcterms:W3CDTF">2026-08-22T07:40:49Z</dcterms:modified>
</cp:coreProperties>
</file>