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 MATERIAL" sheetId="1" state="visible" r:id="rId2"/>
  </sheets>
  <definedNames>
    <definedName function="false" hidden="true" localSheetId="0" name="_xlnm._FilterDatabase" vbProcedure="false">'RAW MATERIAL'!$A$1:$I$272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<sst xmlns="http://schemas.openxmlformats.org/spreadsheetml/2006/main" count="934" uniqueCount="638">
  <si>
    <t xml:space="preserve">PART NUMBER</t>
  </si>
  <si>
    <t xml:space="preserve">RAW MATERIAL DESCRIPTION</t>
  </si>
  <si>
    <t xml:space="preserve">PURPOSE</t>
  </si>
  <si>
    <t xml:space="preserve">UOM</t>
  </si>
  <si>
    <t xml:space="preserve">QTY</t>
  </si>
  <si>
    <t xml:space="preserve">WT PER mtr</t>
  </si>
  <si>
    <t xml:space="preserve">TOTAL WT</t>
  </si>
  <si>
    <t xml:space="preserve">PRICE</t>
  </si>
  <si>
    <t xml:space="preserve">VALUE</t>
  </si>
  <si>
    <t xml:space="preserve">030000900029</t>
  </si>
  <si>
    <t xml:space="preserve">WELDING FILLER WIRE ER NiFeCI 1.2MM</t>
  </si>
  <si>
    <t xml:space="preserve">kgs</t>
  </si>
  <si>
    <t xml:space="preserve">0305202C0029</t>
  </si>
  <si>
    <t xml:space="preserve">5" MANHOLE TOP PLATE CASTING</t>
  </si>
  <si>
    <t xml:space="preserve">NOS</t>
  </si>
  <si>
    <t xml:space="preserve">0305203C0029</t>
  </si>
  <si>
    <t xml:space="preserve">5" MANHOLE BOTTOM RING CASTING</t>
  </si>
  <si>
    <t xml:space="preserve">030520775029</t>
  </si>
  <si>
    <t xml:space="preserve">5" MANHOLE  WITH 7 1/2" GALV SKIRT CUTTING ROLLING AND SPOT WELDING</t>
  </si>
  <si>
    <t xml:space="preserve">030521112029</t>
  </si>
  <si>
    <t xml:space="preserve">5" MANHOLE WITH 12" GALV SKIRT CUTTING</t>
  </si>
  <si>
    <t xml:space="preserve">0306202C0025</t>
  </si>
  <si>
    <t xml:space="preserve">6" ALUM MANHOLE TOP PLATE CASTING H20 NEW</t>
  </si>
  <si>
    <t xml:space="preserve">0306203C0025</t>
  </si>
  <si>
    <t xml:space="preserve">6" ALUM MANHOLE BOTTOM RING CASTING H20 NEW</t>
  </si>
  <si>
    <t xml:space="preserve">030620500025</t>
  </si>
  <si>
    <t xml:space="preserve">6" ALUM MANHOLE CARK WASHER</t>
  </si>
  <si>
    <t xml:space="preserve">030620702025</t>
  </si>
  <si>
    <t xml:space="preserve">6" ALUM MANHOLE ALUMINIUM PIPE CUTTING 2"LONG (THIN PIPE)</t>
  </si>
  <si>
    <t xml:space="preserve">030620708025</t>
  </si>
  <si>
    <t xml:space="preserve">6" ALUM MANHOLE ALUMINIUM PIPE CUTTING 8"LONG (THICK PIPE)</t>
  </si>
  <si>
    <t xml:space="preserve">030620710025</t>
  </si>
  <si>
    <t xml:space="preserve">6" ALUM MANHOLE ALUMINIUM PIPE CUTTING 10"LONG (THICK PIPE)</t>
  </si>
  <si>
    <t xml:space="preserve">030620799025</t>
  </si>
  <si>
    <t xml:space="preserve">6" ALUM MANHOLE ALUMINIUM PIPE CUTTING RIDEAU</t>
  </si>
  <si>
    <t xml:space="preserve">030620900025</t>
  </si>
  <si>
    <t xml:space="preserve">WELDING FILLER CO2 MIG WIRE COIL 1.2MM ALUM MANHOLE</t>
  </si>
  <si>
    <t xml:space="preserve">KGS</t>
  </si>
  <si>
    <t xml:space="preserve">030720400025</t>
  </si>
  <si>
    <t xml:space="preserve">7" ALUM MANHOLE O-RING</t>
  </si>
  <si>
    <t xml:space="preserve">0308202C0029</t>
  </si>
  <si>
    <t xml:space="preserve">8" MANHOLE TOP PLATE CASTING (2 HOLE)</t>
  </si>
  <si>
    <t xml:space="preserve">0308203C0029</t>
  </si>
  <si>
    <t xml:space="preserve">8" MANHOLE BOTTOM RING CASTING (2 HOLE)</t>
  </si>
  <si>
    <t xml:space="preserve">0308302C0029</t>
  </si>
  <si>
    <t xml:space="preserve">8" MANHOLE TOP PLATE CASTING (3 HOLE)</t>
  </si>
  <si>
    <t xml:space="preserve">0308303C0029</t>
  </si>
  <si>
    <t xml:space="preserve">8" MANHOLE BOTTOM RING CASTING (3 HOLE)</t>
  </si>
  <si>
    <t xml:space="preserve">030830775029</t>
  </si>
  <si>
    <t xml:space="preserve">8" MANHOLE 7 1/2" L GALV SKIRT CUTTING,ROLLING AND SPOT WELDING</t>
  </si>
  <si>
    <t xml:space="preserve">030830875029</t>
  </si>
  <si>
    <t xml:space="preserve">8" MANHOLE WITH 7 1/2" LONG STEEL PIPE CUTTING</t>
  </si>
  <si>
    <t xml:space="preserve">030830912029</t>
  </si>
  <si>
    <t xml:space="preserve">8" MANHOLE 12" L GALV SKIRT CUTTING,ROLLING AND SPOT WELDING</t>
  </si>
  <si>
    <t xml:space="preserve">030831012029</t>
  </si>
  <si>
    <t xml:space="preserve">8" MANHOLE WITH 12" LONG STEEL PIPE CUTTING</t>
  </si>
  <si>
    <t xml:space="preserve">0312302C0029</t>
  </si>
  <si>
    <t xml:space="preserve">12" MANHOLE TOP PLATE CASTING</t>
  </si>
  <si>
    <t xml:space="preserve">0312303C0029</t>
  </si>
  <si>
    <t xml:space="preserve">12" MANHOLE BOTTOM RING CASTING</t>
  </si>
  <si>
    <t xml:space="preserve">04011025C003</t>
  </si>
  <si>
    <t xml:space="preserve">1" R&amp;D COUPLING CF8 CASTING</t>
  </si>
  <si>
    <t xml:space="preserve">04021027C003</t>
  </si>
  <si>
    <t xml:space="preserve">2" R&amp;D COUPLING CF8 CASTING</t>
  </si>
  <si>
    <t xml:space="preserve">04121025C003</t>
  </si>
  <si>
    <t xml:space="preserve">1.25" R&amp;D COUPLING CF8 CASTING</t>
  </si>
  <si>
    <t xml:space="preserve">04151025C003</t>
  </si>
  <si>
    <t xml:space="preserve">1.5" R&amp;D COUPLING CF8 CASTING</t>
  </si>
  <si>
    <t xml:space="preserve">0.75MM THICKNESS GP SHEET FOR GALV SKIRT</t>
  </si>
  <si>
    <t xml:space="preserve">SHEET</t>
  </si>
  <si>
    <t xml:space="preserve">091012010002</t>
  </si>
  <si>
    <t xml:space="preserve">10" DUAL ROTARY SHOE 12 BUTTON BODY</t>
  </si>
  <si>
    <t xml:space="preserve">091022010002</t>
  </si>
  <si>
    <t xml:space="preserve">10" DUAL ROTARY SHOE 22 BUTTON BODY</t>
  </si>
  <si>
    <t xml:space="preserve">091228010002</t>
  </si>
  <si>
    <t xml:space="preserve">12" DUAL ROTARY SHOE 28 BUTTON BODY</t>
  </si>
  <si>
    <t xml:space="preserve">100400100014</t>
  </si>
  <si>
    <t xml:space="preserve">4" ROUND MONUMENT TOP CAP ASSEMBLY</t>
  </si>
  <si>
    <t xml:space="preserve">PCS</t>
  </si>
  <si>
    <t xml:space="preserve">100400110014</t>
  </si>
  <si>
    <t xml:space="preserve">4" ROUND MONUMENT TOP CAP PIPE WITH TOP PLATE WELDING SUB ASSY</t>
  </si>
  <si>
    <t xml:space="preserve">100400200014</t>
  </si>
  <si>
    <t xml:space="preserve">4" ROUND MONUMENT TOP CAP PIPE</t>
  </si>
  <si>
    <t xml:space="preserve">100400300014</t>
  </si>
  <si>
    <t xml:space="preserve">4" ROUND MONUMENT TOP PLATE</t>
  </si>
  <si>
    <t xml:space="preserve">100400400014</t>
  </si>
  <si>
    <t xml:space="preserve">4" ROUND MONUMENT TOP LOCK PLATE</t>
  </si>
  <si>
    <t xml:space="preserve">100400600014</t>
  </si>
  <si>
    <t xml:space="preserve">4" ROUND MONUMENT BOTTOM LOCK PLATE</t>
  </si>
  <si>
    <t xml:space="preserve">100400800014</t>
  </si>
  <si>
    <t xml:space="preserve">4" ROUND MONUMENT U CLAMP</t>
  </si>
  <si>
    <t xml:space="preserve">100440500014</t>
  </si>
  <si>
    <t xml:space="preserve">4" ROUND MONUMENT 4' LONG PIPE CUTTING</t>
  </si>
  <si>
    <t xml:space="preserve">100450500014</t>
  </si>
  <si>
    <t xml:space="preserve">4" ROUND MONUMENT 5' LONG PIPE CUTTING</t>
  </si>
  <si>
    <t xml:space="preserve">100640500014</t>
  </si>
  <si>
    <t xml:space="preserve">6" ROUND MONUMENT 4' LONG PIPE CUTTING</t>
  </si>
  <si>
    <t xml:space="preserve">100650500014</t>
  </si>
  <si>
    <t xml:space="preserve">6" ROUND MONUMENT 5' LONG PIPE CUTTING</t>
  </si>
  <si>
    <t xml:space="preserve">110400100014</t>
  </si>
  <si>
    <t xml:space="preserve">4" SQUARE MONUMENT TOP PLATE</t>
  </si>
  <si>
    <t xml:space="preserve">110400200014</t>
  </si>
  <si>
    <t xml:space="preserve">4" SQUARE MONUMENT RAIN COVER</t>
  </si>
  <si>
    <t xml:space="preserve">110400300014</t>
  </si>
  <si>
    <t xml:space="preserve">4" SQUARE MONUMENT BOTTOM TOP LOCK PLATE</t>
  </si>
  <si>
    <t xml:space="preserve">110400500014</t>
  </si>
  <si>
    <t xml:space="preserve">4" SQUARE MONUMENT HINGE</t>
  </si>
  <si>
    <t xml:space="preserve">110440400014</t>
  </si>
  <si>
    <t xml:space="preserve">4" SQUARE MONUMENT 4' LONG ANGLE PIPE CUTTING</t>
  </si>
  <si>
    <t xml:space="preserve">110450400014</t>
  </si>
  <si>
    <t xml:space="preserve">4" SQUARE MONUMENT 5' LONG ANGLE PIPE CUTTING</t>
  </si>
  <si>
    <t xml:space="preserve">12060101C025</t>
  </si>
  <si>
    <t xml:space="preserve">6" ALUM WELL CAP TOP PLATE CASTING</t>
  </si>
  <si>
    <t xml:space="preserve">12060102C025</t>
  </si>
  <si>
    <t xml:space="preserve">6" ALUM WELL CAP BOTTOM RING CASTING</t>
  </si>
  <si>
    <t xml:space="preserve">12060401C025</t>
  </si>
  <si>
    <t xml:space="preserve">6" WTCC ALUM WELL CAP TOP PLATE CASTING</t>
  </si>
  <si>
    <t xml:space="preserve">12060402C025</t>
  </si>
  <si>
    <t xml:space="preserve">6" WTCC ALUM WELL CAP BOTTOM RING CASTING</t>
  </si>
  <si>
    <t xml:space="preserve">12067300C025</t>
  </si>
  <si>
    <t xml:space="preserve">6-7" WELL CAP CASTING</t>
  </si>
  <si>
    <t xml:space="preserve">12080300C025</t>
  </si>
  <si>
    <t xml:space="preserve">8" WELL CAP CASTING ALUMINIUM</t>
  </si>
  <si>
    <t xml:space="preserve">B01061000013</t>
  </si>
  <si>
    <t xml:space="preserve">27 MM ACROSS FLAT HEXAGON BAR B21 BRASS</t>
  </si>
  <si>
    <t xml:space="preserve">GARDEN HOSE</t>
  </si>
  <si>
    <t xml:space="preserve">MTR</t>
  </si>
  <si>
    <t xml:space="preserve">B01371000013</t>
  </si>
  <si>
    <t xml:space="preserve">35 MM ACROSS FLAT HEXAGON BAR B21 BRASS</t>
  </si>
  <si>
    <t xml:space="preserve">B01731000013</t>
  </si>
  <si>
    <t xml:space="preserve">44 MM ACROSS FLAT HEXAGON BAR B21 BRASS</t>
  </si>
  <si>
    <t xml:space="preserve">B02161040007</t>
  </si>
  <si>
    <t xml:space="preserve">1/2" 13 UNC HEX BOLT 1.5" L FLOW WELL SS</t>
  </si>
  <si>
    <t xml:space="preserve">B02190200033</t>
  </si>
  <si>
    <t xml:space="preserve">2.19" OD X 2.0" ID BRASS BARREL PIPE</t>
  </si>
  <si>
    <t xml:space="preserve">B02440225033</t>
  </si>
  <si>
    <t xml:space="preserve">2.44" OD X 2.25" ID BRASS BARREL PIPE</t>
  </si>
  <si>
    <t xml:space="preserve">B02690250033</t>
  </si>
  <si>
    <t xml:space="preserve">2.69" OD X 2.5" ID BRASS BARREL PIPE</t>
  </si>
  <si>
    <t xml:space="preserve">L01250125014</t>
  </si>
  <si>
    <t xml:space="preserve">1.25" X 1.25" L ANGLE 1/8" THICKNESS</t>
  </si>
  <si>
    <t xml:space="preserve">MBC050010003</t>
  </si>
  <si>
    <t xml:space="preserve">0.5" MANUAL BONNET CASTING</t>
  </si>
  <si>
    <t xml:space="preserve">MBC075010003</t>
  </si>
  <si>
    <t xml:space="preserve">0.75" MANUAL BONNET CASTING</t>
  </si>
  <si>
    <t xml:space="preserve">MBC100010003</t>
  </si>
  <si>
    <t xml:space="preserve">1.0" MANUAL BONNET CASTING</t>
  </si>
  <si>
    <t xml:space="preserve">MBC141201003</t>
  </si>
  <si>
    <t xml:space="preserve">1/4" - 1/2" BONNET BIOGUARD CASTING</t>
  </si>
  <si>
    <t xml:space="preserve">MBC150010003</t>
  </si>
  <si>
    <t xml:space="preserve">1.5" MANUAL BONNET CASTING</t>
  </si>
  <si>
    <t xml:space="preserve">MBC200010003</t>
  </si>
  <si>
    <t xml:space="preserve">2.0" MANUAL BONNET CASTING</t>
  </si>
  <si>
    <t xml:space="preserve">MBM050030013</t>
  </si>
  <si>
    <t xml:space="preserve">0.5" BUSH B21 BRASS</t>
  </si>
  <si>
    <t xml:space="preserve">MBM050040012</t>
  </si>
  <si>
    <t xml:space="preserve">0.5" INSERT B21 C46400 BRASS</t>
  </si>
  <si>
    <t xml:space="preserve">MBM050060003</t>
  </si>
  <si>
    <t xml:space="preserve">0.5" COMPRESSOR CASTING</t>
  </si>
  <si>
    <t xml:space="preserve">MBM050120003</t>
  </si>
  <si>
    <t xml:space="preserve">0.5" MANUAL BONNET STD MACHINING</t>
  </si>
  <si>
    <t xml:space="preserve">MBM050220003</t>
  </si>
  <si>
    <t xml:space="preserve">0.5" MANUAL BONNET SPOTFACE MACHINING</t>
  </si>
  <si>
    <t xml:space="preserve">MBM075030013</t>
  </si>
  <si>
    <t xml:space="preserve">0.75" BUSH B21 BRASS</t>
  </si>
  <si>
    <t xml:space="preserve">MBM075040012</t>
  </si>
  <si>
    <t xml:space="preserve">0.75" INSERT B21 C46400 BRASS</t>
  </si>
  <si>
    <t xml:space="preserve">MBM075060003</t>
  </si>
  <si>
    <t xml:space="preserve">0.75" COMPRESSOR CASTING</t>
  </si>
  <si>
    <t xml:space="preserve">MBM075120003</t>
  </si>
  <si>
    <t xml:space="preserve">0.75" MANUAL BONNET STD MACHINING</t>
  </si>
  <si>
    <t xml:space="preserve">MBM075220003</t>
  </si>
  <si>
    <t xml:space="preserve">0.75" MANUAL BONNET SPOTFACE MACHINING</t>
  </si>
  <si>
    <t xml:space="preserve">MBM100030013</t>
  </si>
  <si>
    <t xml:space="preserve">1.0" BUSH B21 BRASS</t>
  </si>
  <si>
    <t xml:space="preserve">MBM100040012</t>
  </si>
  <si>
    <t xml:space="preserve">1.0" INSERT B21 C46400 BRASS</t>
  </si>
  <si>
    <t xml:space="preserve">MBM100060003</t>
  </si>
  <si>
    <t xml:space="preserve">1.0" COMPRESSOR CASTING</t>
  </si>
  <si>
    <t xml:space="preserve">MBM100120003</t>
  </si>
  <si>
    <t xml:space="preserve">1.0" MANUAL BONNET STD MACHINING</t>
  </si>
  <si>
    <t xml:space="preserve">MBM100220003</t>
  </si>
  <si>
    <t xml:space="preserve">1.0" MANUAL BONNET SPOTFACE MACHINING</t>
  </si>
  <si>
    <t xml:space="preserve">MBM150030013</t>
  </si>
  <si>
    <t xml:space="preserve">1.5" BUSH B21 BRASS</t>
  </si>
  <si>
    <t xml:space="preserve">MBM150040012</t>
  </si>
  <si>
    <t xml:space="preserve">1.5" INSERT B21 C46400 BRASS</t>
  </si>
  <si>
    <t xml:space="preserve">MBM150060003</t>
  </si>
  <si>
    <t xml:space="preserve">1.5" COMPRESSOR CASTING</t>
  </si>
  <si>
    <t xml:space="preserve">MBM150120003</t>
  </si>
  <si>
    <t xml:space="preserve">1.5" MANUAL BONNET STD MACHINING</t>
  </si>
  <si>
    <t xml:space="preserve">MBM150220003</t>
  </si>
  <si>
    <t xml:space="preserve">1.5" MANUAL BONNET SPOTFACE MACHINING</t>
  </si>
  <si>
    <t xml:space="preserve">MBM200030013</t>
  </si>
  <si>
    <t xml:space="preserve">2.0" BUSH B21 C46400 BRASS</t>
  </si>
  <si>
    <t xml:space="preserve">MBM200040012</t>
  </si>
  <si>
    <t xml:space="preserve">2.0" INSERT B21 C46400 BRASS</t>
  </si>
  <si>
    <t xml:space="preserve">MBM200060003</t>
  </si>
  <si>
    <t xml:space="preserve">2.0" COMPRESSOR CASTING</t>
  </si>
  <si>
    <t xml:space="preserve">MBMA19016008</t>
  </si>
  <si>
    <t xml:space="preserve">2" MK96 SPG HOUSING PIPE A19016</t>
  </si>
  <si>
    <t xml:space="preserve">MBMA22787008</t>
  </si>
  <si>
    <t xml:space="preserve">1-1/2" MK96 SPG HOUSING PIPE A22787</t>
  </si>
  <si>
    <t xml:space="preserve">MBMA22789008</t>
  </si>
  <si>
    <t xml:space="preserve">1 1/2" TOP PLATE MK96 SPG HOUSING A22789</t>
  </si>
  <si>
    <t xml:space="preserve">MBMA22791008</t>
  </si>
  <si>
    <t xml:space="preserve">TOP BUSHING PLATE A22791 (C91738)</t>
  </si>
  <si>
    <t xml:space="preserve">MEA1501A1003</t>
  </si>
  <si>
    <t xml:space="preserve">1.5" ECLIPSE BONNET STD SLEEVE ASSEMBLY</t>
  </si>
  <si>
    <t xml:space="preserve">MEA1502A1003</t>
  </si>
  <si>
    <t xml:space="preserve">1.5" ECLIPSE BONNET SPOTFACE SLEEVE ASSEMBLY</t>
  </si>
  <si>
    <t xml:space="preserve">MEC050010003</t>
  </si>
  <si>
    <t xml:space="preserve">0.5" ECLIPSE BONNET CASTING</t>
  </si>
  <si>
    <t xml:space="preserve">MEC075010003</t>
  </si>
  <si>
    <t xml:space="preserve">0.75" ECLIPSE BONNET CASTING</t>
  </si>
  <si>
    <t xml:space="preserve">MEC100010003</t>
  </si>
  <si>
    <t xml:space="preserve">1.0" ECLIPSE BONNET CASTING</t>
  </si>
  <si>
    <t xml:space="preserve">MEC150010003</t>
  </si>
  <si>
    <t xml:space="preserve">1.5" ECLIPSE BONNET CASTING</t>
  </si>
  <si>
    <t xml:space="preserve">MEC200100003</t>
  </si>
  <si>
    <t xml:space="preserve">2.0" ECLIPSE BONNET CASTING</t>
  </si>
  <si>
    <t xml:space="preserve">MEM050030019</t>
  </si>
  <si>
    <t xml:space="preserve">0.5" ECLIPSE BONNET SLEEVE PHOSPHORUS BRONZE</t>
  </si>
  <si>
    <t xml:space="preserve">MEM050120003</t>
  </si>
  <si>
    <t xml:space="preserve">0.5" ECLIPSE BONNET STD MACHINING</t>
  </si>
  <si>
    <t xml:space="preserve">MEM050220003</t>
  </si>
  <si>
    <t xml:space="preserve">0.5" ECLIPSE BONNET SPOTFACE MACHINING</t>
  </si>
  <si>
    <t xml:space="preserve">MEM075030019</t>
  </si>
  <si>
    <t xml:space="preserve">0.75" ECLIPSE BONNET SLEEVE PHOSPHORUS BRONZE</t>
  </si>
  <si>
    <t xml:space="preserve">MEM075120003</t>
  </si>
  <si>
    <t xml:space="preserve">0.75" ECLIPSE BONNET STD MACHINING</t>
  </si>
  <si>
    <t xml:space="preserve">MEM075220003</t>
  </si>
  <si>
    <t xml:space="preserve">0.75" ECLIPSE BONNET SPOTFACE MACHINING</t>
  </si>
  <si>
    <t xml:space="preserve">MEM100030019</t>
  </si>
  <si>
    <t xml:space="preserve">1.0" ECLIPSE BONNET SLEEVE PHOSPHORUS BRONZE</t>
  </si>
  <si>
    <t xml:space="preserve">MEM100120003</t>
  </si>
  <si>
    <t xml:space="preserve">1.0" ECLIPSE BONNET STD MACHINING</t>
  </si>
  <si>
    <t xml:space="preserve">MEM100220003</t>
  </si>
  <si>
    <t xml:space="preserve">1.0" ECLIPSE BONNET SPOTFACE MACHINING</t>
  </si>
  <si>
    <t xml:space="preserve">MEM150030019</t>
  </si>
  <si>
    <t xml:space="preserve">1.5" ECLIPSE BONNET SLEEVE PHOSPHORUS BRONZE</t>
  </si>
  <si>
    <t xml:space="preserve">MEM150120003</t>
  </si>
  <si>
    <t xml:space="preserve">1.5" ECLIPSE BONNET STD MACHINING</t>
  </si>
  <si>
    <t xml:space="preserve">MEM150220003</t>
  </si>
  <si>
    <t xml:space="preserve">1.5" ECLIPSE BONNET SPOTFACE MACHINING</t>
  </si>
  <si>
    <t xml:space="preserve">MEM200030019</t>
  </si>
  <si>
    <t xml:space="preserve">2.0" ECLIPSE BONNET SLEEVE PHOSPHORUS BRONZE</t>
  </si>
  <si>
    <t xml:space="preserve">MHC152001003</t>
  </si>
  <si>
    <t xml:space="preserve">1.5"- 2" HANDWHEEL CASTING CF8</t>
  </si>
  <si>
    <t xml:space="preserve">P00840070007</t>
  </si>
  <si>
    <t xml:space="preserve">0.84" OD X 0.708" ID SS304 PIPE</t>
  </si>
  <si>
    <t xml:space="preserve">P01050092007</t>
  </si>
  <si>
    <t xml:space="preserve">1.05" OD X 0.92" ID SS304 PIPE</t>
  </si>
  <si>
    <t xml:space="preserve">P01310118007</t>
  </si>
  <si>
    <t xml:space="preserve">1.31" OD X 1.18" ID SS304 PIPE</t>
  </si>
  <si>
    <t xml:space="preserve">P01900177007</t>
  </si>
  <si>
    <t xml:space="preserve">1.90" OD X 1.77" ID SS304 PIPE</t>
  </si>
  <si>
    <t xml:space="preserve">P02000133014</t>
  </si>
  <si>
    <t xml:space="preserve">2.0" OD X 1.33" ID MS PIPE</t>
  </si>
  <si>
    <t xml:space="preserve">2" TURN DOWNCOUPLING </t>
  </si>
  <si>
    <t xml:space="preserve">P02120133014</t>
  </si>
  <si>
    <t xml:space="preserve">2.125" OD X 1.33" ID PIPE</t>
  </si>
  <si>
    <t xml:space="preserve">1 1/4" DRIVE COUPLING</t>
  </si>
  <si>
    <t xml:space="preserve">P02870200001</t>
  </si>
  <si>
    <t xml:space="preserve">2.87" OD X 2.0" ID PIPE K55</t>
  </si>
  <si>
    <t xml:space="preserve">2" DR SHOE</t>
  </si>
  <si>
    <t xml:space="preserve">P02870212014</t>
  </si>
  <si>
    <t xml:space="preserve">2.87" OD X 2.125" ID PIPE</t>
  </si>
  <si>
    <t xml:space="preserve">2" DRIVE COUPLING</t>
  </si>
  <si>
    <t xml:space="preserve">P03780315014</t>
  </si>
  <si>
    <t xml:space="preserve">3.78" OD X 3.15" ID MS PIPE</t>
  </si>
  <si>
    <t xml:space="preserve">3" TPI COUPLING</t>
  </si>
  <si>
    <t xml:space="preserve">P04000009014</t>
  </si>
  <si>
    <t xml:space="preserve">100 MM X 100 MM X 2.5 MM THICKNESS SQUARE PIPE</t>
  </si>
  <si>
    <t xml:space="preserve">4" SQUARE M PIPE </t>
  </si>
  <si>
    <t xml:space="preserve">P04000011014</t>
  </si>
  <si>
    <t xml:space="preserve">100 MM X 100 MM X 2.9 MM THICKNESS SQUARE PIPE</t>
  </si>
  <si>
    <t xml:space="preserve">P04500402008</t>
  </si>
  <si>
    <t xml:space="preserve">4.5" OD X 4.026" ID  SCH 40 SS316 PIPE</t>
  </si>
  <si>
    <t xml:space="preserve">P04500425014</t>
  </si>
  <si>
    <t xml:space="preserve">4.5" OD X 4.25" ID MS ERW PIPE</t>
  </si>
  <si>
    <t xml:space="preserve">4" RM PIPE</t>
  </si>
  <si>
    <t xml:space="preserve">P04720409014</t>
  </si>
  <si>
    <t xml:space="preserve">4.72" OD X 4.09" ID MS PIPE</t>
  </si>
  <si>
    <t xml:space="preserve">4" TPI COUPLING</t>
  </si>
  <si>
    <t xml:space="preserve">P05000401014</t>
  </si>
  <si>
    <t xml:space="preserve">5.0" OD X 4.01" ID MS PIPE</t>
  </si>
  <si>
    <t xml:space="preserve">4" PRESS BY PRESS</t>
  </si>
  <si>
    <t xml:space="preserve">P05000405001</t>
  </si>
  <si>
    <t xml:space="preserve">5.0" OD X 4.05" ID K55 PIPE</t>
  </si>
  <si>
    <t xml:space="preserve">4" DR SHOE</t>
  </si>
  <si>
    <t xml:space="preserve">P05110464014</t>
  </si>
  <si>
    <t xml:space="preserve">5.11" OD X 4.64" ID MS PIPE</t>
  </si>
  <si>
    <t xml:space="preserve">4" RM TOP CAP PIPE</t>
  </si>
  <si>
    <t xml:space="preserve">P05500500014</t>
  </si>
  <si>
    <t xml:space="preserve">5.5" OD X 5.0" ID PIPE A105</t>
  </si>
  <si>
    <t xml:space="preserve">5"CS NIPPLE &amp; PLUG</t>
  </si>
  <si>
    <t xml:space="preserve">P05550421014</t>
  </si>
  <si>
    <t xml:space="preserve">5.55" OD X 4.21" ID MS PIPE A105</t>
  </si>
  <si>
    <t xml:space="preserve">4" R&amp; D COUPLING</t>
  </si>
  <si>
    <t xml:space="preserve">P05550515007</t>
  </si>
  <si>
    <t xml:space="preserve">5.55" OD X 5.15" ID SS304 ERW PIPE</t>
  </si>
  <si>
    <t xml:space="preserve">PLUG &amp; NIPPLE(SS)</t>
  </si>
  <si>
    <t xml:space="preserve">P05780512014</t>
  </si>
  <si>
    <t xml:space="preserve">5.78" x 5.12" MS PIPE PACKER SAMPLE</t>
  </si>
  <si>
    <t xml:space="preserve">PACKER SAMPLE PIPE &amp; 5" TPI COUPLING</t>
  </si>
  <si>
    <t xml:space="preserve">P05780519014</t>
  </si>
  <si>
    <t xml:space="preserve">5.78" OD X 5.19" ID MS PIPE</t>
  </si>
  <si>
    <t xml:space="preserve">5" TPI RT COUPLING</t>
  </si>
  <si>
    <t xml:space="preserve">P05830527007</t>
  </si>
  <si>
    <t xml:space="preserve">5.83" OD X 5.27" ID SS304 SEAMLESS PIPE</t>
  </si>
  <si>
    <t xml:space="preserve">PACKER SS</t>
  </si>
  <si>
    <t xml:space="preserve">P05870518014</t>
  </si>
  <si>
    <t xml:space="preserve">5.875" OD X 5.188"ID MS PIPE A105</t>
  </si>
  <si>
    <t xml:space="preserve">CS PACKER</t>
  </si>
  <si>
    <t xml:space="preserve">P06000505001</t>
  </si>
  <si>
    <t xml:space="preserve">6.0" OD X 5.05" ID K55 PIPE</t>
  </si>
  <si>
    <t xml:space="preserve">5" DR SHOE</t>
  </si>
  <si>
    <t xml:space="preserve">P06000519014</t>
  </si>
  <si>
    <t xml:space="preserve">6.0" OD X 5.19" ID SEAMLESS PIPE A105</t>
  </si>
  <si>
    <t xml:space="preserve">5" COUPLING,WELD RING, PACKER</t>
  </si>
  <si>
    <t xml:space="preserve">P06000575014</t>
  </si>
  <si>
    <t xml:space="preserve">6.0" OD X 5.75" ID MS ERW PIPE A105</t>
  </si>
  <si>
    <t xml:space="preserve">6" RM MONUMENT CAP PIPE CUTTING</t>
  </si>
  <si>
    <t xml:space="preserve">P06000588025</t>
  </si>
  <si>
    <t xml:space="preserve">152.4MM OD X 149.4MM ID ALUMINIUM PIPE</t>
  </si>
  <si>
    <t xml:space="preserve">7" ALUM MANHOLE PIPE</t>
  </si>
  <si>
    <t xml:space="preserve">P06300512014</t>
  </si>
  <si>
    <t xml:space="preserve">6.3" OD X 5.12" ID SEAMLESS PIPE A105</t>
  </si>
  <si>
    <t xml:space="preserve">5" WELD RINNG (BORE MAX)</t>
  </si>
  <si>
    <t xml:space="preserve">P06300496014</t>
  </si>
  <si>
    <t xml:space="preserve">6.3" OD X 4.96" /5.06" ID A105 SEAMLESS PIPE</t>
  </si>
  <si>
    <t xml:space="preserve">5" WELD RING (HEAD WATER)</t>
  </si>
  <si>
    <t xml:space="preserve">P06610614014</t>
  </si>
  <si>
    <t xml:space="preserve">6.61" OD X 6.14" ID PIPE A105</t>
  </si>
  <si>
    <t xml:space="preserve">6" CS CLOSE NIPPLE</t>
  </si>
  <si>
    <t xml:space="preserve">P06620606008</t>
  </si>
  <si>
    <t xml:space="preserve">6.625" OD X 6.065" ID  SCH 40 SS316 PIPE</t>
  </si>
  <si>
    <t xml:space="preserve">P06620625014</t>
  </si>
  <si>
    <t xml:space="preserve">6.625" OD X 6.25" ID MS PIPE A105</t>
  </si>
  <si>
    <t xml:space="preserve">P06630631025</t>
  </si>
  <si>
    <t xml:space="preserve">168.4MM OD X 160.4MM ID ALUMINIUM PIPE(THICK PIPE)</t>
  </si>
  <si>
    <t xml:space="preserve">P07000622014</t>
  </si>
  <si>
    <t xml:space="preserve">7.0" OD X 6.22" ID MS PIPE A105</t>
  </si>
  <si>
    <t xml:space="preserve">6" LP, WELD RING&amp; ECONONMIC</t>
  </si>
  <si>
    <t xml:space="preserve">P07000650014</t>
  </si>
  <si>
    <t xml:space="preserve">7.0" OD X 6.50" ID MS PIPE A105</t>
  </si>
  <si>
    <t xml:space="preserve">6" WELD RING (CENTER OUT)</t>
  </si>
  <si>
    <t xml:space="preserve">P07250612010</t>
  </si>
  <si>
    <t xml:space="preserve">7.25" OD X 6.12" ID PIPE SAE4140</t>
  </si>
  <si>
    <t xml:space="preserve">HD FLUTED BODY</t>
  </si>
  <si>
    <t xml:space="preserve">P07420610001</t>
  </si>
  <si>
    <t xml:space="preserve">7.42" OD X 6.10" ID  K55 A BORE PIPE (6.125")</t>
  </si>
  <si>
    <t xml:space="preserve">6" DR SHOE</t>
  </si>
  <si>
    <t xml:space="preserve">P07420618001</t>
  </si>
  <si>
    <t xml:space="preserve">7.42" OD X 6.18" ID K55 B BORE PIPE (6.25")</t>
  </si>
  <si>
    <t xml:space="preserve">P07420622014</t>
  </si>
  <si>
    <t xml:space="preserve">7.42" OD X 6.22" ID PIPE A106 GR B</t>
  </si>
  <si>
    <t xml:space="preserve">6" COUPLING</t>
  </si>
  <si>
    <t xml:space="preserve">P07630590014</t>
  </si>
  <si>
    <t xml:space="preserve">7.63" OD X 5.9" ID A105 PIPE</t>
  </si>
  <si>
    <t xml:space="preserve">P07630614014</t>
  </si>
  <si>
    <t xml:space="preserve">7.63" OD X 6.14" ID A105 PIPE</t>
  </si>
  <si>
    <t xml:space="preserve">P07630638014</t>
  </si>
  <si>
    <t xml:space="preserve">7.63" OD X 6.38" ID A105 PIPE</t>
  </si>
  <si>
    <t xml:space="preserve">LTD SERVICE</t>
  </si>
  <si>
    <t xml:space="preserve">P08620826014</t>
  </si>
  <si>
    <t xml:space="preserve">8.62" OD X 8.26" ID MS PIPE</t>
  </si>
  <si>
    <t xml:space="preserve">8" MANHOLE PIPE</t>
  </si>
  <si>
    <t xml:space="preserve">P09630807001</t>
  </si>
  <si>
    <t xml:space="preserve">9.63" OD X 8.07" ID K55 PIPE</t>
  </si>
  <si>
    <t xml:space="preserve">8" DR SHOE</t>
  </si>
  <si>
    <t xml:space="preserve">P09640807014</t>
  </si>
  <si>
    <t xml:space="preserve">9.64" OD X 8.07"/8.22" ID PIPE A105 GR B</t>
  </si>
  <si>
    <t xml:space="preserve">8" COUP,WELD RING</t>
  </si>
  <si>
    <t xml:space="preserve">P11771019014</t>
  </si>
  <si>
    <t xml:space="preserve">11.77"OD X 10.19"ID A105 MS PIPE</t>
  </si>
  <si>
    <t xml:space="preserve">10" COUPLING</t>
  </si>
  <si>
    <t xml:space="preserve">P12751240014</t>
  </si>
  <si>
    <t xml:space="preserve">12.75" OD X 12.40" ID MS PIPE</t>
  </si>
  <si>
    <t xml:space="preserve">12" MANHOLE PIPE</t>
  </si>
  <si>
    <t xml:space="preserve">P12761016014</t>
  </si>
  <si>
    <t xml:space="preserve">12.76" OD X 10.16" ID MS PIPE A105</t>
  </si>
  <si>
    <t xml:space="preserve">10 " WELD RING</t>
  </si>
  <si>
    <t xml:space="preserve">P25000600014</t>
  </si>
  <si>
    <t xml:space="preserve">25MM WIDTH X 6MM THICKNESS MS FLAT</t>
  </si>
  <si>
    <t xml:space="preserve">P32000600014</t>
  </si>
  <si>
    <t xml:space="preserve">32MM WIDTH X 6MM THICKNESS MS FLAT</t>
  </si>
  <si>
    <t xml:space="preserve">P40000600014</t>
  </si>
  <si>
    <t xml:space="preserve">40MM WIDTH X 6MM THICKNESS MS FLAT</t>
  </si>
  <si>
    <t xml:space="preserve">PL0055000008</t>
  </si>
  <si>
    <t xml:space="preserve">14MM THICKNESS SS316 PLATE</t>
  </si>
  <si>
    <t xml:space="preserve">sq inch</t>
  </si>
  <si>
    <t xml:space="preserve">PL0070800008</t>
  </si>
  <si>
    <t xml:space="preserve">18MM THICKNESS SS316 PLATE</t>
  </si>
  <si>
    <t xml:space="preserve">PL0086000008</t>
  </si>
  <si>
    <t xml:space="preserve">22MM THICKNESS SS316 PLATE</t>
  </si>
  <si>
    <t xml:space="preserve">sq.inch</t>
  </si>
  <si>
    <t xml:space="preserve">PL0240121014</t>
  </si>
  <si>
    <t xml:space="preserve">3.15MM THICKNESS MS PLATE</t>
  </si>
  <si>
    <t xml:space="preserve">PL0425000008</t>
  </si>
  <si>
    <t xml:space="preserve">DIA 4.25" ROUND PLATE CUTTING 14MM THICK SS316 PLATE A22789</t>
  </si>
  <si>
    <t xml:space="preserve">PL0511002007</t>
  </si>
  <si>
    <t xml:space="preserve">130MM DIA 6MM THICKNESS SS PLATE SS304</t>
  </si>
  <si>
    <t xml:space="preserve">PLUG BTM PLATE SS</t>
  </si>
  <si>
    <t xml:space="preserve">PL0511002014</t>
  </si>
  <si>
    <t xml:space="preserve">130MM DIA 6MM THICKNESS MS PLATE</t>
  </si>
  <si>
    <t xml:space="preserve">PL0574006008</t>
  </si>
  <si>
    <t xml:space="preserve">146MM DIA 15.8MM THICKNESS SS PLATE SS316</t>
  </si>
  <si>
    <t xml:space="preserve">PL0590000008</t>
  </si>
  <si>
    <t xml:space="preserve">DIA 5.9" ROUND PLATE PLASMA CUTTING SS316 PLATE B96368</t>
  </si>
  <si>
    <t xml:space="preserve">PL0600039014</t>
  </si>
  <si>
    <t xml:space="preserve">6" OD X 10MM THICKNESS MS PLATE</t>
  </si>
  <si>
    <t xml:space="preserve">PL0600047007</t>
  </si>
  <si>
    <t xml:space="preserve">6.0" OD X 12MM THICKNESS SS304 PLATE</t>
  </si>
  <si>
    <t xml:space="preserve">SS FLOW WELL SEAL</t>
  </si>
  <si>
    <t xml:space="preserve">PL0600047014</t>
  </si>
  <si>
    <t xml:space="preserve">6.0" OD X 12MM THICKNESS PLATE</t>
  </si>
  <si>
    <t xml:space="preserve">PL0700039014</t>
  </si>
  <si>
    <t xml:space="preserve">7" OD X 10MM THICKNESS PLATE CS</t>
  </si>
  <si>
    <t xml:space="preserve">PL0767045008</t>
  </si>
  <si>
    <t xml:space="preserve">DIA 7.625"OD X 4.515" ID ROUND PLATE PLASMA CUTTING B22788 14MM THICK PLATE</t>
  </si>
  <si>
    <t xml:space="preserve">PL0987066008</t>
  </si>
  <si>
    <t xml:space="preserve">DIA 9.875" OD X 6.64" ID ROUND PLATE PLASMA CUTTING 14MM THICK SS316</t>
  </si>
  <si>
    <t xml:space="preserve">R00660000019</t>
  </si>
  <si>
    <t xml:space="preserve">17MM PHOSPHORUS BRONZE TUBE</t>
  </si>
  <si>
    <t xml:space="preserve">R00750000023</t>
  </si>
  <si>
    <t xml:space="preserve">0.75" DIA NYLON RUBBER</t>
  </si>
  <si>
    <t xml:space="preserve">R01020000028</t>
  </si>
  <si>
    <t xml:space="preserve">26MM DIA SS410</t>
  </si>
  <si>
    <t xml:space="preserve">R01600000024</t>
  </si>
  <si>
    <t xml:space="preserve">1.6" DIA HSN RUBBER</t>
  </si>
  <si>
    <t xml:space="preserve">R01770000028</t>
  </si>
  <si>
    <t xml:space="preserve">45MM DIA SS410</t>
  </si>
  <si>
    <t xml:space="preserve">R02160000028</t>
  </si>
  <si>
    <t xml:space="preserve">55MM DIA SS410</t>
  </si>
  <si>
    <t xml:space="preserve">R02750000028</t>
  </si>
  <si>
    <t xml:space="preserve">70MM DIA SS410</t>
  </si>
  <si>
    <t xml:space="preserve">R03140000028</t>
  </si>
  <si>
    <t xml:space="preserve">80MM DIA  SS410</t>
  </si>
  <si>
    <t xml:space="preserve">R03930000028</t>
  </si>
  <si>
    <t xml:space="preserve">100MM DIA SS410</t>
  </si>
  <si>
    <t xml:space="preserve">R07340606010</t>
  </si>
  <si>
    <t xml:space="preserve">7.34" OD X 6.06" ID SAE4140 RING</t>
  </si>
  <si>
    <t xml:space="preserve">R10430858002</t>
  </si>
  <si>
    <t xml:space="preserve">10.43" OD X 8.58" ID SAE1045 RING</t>
  </si>
  <si>
    <t xml:space="preserve">9 5/8" DUAL 8 5/8"</t>
  </si>
  <si>
    <t xml:space="preserve">R10430889002</t>
  </si>
  <si>
    <t xml:space="preserve">10.43" OD X 8.89" ID SAE1045 RING</t>
  </si>
  <si>
    <t xml:space="preserve">9 5/8" DUAL 9 3/16"</t>
  </si>
  <si>
    <t xml:space="preserve">R11531015002</t>
  </si>
  <si>
    <t xml:space="preserve">11.53" OD X 10.15" ID PIPE SAE1045</t>
  </si>
  <si>
    <t xml:space="preserve">10" DUAL ROTARY </t>
  </si>
  <si>
    <t xml:space="preserve">R11771023002</t>
  </si>
  <si>
    <t xml:space="preserve">11.77" OD X 10.23" ID SAE1045 RING</t>
  </si>
  <si>
    <t xml:space="preserve">10" DRIVE SHOE RING</t>
  </si>
  <si>
    <t xml:space="preserve">R13541212002</t>
  </si>
  <si>
    <t xml:space="preserve">13.54" OD x 12.12" ID SAE1045 RING</t>
  </si>
  <si>
    <t xml:space="preserve">R14001225002</t>
  </si>
  <si>
    <t xml:space="preserve">14" OD X 12.25" ID SAE1045 RING</t>
  </si>
  <si>
    <t xml:space="preserve">R14251232002</t>
  </si>
  <si>
    <t xml:space="preserve">14.25" OD X 12.32" ID SAE1045 RING</t>
  </si>
  <si>
    <t xml:space="preserve">12" DUAL ROTARY </t>
  </si>
  <si>
    <t xml:space="preserve">R14321220002</t>
  </si>
  <si>
    <t xml:space="preserve">14.32" OD X 12.2" ID SAE1045 RING</t>
  </si>
  <si>
    <t xml:space="preserve">R16621537002</t>
  </si>
  <si>
    <t xml:space="preserve">16.625" OD X 15.375" ID SAE1045 RING</t>
  </si>
  <si>
    <t xml:space="preserve">R18661736002</t>
  </si>
  <si>
    <t xml:space="preserve">18.66" OD X 17.36" ID SAE1045 RING</t>
  </si>
  <si>
    <t xml:space="preserve">R20621937002</t>
  </si>
  <si>
    <t xml:space="preserve">20.625" OD X 19.375" ID SAE1045</t>
  </si>
  <si>
    <t xml:space="preserve">R24642338002</t>
  </si>
  <si>
    <t xml:space="preserve">24.645" OD X 23.375" ID SAE1045 RING</t>
  </si>
  <si>
    <t xml:space="preserve">RD0055000006</t>
  </si>
  <si>
    <t xml:space="preserve">14MM DIA ROD SS303</t>
  </si>
  <si>
    <t xml:space="preserve">0.75" MANUL STEM</t>
  </si>
  <si>
    <t xml:space="preserve">RD0055000008</t>
  </si>
  <si>
    <t xml:space="preserve">14MM DIA SS316L ROD</t>
  </si>
  <si>
    <t xml:space="preserve">RD0055000013</t>
  </si>
  <si>
    <t xml:space="preserve">DIA 14MM B21 BRASS ROD</t>
  </si>
  <si>
    <t xml:space="preserve">INSERT </t>
  </si>
  <si>
    <t xml:space="preserve">RD0055000028</t>
  </si>
  <si>
    <t xml:space="preserve">14MM DIA ROD SS410</t>
  </si>
  <si>
    <t xml:space="preserve">RD0063000006</t>
  </si>
  <si>
    <t xml:space="preserve">16MM DIA SS303 ROD</t>
  </si>
  <si>
    <t xml:space="preserve">RD0063000012</t>
  </si>
  <si>
    <t xml:space="preserve">16MM DIA C46400 NAVAL BRASS ROD</t>
  </si>
  <si>
    <t xml:space="preserve">RD0063000028</t>
  </si>
  <si>
    <t xml:space="preserve">16MM DIA SS410 ROD</t>
  </si>
  <si>
    <t xml:space="preserve">RD0063006034</t>
  </si>
  <si>
    <t xml:space="preserve">16MM DIA NITRONICS 60 ROD</t>
  </si>
  <si>
    <t xml:space="preserve">RD0070000006</t>
  </si>
  <si>
    <t xml:space="preserve">18MM DIA SS303 ROD</t>
  </si>
  <si>
    <t xml:space="preserve">1.0" MANUAL STEM</t>
  </si>
  <si>
    <t xml:space="preserve">RD0070000013</t>
  </si>
  <si>
    <t xml:space="preserve">DIA 18MM B21 BRASS ROD</t>
  </si>
  <si>
    <t xml:space="preserve">RD0078000006</t>
  </si>
  <si>
    <t xml:space="preserve">20MM DIA SS303 ROD</t>
  </si>
  <si>
    <t xml:space="preserve">2.0" MANUAL STEM</t>
  </si>
  <si>
    <t xml:space="preserve">RD0078000029</t>
  </si>
  <si>
    <t xml:space="preserve">20MM OHNS ROD</t>
  </si>
  <si>
    <t xml:space="preserve">RD0086000019</t>
  </si>
  <si>
    <t xml:space="preserve">22MM PHOSPHORUS BRONZE ROD</t>
  </si>
  <si>
    <t xml:space="preserve">RD0086000030</t>
  </si>
  <si>
    <t xml:space="preserve">22MM DIA D2 ROD -EXPANDER</t>
  </si>
  <si>
    <t xml:space="preserve">RD0088000013</t>
  </si>
  <si>
    <t xml:space="preserve">DIA 23MM B21 BRASS ROD IS:291</t>
  </si>
  <si>
    <t xml:space="preserve">RD0098000006</t>
  </si>
  <si>
    <t xml:space="preserve">25MM DIA SS303 ROD</t>
  </si>
  <si>
    <t xml:space="preserve">3.0" MANUAL STEM</t>
  </si>
  <si>
    <t xml:space="preserve">RD0098000029</t>
  </si>
  <si>
    <t xml:space="preserve">25MM OHNS ROD</t>
  </si>
  <si>
    <t xml:space="preserve">RD0100000021</t>
  </si>
  <si>
    <t xml:space="preserve">25MM DIA EN19 ROD</t>
  </si>
  <si>
    <t xml:space="preserve">RD0110000008</t>
  </si>
  <si>
    <t xml:space="preserve">28MM DIA ROD SS316</t>
  </si>
  <si>
    <t xml:space="preserve">RD0118000007</t>
  </si>
  <si>
    <t xml:space="preserve">30MM DIA SS304 ROD</t>
  </si>
  <si>
    <t xml:space="preserve">RD0118000013</t>
  </si>
  <si>
    <t xml:space="preserve">DIA 30MM B21 BRASS ROD IS:291</t>
  </si>
  <si>
    <t xml:space="preserve">RD0137000006</t>
  </si>
  <si>
    <t xml:space="preserve">35MM DIA SS303 ROD</t>
  </si>
  <si>
    <t xml:space="preserve">4" MANUAL STEM</t>
  </si>
  <si>
    <t xml:space="preserve">RD0137013008</t>
  </si>
  <si>
    <t xml:space="preserve">35MM X 35MM SQUARE ROD SS316 (A77354)</t>
  </si>
  <si>
    <t xml:space="preserve">DISC BLANK</t>
  </si>
  <si>
    <t xml:space="preserve">RD0137055008</t>
  </si>
  <si>
    <t xml:space="preserve">35MM X 14MM THICKNESS SS SQUARE ROD SS316</t>
  </si>
  <si>
    <t xml:space="preserve">RD0157000007</t>
  </si>
  <si>
    <t xml:space="preserve">40MM DIA SS304 ROD</t>
  </si>
  <si>
    <t xml:space="preserve">RD0157000013</t>
  </si>
  <si>
    <t xml:space="preserve">DIA 40MM B21 BRASS ROD IS:291</t>
  </si>
  <si>
    <t xml:space="preserve">RD0157000018</t>
  </si>
  <si>
    <t xml:space="preserve">40MM DIA EN24 ROD</t>
  </si>
  <si>
    <t xml:space="preserve">RD0157000029</t>
  </si>
  <si>
    <t xml:space="preserve">40MM OHNS ROD</t>
  </si>
  <si>
    <t xml:space="preserve">RD0181000013</t>
  </si>
  <si>
    <t xml:space="preserve">DIA 46MM B21 BRASS ROD</t>
  </si>
  <si>
    <t xml:space="preserve">RD0196000008</t>
  </si>
  <si>
    <t xml:space="preserve">5MM DIA ROD SS316</t>
  </si>
  <si>
    <t xml:space="preserve">RD0196000029</t>
  </si>
  <si>
    <t xml:space="preserve">50MM DIA OHNS ROD</t>
  </si>
  <si>
    <t xml:space="preserve">RD0197000007</t>
  </si>
  <si>
    <t xml:space="preserve">50MM DIA SS304 ROD</t>
  </si>
  <si>
    <t xml:space="preserve">RD0248000029</t>
  </si>
  <si>
    <t xml:space="preserve">63MM DIA OHNS ROD</t>
  </si>
  <si>
    <t xml:space="preserve">RD0250000021</t>
  </si>
  <si>
    <t xml:space="preserve">63MM DIA EN19 ROD</t>
  </si>
  <si>
    <t xml:space="preserve">RD0255000028</t>
  </si>
  <si>
    <t xml:space="preserve">65MM DIA SS410 ROD</t>
  </si>
  <si>
    <t xml:space="preserve">RD0255900008</t>
  </si>
  <si>
    <t xml:space="preserve">65MM DIA ROD SS316</t>
  </si>
  <si>
    <t xml:space="preserve">RD0275000008</t>
  </si>
  <si>
    <t xml:space="preserve">70MM DIA ROD SS316</t>
  </si>
  <si>
    <t xml:space="preserve">RD0295000009</t>
  </si>
  <si>
    <t xml:space="preserve">75MM DIA ROD SS316L</t>
  </si>
  <si>
    <t xml:space="preserve">RD0314000010</t>
  </si>
  <si>
    <t xml:space="preserve">80MM DIA ROD SAE4140</t>
  </si>
  <si>
    <t xml:space="preserve">RD0315000010</t>
  </si>
  <si>
    <t xml:space="preserve">3.15MM HARDFACING WELDING ROD</t>
  </si>
  <si>
    <t xml:space="preserve">RD0334000028</t>
  </si>
  <si>
    <t xml:space="preserve">85MM DIA SS410 ROD</t>
  </si>
  <si>
    <t xml:space="preserve">RD0354000008</t>
  </si>
  <si>
    <t xml:space="preserve">90MM DIA ROD SS316</t>
  </si>
  <si>
    <t xml:space="preserve">RD0354000028</t>
  </si>
  <si>
    <t xml:space="preserve">90MM DIA SS410 ROD</t>
  </si>
  <si>
    <t xml:space="preserve">RD0354014008</t>
  </si>
  <si>
    <t xml:space="preserve">90MM X 70MM X 36MM THICKNESS SS RECTANGULAR ROD SS316</t>
  </si>
  <si>
    <t xml:space="preserve">RD0370000021</t>
  </si>
  <si>
    <t xml:space="preserve">94MM DIA EN19 ROD</t>
  </si>
  <si>
    <t xml:space="preserve">RD0393000009</t>
  </si>
  <si>
    <t xml:space="preserve">100MM DIA SS316L ROD</t>
  </si>
  <si>
    <t xml:space="preserve">RD0393000016</t>
  </si>
  <si>
    <t xml:space="preserve">100mm DIA EN36C ROD</t>
  </si>
  <si>
    <t xml:space="preserve">RD0393021008</t>
  </si>
  <si>
    <t xml:space="preserve">100MM X 90MM X 55MM THICKNESS RECTANGULAR ROD SS316</t>
  </si>
  <si>
    <t xml:space="preserve">RD0413000002</t>
  </si>
  <si>
    <t xml:space="preserve">105MM DIA ROD SAE1045   TOL: +/- 1.72</t>
  </si>
  <si>
    <t xml:space="preserve">3" DRIVE SHOE </t>
  </si>
  <si>
    <t xml:space="preserve">RD0413000028</t>
  </si>
  <si>
    <t xml:space="preserve">105MM DIA ROD SS410</t>
  </si>
  <si>
    <t xml:space="preserve">RD0430000021</t>
  </si>
  <si>
    <t xml:space="preserve">100mm DIA EN19 ROD</t>
  </si>
  <si>
    <t xml:space="preserve">RD0433000028</t>
  </si>
  <si>
    <t xml:space="preserve">110MM DIA SS410 ROD</t>
  </si>
  <si>
    <t xml:space="preserve">RD0450000021</t>
  </si>
  <si>
    <t xml:space="preserve">115MM DIA EN19 ROD</t>
  </si>
  <si>
    <t xml:space="preserve">RD0452000008</t>
  </si>
  <si>
    <t xml:space="preserve">115MM DIA ROD SS316</t>
  </si>
  <si>
    <t xml:space="preserve">RD0472000008</t>
  </si>
  <si>
    <t xml:space="preserve">120MM DIA ROD SS316</t>
  </si>
  <si>
    <t xml:space="preserve">RD0472000016</t>
  </si>
  <si>
    <t xml:space="preserve">120MM DIA EN36C ROD</t>
  </si>
  <si>
    <t xml:space="preserve">RD0551000002</t>
  </si>
  <si>
    <t xml:space="preserve">140MM DIA ROD SAE1045</t>
  </si>
  <si>
    <t xml:space="preserve">RD0551000010</t>
  </si>
  <si>
    <t xml:space="preserve">140MM DIA ROD SAE4140</t>
  </si>
  <si>
    <t xml:space="preserve">RD0570000010</t>
  </si>
  <si>
    <t xml:space="preserve">145MM DIA ROD SAE4140  TOL:  ± 1.5 MM</t>
  </si>
  <si>
    <t xml:space="preserve">RD0630000009</t>
  </si>
  <si>
    <t xml:space="preserve">160MM DIA SS316L ROD</t>
  </si>
  <si>
    <t xml:space="preserve">RD0669000002</t>
  </si>
  <si>
    <t xml:space="preserve">170MM DIA ROD SAE1045</t>
  </si>
  <si>
    <t xml:space="preserve">RD0669000010</t>
  </si>
  <si>
    <t xml:space="preserve">170MM DIA ROD SAE4140   TOL:  ± 2MM</t>
  </si>
  <si>
    <t xml:space="preserve">RD0700000028</t>
  </si>
  <si>
    <t xml:space="preserve">18MM DIA ROD SS410</t>
  </si>
  <si>
    <t xml:space="preserve">RD0708000008</t>
  </si>
  <si>
    <t xml:space="preserve">18MM DIA ROD SS316</t>
  </si>
  <si>
    <t xml:space="preserve">RD0787000018</t>
  </si>
  <si>
    <t xml:space="preserve">20MM DIA EN24 ROD</t>
  </si>
  <si>
    <t xml:space="preserve">DIA 90MM SS410 ROD </t>
  </si>
  <si>
    <t xml:space="preserve">DIA 115MM SS410 ROD</t>
  </si>
  <si>
    <t xml:space="preserve">DIA 10MM SS303 ROD </t>
  </si>
  <si>
    <t xml:space="preserve">DIA 90MM SS316L ROD </t>
  </si>
  <si>
    <t xml:space="preserve">DIA 45MM SS316 ROD </t>
  </si>
  <si>
    <t xml:space="preserve">DIA 50MM SS316 ROD </t>
  </si>
  <si>
    <t xml:space="preserve">DIA 54MM SS316 ROD </t>
  </si>
  <si>
    <t xml:space="preserve">DIA 55MM SS316 ROD</t>
  </si>
  <si>
    <t xml:space="preserve">DIA 75MM SS316 ROD </t>
  </si>
  <si>
    <t xml:space="preserve">DIA 100MM SAE4140 ROD</t>
  </si>
  <si>
    <t xml:space="preserve">DIA 145MM SAE4140 ROD </t>
  </si>
  <si>
    <t xml:space="preserve">MTR </t>
  </si>
  <si>
    <t xml:space="preserve">DIA 16MM EN24 ROD </t>
  </si>
  <si>
    <t xml:space="preserve">DIA 90MM EN36C ROD </t>
  </si>
  <si>
    <t xml:space="preserve">DIA 110MM EN36C ROD </t>
  </si>
  <si>
    <t xml:space="preserve">DIA 125MM EN36C ROD </t>
  </si>
  <si>
    <t xml:space="preserve">DIA 110MM EN19 ROD </t>
  </si>
  <si>
    <t xml:space="preserve">DIA 116MM EN19 ROD</t>
  </si>
  <si>
    <t xml:space="preserve">95 DIA OD X 40 DIA ID EN19 ROD</t>
  </si>
  <si>
    <t xml:space="preserve">DIA 105MM OHNS ROD </t>
  </si>
  <si>
    <t xml:space="preserve">DIA 120MM OHNS ROD </t>
  </si>
  <si>
    <t xml:space="preserve">DIA 120MM SAE1045 ROD </t>
  </si>
  <si>
    <t xml:space="preserve">DIA 70MM MS ROD </t>
  </si>
  <si>
    <t xml:space="preserve">DIA 105MM MS ROD</t>
  </si>
  <si>
    <t xml:space="preserve">105 DIA OD X 40 DIA ID MS ROD </t>
  </si>
  <si>
    <t xml:space="preserve">DIA6.4 " ROUND PLATE PLASMA CUTTING B22788 14MM THICK PLATE</t>
  </si>
  <si>
    <t xml:space="preserve">DIA4.3 " ROUND PLATE PLASMA CUTTING B22788 14MM THICK PLATE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</si>
</sst>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6"/>
      <color rgb="FFFF0000"/>
      <name val="Times New Roman"/>
      <family val="1"/>
      <charset val="1"/>
    </font>
    <font>
      <b val="true"/>
      <sz val="11"/>
      <color rgb="FFFF0000"/>
      <name val="Times New Roman"/>
      <family val="1"/>
      <charset val="1"/>
    </font>
    <font>
      <sz val="11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30" activeCellId="0" sqref="A3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25.15"/>
    <col collapsed="false" customWidth="true" hidden="false" outlineLevel="0" max="2" min="2" style="1" width="58.85"/>
    <col collapsed="false" customWidth="true" hidden="false" outlineLevel="0" max="3" min="3" style="2" width="21.15"/>
    <col collapsed="false" customWidth="true" hidden="false" outlineLevel="0" max="4" min="4" style="2" width="9.14"/>
    <col collapsed="false" customWidth="true" hidden="false" outlineLevel="0" max="5" min="5" style="3" width="31.14"/>
    <col collapsed="false" customWidth="true" hidden="false" outlineLevel="0" max="6" min="6" style="4" width="11.71"/>
    <col collapsed="false" customWidth="true" hidden="false" outlineLevel="0" max="7" min="7" style="4" width="11.85"/>
    <col collapsed="false" customWidth="true" hidden="false" outlineLevel="0" max="8" min="8" style="4" width="12"/>
    <col collapsed="false" customWidth="true" hidden="false" outlineLevel="0" max="9" min="9" style="4" width="12.85"/>
  </cols>
  <sheetData>
    <row r="1" customFormat="false" ht="42" hidden="false" customHeight="true" outlineLevel="0" collapsed="false">
      <c r="A1" s="5" t="s">
        <v>0</v>
      </c>
      <c r="B1" s="6" t="s">
        <v>1</v>
      </c>
      <c r="C1" s="5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10" t="s">
        <v>8</v>
      </c>
    </row>
    <row r="2" customFormat="false" ht="14.25" hidden="false" customHeight="false" outlineLevel="0" collapsed="false">
      <c r="A2" s="1" t="s">
        <v>9</v>
      </c>
      <c r="B2" s="1" t="s">
        <v>10</v>
      </c>
      <c r="C2" s="1"/>
      <c r="D2" s="11" t="s">
        <v>11</v>
      </c>
      <c r="E2" s="3" t="n">
        <v>12</v>
      </c>
      <c r="F2" s="12" t="n">
        <v>0</v>
      </c>
      <c r="G2" s="13" t="n">
        <f aca="false">E2*F2</f>
        <v>0</v>
      </c>
      <c r="H2" s="13" t="n">
        <v>3640</v>
      </c>
      <c r="I2" s="14" t="n">
        <f aca="false">E2*H2</f>
        <v>43680</v>
      </c>
    </row>
    <row r="3" customFormat="false" ht="16.5" hidden="false" customHeight="true" outlineLevel="0" collapsed="false">
      <c r="A3" s="1" t="s">
        <v>12</v>
      </c>
      <c r="B3" s="1" t="s">
        <v>13</v>
      </c>
      <c r="C3" s="1"/>
      <c r="D3" s="15" t="s">
        <v>14</v>
      </c>
      <c r="E3" s="3" t="n">
        <v>0</v>
      </c>
      <c r="F3" s="16" t="n">
        <v>1.22</v>
      </c>
      <c r="G3" s="17" t="n">
        <f aca="false">E3*F3</f>
        <v>0</v>
      </c>
      <c r="H3" s="1" t="n">
        <v>138</v>
      </c>
      <c r="I3" s="14" t="n">
        <f aca="false">E3*H3</f>
        <v>0</v>
      </c>
    </row>
    <row r="4" customFormat="false" ht="14.25" hidden="false" customHeight="false" outlineLevel="0" collapsed="false">
      <c r="A4" s="1" t="s">
        <v>15</v>
      </c>
      <c r="B4" s="1" t="s">
        <v>16</v>
      </c>
      <c r="C4" s="1"/>
      <c r="D4" s="11" t="s">
        <v>14</v>
      </c>
      <c r="E4" s="3" t="n">
        <v>30</v>
      </c>
      <c r="F4" s="18" t="n">
        <v>1.45</v>
      </c>
      <c r="G4" s="19" t="n">
        <f aca="false">E4*F4</f>
        <v>43.5</v>
      </c>
      <c r="H4" s="13" t="n">
        <v>172</v>
      </c>
      <c r="I4" s="14" t="n">
        <f aca="false">E4*H4</f>
        <v>5160</v>
      </c>
    </row>
    <row r="5" customFormat="false" ht="14.25" hidden="false" customHeight="false" outlineLevel="0" collapsed="false">
      <c r="A5" s="1" t="s">
        <v>17</v>
      </c>
      <c r="B5" s="17" t="s">
        <v>18</v>
      </c>
      <c r="C5" s="1"/>
      <c r="D5" s="20" t="s">
        <v>14</v>
      </c>
      <c r="E5" s="21" t="n">
        <v>0</v>
      </c>
      <c r="F5" s="12" t="n">
        <v>0.45</v>
      </c>
      <c r="G5" s="13" t="n">
        <f aca="false">E5*F5</f>
        <v>0</v>
      </c>
      <c r="H5" s="12" t="n">
        <v>47.4</v>
      </c>
      <c r="I5" s="22" t="n">
        <f aca="false">+G5*H5</f>
        <v>0</v>
      </c>
    </row>
    <row r="6" customFormat="false" ht="14.25" hidden="false" customHeight="false" outlineLevel="0" collapsed="false">
      <c r="A6" s="1" t="s">
        <v>19</v>
      </c>
      <c r="B6" s="1" t="s">
        <v>20</v>
      </c>
      <c r="C6" s="1"/>
      <c r="D6" s="2" t="s">
        <v>14</v>
      </c>
      <c r="E6" s="3" t="n">
        <v>0</v>
      </c>
      <c r="F6" s="4" t="n">
        <v>0.71</v>
      </c>
      <c r="G6" s="1" t="n">
        <f aca="false">E6*F6</f>
        <v>0</v>
      </c>
      <c r="H6" s="1" t="n">
        <v>56.88</v>
      </c>
      <c r="I6" s="14" t="n">
        <f aca="false">E6*H6</f>
        <v>0</v>
      </c>
    </row>
    <row r="7" customFormat="false" ht="14.25" hidden="false" customHeight="false" outlineLevel="0" collapsed="false">
      <c r="A7" s="1" t="s">
        <v>21</v>
      </c>
      <c r="B7" s="1" t="s">
        <v>22</v>
      </c>
      <c r="C7" s="1"/>
      <c r="D7" s="2" t="s">
        <v>14</v>
      </c>
      <c r="E7" s="23" t="n">
        <v>0</v>
      </c>
      <c r="F7" s="4" t="n">
        <v>0.826</v>
      </c>
      <c r="G7" s="1" t="n">
        <f aca="false">E7*F7</f>
        <v>0</v>
      </c>
      <c r="H7" s="1" t="n">
        <v>283.6</v>
      </c>
      <c r="I7" s="14" t="n">
        <f aca="false">E7*H7</f>
        <v>0</v>
      </c>
    </row>
    <row r="8" customFormat="false" ht="14.25" hidden="false" customHeight="false" outlineLevel="0" collapsed="false">
      <c r="A8" s="1" t="s">
        <v>23</v>
      </c>
      <c r="B8" s="1" t="s">
        <v>24</v>
      </c>
      <c r="C8" s="1"/>
      <c r="D8" s="2" t="s">
        <v>14</v>
      </c>
      <c r="E8" s="23" t="n">
        <v>0</v>
      </c>
      <c r="F8" s="4" t="n">
        <v>0.81</v>
      </c>
      <c r="G8" s="1" t="n">
        <f aca="false">E8*F8</f>
        <v>0</v>
      </c>
      <c r="H8" s="1" t="n">
        <v>237.6</v>
      </c>
      <c r="I8" s="14" t="n">
        <f aca="false">E8*H8</f>
        <v>0</v>
      </c>
    </row>
    <row r="9" customFormat="false" ht="14.25" hidden="false" customHeight="false" outlineLevel="0" collapsed="false">
      <c r="A9" s="1" t="s">
        <v>25</v>
      </c>
      <c r="B9" s="1" t="s">
        <v>26</v>
      </c>
      <c r="C9" s="1"/>
      <c r="D9" s="2" t="s">
        <v>14</v>
      </c>
      <c r="E9" s="3" t="n">
        <v>0</v>
      </c>
      <c r="F9" s="4" t="n">
        <v>0.05</v>
      </c>
      <c r="G9" s="1" t="n">
        <f aca="false">E9*F9</f>
        <v>0</v>
      </c>
      <c r="H9" s="1" t="n">
        <v>2</v>
      </c>
      <c r="I9" s="14" t="n">
        <f aca="false">E9*H9</f>
        <v>0</v>
      </c>
    </row>
    <row r="10" customFormat="false" ht="14.25" hidden="false" customHeight="false" outlineLevel="0" collapsed="false">
      <c r="A10" s="1" t="s">
        <v>27</v>
      </c>
      <c r="B10" s="1" t="s">
        <v>28</v>
      </c>
      <c r="C10" s="1"/>
      <c r="D10" s="20" t="s">
        <v>14</v>
      </c>
      <c r="E10" s="21" t="n">
        <v>0</v>
      </c>
      <c r="F10" s="16" t="n">
        <v>0</v>
      </c>
      <c r="G10" s="1" t="n">
        <f aca="false">E10*F10</f>
        <v>0</v>
      </c>
      <c r="H10" s="4" t="n">
        <v>310</v>
      </c>
      <c r="I10" s="4" t="n">
        <v>0</v>
      </c>
    </row>
    <row r="11" customFormat="false" ht="14.25" hidden="false" customHeight="false" outlineLevel="0" collapsed="false">
      <c r="A11" s="1" t="s">
        <v>29</v>
      </c>
      <c r="B11" s="1" t="s">
        <v>30</v>
      </c>
      <c r="C11" s="1"/>
      <c r="D11" s="20" t="s">
        <v>14</v>
      </c>
      <c r="E11" s="21" t="n">
        <v>0</v>
      </c>
      <c r="F11" s="16" t="n">
        <v>0</v>
      </c>
      <c r="G11" s="1" t="n">
        <v>0</v>
      </c>
      <c r="H11" s="4" t="n">
        <v>310</v>
      </c>
      <c r="I11" s="4" t="n">
        <v>0</v>
      </c>
    </row>
    <row r="12" customFormat="false" ht="14.25" hidden="false" customHeight="false" outlineLevel="0" collapsed="false">
      <c r="A12" s="1" t="s">
        <v>31</v>
      </c>
      <c r="B12" s="1" t="s">
        <v>32</v>
      </c>
      <c r="C12" s="1"/>
      <c r="D12" s="20" t="s">
        <v>14</v>
      </c>
      <c r="E12" s="21" t="n">
        <v>0</v>
      </c>
      <c r="F12" s="16" t="n">
        <v>0</v>
      </c>
      <c r="G12" s="4" t="n">
        <f aca="false">E12*F12</f>
        <v>0</v>
      </c>
      <c r="H12" s="1" t="n">
        <v>310</v>
      </c>
      <c r="I12" s="1" t="n">
        <v>0</v>
      </c>
    </row>
    <row r="13" customFormat="false" ht="14.25" hidden="false" customHeight="false" outlineLevel="0" collapsed="false">
      <c r="A13" s="1" t="s">
        <v>33</v>
      </c>
      <c r="B13" s="1" t="s">
        <v>34</v>
      </c>
      <c r="C13" s="1"/>
      <c r="D13" s="20" t="s">
        <v>14</v>
      </c>
      <c r="E13" s="21" t="n">
        <v>0</v>
      </c>
      <c r="F13" s="16" t="n">
        <v>0</v>
      </c>
      <c r="G13" s="1" t="n">
        <v>0</v>
      </c>
      <c r="H13" s="4" t="n">
        <v>310</v>
      </c>
      <c r="I13" s="4" t="n">
        <v>0</v>
      </c>
    </row>
    <row r="14" customFormat="false" ht="14.25" hidden="false" customHeight="false" outlineLevel="0" collapsed="false">
      <c r="A14" s="1" t="s">
        <v>35</v>
      </c>
      <c r="B14" s="1" t="s">
        <v>36</v>
      </c>
      <c r="C14" s="1"/>
      <c r="D14" s="11" t="s">
        <v>37</v>
      </c>
      <c r="E14" s="21" t="n">
        <v>28</v>
      </c>
      <c r="F14" s="12" t="n">
        <v>0</v>
      </c>
      <c r="G14" s="13" t="n">
        <f aca="false">E14*F14</f>
        <v>0</v>
      </c>
      <c r="H14" s="13" t="n">
        <v>725</v>
      </c>
      <c r="I14" s="14" t="n">
        <f aca="false">E14*H14</f>
        <v>20300</v>
      </c>
    </row>
    <row r="15" customFormat="false" ht="14.25" hidden="false" customHeight="false" outlineLevel="0" collapsed="false">
      <c r="A15" s="1" t="s">
        <v>38</v>
      </c>
      <c r="B15" s="1" t="s">
        <v>39</v>
      </c>
      <c r="C15" s="1"/>
      <c r="D15" s="2" t="s">
        <v>14</v>
      </c>
      <c r="E15" s="3" t="n">
        <v>32</v>
      </c>
      <c r="F15" s="4" t="n">
        <v>0.012</v>
      </c>
      <c r="G15" s="1" t="n">
        <f aca="false">E15*F15</f>
        <v>0.384</v>
      </c>
      <c r="H15" s="1" t="n">
        <v>40</v>
      </c>
      <c r="I15" s="14" t="n">
        <f aca="false">E15*H15</f>
        <v>1280</v>
      </c>
    </row>
    <row r="16" customFormat="false" ht="14.25" hidden="false" customHeight="false" outlineLevel="0" collapsed="false">
      <c r="A16" s="1" t="s">
        <v>40</v>
      </c>
      <c r="B16" s="1" t="s">
        <v>41</v>
      </c>
      <c r="C16" s="1"/>
      <c r="D16" s="2" t="s">
        <v>14</v>
      </c>
      <c r="E16" s="3" t="n">
        <v>0</v>
      </c>
      <c r="F16" s="4" t="n">
        <v>2.487</v>
      </c>
      <c r="G16" s="1" t="n">
        <f aca="false">E16*F16</f>
        <v>0</v>
      </c>
      <c r="H16" s="1" t="n">
        <f aca="false">271.4+13.8</f>
        <v>285.2</v>
      </c>
      <c r="I16" s="14" t="n">
        <f aca="false">E16*H16</f>
        <v>0</v>
      </c>
    </row>
    <row r="17" customFormat="false" ht="14.25" hidden="false" customHeight="false" outlineLevel="0" collapsed="false">
      <c r="A17" s="1" t="s">
        <v>42</v>
      </c>
      <c r="B17" s="1" t="s">
        <v>43</v>
      </c>
      <c r="C17" s="1"/>
      <c r="D17" s="2" t="s">
        <v>14</v>
      </c>
      <c r="E17" s="3" t="n">
        <v>2</v>
      </c>
      <c r="F17" s="4" t="n">
        <v>3.12</v>
      </c>
      <c r="G17" s="1" t="n">
        <f aca="false">E17*F17</f>
        <v>6.24</v>
      </c>
      <c r="H17" s="1" t="n">
        <f aca="false">356.5+13.8</f>
        <v>370.3</v>
      </c>
      <c r="I17" s="14" t="n">
        <f aca="false">E17*H17</f>
        <v>740.6</v>
      </c>
    </row>
    <row r="18" customFormat="false" ht="14.25" hidden="false" customHeight="false" outlineLevel="0" collapsed="false">
      <c r="A18" s="1" t="s">
        <v>44</v>
      </c>
      <c r="B18" s="1" t="s">
        <v>45</v>
      </c>
      <c r="C18" s="1"/>
      <c r="D18" s="2" t="s">
        <v>14</v>
      </c>
      <c r="E18" s="3" t="n">
        <v>0</v>
      </c>
      <c r="F18" s="4" t="n">
        <v>2.404</v>
      </c>
      <c r="G18" s="1" t="n">
        <f aca="false">E18*F18</f>
        <v>0</v>
      </c>
      <c r="H18" s="1" t="n">
        <f aca="false">267.95</f>
        <v>267.95</v>
      </c>
      <c r="I18" s="14" t="n">
        <f aca="false">E18*H18</f>
        <v>0</v>
      </c>
    </row>
    <row r="19" customFormat="false" ht="14.25" hidden="false" customHeight="false" outlineLevel="0" collapsed="false">
      <c r="A19" s="1" t="s">
        <v>46</v>
      </c>
      <c r="B19" s="1" t="s">
        <v>47</v>
      </c>
      <c r="C19" s="1"/>
      <c r="D19" s="2" t="s">
        <v>14</v>
      </c>
      <c r="E19" s="3" t="n">
        <v>0</v>
      </c>
      <c r="F19" s="4" t="n">
        <v>3.358</v>
      </c>
      <c r="G19" s="1" t="n">
        <f aca="false">E19*F19</f>
        <v>0</v>
      </c>
      <c r="H19" s="1" t="n">
        <f aca="false">351.9+12.65</f>
        <v>364.55</v>
      </c>
      <c r="I19" s="14" t="n">
        <f aca="false">E19*H19</f>
        <v>0</v>
      </c>
    </row>
    <row r="20" customFormat="false" ht="14.25" hidden="false" customHeight="false" outlineLevel="0" collapsed="false">
      <c r="A20" s="1" t="s">
        <v>48</v>
      </c>
      <c r="B20" s="1" t="s">
        <v>49</v>
      </c>
      <c r="C20" s="1"/>
      <c r="D20" s="20" t="s">
        <v>14</v>
      </c>
      <c r="E20" s="3" t="n">
        <v>0</v>
      </c>
      <c r="F20" s="16" t="n">
        <v>0.73</v>
      </c>
      <c r="G20" s="1" t="n">
        <f aca="false">E20*F20</f>
        <v>0</v>
      </c>
      <c r="H20" s="4" t="n">
        <v>71.1</v>
      </c>
      <c r="I20" s="24" t="n">
        <f aca="false">E20*H20</f>
        <v>0</v>
      </c>
    </row>
    <row r="21" customFormat="false" ht="14.25" hidden="false" customHeight="false" outlineLevel="0" collapsed="false">
      <c r="A21" s="1" t="s">
        <v>50</v>
      </c>
      <c r="B21" s="1" t="s">
        <v>51</v>
      </c>
      <c r="C21" s="1"/>
      <c r="D21" s="20" t="s">
        <v>14</v>
      </c>
      <c r="E21" s="3" t="n">
        <v>0</v>
      </c>
      <c r="F21" s="16" t="n">
        <v>5</v>
      </c>
      <c r="G21" s="1" t="n">
        <f aca="false">E21*F21</f>
        <v>0</v>
      </c>
      <c r="H21" s="4" t="n">
        <v>345</v>
      </c>
      <c r="I21" s="24" t="n">
        <f aca="false">H21*E21</f>
        <v>0</v>
      </c>
    </row>
    <row r="22" customFormat="false" ht="14.25" hidden="false" customHeight="false" outlineLevel="0" collapsed="false">
      <c r="A22" s="1" t="s">
        <v>52</v>
      </c>
      <c r="B22" s="1" t="s">
        <v>53</v>
      </c>
      <c r="C22" s="1"/>
      <c r="D22" s="20" t="s">
        <v>14</v>
      </c>
      <c r="E22" s="3" t="n">
        <v>0</v>
      </c>
      <c r="F22" s="16" t="n">
        <v>1.16</v>
      </c>
      <c r="G22" s="1" t="n">
        <f aca="false">E22*F22</f>
        <v>0</v>
      </c>
      <c r="H22" s="4" t="n">
        <v>109</v>
      </c>
      <c r="I22" s="24" t="n">
        <f aca="false">H22*E22</f>
        <v>0</v>
      </c>
    </row>
    <row r="23" customFormat="false" ht="14.25" hidden="false" customHeight="false" outlineLevel="0" collapsed="false">
      <c r="A23" s="1" t="s">
        <v>54</v>
      </c>
      <c r="B23" s="1" t="s">
        <v>55</v>
      </c>
      <c r="C23" s="1"/>
      <c r="D23" s="20" t="s">
        <v>14</v>
      </c>
      <c r="E23" s="3" t="n">
        <v>0</v>
      </c>
      <c r="F23" s="16" t="n">
        <v>7</v>
      </c>
      <c r="G23" s="1" t="n">
        <f aca="false">E23*F23</f>
        <v>0</v>
      </c>
      <c r="H23" s="1" t="n">
        <f aca="false">69*7</f>
        <v>483</v>
      </c>
      <c r="I23" s="25" t="n">
        <f aca="false">H23*E23</f>
        <v>0</v>
      </c>
    </row>
    <row r="24" customFormat="false" ht="14.25" hidden="false" customHeight="false" outlineLevel="0" collapsed="false">
      <c r="A24" s="1" t="s">
        <v>56</v>
      </c>
      <c r="B24" s="1" t="s">
        <v>57</v>
      </c>
      <c r="C24" s="1"/>
      <c r="D24" s="20" t="s">
        <v>14</v>
      </c>
      <c r="E24" s="3" t="n">
        <v>1</v>
      </c>
      <c r="F24" s="12" t="n">
        <v>4.29</v>
      </c>
      <c r="G24" s="13" t="n">
        <f aca="false">E24*F24</f>
        <v>4.29</v>
      </c>
      <c r="H24" s="13" t="n">
        <v>494.04</v>
      </c>
      <c r="I24" s="14" t="n">
        <f aca="false">E24*H24</f>
        <v>494.04</v>
      </c>
    </row>
    <row r="25" customFormat="false" ht="14.25" hidden="false" customHeight="false" outlineLevel="0" collapsed="false">
      <c r="A25" s="1" t="s">
        <v>58</v>
      </c>
      <c r="B25" s="1" t="s">
        <v>59</v>
      </c>
      <c r="C25" s="1"/>
      <c r="D25" s="20" t="s">
        <v>14</v>
      </c>
      <c r="E25" s="3" t="n">
        <v>1</v>
      </c>
      <c r="F25" s="12" t="n">
        <v>5.65</v>
      </c>
      <c r="G25" s="13" t="n">
        <f aca="false">E25*F25</f>
        <v>5.65</v>
      </c>
      <c r="H25" s="13" t="n">
        <v>650.8</v>
      </c>
      <c r="I25" s="14" t="n">
        <f aca="false">E25*H25</f>
        <v>650.8</v>
      </c>
    </row>
    <row r="26" customFormat="false" ht="14.25" hidden="false" customHeight="false" outlineLevel="0" collapsed="false">
      <c r="A26" s="1" t="s">
        <v>60</v>
      </c>
      <c r="B26" s="1" t="s">
        <v>61</v>
      </c>
      <c r="C26" s="1"/>
      <c r="D26" s="20" t="s">
        <v>14</v>
      </c>
      <c r="E26" s="3" t="n">
        <v>1</v>
      </c>
      <c r="F26" s="12" t="n">
        <v>0.339</v>
      </c>
      <c r="G26" s="13" t="n">
        <v>0</v>
      </c>
      <c r="H26" s="13" t="n">
        <v>162.75</v>
      </c>
      <c r="I26" s="14" t="n">
        <v>0</v>
      </c>
    </row>
    <row r="27" customFormat="false" ht="14.25" hidden="false" customHeight="false" outlineLevel="0" collapsed="false">
      <c r="A27" s="1" t="s">
        <v>62</v>
      </c>
      <c r="B27" s="1" t="s">
        <v>63</v>
      </c>
      <c r="C27" s="1"/>
      <c r="D27" s="2" t="s">
        <v>14</v>
      </c>
      <c r="E27" s="3" t="n">
        <v>0</v>
      </c>
      <c r="F27" s="4" t="n">
        <v>0.62</v>
      </c>
      <c r="G27" s="1" t="n">
        <f aca="false">E27*F27</f>
        <v>0</v>
      </c>
      <c r="H27" s="1" t="n">
        <v>296.16</v>
      </c>
      <c r="I27" s="14" t="n">
        <f aca="false">E27*H27</f>
        <v>0</v>
      </c>
    </row>
    <row r="28" customFormat="false" ht="14.25" hidden="false" customHeight="false" outlineLevel="0" collapsed="false">
      <c r="A28" s="1" t="s">
        <v>64</v>
      </c>
      <c r="B28" s="1" t="s">
        <v>65</v>
      </c>
      <c r="C28" s="1"/>
      <c r="D28" s="2" t="s">
        <v>14</v>
      </c>
      <c r="E28" s="3" t="n">
        <v>0</v>
      </c>
      <c r="F28" s="4" t="n">
        <v>0.48</v>
      </c>
      <c r="G28" s="1" t="n">
        <f aca="false">E28*F28</f>
        <v>0</v>
      </c>
      <c r="H28" s="1" t="n">
        <v>183.36</v>
      </c>
      <c r="I28" s="14" t="n">
        <f aca="false">E28*H28</f>
        <v>0</v>
      </c>
    </row>
    <row r="29" customFormat="false" ht="14.25" hidden="false" customHeight="false" outlineLevel="0" collapsed="false">
      <c r="A29" s="1" t="s">
        <v>66</v>
      </c>
      <c r="B29" s="1" t="s">
        <v>67</v>
      </c>
      <c r="C29" s="1"/>
      <c r="D29" s="20" t="s">
        <v>14</v>
      </c>
      <c r="E29" s="3" t="n">
        <v>0</v>
      </c>
      <c r="F29" s="12" t="n">
        <v>0.52</v>
      </c>
      <c r="G29" s="13" t="n">
        <f aca="false">E29*F29</f>
        <v>0</v>
      </c>
      <c r="H29" s="13" t="n">
        <v>284</v>
      </c>
      <c r="I29" s="14" t="n">
        <f aca="false">E29*H29</f>
        <v>0</v>
      </c>
    </row>
    <row r="30" customFormat="false" ht="14.25" hidden="false" customHeight="false" outlineLevel="0" collapsed="false">
      <c r="A30" s="2" t="n">
        <v>75000000026</v>
      </c>
      <c r="B30" s="1" t="s">
        <v>68</v>
      </c>
      <c r="C30" s="1"/>
      <c r="D30" s="2" t="s">
        <v>69</v>
      </c>
      <c r="E30" s="3" t="n">
        <v>55296</v>
      </c>
      <c r="F30" s="4" t="n">
        <v>18</v>
      </c>
      <c r="G30" s="1" t="n">
        <f aca="false">E30*F30</f>
        <v>995328</v>
      </c>
      <c r="H30" s="1" t="n">
        <v>79</v>
      </c>
      <c r="I30" s="14" t="n">
        <f aca="false">G30*H30</f>
        <v>78630912</v>
      </c>
    </row>
    <row r="31" customFormat="false" ht="14.25" hidden="false" customHeight="false" outlineLevel="0" collapsed="false">
      <c r="A31" s="1" t="s">
        <v>70</v>
      </c>
      <c r="B31" s="1" t="s">
        <v>71</v>
      </c>
      <c r="C31" s="1"/>
      <c r="D31" s="20" t="s">
        <v>14</v>
      </c>
      <c r="E31" s="21" t="n">
        <v>0</v>
      </c>
      <c r="F31" s="16" t="n">
        <v>4.7</v>
      </c>
      <c r="G31" s="1" t="n">
        <v>0</v>
      </c>
      <c r="H31" s="4" t="n">
        <v>1265</v>
      </c>
      <c r="I31" s="4" t="n">
        <v>0</v>
      </c>
    </row>
    <row r="32" customFormat="false" ht="14.25" hidden="false" customHeight="false" outlineLevel="0" collapsed="false">
      <c r="A32" s="1" t="s">
        <v>72</v>
      </c>
      <c r="B32" s="1" t="s">
        <v>73</v>
      </c>
      <c r="C32" s="1"/>
      <c r="D32" s="20" t="s">
        <v>14</v>
      </c>
      <c r="E32" s="21" t="n">
        <v>0</v>
      </c>
      <c r="F32" s="16" t="n">
        <v>4.7</v>
      </c>
      <c r="G32" s="1" t="n">
        <v>0</v>
      </c>
      <c r="H32" s="4" t="n">
        <v>1265</v>
      </c>
      <c r="I32" s="4" t="n">
        <v>0</v>
      </c>
    </row>
    <row r="33" customFormat="false" ht="14.25" hidden="false" customHeight="false" outlineLevel="0" collapsed="false">
      <c r="A33" s="1" t="s">
        <v>74</v>
      </c>
      <c r="B33" s="1" t="s">
        <v>75</v>
      </c>
      <c r="C33" s="1"/>
      <c r="D33" s="20" t="s">
        <v>14</v>
      </c>
      <c r="E33" s="21" t="n">
        <v>0</v>
      </c>
      <c r="F33" s="16" t="n">
        <v>0</v>
      </c>
      <c r="G33" s="1" t="n">
        <v>0</v>
      </c>
      <c r="H33" s="4" t="n">
        <v>1265</v>
      </c>
      <c r="I33" s="24" t="n">
        <f aca="false">G33*H33</f>
        <v>0</v>
      </c>
    </row>
    <row r="34" customFormat="false" ht="14.25" hidden="false" customHeight="false" outlineLevel="0" collapsed="false">
      <c r="A34" s="1" t="s">
        <v>76</v>
      </c>
      <c r="B34" s="1" t="s">
        <v>77</v>
      </c>
      <c r="C34" s="26"/>
      <c r="D34" s="27" t="s">
        <v>78</v>
      </c>
      <c r="E34" s="28" t="n">
        <v>1</v>
      </c>
      <c r="F34" s="29" t="n">
        <v>1</v>
      </c>
      <c r="G34" s="29" t="n">
        <f aca="false">+F34*E34</f>
        <v>1</v>
      </c>
      <c r="H34" s="29" t="n">
        <v>90</v>
      </c>
      <c r="I34" s="30" t="n">
        <f aca="false">+G34*H34</f>
        <v>90</v>
      </c>
    </row>
    <row r="35" customFormat="false" ht="14.25" hidden="false" customHeight="false" outlineLevel="0" collapsed="false">
      <c r="A35" s="1" t="s">
        <v>79</v>
      </c>
      <c r="B35" s="1" t="s">
        <v>80</v>
      </c>
      <c r="C35" s="26"/>
      <c r="D35" s="31" t="s">
        <v>78</v>
      </c>
      <c r="E35" s="32" t="n">
        <v>0</v>
      </c>
      <c r="F35" s="33" t="n">
        <v>0</v>
      </c>
      <c r="G35" s="33" t="n">
        <v>0</v>
      </c>
      <c r="H35" s="33" t="n">
        <v>90</v>
      </c>
      <c r="I35" s="33" t="n">
        <v>0</v>
      </c>
    </row>
    <row r="36" customFormat="false" ht="14.25" hidden="false" customHeight="false" outlineLevel="0" collapsed="false">
      <c r="A36" s="1" t="s">
        <v>81</v>
      </c>
      <c r="B36" s="1" t="s">
        <v>82</v>
      </c>
      <c r="C36" s="26"/>
      <c r="D36" s="2" t="s">
        <v>14</v>
      </c>
      <c r="E36" s="3" t="n">
        <v>0</v>
      </c>
      <c r="F36" s="4" t="n">
        <v>0.497</v>
      </c>
      <c r="G36" s="4" t="n">
        <f aca="false">E36*F36</f>
        <v>0</v>
      </c>
      <c r="H36" s="4" t="n">
        <v>65</v>
      </c>
      <c r="I36" s="22" t="n">
        <f aca="false">G36*H36</f>
        <v>0</v>
      </c>
    </row>
    <row r="37" customFormat="false" ht="14.25" hidden="false" customHeight="false" outlineLevel="0" collapsed="false">
      <c r="A37" s="1" t="s">
        <v>83</v>
      </c>
      <c r="B37" s="1" t="s">
        <v>84</v>
      </c>
      <c r="C37" s="26"/>
      <c r="D37" s="20" t="s">
        <v>14</v>
      </c>
      <c r="E37" s="21" t="n">
        <v>4</v>
      </c>
      <c r="F37" s="12" t="n">
        <v>0.364</v>
      </c>
      <c r="G37" s="12" t="n">
        <f aca="false">E37*F37</f>
        <v>1.456</v>
      </c>
      <c r="H37" s="12" t="n">
        <v>75</v>
      </c>
      <c r="I37" s="22" t="n">
        <f aca="false">G37*H37</f>
        <v>109.2</v>
      </c>
    </row>
    <row r="38" customFormat="false" ht="14.25" hidden="false" customHeight="false" outlineLevel="0" collapsed="false">
      <c r="A38" s="1" t="s">
        <v>85</v>
      </c>
      <c r="B38" s="1" t="s">
        <v>86</v>
      </c>
      <c r="C38" s="26"/>
      <c r="D38" s="2" t="s">
        <v>14</v>
      </c>
      <c r="E38" s="3" t="n">
        <v>0</v>
      </c>
      <c r="F38" s="4" t="n">
        <v>0.085</v>
      </c>
      <c r="G38" s="4" t="n">
        <f aca="false">E38*F38</f>
        <v>0</v>
      </c>
      <c r="H38" s="4" t="n">
        <v>66</v>
      </c>
      <c r="I38" s="22" t="n">
        <f aca="false">G38*H38</f>
        <v>0</v>
      </c>
    </row>
    <row r="39" customFormat="false" ht="14.25" hidden="false" customHeight="false" outlineLevel="0" collapsed="false">
      <c r="A39" s="1" t="s">
        <v>87</v>
      </c>
      <c r="B39" s="1" t="s">
        <v>88</v>
      </c>
      <c r="C39" s="26"/>
      <c r="D39" s="2" t="s">
        <v>14</v>
      </c>
      <c r="E39" s="3" t="n">
        <v>2</v>
      </c>
      <c r="F39" s="4" t="n">
        <v>0.057</v>
      </c>
      <c r="G39" s="4" t="n">
        <f aca="false">E39*F39</f>
        <v>0.114</v>
      </c>
      <c r="H39" s="4" t="n">
        <v>65</v>
      </c>
      <c r="I39" s="22" t="n">
        <f aca="false">G39*H39</f>
        <v>7.41</v>
      </c>
    </row>
    <row r="40" customFormat="false" ht="14.25" hidden="false" customHeight="false" outlineLevel="0" collapsed="false">
      <c r="A40" s="1" t="s">
        <v>89</v>
      </c>
      <c r="B40" s="1" t="s">
        <v>90</v>
      </c>
      <c r="C40" s="26"/>
      <c r="D40" s="2" t="s">
        <v>14</v>
      </c>
      <c r="E40" s="3" t="n">
        <v>45</v>
      </c>
      <c r="F40" s="4" t="n">
        <v>0.082</v>
      </c>
      <c r="G40" s="4" t="n">
        <f aca="false">E40*F40</f>
        <v>3.69</v>
      </c>
      <c r="H40" s="4" t="n">
        <v>65</v>
      </c>
      <c r="I40" s="22" t="n">
        <f aca="false">G40*H40</f>
        <v>239.85</v>
      </c>
    </row>
    <row r="41" customFormat="false" ht="14.25" hidden="false" customHeight="false" outlineLevel="0" collapsed="false">
      <c r="A41" s="1" t="s">
        <v>91</v>
      </c>
      <c r="B41" s="1" t="s">
        <v>92</v>
      </c>
      <c r="C41" s="26"/>
      <c r="D41" s="20" t="s">
        <v>14</v>
      </c>
      <c r="E41" s="21" t="n">
        <v>0</v>
      </c>
      <c r="F41" s="12" t="n">
        <v>9</v>
      </c>
      <c r="G41" s="12" t="n">
        <f aca="false">E41*F41</f>
        <v>0</v>
      </c>
      <c r="H41" s="12" t="n">
        <v>85</v>
      </c>
      <c r="I41" s="22" t="n">
        <f aca="false">G41*H41</f>
        <v>0</v>
      </c>
    </row>
    <row r="42" customFormat="false" ht="14.25" hidden="false" customHeight="false" outlineLevel="0" collapsed="false">
      <c r="A42" s="1" t="s">
        <v>93</v>
      </c>
      <c r="B42" s="1" t="s">
        <v>94</v>
      </c>
      <c r="C42" s="26"/>
      <c r="D42" s="20" t="s">
        <v>14</v>
      </c>
      <c r="E42" s="21" t="n">
        <v>0</v>
      </c>
      <c r="F42" s="12" t="n">
        <v>9</v>
      </c>
      <c r="G42" s="12" t="n">
        <f aca="false">E42*F42</f>
        <v>0</v>
      </c>
      <c r="H42" s="12" t="n">
        <v>85</v>
      </c>
      <c r="I42" s="22" t="n">
        <f aca="false">G42*H42</f>
        <v>0</v>
      </c>
    </row>
    <row r="43" customFormat="false" ht="14.25" hidden="false" customHeight="false" outlineLevel="0" collapsed="false">
      <c r="A43" s="1" t="s">
        <v>95</v>
      </c>
      <c r="B43" s="1" t="s">
        <v>96</v>
      </c>
      <c r="C43" s="26"/>
      <c r="D43" s="11" t="s">
        <v>14</v>
      </c>
      <c r="E43" s="21" t="n">
        <v>0</v>
      </c>
      <c r="F43" s="16" t="n">
        <v>0</v>
      </c>
      <c r="G43" s="4" t="n">
        <v>0</v>
      </c>
      <c r="H43" s="4" t="n">
        <v>85</v>
      </c>
      <c r="I43" s="4" t="n">
        <v>0</v>
      </c>
    </row>
    <row r="44" customFormat="false" ht="14.25" hidden="false" customHeight="false" outlineLevel="0" collapsed="false">
      <c r="A44" s="1" t="s">
        <v>97</v>
      </c>
      <c r="B44" s="1" t="s">
        <v>98</v>
      </c>
      <c r="C44" s="26"/>
      <c r="D44" s="11" t="s">
        <v>14</v>
      </c>
      <c r="E44" s="21" t="n">
        <v>0</v>
      </c>
      <c r="F44" s="16" t="n">
        <v>0</v>
      </c>
      <c r="G44" s="4" t="n">
        <v>0</v>
      </c>
      <c r="H44" s="4" t="n">
        <v>85</v>
      </c>
      <c r="I44" s="4" t="n">
        <v>0</v>
      </c>
    </row>
    <row r="45" customFormat="false" ht="14.25" hidden="false" customHeight="false" outlineLevel="0" collapsed="false">
      <c r="A45" s="1" t="s">
        <v>99</v>
      </c>
      <c r="B45" s="1" t="s">
        <v>100</v>
      </c>
      <c r="C45" s="26"/>
      <c r="D45" s="2" t="s">
        <v>14</v>
      </c>
      <c r="E45" s="3" t="n">
        <v>20</v>
      </c>
      <c r="F45" s="4" t="n">
        <v>0.243</v>
      </c>
      <c r="G45" s="4" t="n">
        <f aca="false">E45*F45</f>
        <v>4.86</v>
      </c>
      <c r="H45" s="4" t="n">
        <v>75</v>
      </c>
      <c r="I45" s="22" t="n">
        <f aca="false">G45*H45</f>
        <v>364.5</v>
      </c>
    </row>
    <row r="46" customFormat="false" ht="14.25" hidden="false" customHeight="false" outlineLevel="0" collapsed="false">
      <c r="A46" s="1" t="s">
        <v>101</v>
      </c>
      <c r="B46" s="1" t="s">
        <v>102</v>
      </c>
      <c r="C46" s="26"/>
      <c r="D46" s="2" t="s">
        <v>14</v>
      </c>
      <c r="E46" s="3" t="n">
        <v>7</v>
      </c>
      <c r="F46" s="4" t="n">
        <v>0.112</v>
      </c>
      <c r="G46" s="4" t="n">
        <f aca="false">E46*F46</f>
        <v>0.784</v>
      </c>
      <c r="H46" s="4" t="n">
        <v>75</v>
      </c>
      <c r="I46" s="22" t="n">
        <f aca="false">G46*H46</f>
        <v>58.8</v>
      </c>
    </row>
    <row r="47" customFormat="false" ht="14.25" hidden="false" customHeight="false" outlineLevel="0" collapsed="false">
      <c r="A47" s="1" t="s">
        <v>103</v>
      </c>
      <c r="B47" s="1" t="s">
        <v>104</v>
      </c>
      <c r="C47" s="26"/>
      <c r="D47" s="2" t="s">
        <v>14</v>
      </c>
      <c r="E47" s="3" t="n">
        <v>14</v>
      </c>
      <c r="F47" s="4" t="n">
        <v>0.09</v>
      </c>
      <c r="G47" s="4" t="n">
        <f aca="false">E47*F47</f>
        <v>1.26</v>
      </c>
      <c r="H47" s="4" t="n">
        <v>56</v>
      </c>
      <c r="I47" s="22" t="n">
        <f aca="false">G47*H47</f>
        <v>70.56</v>
      </c>
    </row>
    <row r="48" customFormat="false" ht="14.25" hidden="false" customHeight="false" outlineLevel="0" collapsed="false">
      <c r="A48" s="1" t="s">
        <v>105</v>
      </c>
      <c r="B48" s="1" t="s">
        <v>106</v>
      </c>
      <c r="C48" s="26"/>
      <c r="D48" s="2" t="s">
        <v>14</v>
      </c>
      <c r="E48" s="3" t="n">
        <v>103</v>
      </c>
      <c r="F48" s="4" t="n">
        <v>0.122</v>
      </c>
      <c r="G48" s="4" t="n">
        <f aca="false">E48*F48</f>
        <v>12.566</v>
      </c>
      <c r="H48" s="4" t="n">
        <v>30</v>
      </c>
      <c r="I48" s="22" t="n">
        <f aca="false">E48*H48</f>
        <v>3090</v>
      </c>
    </row>
    <row r="49" customFormat="false" ht="14.25" hidden="false" customHeight="false" outlineLevel="0" collapsed="false">
      <c r="A49" s="1" t="s">
        <v>107</v>
      </c>
      <c r="B49" s="1" t="s">
        <v>108</v>
      </c>
      <c r="C49" s="26"/>
      <c r="D49" s="20" t="s">
        <v>14</v>
      </c>
      <c r="E49" s="21" t="n">
        <v>0</v>
      </c>
      <c r="F49" s="12" t="n">
        <v>7.65</v>
      </c>
      <c r="G49" s="12" t="n">
        <f aca="false">E49*F49</f>
        <v>0</v>
      </c>
      <c r="H49" s="12" t="n">
        <v>95</v>
      </c>
      <c r="I49" s="22" t="n">
        <f aca="false">G49*H49</f>
        <v>0</v>
      </c>
    </row>
    <row r="50" customFormat="false" ht="14.25" hidden="false" customHeight="false" outlineLevel="0" collapsed="false">
      <c r="A50" s="1" t="s">
        <v>109</v>
      </c>
      <c r="B50" s="1" t="s">
        <v>110</v>
      </c>
      <c r="C50" s="26"/>
      <c r="D50" s="20" t="s">
        <v>14</v>
      </c>
      <c r="E50" s="21" t="n">
        <v>0</v>
      </c>
      <c r="F50" s="12" t="n">
        <v>7.65</v>
      </c>
      <c r="G50" s="12" t="n">
        <f aca="false">E50*F50</f>
        <v>0</v>
      </c>
      <c r="H50" s="12" t="n">
        <v>95</v>
      </c>
      <c r="I50" s="22" t="n">
        <f aca="false">G50*H50</f>
        <v>0</v>
      </c>
    </row>
    <row r="51" customFormat="false" ht="14.25" hidden="false" customHeight="false" outlineLevel="0" collapsed="false">
      <c r="A51" s="1" t="s">
        <v>111</v>
      </c>
      <c r="B51" s="1" t="s">
        <v>112</v>
      </c>
      <c r="C51" s="26"/>
      <c r="D51" s="15" t="s">
        <v>14</v>
      </c>
      <c r="E51" s="3" t="n">
        <v>0</v>
      </c>
      <c r="F51" s="16" t="n">
        <v>0.995</v>
      </c>
      <c r="G51" s="16" t="n">
        <f aca="false">E51*F51</f>
        <v>0</v>
      </c>
      <c r="H51" s="4" t="n">
        <v>346.5</v>
      </c>
      <c r="I51" s="24" t="n">
        <f aca="false">E51*H51</f>
        <v>0</v>
      </c>
    </row>
    <row r="52" customFormat="false" ht="14.25" hidden="false" customHeight="false" outlineLevel="0" collapsed="false">
      <c r="A52" s="1" t="s">
        <v>113</v>
      </c>
      <c r="B52" s="1" t="s">
        <v>114</v>
      </c>
      <c r="C52" s="26"/>
      <c r="D52" s="15" t="s">
        <v>14</v>
      </c>
      <c r="E52" s="3" t="n">
        <v>0</v>
      </c>
      <c r="F52" s="16" t="n">
        <v>0.54</v>
      </c>
      <c r="G52" s="16" t="n">
        <f aca="false">E52*F52</f>
        <v>0</v>
      </c>
      <c r="H52" s="4" t="n">
        <v>192.5</v>
      </c>
      <c r="I52" s="24" t="n">
        <f aca="false">E52*H52</f>
        <v>0</v>
      </c>
    </row>
    <row r="53" customFormat="false" ht="14.25" hidden="false" customHeight="false" outlineLevel="0" collapsed="false">
      <c r="A53" s="1" t="s">
        <v>115</v>
      </c>
      <c r="B53" s="1" t="s">
        <v>116</v>
      </c>
      <c r="C53" s="26"/>
      <c r="D53" s="2" t="s">
        <v>14</v>
      </c>
      <c r="E53" s="23" t="n">
        <v>0</v>
      </c>
      <c r="F53" s="4" t="n">
        <v>0</v>
      </c>
      <c r="G53" s="4" t="n">
        <v>0</v>
      </c>
      <c r="H53" s="4" t="n">
        <v>0</v>
      </c>
      <c r="I53" s="4" t="n">
        <v>0</v>
      </c>
    </row>
    <row r="54" customFormat="false" ht="14.25" hidden="false" customHeight="false" outlineLevel="0" collapsed="false">
      <c r="A54" s="1" t="s">
        <v>117</v>
      </c>
      <c r="B54" s="1" t="s">
        <v>118</v>
      </c>
      <c r="C54" s="26"/>
      <c r="D54" s="2" t="s">
        <v>14</v>
      </c>
      <c r="E54" s="23" t="n">
        <v>0</v>
      </c>
      <c r="F54" s="4" t="n">
        <v>0</v>
      </c>
      <c r="G54" s="4" t="n">
        <v>0</v>
      </c>
      <c r="H54" s="4" t="n">
        <v>0</v>
      </c>
      <c r="I54" s="4" t="n">
        <v>0</v>
      </c>
    </row>
    <row r="55" customFormat="false" ht="14.25" hidden="false" customHeight="false" outlineLevel="0" collapsed="false">
      <c r="A55" s="1" t="s">
        <v>119</v>
      </c>
      <c r="B55" s="1" t="s">
        <v>120</v>
      </c>
      <c r="C55" s="26"/>
      <c r="D55" s="11" t="s">
        <v>14</v>
      </c>
      <c r="E55" s="21" t="n">
        <v>0</v>
      </c>
      <c r="F55" s="16" t="n">
        <v>0</v>
      </c>
      <c r="G55" s="4" t="n">
        <v>0</v>
      </c>
      <c r="H55" s="4" t="n">
        <v>478</v>
      </c>
      <c r="I55" s="4" t="n">
        <v>0</v>
      </c>
    </row>
    <row r="56" customFormat="false" ht="14.25" hidden="false" customHeight="false" outlineLevel="0" collapsed="false">
      <c r="A56" s="1" t="s">
        <v>121</v>
      </c>
      <c r="B56" s="1" t="s">
        <v>122</v>
      </c>
      <c r="C56" s="26"/>
      <c r="D56" s="15" t="s">
        <v>14</v>
      </c>
      <c r="E56" s="3" t="n">
        <v>0</v>
      </c>
      <c r="F56" s="4" t="n">
        <v>2.326</v>
      </c>
      <c r="G56" s="4" t="n">
        <f aca="false">E56*F56</f>
        <v>0</v>
      </c>
      <c r="H56" s="4" t="n">
        <v>772.5</v>
      </c>
      <c r="I56" s="22" t="n">
        <f aca="false">E56*H56</f>
        <v>0</v>
      </c>
    </row>
    <row r="57" customFormat="false" ht="14.25" hidden="false" customHeight="false" outlineLevel="0" collapsed="false">
      <c r="A57" s="1" t="s">
        <v>123</v>
      </c>
      <c r="B57" s="1" t="s">
        <v>124</v>
      </c>
      <c r="C57" s="19" t="s">
        <v>125</v>
      </c>
      <c r="D57" s="2" t="s">
        <v>126</v>
      </c>
      <c r="E57" s="3" t="n">
        <v>0</v>
      </c>
      <c r="F57" s="1" t="n">
        <v>5</v>
      </c>
      <c r="G57" s="1" t="n">
        <f aca="false">E57*F57</f>
        <v>0</v>
      </c>
      <c r="H57" s="1" t="n">
        <v>585</v>
      </c>
      <c r="I57" s="14" t="n">
        <f aca="false">G57*H57</f>
        <v>0</v>
      </c>
    </row>
    <row r="58" customFormat="false" ht="14.25" hidden="false" customHeight="false" outlineLevel="0" collapsed="false">
      <c r="A58" s="1" t="s">
        <v>127</v>
      </c>
      <c r="B58" s="1" t="s">
        <v>128</v>
      </c>
      <c r="C58" s="19" t="s">
        <v>125</v>
      </c>
      <c r="D58" s="2" t="s">
        <v>126</v>
      </c>
      <c r="E58" s="3" t="n">
        <v>0</v>
      </c>
      <c r="F58" s="1" t="n">
        <v>8.3</v>
      </c>
      <c r="G58" s="1" t="n">
        <f aca="false">E58*F58</f>
        <v>0</v>
      </c>
      <c r="H58" s="1" t="n">
        <v>585</v>
      </c>
      <c r="I58" s="14" t="n">
        <f aca="false">G58*H58</f>
        <v>0</v>
      </c>
    </row>
    <row r="59" customFormat="false" ht="14.25" hidden="false" customHeight="false" outlineLevel="0" collapsed="false">
      <c r="A59" s="1" t="s">
        <v>129</v>
      </c>
      <c r="B59" s="1" t="s">
        <v>130</v>
      </c>
      <c r="C59" s="19" t="s">
        <v>125</v>
      </c>
      <c r="D59" s="2" t="s">
        <v>126</v>
      </c>
      <c r="E59" s="3" t="n">
        <v>0</v>
      </c>
      <c r="F59" s="1" t="n">
        <v>13.26</v>
      </c>
      <c r="G59" s="1" t="n">
        <f aca="false">E59*F59</f>
        <v>0</v>
      </c>
      <c r="H59" s="1" t="n">
        <v>585</v>
      </c>
      <c r="I59" s="14" t="n">
        <f aca="false">G59*H59</f>
        <v>0</v>
      </c>
    </row>
    <row r="60" customFormat="false" ht="14.25" hidden="false" customHeight="false" outlineLevel="0" collapsed="false">
      <c r="A60" s="1" t="s">
        <v>131</v>
      </c>
      <c r="B60" s="1" t="s">
        <v>132</v>
      </c>
      <c r="C60" s="1"/>
      <c r="D60" s="20" t="s">
        <v>14</v>
      </c>
      <c r="E60" s="21" t="n">
        <v>223</v>
      </c>
      <c r="F60" s="13" t="n">
        <v>0.049</v>
      </c>
      <c r="G60" s="13" t="n">
        <f aca="false">E60*F60</f>
        <v>10.927</v>
      </c>
      <c r="H60" s="13" t="n">
        <v>40</v>
      </c>
      <c r="I60" s="14" t="n">
        <f aca="false">E60*H60</f>
        <v>8920</v>
      </c>
    </row>
    <row r="61" customFormat="false" ht="14.25" hidden="false" customHeight="false" outlineLevel="0" collapsed="false">
      <c r="A61" s="1" t="s">
        <v>133</v>
      </c>
      <c r="B61" s="1" t="s">
        <v>134</v>
      </c>
      <c r="C61" s="1"/>
      <c r="D61" s="2" t="s">
        <v>126</v>
      </c>
      <c r="E61" s="3" t="n">
        <v>16.56</v>
      </c>
      <c r="F61" s="1" t="n">
        <v>3.51</v>
      </c>
      <c r="G61" s="1" t="n">
        <f aca="false">E61*F61</f>
        <v>58.1256</v>
      </c>
      <c r="H61" s="1" t="n">
        <v>780</v>
      </c>
      <c r="I61" s="14" t="n">
        <f aca="false">G61*H61</f>
        <v>45337.968</v>
      </c>
    </row>
    <row r="62" customFormat="false" ht="14.25" hidden="false" customHeight="false" outlineLevel="0" collapsed="false">
      <c r="A62" s="1" t="s">
        <v>135</v>
      </c>
      <c r="B62" s="1" t="s">
        <v>136</v>
      </c>
      <c r="C62" s="1"/>
      <c r="D62" s="2" t="s">
        <v>126</v>
      </c>
      <c r="E62" s="3" t="n">
        <v>16.146</v>
      </c>
      <c r="F62" s="1" t="n">
        <v>3.93</v>
      </c>
      <c r="G62" s="1" t="n">
        <f aca="false">E62*F62</f>
        <v>63.45378</v>
      </c>
      <c r="H62" s="1" t="n">
        <v>780</v>
      </c>
      <c r="I62" s="14" t="n">
        <f aca="false">G62*H62</f>
        <v>49493.9484</v>
      </c>
    </row>
    <row r="63" customFormat="false" ht="14.25" hidden="false" customHeight="false" outlineLevel="0" collapsed="false">
      <c r="A63" s="1" t="s">
        <v>137</v>
      </c>
      <c r="B63" s="1" t="s">
        <v>138</v>
      </c>
      <c r="C63" s="1"/>
      <c r="D63" s="20" t="s">
        <v>126</v>
      </c>
      <c r="E63" s="21" t="n">
        <v>55.613</v>
      </c>
      <c r="F63" s="17" t="n">
        <v>4.24</v>
      </c>
      <c r="G63" s="1" t="n">
        <f aca="false">E63*F63</f>
        <v>235.79912</v>
      </c>
      <c r="H63" s="1" t="n">
        <v>780</v>
      </c>
      <c r="I63" s="1" t="n">
        <f aca="false">G63*H63</f>
        <v>183923.3136</v>
      </c>
    </row>
    <row r="64" customFormat="false" ht="14.25" hidden="false" customHeight="false" outlineLevel="0" collapsed="false">
      <c r="A64" s="1" t="s">
        <v>139</v>
      </c>
      <c r="B64" s="1" t="s">
        <v>140</v>
      </c>
      <c r="C64" s="1"/>
      <c r="D64" s="20" t="s">
        <v>126</v>
      </c>
      <c r="E64" s="21" t="n">
        <v>0</v>
      </c>
      <c r="F64" s="12" t="n">
        <v>1.5</v>
      </c>
      <c r="G64" s="12" t="n">
        <f aca="false">E64*F64</f>
        <v>0</v>
      </c>
      <c r="H64" s="12" t="n">
        <v>64</v>
      </c>
      <c r="I64" s="22" t="n">
        <f aca="false">G64*H64</f>
        <v>0</v>
      </c>
    </row>
    <row r="65" customFormat="false" ht="14.25" hidden="false" customHeight="false" outlineLevel="0" collapsed="false">
      <c r="A65" s="1" t="s">
        <v>141</v>
      </c>
      <c r="B65" s="1" t="s">
        <v>142</v>
      </c>
      <c r="C65" s="26"/>
      <c r="D65" s="20" t="s">
        <v>14</v>
      </c>
      <c r="E65" s="3" t="n">
        <v>0</v>
      </c>
      <c r="F65" s="12" t="n">
        <v>0.36</v>
      </c>
      <c r="G65" s="12" t="n">
        <f aca="false">E65*F65</f>
        <v>0</v>
      </c>
      <c r="H65" s="12" t="n">
        <v>190</v>
      </c>
      <c r="I65" s="22" t="n">
        <f aca="false">E65*H65</f>
        <v>0</v>
      </c>
    </row>
    <row r="66" customFormat="false" ht="14.25" hidden="false" customHeight="false" outlineLevel="0" collapsed="false">
      <c r="A66" s="1" t="s">
        <v>143</v>
      </c>
      <c r="B66" s="1" t="s">
        <v>144</v>
      </c>
      <c r="C66" s="26"/>
      <c r="D66" s="20" t="s">
        <v>14</v>
      </c>
      <c r="E66" s="3" t="n">
        <v>0</v>
      </c>
      <c r="F66" s="12" t="n">
        <v>0.51</v>
      </c>
      <c r="G66" s="12" t="n">
        <f aca="false">E66*F66</f>
        <v>0</v>
      </c>
      <c r="H66" s="12" t="n">
        <v>274</v>
      </c>
      <c r="I66" s="22" t="n">
        <f aca="false">E66*H66</f>
        <v>0</v>
      </c>
    </row>
    <row r="67" customFormat="false" ht="14.25" hidden="false" customHeight="false" outlineLevel="0" collapsed="false">
      <c r="A67" s="1" t="s">
        <v>145</v>
      </c>
      <c r="B67" s="1" t="s">
        <v>146</v>
      </c>
      <c r="C67" s="26"/>
      <c r="D67" s="20" t="s">
        <v>14</v>
      </c>
      <c r="E67" s="3" t="n">
        <v>0</v>
      </c>
      <c r="F67" s="12" t="n">
        <v>0.52</v>
      </c>
      <c r="G67" s="12" t="n">
        <v>0</v>
      </c>
      <c r="H67" s="12" t="n">
        <v>273</v>
      </c>
      <c r="I67" s="22" t="n">
        <v>0</v>
      </c>
    </row>
    <row r="68" customFormat="false" ht="14.25" hidden="false" customHeight="false" outlineLevel="0" collapsed="false">
      <c r="A68" s="1" t="s">
        <v>147</v>
      </c>
      <c r="B68" s="1" t="s">
        <v>148</v>
      </c>
      <c r="C68" s="26"/>
      <c r="D68" s="20" t="s">
        <v>14</v>
      </c>
      <c r="E68" s="21" t="n">
        <v>0</v>
      </c>
      <c r="F68" s="16" t="n">
        <v>0</v>
      </c>
      <c r="G68" s="4" t="n">
        <v>0</v>
      </c>
      <c r="H68" s="4" t="n">
        <v>63</v>
      </c>
      <c r="I68" s="4" t="n">
        <v>0</v>
      </c>
    </row>
    <row r="69" customFormat="false" ht="14.25" hidden="false" customHeight="false" outlineLevel="0" collapsed="false">
      <c r="A69" s="1" t="s">
        <v>149</v>
      </c>
      <c r="B69" s="1" t="s">
        <v>150</v>
      </c>
      <c r="C69" s="26"/>
      <c r="D69" s="20" t="s">
        <v>14</v>
      </c>
      <c r="E69" s="3" t="n">
        <v>0</v>
      </c>
      <c r="F69" s="12" t="n">
        <v>1.65</v>
      </c>
      <c r="G69" s="12" t="n">
        <v>0</v>
      </c>
      <c r="H69" s="12" t="n">
        <v>861</v>
      </c>
      <c r="I69" s="22" t="n">
        <v>0</v>
      </c>
    </row>
    <row r="70" customFormat="false" ht="14.25" hidden="false" customHeight="false" outlineLevel="0" collapsed="false">
      <c r="A70" s="1" t="s">
        <v>151</v>
      </c>
      <c r="B70" s="1" t="s">
        <v>152</v>
      </c>
      <c r="C70" s="26"/>
      <c r="D70" s="20" t="s">
        <v>14</v>
      </c>
      <c r="E70" s="3" t="n">
        <v>0</v>
      </c>
      <c r="F70" s="12" t="n">
        <v>2.15</v>
      </c>
      <c r="G70" s="12" t="n">
        <v>0</v>
      </c>
      <c r="H70" s="12" t="n">
        <v>1128.75</v>
      </c>
      <c r="I70" s="22" t="n">
        <v>0</v>
      </c>
    </row>
    <row r="71" customFormat="false" ht="14.25" hidden="false" customHeight="false" outlineLevel="0" collapsed="false">
      <c r="A71" s="1" t="s">
        <v>153</v>
      </c>
      <c r="B71" s="1" t="s">
        <v>154</v>
      </c>
      <c r="C71" s="26"/>
      <c r="D71" s="20" t="s">
        <v>78</v>
      </c>
      <c r="E71" s="34" t="n">
        <v>164</v>
      </c>
      <c r="F71" s="12" t="n">
        <v>0.014</v>
      </c>
      <c r="G71" s="12" t="n">
        <f aca="false">+E71*F71</f>
        <v>2.296</v>
      </c>
      <c r="H71" s="12" t="n">
        <v>730</v>
      </c>
      <c r="I71" s="22" t="n">
        <f aca="false">+G71*H71</f>
        <v>1676.08</v>
      </c>
    </row>
    <row r="72" customFormat="false" ht="14.25" hidden="false" customHeight="false" outlineLevel="0" collapsed="false">
      <c r="A72" s="1" t="s">
        <v>155</v>
      </c>
      <c r="B72" s="1" t="s">
        <v>156</v>
      </c>
      <c r="C72" s="26"/>
      <c r="D72" s="20" t="s">
        <v>78</v>
      </c>
      <c r="E72" s="34" t="n">
        <v>441</v>
      </c>
      <c r="F72" s="12" t="n">
        <v>0.003</v>
      </c>
      <c r="G72" s="12" t="n">
        <f aca="false">+E72*F72</f>
        <v>1.323</v>
      </c>
      <c r="H72" s="12" t="n">
        <v>730</v>
      </c>
      <c r="I72" s="22" t="n">
        <f aca="false">+G72*H72</f>
        <v>965.79</v>
      </c>
    </row>
    <row r="73" customFormat="false" ht="14.25" hidden="false" customHeight="false" outlineLevel="0" collapsed="false">
      <c r="A73" s="1" t="s">
        <v>157</v>
      </c>
      <c r="B73" s="1" t="s">
        <v>158</v>
      </c>
      <c r="C73" s="26"/>
      <c r="D73" s="2" t="s">
        <v>14</v>
      </c>
      <c r="E73" s="3" t="n">
        <v>63</v>
      </c>
      <c r="F73" s="4" t="n">
        <v>0.48</v>
      </c>
      <c r="G73" s="4" t="n">
        <v>0</v>
      </c>
      <c r="H73" s="4" t="n">
        <v>0</v>
      </c>
      <c r="I73" s="22" t="n">
        <f aca="false">E73*H73</f>
        <v>0</v>
      </c>
    </row>
    <row r="74" customFormat="false" ht="14.25" hidden="false" customHeight="false" outlineLevel="0" collapsed="false">
      <c r="A74" s="1" t="s">
        <v>159</v>
      </c>
      <c r="B74" s="1" t="s">
        <v>160</v>
      </c>
      <c r="C74" s="26"/>
      <c r="D74" s="20" t="s">
        <v>78</v>
      </c>
      <c r="E74" s="34" t="n">
        <v>76</v>
      </c>
      <c r="F74" s="12" t="n">
        <v>0.217</v>
      </c>
      <c r="G74" s="12" t="n">
        <f aca="false">+E74</f>
        <v>76</v>
      </c>
      <c r="H74" s="12" t="n">
        <v>189</v>
      </c>
      <c r="I74" s="22" t="n">
        <f aca="false">+G74*H74</f>
        <v>14364</v>
      </c>
    </row>
    <row r="75" customFormat="false" ht="14.25" hidden="false" customHeight="false" outlineLevel="0" collapsed="false">
      <c r="A75" s="1" t="s">
        <v>161</v>
      </c>
      <c r="B75" s="1" t="s">
        <v>162</v>
      </c>
      <c r="C75" s="26"/>
      <c r="D75" s="20" t="s">
        <v>78</v>
      </c>
      <c r="E75" s="34" t="n">
        <v>29</v>
      </c>
      <c r="F75" s="12" t="n">
        <v>0.186</v>
      </c>
      <c r="G75" s="12" t="n">
        <f aca="false">+E75</f>
        <v>29</v>
      </c>
      <c r="H75" s="12" t="n">
        <v>189</v>
      </c>
      <c r="I75" s="22" t="n">
        <f aca="false">+G75*H75</f>
        <v>5481</v>
      </c>
    </row>
    <row r="76" customFormat="false" ht="14.25" hidden="false" customHeight="false" outlineLevel="0" collapsed="false">
      <c r="A76" s="1" t="s">
        <v>163</v>
      </c>
      <c r="B76" s="1" t="s">
        <v>164</v>
      </c>
      <c r="C76" s="26"/>
      <c r="D76" s="20" t="s">
        <v>78</v>
      </c>
      <c r="E76" s="34" t="n">
        <v>53</v>
      </c>
      <c r="F76" s="12" t="n">
        <v>0.016</v>
      </c>
      <c r="G76" s="12" t="n">
        <f aca="false">+E76*F76</f>
        <v>0.848</v>
      </c>
      <c r="H76" s="12" t="n">
        <v>730</v>
      </c>
      <c r="I76" s="22" t="n">
        <f aca="false">+G76*H76</f>
        <v>619.04</v>
      </c>
    </row>
    <row r="77" customFormat="false" ht="14.25" hidden="false" customHeight="false" outlineLevel="0" collapsed="false">
      <c r="A77" s="1" t="s">
        <v>165</v>
      </c>
      <c r="B77" s="1" t="s">
        <v>166</v>
      </c>
      <c r="C77" s="26"/>
      <c r="D77" s="20" t="s">
        <v>78</v>
      </c>
      <c r="E77" s="34" t="n">
        <v>198</v>
      </c>
      <c r="F77" s="12" t="n">
        <v>0.005</v>
      </c>
      <c r="G77" s="12" t="n">
        <f aca="false">+E77*F77</f>
        <v>0.99</v>
      </c>
      <c r="H77" s="12" t="n">
        <v>730</v>
      </c>
      <c r="I77" s="22" t="n">
        <f aca="false">+G77*H77</f>
        <v>722.7</v>
      </c>
    </row>
    <row r="78" customFormat="false" ht="14.25" hidden="false" customHeight="false" outlineLevel="0" collapsed="false">
      <c r="A78" s="1" t="s">
        <v>167</v>
      </c>
      <c r="B78" s="1" t="s">
        <v>168</v>
      </c>
      <c r="C78" s="26"/>
      <c r="D78" s="2" t="s">
        <v>14</v>
      </c>
      <c r="E78" s="3" t="n">
        <v>176</v>
      </c>
      <c r="F78" s="4" t="n">
        <v>0.57</v>
      </c>
      <c r="G78" s="4" t="n">
        <v>0</v>
      </c>
      <c r="H78" s="4" t="n">
        <v>0</v>
      </c>
      <c r="I78" s="22" t="n">
        <f aca="false">E78*H78</f>
        <v>0</v>
      </c>
    </row>
    <row r="79" customFormat="false" ht="14.25" hidden="false" customHeight="false" outlineLevel="0" collapsed="false">
      <c r="A79" s="1" t="s">
        <v>169</v>
      </c>
      <c r="B79" s="1" t="s">
        <v>170</v>
      </c>
      <c r="C79" s="26"/>
      <c r="D79" s="20" t="s">
        <v>78</v>
      </c>
      <c r="E79" s="34" t="n">
        <v>132</v>
      </c>
      <c r="F79" s="12" t="n">
        <v>0.379</v>
      </c>
      <c r="G79" s="12" t="n">
        <f aca="false">+E79</f>
        <v>132</v>
      </c>
      <c r="H79" s="12" t="n">
        <v>274</v>
      </c>
      <c r="I79" s="22" t="n">
        <f aca="false">+G79*H79</f>
        <v>36168</v>
      </c>
    </row>
    <row r="80" customFormat="false" ht="14.25" hidden="false" customHeight="false" outlineLevel="0" collapsed="false">
      <c r="A80" s="1" t="s">
        <v>171</v>
      </c>
      <c r="B80" s="1" t="s">
        <v>172</v>
      </c>
      <c r="C80" s="26"/>
      <c r="D80" s="20" t="s">
        <v>78</v>
      </c>
      <c r="E80" s="34" t="n">
        <v>0</v>
      </c>
      <c r="F80" s="12" t="n">
        <v>0.36</v>
      </c>
      <c r="G80" s="12" t="n">
        <f aca="false">+E80</f>
        <v>0</v>
      </c>
      <c r="H80" s="12" t="n">
        <f aca="false">274+10.22</f>
        <v>284.22</v>
      </c>
      <c r="I80" s="22" t="n">
        <f aca="false">+G80*H80</f>
        <v>0</v>
      </c>
    </row>
    <row r="81" customFormat="false" ht="14.25" hidden="false" customHeight="false" outlineLevel="0" collapsed="false">
      <c r="A81" s="1" t="s">
        <v>173</v>
      </c>
      <c r="B81" s="1" t="s">
        <v>174</v>
      </c>
      <c r="C81" s="26"/>
      <c r="D81" s="20" t="s">
        <v>78</v>
      </c>
      <c r="E81" s="34" t="n">
        <v>148</v>
      </c>
      <c r="F81" s="12" t="n">
        <v>0.019</v>
      </c>
      <c r="G81" s="12" t="n">
        <v>2.812</v>
      </c>
      <c r="H81" s="12" t="n">
        <v>730</v>
      </c>
      <c r="I81" s="22" t="n">
        <v>2052.76</v>
      </c>
    </row>
    <row r="82" customFormat="false" ht="14.25" hidden="false" customHeight="false" outlineLevel="0" collapsed="false">
      <c r="A82" s="1" t="s">
        <v>175</v>
      </c>
      <c r="B82" s="1" t="s">
        <v>176</v>
      </c>
      <c r="C82" s="26"/>
      <c r="D82" s="20" t="s">
        <v>78</v>
      </c>
      <c r="E82" s="34" t="n">
        <v>332</v>
      </c>
      <c r="F82" s="12" t="n">
        <v>0.005</v>
      </c>
      <c r="G82" s="12" t="n">
        <v>1.66</v>
      </c>
      <c r="H82" s="12" t="n">
        <v>730</v>
      </c>
      <c r="I82" s="22" t="n">
        <v>1211.8</v>
      </c>
    </row>
    <row r="83" customFormat="false" ht="14.25" hidden="false" customHeight="false" outlineLevel="0" collapsed="false">
      <c r="A83" s="1" t="s">
        <v>177</v>
      </c>
      <c r="B83" s="1" t="s">
        <v>178</v>
      </c>
      <c r="C83" s="26"/>
      <c r="D83" s="2" t="s">
        <v>14</v>
      </c>
      <c r="E83" s="3" t="n">
        <v>0</v>
      </c>
      <c r="F83" s="4" t="n">
        <v>0.57</v>
      </c>
      <c r="G83" s="4" t="n">
        <v>0</v>
      </c>
      <c r="H83" s="4" t="n">
        <v>0</v>
      </c>
      <c r="I83" s="22" t="n">
        <f aca="false">E83*H83</f>
        <v>0</v>
      </c>
    </row>
    <row r="84" customFormat="false" ht="14.25" hidden="false" customHeight="false" outlineLevel="0" collapsed="false">
      <c r="A84" s="1" t="s">
        <v>179</v>
      </c>
      <c r="B84" s="1" t="s">
        <v>180</v>
      </c>
      <c r="C84" s="26"/>
      <c r="D84" s="20" t="s">
        <v>78</v>
      </c>
      <c r="E84" s="34" t="n">
        <v>119</v>
      </c>
      <c r="F84" s="12" t="n">
        <v>0.356</v>
      </c>
      <c r="G84" s="12" t="n">
        <f aca="false">+E84</f>
        <v>119</v>
      </c>
      <c r="H84" s="12" t="n">
        <v>273</v>
      </c>
      <c r="I84" s="22" t="n">
        <f aca="false">+G84*H84</f>
        <v>32487</v>
      </c>
    </row>
    <row r="85" customFormat="false" ht="14.25" hidden="false" customHeight="false" outlineLevel="0" collapsed="false">
      <c r="A85" s="1" t="s">
        <v>181</v>
      </c>
      <c r="B85" s="1" t="s">
        <v>182</v>
      </c>
      <c r="C85" s="26"/>
      <c r="D85" s="20" t="s">
        <v>78</v>
      </c>
      <c r="E85" s="34" t="n">
        <v>0</v>
      </c>
      <c r="F85" s="35" t="n">
        <v>0.35</v>
      </c>
      <c r="G85" s="12" t="n">
        <f aca="false">+E85</f>
        <v>0</v>
      </c>
      <c r="H85" s="35" t="n">
        <f aca="false">273+13.87</f>
        <v>286.87</v>
      </c>
      <c r="I85" s="22" t="n">
        <f aca="false">+G85*H85</f>
        <v>0</v>
      </c>
    </row>
    <row r="86" customFormat="false" ht="14.25" hidden="false" customHeight="false" outlineLevel="0" collapsed="false">
      <c r="A86" s="1" t="s">
        <v>183</v>
      </c>
      <c r="B86" s="1" t="s">
        <v>184</v>
      </c>
      <c r="C86" s="26"/>
      <c r="D86" s="20" t="s">
        <v>78</v>
      </c>
      <c r="E86" s="34" t="n">
        <v>12</v>
      </c>
      <c r="F86" s="12" t="n">
        <v>0.065</v>
      </c>
      <c r="G86" s="12" t="n">
        <v>0.78</v>
      </c>
      <c r="H86" s="12" t="n">
        <v>730</v>
      </c>
      <c r="I86" s="22" t="n">
        <v>569.4</v>
      </c>
    </row>
    <row r="87" customFormat="false" ht="14.25" hidden="false" customHeight="false" outlineLevel="0" collapsed="false">
      <c r="A87" s="1" t="s">
        <v>185</v>
      </c>
      <c r="B87" s="1" t="s">
        <v>186</v>
      </c>
      <c r="C87" s="26"/>
      <c r="D87" s="20" t="s">
        <v>78</v>
      </c>
      <c r="E87" s="34" t="n">
        <v>46</v>
      </c>
      <c r="F87" s="12" t="n">
        <v>0.009</v>
      </c>
      <c r="G87" s="12" t="n">
        <v>0.378</v>
      </c>
      <c r="H87" s="12" t="n">
        <v>730</v>
      </c>
      <c r="I87" s="22" t="n">
        <v>275.94</v>
      </c>
    </row>
    <row r="88" customFormat="false" ht="14.25" hidden="false" customHeight="false" outlineLevel="0" collapsed="false">
      <c r="A88" s="1" t="s">
        <v>187</v>
      </c>
      <c r="B88" s="1" t="s">
        <v>188</v>
      </c>
      <c r="C88" s="26"/>
      <c r="D88" s="2" t="s">
        <v>14</v>
      </c>
      <c r="E88" s="3" t="n">
        <v>0</v>
      </c>
      <c r="F88" s="4" t="n">
        <v>0.57</v>
      </c>
      <c r="G88" s="4" t="n">
        <v>0</v>
      </c>
      <c r="H88" s="4" t="n">
        <v>0</v>
      </c>
      <c r="I88" s="22" t="n">
        <f aca="false">E88*H88</f>
        <v>0</v>
      </c>
    </row>
    <row r="89" customFormat="false" ht="14.25" hidden="false" customHeight="false" outlineLevel="0" collapsed="false">
      <c r="A89" s="1" t="s">
        <v>189</v>
      </c>
      <c r="B89" s="1" t="s">
        <v>190</v>
      </c>
      <c r="C89" s="26"/>
      <c r="D89" s="20" t="s">
        <v>78</v>
      </c>
      <c r="E89" s="34" t="n">
        <v>0</v>
      </c>
      <c r="F89" s="12" t="n">
        <v>1.36</v>
      </c>
      <c r="G89" s="12" t="n">
        <f aca="false">+E89</f>
        <v>0</v>
      </c>
      <c r="H89" s="12" t="n">
        <f aca="false">861</f>
        <v>861</v>
      </c>
      <c r="I89" s="22" t="n">
        <f aca="false">+G89*H89</f>
        <v>0</v>
      </c>
    </row>
    <row r="90" customFormat="false" ht="14.25" hidden="false" customHeight="false" outlineLevel="0" collapsed="false">
      <c r="A90" s="1" t="s">
        <v>191</v>
      </c>
      <c r="B90" s="1" t="s">
        <v>192</v>
      </c>
      <c r="C90" s="26"/>
      <c r="D90" s="20" t="s">
        <v>78</v>
      </c>
      <c r="E90" s="34" t="n">
        <v>33</v>
      </c>
      <c r="F90" s="12" t="n">
        <v>1.027</v>
      </c>
      <c r="G90" s="12" t="n">
        <f aca="false">+E90</f>
        <v>33</v>
      </c>
      <c r="H90" s="12" t="n">
        <v>861</v>
      </c>
      <c r="I90" s="22" t="n">
        <f aca="false">+G90*H90</f>
        <v>28413</v>
      </c>
    </row>
    <row r="91" customFormat="false" ht="14.25" hidden="false" customHeight="false" outlineLevel="0" collapsed="false">
      <c r="A91" s="1" t="s">
        <v>193</v>
      </c>
      <c r="B91" s="1" t="s">
        <v>194</v>
      </c>
      <c r="C91" s="26"/>
      <c r="D91" s="20" t="s">
        <v>78</v>
      </c>
      <c r="E91" s="34" t="n">
        <v>11</v>
      </c>
      <c r="F91" s="12" t="n">
        <v>0.065</v>
      </c>
      <c r="G91" s="12" t="n">
        <v>0.715</v>
      </c>
      <c r="H91" s="12" t="n">
        <v>730</v>
      </c>
      <c r="I91" s="22" t="n">
        <v>521.95</v>
      </c>
    </row>
    <row r="92" customFormat="false" ht="14.25" hidden="false" customHeight="false" outlineLevel="0" collapsed="false">
      <c r="A92" s="1" t="s">
        <v>195</v>
      </c>
      <c r="B92" s="1" t="s">
        <v>196</v>
      </c>
      <c r="C92" s="26"/>
      <c r="D92" s="20" t="s">
        <v>78</v>
      </c>
      <c r="E92" s="34" t="n">
        <v>42</v>
      </c>
      <c r="F92" s="12" t="n">
        <v>0.01</v>
      </c>
      <c r="G92" s="12" t="n">
        <v>0.46</v>
      </c>
      <c r="H92" s="12" t="n">
        <v>730</v>
      </c>
      <c r="I92" s="22" t="n">
        <v>335.8</v>
      </c>
    </row>
    <row r="93" customFormat="false" ht="14.25" hidden="false" customHeight="false" outlineLevel="0" collapsed="false">
      <c r="A93" s="1" t="s">
        <v>197</v>
      </c>
      <c r="B93" s="1" t="s">
        <v>198</v>
      </c>
      <c r="C93" s="26"/>
      <c r="D93" s="2" t="s">
        <v>14</v>
      </c>
      <c r="E93" s="3" t="n">
        <v>0</v>
      </c>
      <c r="F93" s="4" t="n">
        <v>0.357</v>
      </c>
      <c r="G93" s="12" t="n">
        <f aca="false">E93*F93</f>
        <v>0</v>
      </c>
      <c r="H93" s="4" t="n">
        <v>0</v>
      </c>
      <c r="I93" s="22" t="n">
        <f aca="false">E93*H93</f>
        <v>0</v>
      </c>
    </row>
    <row r="94" customFormat="false" ht="14.25" hidden="false" customHeight="false" outlineLevel="0" collapsed="false">
      <c r="A94" s="1" t="s">
        <v>199</v>
      </c>
      <c r="B94" s="1" t="s">
        <v>200</v>
      </c>
      <c r="C94" s="26"/>
      <c r="D94" s="20" t="s">
        <v>126</v>
      </c>
      <c r="E94" s="23" t="n">
        <v>1</v>
      </c>
      <c r="F94" s="4" t="n">
        <v>0</v>
      </c>
      <c r="G94" s="4" t="n">
        <v>0</v>
      </c>
      <c r="H94" s="4" t="n">
        <v>0</v>
      </c>
      <c r="I94" s="4" t="n">
        <v>0</v>
      </c>
    </row>
    <row r="95" customFormat="false" ht="14.25" hidden="false" customHeight="false" outlineLevel="0" collapsed="false">
      <c r="A95" s="1" t="s">
        <v>201</v>
      </c>
      <c r="B95" s="1" t="s">
        <v>202</v>
      </c>
      <c r="C95" s="26"/>
      <c r="D95" s="20" t="s">
        <v>126</v>
      </c>
      <c r="E95" s="3" t="n">
        <v>0</v>
      </c>
      <c r="F95" s="17" t="n">
        <v>0</v>
      </c>
      <c r="G95" s="4" t="n">
        <v>0</v>
      </c>
      <c r="H95" s="4" t="n">
        <v>0</v>
      </c>
      <c r="I95" s="1" t="n">
        <v>0</v>
      </c>
    </row>
    <row r="96" customFormat="false" ht="14.25" hidden="false" customHeight="false" outlineLevel="0" collapsed="false">
      <c r="A96" s="1" t="s">
        <v>203</v>
      </c>
      <c r="B96" s="1" t="s">
        <v>204</v>
      </c>
      <c r="C96" s="26"/>
      <c r="D96" s="20" t="s">
        <v>126</v>
      </c>
      <c r="E96" s="23" t="n">
        <v>34</v>
      </c>
      <c r="F96" s="4" t="n">
        <v>0</v>
      </c>
      <c r="G96" s="4" t="n">
        <v>0</v>
      </c>
      <c r="H96" s="4" t="n">
        <v>0</v>
      </c>
      <c r="I96" s="4" t="n">
        <v>0</v>
      </c>
    </row>
    <row r="97" customFormat="false" ht="14.25" hidden="false" customHeight="false" outlineLevel="0" collapsed="false">
      <c r="A97" s="1" t="s">
        <v>205</v>
      </c>
      <c r="B97" s="1" t="s">
        <v>206</v>
      </c>
      <c r="C97" s="26"/>
      <c r="D97" s="20" t="s">
        <v>126</v>
      </c>
      <c r="E97" s="23" t="n">
        <v>0</v>
      </c>
      <c r="F97" s="4" t="n">
        <v>0</v>
      </c>
      <c r="G97" s="4" t="n">
        <v>0</v>
      </c>
      <c r="H97" s="4" t="n">
        <v>0</v>
      </c>
      <c r="I97" s="4" t="n">
        <v>0</v>
      </c>
    </row>
    <row r="98" customFormat="false" ht="14.25" hidden="false" customHeight="false" outlineLevel="0" collapsed="false">
      <c r="A98" s="1" t="s">
        <v>207</v>
      </c>
      <c r="B98" s="1" t="s">
        <v>208</v>
      </c>
      <c r="C98" s="26"/>
      <c r="D98" s="20" t="s">
        <v>78</v>
      </c>
      <c r="E98" s="21" t="n">
        <v>0</v>
      </c>
      <c r="F98" s="13" t="n">
        <v>1.17</v>
      </c>
      <c r="G98" s="13" t="n">
        <f aca="false">+E98</f>
        <v>0</v>
      </c>
      <c r="H98" s="13" t="n">
        <f aca="false">861+10.73+26.28</f>
        <v>898.01</v>
      </c>
      <c r="I98" s="14" t="n">
        <f aca="false">+G98*H98</f>
        <v>0</v>
      </c>
    </row>
    <row r="99" customFormat="false" ht="14.25" hidden="false" customHeight="false" outlineLevel="0" collapsed="false">
      <c r="A99" s="1" t="s">
        <v>209</v>
      </c>
      <c r="B99" s="1" t="s">
        <v>210</v>
      </c>
      <c r="C99" s="26"/>
      <c r="D99" s="20" t="s">
        <v>78</v>
      </c>
      <c r="E99" s="36" t="n">
        <v>0</v>
      </c>
      <c r="F99" s="13" t="n">
        <v>1.704</v>
      </c>
      <c r="G99" s="13" t="n">
        <f aca="false">+E99</f>
        <v>0</v>
      </c>
      <c r="H99" s="13" t="n">
        <f aca="false">861+10.73</f>
        <v>871.73</v>
      </c>
      <c r="I99" s="14" t="n">
        <f aca="false">+G99*H99</f>
        <v>0</v>
      </c>
    </row>
    <row r="100" customFormat="false" ht="14.25" hidden="false" customHeight="false" outlineLevel="0" collapsed="false">
      <c r="A100" s="1" t="s">
        <v>211</v>
      </c>
      <c r="B100" s="1" t="s">
        <v>212</v>
      </c>
      <c r="C100" s="26"/>
      <c r="D100" s="20" t="s">
        <v>14</v>
      </c>
      <c r="E100" s="3" t="n">
        <v>0</v>
      </c>
      <c r="F100" s="13" t="n">
        <v>0.36</v>
      </c>
      <c r="G100" s="13" t="n">
        <f aca="false">E100*F100</f>
        <v>0</v>
      </c>
      <c r="H100" s="13" t="n">
        <v>189</v>
      </c>
      <c r="I100" s="14" t="n">
        <f aca="false">E100*H100</f>
        <v>0</v>
      </c>
    </row>
    <row r="101" customFormat="false" ht="14.25" hidden="false" customHeight="false" outlineLevel="0" collapsed="false">
      <c r="A101" s="1" t="s">
        <v>213</v>
      </c>
      <c r="B101" s="1" t="s">
        <v>214</v>
      </c>
      <c r="C101" s="26"/>
      <c r="D101" s="20" t="s">
        <v>14</v>
      </c>
      <c r="E101" s="3" t="n">
        <v>0</v>
      </c>
      <c r="F101" s="13" t="n">
        <v>0.52</v>
      </c>
      <c r="G101" s="13" t="n">
        <f aca="false">E101*F101</f>
        <v>0</v>
      </c>
      <c r="H101" s="13" t="n">
        <v>315</v>
      </c>
      <c r="I101" s="14" t="n">
        <f aca="false">E101*H101</f>
        <v>0</v>
      </c>
    </row>
    <row r="102" customFormat="false" ht="14.25" hidden="false" customHeight="false" outlineLevel="0" collapsed="false">
      <c r="A102" s="1" t="s">
        <v>215</v>
      </c>
      <c r="B102" s="1" t="s">
        <v>216</v>
      </c>
      <c r="C102" s="26"/>
      <c r="D102" s="20" t="s">
        <v>14</v>
      </c>
      <c r="E102" s="3" t="n">
        <v>0</v>
      </c>
      <c r="F102" s="13" t="n">
        <v>0.58</v>
      </c>
      <c r="G102" s="13" t="n">
        <f aca="false">E102*F102</f>
        <v>0</v>
      </c>
      <c r="H102" s="13" t="n">
        <v>305</v>
      </c>
      <c r="I102" s="14" t="n">
        <f aca="false">E102*H102</f>
        <v>0</v>
      </c>
    </row>
    <row r="103" customFormat="false" ht="14.25" hidden="false" customHeight="false" outlineLevel="0" collapsed="false">
      <c r="A103" s="1" t="s">
        <v>217</v>
      </c>
      <c r="B103" s="1" t="s">
        <v>218</v>
      </c>
      <c r="C103" s="26"/>
      <c r="D103" s="20" t="s">
        <v>14</v>
      </c>
      <c r="E103" s="3" t="n">
        <v>0</v>
      </c>
      <c r="F103" s="13" t="n">
        <v>1.64</v>
      </c>
      <c r="G103" s="13" t="n">
        <f aca="false">E103*F103</f>
        <v>0</v>
      </c>
      <c r="H103" s="13" t="n">
        <v>861</v>
      </c>
      <c r="I103" s="14" t="n">
        <f aca="false">E103*H103</f>
        <v>0</v>
      </c>
    </row>
    <row r="104" customFormat="false" ht="14.25" hidden="false" customHeight="false" outlineLevel="0" collapsed="false">
      <c r="A104" s="1" t="s">
        <v>219</v>
      </c>
      <c r="B104" s="1" t="s">
        <v>220</v>
      </c>
      <c r="C104" s="26"/>
      <c r="D104" s="20" t="s">
        <v>14</v>
      </c>
      <c r="E104" s="3" t="n">
        <v>0</v>
      </c>
      <c r="F104" s="13" t="n">
        <v>2.19</v>
      </c>
      <c r="G104" s="13" t="n">
        <f aca="false">E104*F104</f>
        <v>0</v>
      </c>
      <c r="H104" s="13" t="n">
        <v>1149.75</v>
      </c>
      <c r="I104" s="14" t="n">
        <f aca="false">E104*H104</f>
        <v>0</v>
      </c>
    </row>
    <row r="105" customFormat="false" ht="14.25" hidden="false" customHeight="false" outlineLevel="0" collapsed="false">
      <c r="A105" s="1" t="s">
        <v>221</v>
      </c>
      <c r="B105" s="1" t="s">
        <v>222</v>
      </c>
      <c r="C105" s="26"/>
      <c r="D105" s="20" t="s">
        <v>78</v>
      </c>
      <c r="E105" s="21" t="n">
        <v>17</v>
      </c>
      <c r="F105" s="13" t="n">
        <v>0.017</v>
      </c>
      <c r="G105" s="13" t="n">
        <f aca="false">+E105*F105</f>
        <v>0.289</v>
      </c>
      <c r="H105" s="13" t="n">
        <v>325</v>
      </c>
      <c r="I105" s="14" t="n">
        <f aca="false">+G105*H105</f>
        <v>93.925</v>
      </c>
    </row>
    <row r="106" customFormat="false" ht="14.25" hidden="false" customHeight="false" outlineLevel="0" collapsed="false">
      <c r="A106" s="1" t="s">
        <v>223</v>
      </c>
      <c r="B106" s="1" t="s">
        <v>224</v>
      </c>
      <c r="C106" s="26"/>
      <c r="D106" s="20" t="s">
        <v>78</v>
      </c>
      <c r="E106" s="21" t="n">
        <v>0</v>
      </c>
      <c r="F106" s="17" t="n">
        <v>0.3</v>
      </c>
      <c r="G106" s="1" t="n">
        <v>0</v>
      </c>
      <c r="H106" s="1" t="n">
        <v>146</v>
      </c>
      <c r="I106" s="1" t="n">
        <f aca="false">E106*H106</f>
        <v>0</v>
      </c>
    </row>
    <row r="107" customFormat="false" ht="14.25" hidden="false" customHeight="false" outlineLevel="0" collapsed="false">
      <c r="A107" s="1" t="s">
        <v>225</v>
      </c>
      <c r="B107" s="1" t="s">
        <v>226</v>
      </c>
      <c r="C107" s="26"/>
      <c r="D107" s="20" t="s">
        <v>78</v>
      </c>
      <c r="E107" s="21" t="n">
        <v>0</v>
      </c>
      <c r="F107" s="13" t="n">
        <v>0.263</v>
      </c>
      <c r="G107" s="13" t="n">
        <f aca="false">+E107</f>
        <v>0</v>
      </c>
      <c r="H107" s="13" t="n">
        <v>189</v>
      </c>
      <c r="I107" s="14" t="n">
        <f aca="false">+G107*H107</f>
        <v>0</v>
      </c>
    </row>
    <row r="108" customFormat="false" ht="14.25" hidden="false" customHeight="false" outlineLevel="0" collapsed="false">
      <c r="A108" s="1" t="s">
        <v>227</v>
      </c>
      <c r="B108" s="1" t="s">
        <v>228</v>
      </c>
      <c r="C108" s="26"/>
      <c r="D108" s="20" t="s">
        <v>14</v>
      </c>
      <c r="E108" s="21" t="n">
        <v>0</v>
      </c>
      <c r="F108" s="13" t="n">
        <v>0.017</v>
      </c>
      <c r="G108" s="13" t="n">
        <f aca="false">+E108*F108</f>
        <v>0</v>
      </c>
      <c r="H108" s="13" t="n">
        <v>325</v>
      </c>
      <c r="I108" s="1" t="n">
        <v>0</v>
      </c>
    </row>
    <row r="109" customFormat="false" ht="14.25" hidden="false" customHeight="false" outlineLevel="0" collapsed="false">
      <c r="A109" s="1" t="s">
        <v>229</v>
      </c>
      <c r="B109" s="1" t="s">
        <v>230</v>
      </c>
      <c r="C109" s="26"/>
      <c r="D109" s="20" t="s">
        <v>14</v>
      </c>
      <c r="E109" s="21" t="n">
        <v>0</v>
      </c>
      <c r="F109" s="17" t="n">
        <v>0.51</v>
      </c>
      <c r="G109" s="13" t="n">
        <f aca="false">+E109*F109</f>
        <v>0</v>
      </c>
      <c r="H109" s="13" t="n">
        <v>315</v>
      </c>
      <c r="I109" s="14" t="n">
        <f aca="false">E109*H109</f>
        <v>0</v>
      </c>
    </row>
    <row r="110" customFormat="false" ht="14.25" hidden="false" customHeight="false" outlineLevel="0" collapsed="false">
      <c r="A110" s="1" t="s">
        <v>231</v>
      </c>
      <c r="B110" s="1" t="s">
        <v>232</v>
      </c>
      <c r="C110" s="26"/>
      <c r="D110" s="20" t="s">
        <v>14</v>
      </c>
      <c r="E110" s="21" t="n">
        <v>0</v>
      </c>
      <c r="F110" s="13" t="n">
        <v>0.5</v>
      </c>
      <c r="G110" s="13" t="n">
        <f aca="false">+E110</f>
        <v>0</v>
      </c>
      <c r="H110" s="13" t="n">
        <v>189</v>
      </c>
      <c r="I110" s="14" t="n">
        <f aca="false">+G110*H110</f>
        <v>0</v>
      </c>
    </row>
    <row r="111" customFormat="false" ht="14.25" hidden="false" customHeight="false" outlineLevel="0" collapsed="false">
      <c r="A111" s="1" t="s">
        <v>233</v>
      </c>
      <c r="B111" s="1" t="s">
        <v>234</v>
      </c>
      <c r="C111" s="26"/>
      <c r="D111" s="20" t="s">
        <v>78</v>
      </c>
      <c r="E111" s="21" t="n">
        <v>0</v>
      </c>
      <c r="F111" s="13" t="n">
        <v>0.017</v>
      </c>
      <c r="G111" s="13" t="n">
        <f aca="false">+E111</f>
        <v>0</v>
      </c>
      <c r="H111" s="13" t="n">
        <v>325</v>
      </c>
      <c r="I111" s="14" t="n">
        <f aca="false">+G111*H111</f>
        <v>0</v>
      </c>
    </row>
    <row r="112" customFormat="false" ht="14.25" hidden="false" customHeight="false" outlineLevel="0" collapsed="false">
      <c r="A112" s="1" t="s">
        <v>235</v>
      </c>
      <c r="B112" s="1" t="s">
        <v>236</v>
      </c>
      <c r="C112" s="26"/>
      <c r="D112" s="20" t="s">
        <v>78</v>
      </c>
      <c r="E112" s="3" t="n">
        <v>25</v>
      </c>
      <c r="F112" s="17" t="n">
        <v>0</v>
      </c>
      <c r="G112" s="1" t="n">
        <v>0</v>
      </c>
      <c r="H112" s="1" t="n">
        <v>800</v>
      </c>
      <c r="I112" s="1" t="n">
        <f aca="false">H112*E112</f>
        <v>20000</v>
      </c>
    </row>
    <row r="113" customFormat="false" ht="14.25" hidden="false" customHeight="false" outlineLevel="0" collapsed="false">
      <c r="A113" s="1" t="s">
        <v>237</v>
      </c>
      <c r="B113" s="1" t="s">
        <v>238</v>
      </c>
      <c r="C113" s="26"/>
      <c r="D113" s="20" t="s">
        <v>78</v>
      </c>
      <c r="E113" s="21" t="n">
        <v>0</v>
      </c>
      <c r="F113" s="17" t="n">
        <v>0.56</v>
      </c>
      <c r="G113" s="1" t="n">
        <v>0</v>
      </c>
      <c r="H113" s="1" t="n">
        <v>305</v>
      </c>
      <c r="I113" s="1" t="n">
        <v>0</v>
      </c>
    </row>
    <row r="114" customFormat="false" ht="14.25" hidden="false" customHeight="false" outlineLevel="0" collapsed="false">
      <c r="A114" s="1" t="s">
        <v>239</v>
      </c>
      <c r="B114" s="1" t="s">
        <v>240</v>
      </c>
      <c r="C114" s="26"/>
      <c r="D114" s="20" t="s">
        <v>78</v>
      </c>
      <c r="E114" s="21" t="n">
        <v>28</v>
      </c>
      <c r="F114" s="13" t="n">
        <v>0.033</v>
      </c>
      <c r="G114" s="13" t="n">
        <f aca="false">+E114*F114</f>
        <v>0.924</v>
      </c>
      <c r="H114" s="13" t="n">
        <v>325</v>
      </c>
      <c r="I114" s="14" t="n">
        <f aca="false">+G114*H114</f>
        <v>300.3</v>
      </c>
    </row>
    <row r="115" customFormat="false" ht="14.25" hidden="false" customHeight="false" outlineLevel="0" collapsed="false">
      <c r="A115" s="1" t="s">
        <v>241</v>
      </c>
      <c r="B115" s="1" t="s">
        <v>242</v>
      </c>
      <c r="C115" s="26"/>
      <c r="D115" s="20" t="s">
        <v>78</v>
      </c>
      <c r="E115" s="21" t="n">
        <v>0</v>
      </c>
      <c r="F115" s="17" t="n">
        <v>1.6</v>
      </c>
      <c r="G115" s="1" t="n">
        <v>0</v>
      </c>
      <c r="H115" s="1" t="n">
        <v>861</v>
      </c>
      <c r="I115" s="1" t="n">
        <v>0</v>
      </c>
    </row>
    <row r="116" customFormat="false" ht="14.25" hidden="false" customHeight="false" outlineLevel="0" collapsed="false">
      <c r="A116" s="1" t="s">
        <v>243</v>
      </c>
      <c r="B116" s="1" t="s">
        <v>244</v>
      </c>
      <c r="C116" s="26"/>
      <c r="D116" s="20" t="s">
        <v>78</v>
      </c>
      <c r="E116" s="36" t="n">
        <v>24</v>
      </c>
      <c r="F116" s="13" t="n">
        <v>1.335</v>
      </c>
      <c r="G116" s="13" t="n">
        <f aca="false">+E116</f>
        <v>24</v>
      </c>
      <c r="H116" s="37" t="n">
        <f aca="false">861</f>
        <v>861</v>
      </c>
      <c r="I116" s="14" t="n">
        <f aca="false">+G116*H116</f>
        <v>20664</v>
      </c>
    </row>
    <row r="117" customFormat="false" ht="14.25" hidden="false" customHeight="false" outlineLevel="0" collapsed="false">
      <c r="A117" s="1" t="s">
        <v>245</v>
      </c>
      <c r="B117" s="1" t="s">
        <v>246</v>
      </c>
      <c r="C117" s="26"/>
      <c r="D117" s="20" t="s">
        <v>78</v>
      </c>
      <c r="E117" s="21" t="n">
        <v>0</v>
      </c>
      <c r="F117" s="13" t="n">
        <v>0.38</v>
      </c>
      <c r="G117" s="13" t="n">
        <f aca="false">+E117</f>
        <v>0</v>
      </c>
      <c r="H117" s="13" t="n">
        <v>325</v>
      </c>
      <c r="I117" s="14" t="n">
        <f aca="false">H117*G117</f>
        <v>0</v>
      </c>
    </row>
    <row r="118" customFormat="false" ht="14.25" hidden="false" customHeight="false" outlineLevel="0" collapsed="false">
      <c r="A118" s="1" t="s">
        <v>247</v>
      </c>
      <c r="B118" s="1" t="s">
        <v>248</v>
      </c>
      <c r="C118" s="26"/>
      <c r="D118" s="20" t="s">
        <v>14</v>
      </c>
      <c r="E118" s="21" t="n">
        <v>0</v>
      </c>
      <c r="F118" s="17" t="n">
        <v>0</v>
      </c>
      <c r="G118" s="1" t="n">
        <v>0</v>
      </c>
      <c r="H118" s="1" t="n">
        <v>445</v>
      </c>
      <c r="I118" s="1" t="n">
        <v>0</v>
      </c>
    </row>
    <row r="119" customFormat="false" ht="14.25" hidden="false" customHeight="false" outlineLevel="0" collapsed="false">
      <c r="A119" s="1" t="s">
        <v>249</v>
      </c>
      <c r="B119" s="1" t="s">
        <v>250</v>
      </c>
      <c r="D119" s="20" t="s">
        <v>126</v>
      </c>
      <c r="E119" s="28" t="n">
        <v>1.16</v>
      </c>
      <c r="F119" s="12" t="n">
        <v>0.59</v>
      </c>
      <c r="G119" s="12" t="n">
        <v>0.702095504191008</v>
      </c>
      <c r="H119" s="12" t="n">
        <v>290</v>
      </c>
      <c r="I119" s="22" t="n">
        <v>203.607696215392</v>
      </c>
    </row>
    <row r="120" customFormat="false" ht="14.25" hidden="false" customHeight="false" outlineLevel="0" collapsed="false">
      <c r="A120" s="1" t="s">
        <v>251</v>
      </c>
      <c r="B120" s="1" t="s">
        <v>252</v>
      </c>
      <c r="D120" s="20" t="s">
        <v>126</v>
      </c>
      <c r="E120" s="28" t="n">
        <v>1.04</v>
      </c>
      <c r="F120" s="12" t="n">
        <v>1.02</v>
      </c>
      <c r="G120" s="12" t="n">
        <v>1.02</v>
      </c>
      <c r="H120" s="12" t="n">
        <v>290</v>
      </c>
      <c r="I120" s="22" t="n">
        <v>295.8</v>
      </c>
    </row>
    <row r="121" customFormat="false" ht="14.25" hidden="false" customHeight="false" outlineLevel="0" collapsed="false">
      <c r="A121" s="1" t="s">
        <v>253</v>
      </c>
      <c r="B121" s="1" t="s">
        <v>254</v>
      </c>
      <c r="D121" s="20" t="s">
        <v>126</v>
      </c>
      <c r="E121" s="28" t="n">
        <v>1.03</v>
      </c>
      <c r="F121" s="12" t="n">
        <v>1.29</v>
      </c>
      <c r="G121" s="12" t="n">
        <v>1.29</v>
      </c>
      <c r="H121" s="12" t="n">
        <v>290</v>
      </c>
      <c r="I121" s="22" t="n">
        <v>374.1</v>
      </c>
    </row>
    <row r="122" customFormat="false" ht="14.25" hidden="false" customHeight="false" outlineLevel="0" collapsed="false">
      <c r="A122" s="1" t="s">
        <v>255</v>
      </c>
      <c r="B122" s="1" t="s">
        <v>256</v>
      </c>
      <c r="D122" s="20" t="s">
        <v>126</v>
      </c>
      <c r="E122" s="28" t="n">
        <v>1</v>
      </c>
      <c r="F122" s="12" t="n">
        <v>1.89</v>
      </c>
      <c r="G122" s="12" t="n">
        <v>1.89</v>
      </c>
      <c r="H122" s="12" t="n">
        <v>290</v>
      </c>
      <c r="I122" s="22" t="n">
        <v>548.1</v>
      </c>
    </row>
    <row r="123" customFormat="false" ht="14.25" hidden="false" customHeight="false" outlineLevel="0" collapsed="false">
      <c r="A123" s="1" t="s">
        <v>257</v>
      </c>
      <c r="B123" s="1" t="s">
        <v>258</v>
      </c>
      <c r="C123" s="11" t="s">
        <v>259</v>
      </c>
      <c r="D123" s="20" t="s">
        <v>126</v>
      </c>
      <c r="E123" s="21" t="n">
        <v>0</v>
      </c>
      <c r="F123" s="12" t="n">
        <v>9.66</v>
      </c>
      <c r="G123" s="12" t="n">
        <f aca="false">E123*F123</f>
        <v>0</v>
      </c>
      <c r="H123" s="12" t="n">
        <v>85</v>
      </c>
      <c r="I123" s="22" t="n">
        <f aca="false">G123*H123</f>
        <v>0</v>
      </c>
    </row>
    <row r="124" customFormat="false" ht="14.25" hidden="false" customHeight="false" outlineLevel="0" collapsed="false">
      <c r="A124" s="1" t="s">
        <v>260</v>
      </c>
      <c r="B124" s="1" t="s">
        <v>261</v>
      </c>
      <c r="C124" s="11" t="s">
        <v>262</v>
      </c>
      <c r="D124" s="20" t="s">
        <v>126</v>
      </c>
      <c r="E124" s="21" t="n">
        <v>11.93</v>
      </c>
      <c r="F124" s="12" t="n">
        <v>11</v>
      </c>
      <c r="G124" s="12" t="n">
        <f aca="false">E124*F124</f>
        <v>131.23</v>
      </c>
      <c r="H124" s="12" t="n">
        <v>85</v>
      </c>
      <c r="I124" s="22" t="n">
        <f aca="false">G124*H124</f>
        <v>11154.55</v>
      </c>
    </row>
    <row r="125" customFormat="false" ht="14.25" hidden="false" customHeight="false" outlineLevel="0" collapsed="false">
      <c r="A125" s="1" t="s">
        <v>263</v>
      </c>
      <c r="B125" s="1" t="s">
        <v>264</v>
      </c>
      <c r="C125" s="11" t="s">
        <v>265</v>
      </c>
      <c r="D125" s="20" t="s">
        <v>126</v>
      </c>
      <c r="E125" s="21" t="n">
        <v>142.38</v>
      </c>
      <c r="F125" s="12" t="n">
        <v>16.8</v>
      </c>
      <c r="G125" s="12" t="n">
        <f aca="false">E125*F125</f>
        <v>2391.984</v>
      </c>
      <c r="H125" s="12" t="n">
        <v>109</v>
      </c>
      <c r="I125" s="22" t="n">
        <f aca="false">G125*H125</f>
        <v>260726.256</v>
      </c>
    </row>
    <row r="126" customFormat="false" ht="14.25" hidden="false" customHeight="false" outlineLevel="0" collapsed="false">
      <c r="A126" s="1" t="s">
        <v>266</v>
      </c>
      <c r="B126" s="1" t="s">
        <v>267</v>
      </c>
      <c r="C126" s="11" t="s">
        <v>268</v>
      </c>
      <c r="D126" s="2" t="s">
        <v>126</v>
      </c>
      <c r="E126" s="3" t="n">
        <v>9.105</v>
      </c>
      <c r="F126" s="4" t="n">
        <v>14</v>
      </c>
      <c r="G126" s="4" t="n">
        <f aca="false">E126*F126</f>
        <v>127.47</v>
      </c>
      <c r="H126" s="4" t="n">
        <v>85</v>
      </c>
      <c r="I126" s="22" t="n">
        <f aca="false">G126*H126</f>
        <v>10834.95</v>
      </c>
    </row>
    <row r="127" customFormat="false" ht="14.25" hidden="false" customHeight="false" outlineLevel="0" collapsed="false">
      <c r="A127" s="1" t="s">
        <v>269</v>
      </c>
      <c r="B127" s="1" t="s">
        <v>270</v>
      </c>
      <c r="C127" s="11" t="s">
        <v>271</v>
      </c>
      <c r="D127" s="20" t="s">
        <v>126</v>
      </c>
      <c r="E127" s="21" t="n">
        <v>5.39</v>
      </c>
      <c r="F127" s="12" t="n">
        <v>18.75</v>
      </c>
      <c r="G127" s="12" t="n">
        <f aca="false">E127*F127</f>
        <v>101.0625</v>
      </c>
      <c r="H127" s="12" t="n">
        <v>85</v>
      </c>
      <c r="I127" s="22" t="n">
        <f aca="false">G127*H127</f>
        <v>8590.3125</v>
      </c>
    </row>
    <row r="128" customFormat="false" ht="14.25" hidden="false" customHeight="false" outlineLevel="0" collapsed="false">
      <c r="A128" s="1" t="s">
        <v>272</v>
      </c>
      <c r="B128" s="1" t="s">
        <v>273</v>
      </c>
      <c r="C128" s="20" t="s">
        <v>274</v>
      </c>
      <c r="D128" s="20" t="s">
        <v>126</v>
      </c>
      <c r="E128" s="21" t="n">
        <v>0</v>
      </c>
      <c r="F128" s="12" t="n">
        <v>7.65</v>
      </c>
      <c r="G128" s="12" t="n">
        <f aca="false">E128*F128</f>
        <v>0</v>
      </c>
      <c r="H128" s="12" t="n">
        <v>95</v>
      </c>
      <c r="I128" s="22" t="n">
        <f aca="false">G128*H128</f>
        <v>0</v>
      </c>
    </row>
    <row r="129" customFormat="false" ht="14.25" hidden="false" customHeight="false" outlineLevel="0" collapsed="false">
      <c r="A129" s="1" t="s">
        <v>275</v>
      </c>
      <c r="B129" s="1" t="s">
        <v>276</v>
      </c>
      <c r="C129" s="20" t="s">
        <v>274</v>
      </c>
      <c r="D129" s="20" t="s">
        <v>126</v>
      </c>
      <c r="E129" s="21" t="n">
        <v>9</v>
      </c>
      <c r="F129" s="12" t="n">
        <v>7.65</v>
      </c>
      <c r="G129" s="12" t="n">
        <f aca="false">E129*F129</f>
        <v>68.85</v>
      </c>
      <c r="H129" s="12" t="n">
        <v>95</v>
      </c>
      <c r="I129" s="22" t="n">
        <f aca="false">G129*H129</f>
        <v>6540.75</v>
      </c>
    </row>
    <row r="130" customFormat="false" ht="14.25" hidden="false" customHeight="false" outlineLevel="0" collapsed="false">
      <c r="A130" s="1" t="s">
        <v>277</v>
      </c>
      <c r="B130" s="1" t="s">
        <v>278</v>
      </c>
      <c r="D130" s="20" t="s">
        <v>126</v>
      </c>
      <c r="E130" s="21" t="n">
        <v>1.321</v>
      </c>
      <c r="F130" s="12" t="n">
        <v>17.25</v>
      </c>
      <c r="G130" s="12" t="n">
        <f aca="false">E130*F130</f>
        <v>22.78725</v>
      </c>
      <c r="H130" s="12" t="n">
        <v>290</v>
      </c>
      <c r="I130" s="22" t="n">
        <f aca="false">G130*H130</f>
        <v>6608.3025</v>
      </c>
    </row>
    <row r="131" customFormat="false" ht="14.25" hidden="false" customHeight="false" outlineLevel="0" collapsed="false">
      <c r="A131" s="1" t="s">
        <v>279</v>
      </c>
      <c r="B131" s="1" t="s">
        <v>280</v>
      </c>
      <c r="C131" s="11" t="s">
        <v>281</v>
      </c>
      <c r="D131" s="20" t="s">
        <v>126</v>
      </c>
      <c r="E131" s="21" t="n">
        <v>1.361</v>
      </c>
      <c r="F131" s="12" t="n">
        <v>9</v>
      </c>
      <c r="G131" s="12" t="n">
        <f aca="false">E131*F131</f>
        <v>12.249</v>
      </c>
      <c r="H131" s="12" t="n">
        <v>85</v>
      </c>
      <c r="I131" s="22" t="n">
        <f aca="false">G131*H131</f>
        <v>1041.165</v>
      </c>
    </row>
    <row r="132" customFormat="false" ht="14.25" hidden="false" customHeight="false" outlineLevel="0" collapsed="false">
      <c r="A132" s="1" t="s">
        <v>282</v>
      </c>
      <c r="B132" s="1" t="s">
        <v>283</v>
      </c>
      <c r="C132" s="11" t="s">
        <v>284</v>
      </c>
      <c r="D132" s="20" t="s">
        <v>126</v>
      </c>
      <c r="E132" s="21" t="n">
        <v>5.25</v>
      </c>
      <c r="F132" s="12" t="n">
        <v>23.89</v>
      </c>
      <c r="G132" s="12" t="n">
        <f aca="false">E132*F132</f>
        <v>125.4225</v>
      </c>
      <c r="H132" s="12" t="n">
        <v>85</v>
      </c>
      <c r="I132" s="22" t="n">
        <f aca="false">G132*H132</f>
        <v>10660.9125</v>
      </c>
    </row>
    <row r="133" customFormat="false" ht="14.25" hidden="false" customHeight="false" outlineLevel="0" collapsed="false">
      <c r="A133" s="1" t="s">
        <v>285</v>
      </c>
      <c r="B133" s="1" t="s">
        <v>286</v>
      </c>
      <c r="C133" s="11" t="s">
        <v>287</v>
      </c>
      <c r="D133" s="2" t="s">
        <v>126</v>
      </c>
      <c r="E133" s="3" t="n">
        <v>11.5506</v>
      </c>
      <c r="F133" s="4" t="n">
        <v>33.86</v>
      </c>
      <c r="G133" s="4" t="n">
        <f aca="false">E133*F133</f>
        <v>391.103316</v>
      </c>
      <c r="H133" s="4" t="n">
        <v>91</v>
      </c>
      <c r="I133" s="22" t="n">
        <f aca="false">G133*H133</f>
        <v>35590.401756</v>
      </c>
    </row>
    <row r="134" customFormat="false" ht="14.25" hidden="false" customHeight="false" outlineLevel="0" collapsed="false">
      <c r="A134" s="1" t="s">
        <v>288</v>
      </c>
      <c r="B134" s="1" t="s">
        <v>289</v>
      </c>
      <c r="C134" s="11" t="s">
        <v>290</v>
      </c>
      <c r="D134" s="20" t="s">
        <v>126</v>
      </c>
      <c r="E134" s="21" t="n">
        <v>236.21</v>
      </c>
      <c r="F134" s="12" t="n">
        <v>34</v>
      </c>
      <c r="G134" s="12" t="n">
        <f aca="false">E134*F134</f>
        <v>8031.14</v>
      </c>
      <c r="H134" s="12" t="n">
        <v>109</v>
      </c>
      <c r="I134" s="22" t="n">
        <f aca="false">G134*H134</f>
        <v>875394.26</v>
      </c>
    </row>
    <row r="135" customFormat="false" ht="14.25" hidden="false" customHeight="false" outlineLevel="0" collapsed="false">
      <c r="A135" s="1" t="s">
        <v>291</v>
      </c>
      <c r="B135" s="1" t="s">
        <v>292</v>
      </c>
      <c r="C135" s="11" t="s">
        <v>293</v>
      </c>
      <c r="D135" s="20" t="s">
        <v>126</v>
      </c>
      <c r="E135" s="21" t="n">
        <v>0</v>
      </c>
      <c r="F135" s="12" t="n">
        <v>15</v>
      </c>
      <c r="G135" s="12" t="n">
        <f aca="false">E135*F135</f>
        <v>0</v>
      </c>
      <c r="H135" s="12" t="n">
        <v>85</v>
      </c>
      <c r="I135" s="22" t="n">
        <f aca="false">G135*H135</f>
        <v>0</v>
      </c>
    </row>
    <row r="136" customFormat="false" ht="14.25" hidden="false" customHeight="false" outlineLevel="0" collapsed="false">
      <c r="A136" s="1" t="s">
        <v>294</v>
      </c>
      <c r="B136" s="1" t="s">
        <v>295</v>
      </c>
      <c r="C136" s="11" t="s">
        <v>296</v>
      </c>
      <c r="D136" s="20" t="s">
        <v>126</v>
      </c>
      <c r="E136" s="21" t="n">
        <v>0</v>
      </c>
      <c r="F136" s="12" t="n">
        <v>21</v>
      </c>
      <c r="G136" s="12" t="n">
        <f aca="false">E136*F136</f>
        <v>0</v>
      </c>
      <c r="H136" s="12" t="n">
        <v>85</v>
      </c>
      <c r="I136" s="22" t="n">
        <f aca="false">G136*H136</f>
        <v>0</v>
      </c>
    </row>
    <row r="137" customFormat="false" ht="14.25" hidden="false" customHeight="false" outlineLevel="0" collapsed="false">
      <c r="A137" s="1" t="s">
        <v>297</v>
      </c>
      <c r="B137" s="1" t="s">
        <v>298</v>
      </c>
      <c r="C137" s="11" t="s">
        <v>299</v>
      </c>
      <c r="D137" s="2" t="s">
        <v>126</v>
      </c>
      <c r="E137" s="3" t="n">
        <v>0</v>
      </c>
      <c r="F137" s="4" t="n">
        <v>37</v>
      </c>
      <c r="G137" s="4" t="n">
        <f aca="false">E137*F137</f>
        <v>0</v>
      </c>
      <c r="H137" s="4" t="n">
        <v>92</v>
      </c>
      <c r="I137" s="22" t="n">
        <f aca="false">G137*H137</f>
        <v>0</v>
      </c>
    </row>
    <row r="138" customFormat="false" ht="14.25" hidden="false" customHeight="false" outlineLevel="0" collapsed="false">
      <c r="A138" s="1" t="s">
        <v>300</v>
      </c>
      <c r="B138" s="1" t="s">
        <v>301</v>
      </c>
      <c r="C138" s="11" t="s">
        <v>302</v>
      </c>
      <c r="D138" s="20" t="s">
        <v>126</v>
      </c>
      <c r="E138" s="21" t="n">
        <v>3.06</v>
      </c>
      <c r="F138" s="12" t="n">
        <v>21</v>
      </c>
      <c r="G138" s="12" t="n">
        <f aca="false">E138*F138</f>
        <v>64.26</v>
      </c>
      <c r="H138" s="12" t="n">
        <v>272</v>
      </c>
      <c r="I138" s="22" t="n">
        <f aca="false">G138*H138</f>
        <v>17478.72</v>
      </c>
    </row>
    <row r="139" customFormat="false" ht="14.25" hidden="false" customHeight="false" outlineLevel="0" collapsed="false">
      <c r="A139" s="1" t="s">
        <v>303</v>
      </c>
      <c r="B139" s="1" t="s">
        <v>304</v>
      </c>
      <c r="C139" s="20" t="s">
        <v>305</v>
      </c>
      <c r="D139" s="20" t="s">
        <v>126</v>
      </c>
      <c r="E139" s="21" t="n">
        <v>0</v>
      </c>
      <c r="F139" s="12" t="n">
        <v>11</v>
      </c>
      <c r="G139" s="12" t="n">
        <f aca="false">E139*F139</f>
        <v>0</v>
      </c>
      <c r="H139" s="12" t="n">
        <v>272</v>
      </c>
      <c r="I139" s="22" t="n">
        <f aca="false">G139*H139</f>
        <v>0</v>
      </c>
    </row>
    <row r="140" customFormat="false" ht="14.25" hidden="false" customHeight="false" outlineLevel="0" collapsed="false">
      <c r="A140" s="1" t="s">
        <v>306</v>
      </c>
      <c r="B140" s="1" t="s">
        <v>307</v>
      </c>
      <c r="C140" s="2" t="s">
        <v>308</v>
      </c>
      <c r="D140" s="20" t="s">
        <v>126</v>
      </c>
      <c r="E140" s="21" t="n">
        <v>6.18</v>
      </c>
      <c r="F140" s="16" t="n">
        <v>0</v>
      </c>
      <c r="G140" s="4" t="n">
        <v>0</v>
      </c>
      <c r="H140" s="4" t="n">
        <v>0</v>
      </c>
      <c r="I140" s="4" t="n">
        <v>0</v>
      </c>
    </row>
    <row r="141" customFormat="false" ht="14.25" hidden="false" customHeight="false" outlineLevel="0" collapsed="false">
      <c r="A141" s="1" t="s">
        <v>309</v>
      </c>
      <c r="B141" s="1" t="s">
        <v>310</v>
      </c>
      <c r="C141" s="11" t="s">
        <v>311</v>
      </c>
      <c r="D141" s="2" t="s">
        <v>126</v>
      </c>
      <c r="E141" s="21" t="n">
        <v>3.048</v>
      </c>
      <c r="F141" s="4" t="n">
        <v>25</v>
      </c>
      <c r="G141" s="4" t="n">
        <f aca="false">E141*F141</f>
        <v>76.2</v>
      </c>
      <c r="H141" s="4" t="n">
        <v>272</v>
      </c>
      <c r="I141" s="22" t="n">
        <f aca="false">G141*H141</f>
        <v>20726.4</v>
      </c>
    </row>
    <row r="142" customFormat="false" ht="14.25" hidden="false" customHeight="false" outlineLevel="0" collapsed="false">
      <c r="A142" s="1" t="s">
        <v>312</v>
      </c>
      <c r="B142" s="1" t="s">
        <v>313</v>
      </c>
      <c r="C142" s="2" t="s">
        <v>314</v>
      </c>
      <c r="D142" s="20" t="s">
        <v>126</v>
      </c>
      <c r="E142" s="3" t="n">
        <v>0</v>
      </c>
      <c r="F142" s="4" t="n">
        <v>37</v>
      </c>
      <c r="G142" s="4" t="n">
        <f aca="false">E142*F142</f>
        <v>0</v>
      </c>
      <c r="H142" s="4" t="n">
        <v>95</v>
      </c>
      <c r="I142" s="22" t="n">
        <f aca="false">G142*H142</f>
        <v>0</v>
      </c>
    </row>
    <row r="143" customFormat="false" ht="14.25" hidden="false" customHeight="false" outlineLevel="0" collapsed="false">
      <c r="A143" s="1" t="s">
        <v>315</v>
      </c>
      <c r="B143" s="1" t="s">
        <v>316</v>
      </c>
      <c r="C143" s="11" t="s">
        <v>317</v>
      </c>
      <c r="D143" s="20" t="s">
        <v>126</v>
      </c>
      <c r="E143" s="21" t="n">
        <v>268</v>
      </c>
      <c r="F143" s="12" t="n">
        <v>41.63</v>
      </c>
      <c r="G143" s="12" t="n">
        <f aca="false">E143*F143</f>
        <v>11156.84</v>
      </c>
      <c r="H143" s="12" t="n">
        <v>104</v>
      </c>
      <c r="I143" s="22" t="n">
        <f aca="false">G143*H143</f>
        <v>1160311.36</v>
      </c>
    </row>
    <row r="144" customFormat="false" ht="14.25" hidden="false" customHeight="false" outlineLevel="0" collapsed="false">
      <c r="A144" s="1" t="s">
        <v>318</v>
      </c>
      <c r="B144" s="1" t="s">
        <v>319</v>
      </c>
      <c r="C144" s="11" t="s">
        <v>320</v>
      </c>
      <c r="D144" s="2" t="s">
        <v>126</v>
      </c>
      <c r="E144" s="3" t="n">
        <v>0</v>
      </c>
      <c r="F144" s="16" t="n">
        <v>36.87</v>
      </c>
      <c r="G144" s="4" t="n">
        <f aca="false">E144*F144</f>
        <v>0</v>
      </c>
      <c r="H144" s="4" t="n">
        <v>95</v>
      </c>
      <c r="I144" s="22" t="n">
        <f aca="false">G144*H144</f>
        <v>0</v>
      </c>
    </row>
    <row r="145" customFormat="false" ht="14.25" hidden="false" customHeight="false" outlineLevel="0" collapsed="false">
      <c r="A145" s="1" t="s">
        <v>321</v>
      </c>
      <c r="B145" s="1" t="s">
        <v>322</v>
      </c>
      <c r="C145" s="11" t="s">
        <v>323</v>
      </c>
      <c r="D145" s="20" t="s">
        <v>126</v>
      </c>
      <c r="E145" s="21" t="n">
        <v>5.31</v>
      </c>
      <c r="F145" s="12" t="n">
        <v>12</v>
      </c>
      <c r="G145" s="12" t="n">
        <f aca="false">E145*F145</f>
        <v>63.72</v>
      </c>
      <c r="H145" s="12" t="n">
        <v>85</v>
      </c>
      <c r="I145" s="22" t="n">
        <f aca="false">G145*H145</f>
        <v>5416.2</v>
      </c>
    </row>
    <row r="146" customFormat="false" ht="14.25" hidden="false" customHeight="false" outlineLevel="0" collapsed="false">
      <c r="A146" s="1" t="s">
        <v>324</v>
      </c>
      <c r="B146" s="1" t="s">
        <v>325</v>
      </c>
      <c r="C146" s="11" t="s">
        <v>326</v>
      </c>
      <c r="D146" s="2" t="s">
        <v>126</v>
      </c>
      <c r="E146" s="3" t="n">
        <v>99.795</v>
      </c>
      <c r="F146" s="4" t="n">
        <v>2</v>
      </c>
      <c r="G146" s="4" t="n">
        <f aca="false">E146*F146</f>
        <v>199.59</v>
      </c>
      <c r="H146" s="4" t="n">
        <v>310</v>
      </c>
      <c r="I146" s="22" t="n">
        <f aca="false">G146*H146</f>
        <v>61872.9</v>
      </c>
    </row>
    <row r="147" customFormat="false" ht="14.25" hidden="false" customHeight="false" outlineLevel="0" collapsed="false">
      <c r="A147" s="1" t="s">
        <v>327</v>
      </c>
      <c r="B147" s="1" t="s">
        <v>328</v>
      </c>
      <c r="C147" s="11" t="s">
        <v>329</v>
      </c>
      <c r="D147" s="2" t="s">
        <v>126</v>
      </c>
      <c r="E147" s="3" t="n">
        <v>26.39</v>
      </c>
      <c r="F147" s="4" t="n">
        <v>0</v>
      </c>
      <c r="G147" s="4" t="n">
        <v>0</v>
      </c>
      <c r="H147" s="4" t="n">
        <v>0</v>
      </c>
      <c r="I147" s="4" t="n">
        <v>0</v>
      </c>
    </row>
    <row r="148" customFormat="false" ht="14.25" hidden="false" customHeight="false" outlineLevel="0" collapsed="false">
      <c r="A148" s="1" t="s">
        <v>330</v>
      </c>
      <c r="B148" s="26" t="s">
        <v>331</v>
      </c>
      <c r="C148" s="11" t="s">
        <v>332</v>
      </c>
      <c r="D148" s="2" t="s">
        <v>126</v>
      </c>
      <c r="E148" s="3" t="n">
        <v>15.3</v>
      </c>
    </row>
    <row r="149" customFormat="false" ht="14.25" hidden="false" customHeight="false" outlineLevel="0" collapsed="false">
      <c r="A149" s="1" t="s">
        <v>333</v>
      </c>
      <c r="B149" s="1" t="s">
        <v>334</v>
      </c>
      <c r="C149" s="11" t="s">
        <v>335</v>
      </c>
      <c r="D149" s="2" t="s">
        <v>126</v>
      </c>
      <c r="E149" s="3" t="n">
        <v>0</v>
      </c>
      <c r="F149" s="4" t="n">
        <v>24</v>
      </c>
      <c r="G149" s="4" t="n">
        <f aca="false">E149*F149</f>
        <v>0</v>
      </c>
      <c r="H149" s="4" t="n">
        <v>95</v>
      </c>
      <c r="I149" s="22" t="n">
        <f aca="false">G149*H149</f>
        <v>0</v>
      </c>
    </row>
    <row r="150" customFormat="false" ht="14.25" hidden="false" customHeight="false" outlineLevel="0" collapsed="false">
      <c r="A150" s="1" t="s">
        <v>336</v>
      </c>
      <c r="B150" s="1" t="s">
        <v>337</v>
      </c>
      <c r="D150" s="20" t="s">
        <v>126</v>
      </c>
      <c r="E150" s="21" t="n">
        <v>2.02</v>
      </c>
      <c r="F150" s="12" t="n">
        <v>30.61</v>
      </c>
      <c r="G150" s="12" t="n">
        <f aca="false">E150*F150</f>
        <v>61.8322</v>
      </c>
      <c r="H150" s="12" t="n">
        <v>290</v>
      </c>
      <c r="I150" s="22" t="n">
        <f aca="false">G150*H150</f>
        <v>17931.338</v>
      </c>
    </row>
    <row r="151" customFormat="false" ht="14.25" hidden="false" customHeight="false" outlineLevel="0" collapsed="false">
      <c r="A151" s="1" t="s">
        <v>338</v>
      </c>
      <c r="B151" s="1" t="s">
        <v>339</v>
      </c>
      <c r="D151" s="20" t="s">
        <v>126</v>
      </c>
      <c r="E151" s="21" t="n">
        <v>0</v>
      </c>
      <c r="F151" s="16" t="n">
        <v>0</v>
      </c>
      <c r="G151" s="4" t="n">
        <v>0</v>
      </c>
      <c r="H151" s="4" t="n">
        <v>0</v>
      </c>
      <c r="I151" s="4" t="n">
        <v>0</v>
      </c>
    </row>
    <row r="152" customFormat="false" ht="14.25" hidden="false" customHeight="false" outlineLevel="0" collapsed="false">
      <c r="A152" s="1" t="s">
        <v>340</v>
      </c>
      <c r="B152" s="1" t="s">
        <v>341</v>
      </c>
      <c r="C152" s="11" t="s">
        <v>326</v>
      </c>
      <c r="D152" s="2" t="s">
        <v>126</v>
      </c>
      <c r="E152" s="3" t="n">
        <v>26.879</v>
      </c>
      <c r="F152" s="4" t="n">
        <v>4.88</v>
      </c>
      <c r="G152" s="4" t="n">
        <f aca="false">E152*F152</f>
        <v>131.16952</v>
      </c>
      <c r="H152" s="4" t="n">
        <v>310</v>
      </c>
      <c r="I152" s="22" t="n">
        <f aca="false">G152*H152</f>
        <v>40662.5512</v>
      </c>
    </row>
    <row r="153" customFormat="false" ht="14.25" hidden="false" customHeight="false" outlineLevel="0" collapsed="false">
      <c r="A153" s="1" t="s">
        <v>342</v>
      </c>
      <c r="B153" s="1" t="s">
        <v>343</v>
      </c>
      <c r="C153" s="11" t="s">
        <v>344</v>
      </c>
      <c r="D153" s="15" t="s">
        <v>126</v>
      </c>
      <c r="E153" s="3" t="n">
        <v>76.847</v>
      </c>
      <c r="F153" s="4" t="n">
        <v>42</v>
      </c>
      <c r="G153" s="4" t="n">
        <f aca="false">E153*F153</f>
        <v>3227.574</v>
      </c>
      <c r="H153" s="4" t="n">
        <v>95</v>
      </c>
      <c r="I153" s="22" t="n">
        <f aca="false">G153*H153</f>
        <v>306619.53</v>
      </c>
    </row>
    <row r="154" customFormat="false" ht="14.25" hidden="false" customHeight="false" outlineLevel="0" collapsed="false">
      <c r="A154" s="1" t="s">
        <v>345</v>
      </c>
      <c r="B154" s="1" t="s">
        <v>346</v>
      </c>
      <c r="C154" s="15" t="s">
        <v>347</v>
      </c>
      <c r="D154" s="11" t="s">
        <v>126</v>
      </c>
      <c r="E154" s="3" t="n">
        <v>13.37</v>
      </c>
      <c r="F154" s="16" t="n">
        <v>0</v>
      </c>
      <c r="G154" s="16" t="n">
        <v>0</v>
      </c>
      <c r="H154" s="16" t="n">
        <v>0</v>
      </c>
      <c r="I154" s="16" t="n">
        <v>0</v>
      </c>
    </row>
    <row r="155" customFormat="false" ht="14.25" hidden="false" customHeight="false" outlineLevel="0" collapsed="false">
      <c r="A155" s="1" t="s">
        <v>348</v>
      </c>
      <c r="B155" s="1" t="s">
        <v>349</v>
      </c>
      <c r="C155" s="11" t="s">
        <v>350</v>
      </c>
      <c r="D155" s="2" t="s">
        <v>14</v>
      </c>
      <c r="E155" s="3" t="n">
        <v>0</v>
      </c>
      <c r="F155" s="4" t="n">
        <v>0</v>
      </c>
      <c r="G155" s="4" t="n">
        <f aca="false">E155*F155</f>
        <v>0</v>
      </c>
      <c r="H155" s="4" t="n">
        <v>1120</v>
      </c>
      <c r="I155" s="22" t="n">
        <f aca="false">H155*E155</f>
        <v>0</v>
      </c>
    </row>
    <row r="156" customFormat="false" ht="14.25" hidden="false" customHeight="false" outlineLevel="0" collapsed="false">
      <c r="A156" s="1" t="s">
        <v>351</v>
      </c>
      <c r="B156" s="1" t="s">
        <v>352</v>
      </c>
      <c r="C156" s="11" t="s">
        <v>353</v>
      </c>
      <c r="D156" s="20" t="s">
        <v>126</v>
      </c>
      <c r="E156" s="21" t="n">
        <v>439.234</v>
      </c>
      <c r="F156" s="12" t="n">
        <v>70.78</v>
      </c>
      <c r="G156" s="12" t="n">
        <f aca="false">E156*F156</f>
        <v>31088.98252</v>
      </c>
      <c r="H156" s="12" t="n">
        <v>105</v>
      </c>
      <c r="I156" s="22" t="n">
        <f aca="false">G156*H156</f>
        <v>3264343.1646</v>
      </c>
    </row>
    <row r="157" customFormat="false" ht="14.25" hidden="false" customHeight="false" outlineLevel="0" collapsed="false">
      <c r="A157" s="1" t="s">
        <v>354</v>
      </c>
      <c r="B157" s="1" t="s">
        <v>355</v>
      </c>
      <c r="C157" s="11" t="s">
        <v>353</v>
      </c>
      <c r="D157" s="20" t="s">
        <v>126</v>
      </c>
      <c r="E157" s="21" t="n">
        <v>0</v>
      </c>
      <c r="F157" s="12" t="n">
        <v>70.74</v>
      </c>
      <c r="G157" s="12" t="n">
        <f aca="false">E157*F157</f>
        <v>0</v>
      </c>
      <c r="H157" s="12" t="n">
        <v>105</v>
      </c>
      <c r="I157" s="22" t="n">
        <f aca="false">G157*H157</f>
        <v>0</v>
      </c>
    </row>
    <row r="158" customFormat="false" ht="14.25" hidden="false" customHeight="false" outlineLevel="0" collapsed="false">
      <c r="A158" s="1" t="s">
        <v>356</v>
      </c>
      <c r="B158" s="1" t="s">
        <v>357</v>
      </c>
      <c r="C158" s="11" t="s">
        <v>358</v>
      </c>
      <c r="D158" s="2" t="s">
        <v>126</v>
      </c>
      <c r="E158" s="3" t="n">
        <v>442.656</v>
      </c>
      <c r="F158" s="4" t="n">
        <v>63.89</v>
      </c>
      <c r="G158" s="4" t="n">
        <f aca="false">E158*F158</f>
        <v>28281.29184</v>
      </c>
      <c r="H158" s="4" t="n">
        <v>100</v>
      </c>
      <c r="I158" s="22" t="n">
        <f aca="false">G158*H158</f>
        <v>2828129.184</v>
      </c>
    </row>
    <row r="159" customFormat="false" ht="14.25" hidden="false" customHeight="false" outlineLevel="0" collapsed="false">
      <c r="A159" s="1" t="s">
        <v>359</v>
      </c>
      <c r="B159" s="1" t="s">
        <v>360</v>
      </c>
      <c r="D159" s="20" t="s">
        <v>126</v>
      </c>
      <c r="E159" s="21" t="n">
        <v>0</v>
      </c>
      <c r="F159" s="16"/>
      <c r="G159" s="38"/>
      <c r="H159" s="4" t="n">
        <v>95</v>
      </c>
      <c r="I159" s="4" t="n">
        <v>0</v>
      </c>
    </row>
    <row r="160" customFormat="false" ht="14.25" hidden="false" customHeight="false" outlineLevel="0" collapsed="false">
      <c r="A160" s="1" t="s">
        <v>361</v>
      </c>
      <c r="B160" s="1" t="s">
        <v>362</v>
      </c>
      <c r="D160" s="20" t="s">
        <v>126</v>
      </c>
      <c r="E160" s="39" t="n">
        <v>0</v>
      </c>
      <c r="F160" s="4" t="n">
        <v>77.5</v>
      </c>
      <c r="G160" s="4" t="n">
        <f aca="false">E160*F160</f>
        <v>0</v>
      </c>
      <c r="H160" s="4" t="n">
        <v>95</v>
      </c>
      <c r="I160" s="22" t="n">
        <f aca="false">G160*H160</f>
        <v>0</v>
      </c>
    </row>
    <row r="161" customFormat="false" ht="14.25" hidden="false" customHeight="false" outlineLevel="0" collapsed="false">
      <c r="A161" s="1" t="s">
        <v>363</v>
      </c>
      <c r="B161" s="1" t="s">
        <v>364</v>
      </c>
      <c r="C161" s="2" t="s">
        <v>365</v>
      </c>
      <c r="D161" s="20" t="s">
        <v>126</v>
      </c>
      <c r="E161" s="21" t="n">
        <v>0</v>
      </c>
      <c r="F161" s="12" t="n">
        <v>77.5</v>
      </c>
      <c r="G161" s="12" t="n">
        <f aca="false">E161*F161</f>
        <v>0</v>
      </c>
      <c r="H161" s="12" t="n">
        <v>95</v>
      </c>
      <c r="I161" s="22" t="n">
        <f aca="false">G161*H161</f>
        <v>0</v>
      </c>
    </row>
    <row r="162" customFormat="false" ht="14.25" hidden="false" customHeight="false" outlineLevel="0" collapsed="false">
      <c r="A162" s="1" t="s">
        <v>366</v>
      </c>
      <c r="B162" s="1" t="s">
        <v>367</v>
      </c>
      <c r="C162" s="11" t="s">
        <v>368</v>
      </c>
      <c r="D162" s="15" t="s">
        <v>126</v>
      </c>
      <c r="E162" s="3" t="n">
        <v>4.777</v>
      </c>
      <c r="F162" s="16" t="n">
        <v>24</v>
      </c>
      <c r="G162" s="16" t="n">
        <f aca="false">E162*F162</f>
        <v>114.648</v>
      </c>
      <c r="H162" s="4" t="n">
        <v>70</v>
      </c>
      <c r="I162" s="24" t="n">
        <f aca="false">G162*H162</f>
        <v>8025.36</v>
      </c>
    </row>
    <row r="163" customFormat="false" ht="14.25" hidden="false" customHeight="false" outlineLevel="0" collapsed="false">
      <c r="A163" s="1" t="s">
        <v>369</v>
      </c>
      <c r="B163" s="1" t="s">
        <v>370</v>
      </c>
      <c r="C163" s="11" t="s">
        <v>371</v>
      </c>
      <c r="D163" s="20" t="s">
        <v>126</v>
      </c>
      <c r="E163" s="21" t="n">
        <v>71.882</v>
      </c>
      <c r="F163" s="12" t="n">
        <v>104</v>
      </c>
      <c r="G163" s="12" t="n">
        <f aca="false">E163*F163</f>
        <v>7475.728</v>
      </c>
      <c r="H163" s="12" t="n">
        <v>84.5</v>
      </c>
      <c r="I163" s="22" t="n">
        <f aca="false">G163*H163</f>
        <v>631699.016</v>
      </c>
    </row>
    <row r="164" customFormat="false" ht="14.25" hidden="false" customHeight="false" outlineLevel="0" collapsed="false">
      <c r="A164" s="1" t="s">
        <v>372</v>
      </c>
      <c r="B164" s="1" t="s">
        <v>373</v>
      </c>
      <c r="C164" s="11" t="s">
        <v>374</v>
      </c>
      <c r="D164" s="2" t="s">
        <v>126</v>
      </c>
      <c r="E164" s="3" t="n">
        <v>0</v>
      </c>
      <c r="F164" s="4" t="n">
        <v>104</v>
      </c>
      <c r="G164" s="4" t="n">
        <f aca="false">E164*F164</f>
        <v>0</v>
      </c>
      <c r="H164" s="4" t="n">
        <v>95</v>
      </c>
      <c r="I164" s="22" t="n">
        <f aca="false">G164*H164</f>
        <v>0</v>
      </c>
    </row>
    <row r="165" customFormat="false" ht="14.25" hidden="false" customHeight="false" outlineLevel="0" collapsed="false">
      <c r="A165" s="1" t="s">
        <v>375</v>
      </c>
      <c r="B165" s="1" t="s">
        <v>376</v>
      </c>
      <c r="C165" s="11" t="s">
        <v>377</v>
      </c>
      <c r="D165" s="2" t="s">
        <v>126</v>
      </c>
      <c r="E165" s="3" t="n">
        <v>12.56</v>
      </c>
      <c r="F165" s="4" t="n">
        <v>131.2</v>
      </c>
      <c r="G165" s="4" t="n">
        <f aca="false">E165*F165</f>
        <v>1647.872</v>
      </c>
      <c r="H165" s="4" t="n">
        <v>95</v>
      </c>
      <c r="I165" s="22" t="n">
        <f aca="false">G165*H165</f>
        <v>156547.84</v>
      </c>
    </row>
    <row r="166" customFormat="false" ht="14.25" hidden="false" customHeight="false" outlineLevel="0" collapsed="false">
      <c r="A166" s="1" t="s">
        <v>378</v>
      </c>
      <c r="B166" s="1" t="s">
        <v>379</v>
      </c>
      <c r="C166" s="11" t="s">
        <v>380</v>
      </c>
      <c r="D166" s="15" t="s">
        <v>126</v>
      </c>
      <c r="E166" s="3" t="n">
        <v>1.651</v>
      </c>
      <c r="F166" s="16" t="n">
        <v>36</v>
      </c>
      <c r="G166" s="16" t="n">
        <f aca="false">E166*F166</f>
        <v>59.436</v>
      </c>
      <c r="H166" s="4" t="n">
        <v>80</v>
      </c>
      <c r="I166" s="24" t="n">
        <f aca="false">G166*H166</f>
        <v>4754.88</v>
      </c>
    </row>
    <row r="167" customFormat="false" ht="14.25" hidden="false" customHeight="false" outlineLevel="0" collapsed="false">
      <c r="A167" s="1" t="s">
        <v>381</v>
      </c>
      <c r="B167" s="1" t="s">
        <v>382</v>
      </c>
      <c r="C167" s="15" t="s">
        <v>383</v>
      </c>
      <c r="D167" s="20" t="s">
        <v>126</v>
      </c>
      <c r="E167" s="21" t="n">
        <v>12.69</v>
      </c>
      <c r="F167" s="12" t="n">
        <v>175</v>
      </c>
      <c r="G167" s="12" t="n">
        <f aca="false">E167*F167</f>
        <v>2220.75</v>
      </c>
      <c r="H167" s="12" t="n">
        <v>85</v>
      </c>
      <c r="I167" s="22" t="n">
        <f aca="false">G167*H167</f>
        <v>188763.75</v>
      </c>
    </row>
    <row r="168" customFormat="false" ht="14.25" hidden="false" customHeight="false" outlineLevel="0" collapsed="false">
      <c r="A168" s="1" t="s">
        <v>384</v>
      </c>
      <c r="B168" s="1" t="s">
        <v>385</v>
      </c>
      <c r="D168" s="15" t="s">
        <v>126</v>
      </c>
      <c r="E168" s="40" t="n">
        <v>11</v>
      </c>
      <c r="F168" s="18" t="n">
        <v>1.44</v>
      </c>
      <c r="G168" s="16" t="n">
        <v>1.175</v>
      </c>
      <c r="H168" s="4" t="n">
        <v>65</v>
      </c>
      <c r="I168" s="24" t="n">
        <f aca="false">G168*H168</f>
        <v>76.375</v>
      </c>
    </row>
    <row r="169" customFormat="false" ht="14.25" hidden="false" customHeight="false" outlineLevel="0" collapsed="false">
      <c r="A169" s="1" t="s">
        <v>386</v>
      </c>
      <c r="B169" s="1" t="s">
        <v>387</v>
      </c>
      <c r="D169" s="2" t="s">
        <v>126</v>
      </c>
      <c r="E169" s="40" t="n">
        <v>2.045</v>
      </c>
      <c r="F169" s="12" t="n">
        <v>2.5</v>
      </c>
      <c r="G169" s="4" t="n">
        <v>1.502</v>
      </c>
      <c r="H169" s="4" t="n">
        <v>65</v>
      </c>
      <c r="I169" s="22" t="n">
        <f aca="false">G169*H169</f>
        <v>97.63</v>
      </c>
    </row>
    <row r="170" customFormat="false" ht="14.25" hidden="false" customHeight="false" outlineLevel="0" collapsed="false">
      <c r="A170" s="1" t="s">
        <v>388</v>
      </c>
      <c r="B170" s="1" t="s">
        <v>389</v>
      </c>
      <c r="D170" s="2" t="s">
        <v>126</v>
      </c>
      <c r="E170" s="3" t="n">
        <v>7.023</v>
      </c>
      <c r="F170" s="12" t="n">
        <v>4</v>
      </c>
      <c r="G170" s="4" t="n">
        <f aca="false">E170*F170</f>
        <v>28.092</v>
      </c>
      <c r="H170" s="4" t="n">
        <v>66</v>
      </c>
      <c r="I170" s="22" t="n">
        <f aca="false">G170*H170</f>
        <v>1854.072</v>
      </c>
    </row>
    <row r="171" customFormat="false" ht="14.25" hidden="false" customHeight="false" outlineLevel="0" collapsed="false">
      <c r="A171" s="1" t="s">
        <v>390</v>
      </c>
      <c r="B171" s="1" t="s">
        <v>391</v>
      </c>
      <c r="D171" s="2" t="s">
        <v>392</v>
      </c>
      <c r="E171" s="3" t="n">
        <v>0</v>
      </c>
      <c r="F171" s="4" t="n">
        <v>0</v>
      </c>
      <c r="G171" s="4" t="n">
        <v>0</v>
      </c>
      <c r="H171" s="4" t="n">
        <v>0</v>
      </c>
      <c r="I171" s="4" t="n">
        <v>0</v>
      </c>
    </row>
    <row r="172" customFormat="false" ht="14.25" hidden="false" customHeight="false" outlineLevel="0" collapsed="false">
      <c r="A172" s="1" t="s">
        <v>393</v>
      </c>
      <c r="B172" s="1" t="s">
        <v>394</v>
      </c>
      <c r="D172" s="2" t="s">
        <v>392</v>
      </c>
      <c r="E172" s="3" t="n">
        <v>0</v>
      </c>
      <c r="F172" s="4" t="n">
        <v>0</v>
      </c>
      <c r="G172" s="4" t="n">
        <v>0</v>
      </c>
      <c r="H172" s="4" t="n">
        <v>0</v>
      </c>
      <c r="I172" s="4" t="n">
        <v>0</v>
      </c>
    </row>
    <row r="173" customFormat="false" ht="14.25" hidden="false" customHeight="false" outlineLevel="0" collapsed="false">
      <c r="A173" s="1" t="s">
        <v>395</v>
      </c>
      <c r="B173" s="1" t="s">
        <v>396</v>
      </c>
      <c r="D173" s="2" t="s">
        <v>397</v>
      </c>
      <c r="E173" s="3" t="n">
        <v>0</v>
      </c>
      <c r="F173" s="4" t="n">
        <v>0</v>
      </c>
      <c r="G173" s="4" t="n">
        <v>0</v>
      </c>
      <c r="H173" s="4" t="n">
        <v>0</v>
      </c>
      <c r="I173" s="4" t="n">
        <v>0</v>
      </c>
    </row>
    <row r="174" customFormat="false" ht="14.25" hidden="false" customHeight="false" outlineLevel="0" collapsed="false">
      <c r="A174" s="1" t="s">
        <v>398</v>
      </c>
      <c r="B174" s="1" t="s">
        <v>399</v>
      </c>
      <c r="D174" s="2" t="s">
        <v>397</v>
      </c>
      <c r="E174" s="3" t="n">
        <v>0</v>
      </c>
      <c r="F174" s="4" t="n">
        <v>0</v>
      </c>
      <c r="G174" s="4" t="n">
        <v>0</v>
      </c>
      <c r="H174" s="4" t="n">
        <v>0</v>
      </c>
      <c r="I174" s="4" t="n">
        <v>0</v>
      </c>
    </row>
    <row r="175" customFormat="false" ht="14.25" hidden="false" customHeight="false" outlineLevel="0" collapsed="false">
      <c r="A175" s="1" t="s">
        <v>400</v>
      </c>
      <c r="B175" s="1" t="s">
        <v>401</v>
      </c>
      <c r="D175" s="20" t="s">
        <v>14</v>
      </c>
      <c r="E175" s="21" t="n">
        <v>0</v>
      </c>
      <c r="F175" s="16" t="n">
        <v>0</v>
      </c>
      <c r="G175" s="4" t="n">
        <v>0</v>
      </c>
      <c r="H175" s="4" t="n">
        <v>670</v>
      </c>
      <c r="I175" s="4" t="n">
        <v>0</v>
      </c>
    </row>
    <row r="176" customFormat="false" ht="14.25" hidden="false" customHeight="false" outlineLevel="0" collapsed="false">
      <c r="A176" s="1" t="s">
        <v>402</v>
      </c>
      <c r="B176" s="1" t="s">
        <v>403</v>
      </c>
      <c r="C176" s="11" t="s">
        <v>404</v>
      </c>
      <c r="D176" s="2" t="s">
        <v>126</v>
      </c>
      <c r="E176" s="21" t="n">
        <v>0</v>
      </c>
      <c r="F176" s="12" t="n">
        <v>6.12</v>
      </c>
      <c r="G176" s="4" t="n">
        <f aca="false">E176*F176</f>
        <v>0</v>
      </c>
      <c r="H176" s="4" t="n">
        <v>70</v>
      </c>
      <c r="I176" s="22" t="n">
        <f aca="false">G176*H176</f>
        <v>0</v>
      </c>
    </row>
    <row r="177" customFormat="false" ht="14.25" hidden="false" customHeight="false" outlineLevel="0" collapsed="false">
      <c r="A177" s="1" t="s">
        <v>405</v>
      </c>
      <c r="B177" s="1" t="s">
        <v>406</v>
      </c>
      <c r="D177" s="2" t="s">
        <v>126</v>
      </c>
      <c r="E177" s="21" t="n">
        <v>0</v>
      </c>
      <c r="F177" s="12" t="n">
        <v>6.12</v>
      </c>
      <c r="G177" s="4" t="n">
        <f aca="false">E177*F177</f>
        <v>0</v>
      </c>
      <c r="H177" s="4" t="n">
        <v>70</v>
      </c>
      <c r="I177" s="22" t="n">
        <f aca="false">G177*H177</f>
        <v>0</v>
      </c>
    </row>
    <row r="178" customFormat="false" ht="14.25" hidden="false" customHeight="false" outlineLevel="0" collapsed="false">
      <c r="A178" s="1" t="s">
        <v>407</v>
      </c>
      <c r="B178" s="1" t="s">
        <v>408</v>
      </c>
      <c r="D178" s="20" t="s">
        <v>392</v>
      </c>
      <c r="E178" s="21" t="n">
        <v>0</v>
      </c>
      <c r="F178" s="16" t="n">
        <v>0</v>
      </c>
      <c r="G178" s="4" t="n">
        <v>0</v>
      </c>
      <c r="H178" s="4" t="n">
        <v>398</v>
      </c>
      <c r="I178" s="4" t="n">
        <v>0</v>
      </c>
    </row>
    <row r="179" customFormat="false" ht="14.25" hidden="false" customHeight="false" outlineLevel="0" collapsed="false">
      <c r="A179" s="1" t="s">
        <v>409</v>
      </c>
      <c r="B179" s="1" t="s">
        <v>410</v>
      </c>
      <c r="D179" s="11" t="s">
        <v>14</v>
      </c>
      <c r="E179" s="21" t="n">
        <v>0</v>
      </c>
      <c r="F179" s="16" t="n">
        <v>0</v>
      </c>
      <c r="G179" s="4" t="n">
        <v>0</v>
      </c>
      <c r="H179" s="4" t="n">
        <v>113</v>
      </c>
      <c r="I179" s="4" t="n">
        <f aca="false">H179*E179</f>
        <v>0</v>
      </c>
    </row>
    <row r="180" customFormat="false" ht="14.25" hidden="false" customHeight="false" outlineLevel="0" collapsed="false">
      <c r="A180" s="1" t="s">
        <v>411</v>
      </c>
      <c r="B180" s="1" t="s">
        <v>412</v>
      </c>
      <c r="D180" s="2" t="s">
        <v>397</v>
      </c>
      <c r="E180" s="21" t="n">
        <v>0</v>
      </c>
      <c r="F180" s="4" t="n">
        <v>8.5</v>
      </c>
      <c r="G180" s="4" t="n">
        <f aca="false">E180*F180</f>
        <v>0</v>
      </c>
      <c r="H180" s="4" t="n">
        <v>70</v>
      </c>
      <c r="I180" s="22" t="n">
        <f aca="false">G180*H180</f>
        <v>0</v>
      </c>
    </row>
    <row r="181" customFormat="false" ht="14.25" hidden="false" customHeight="false" outlineLevel="0" collapsed="false">
      <c r="A181" s="1" t="s">
        <v>413</v>
      </c>
      <c r="B181" s="1" t="s">
        <v>414</v>
      </c>
      <c r="C181" s="11" t="s">
        <v>415</v>
      </c>
      <c r="D181" s="15" t="s">
        <v>69</v>
      </c>
      <c r="E181" s="21" t="n">
        <v>0</v>
      </c>
      <c r="F181" s="4" t="n">
        <v>75</v>
      </c>
      <c r="G181" s="4" t="n">
        <f aca="false">E181*F181</f>
        <v>0</v>
      </c>
      <c r="H181" s="4" t="n">
        <v>270</v>
      </c>
      <c r="I181" s="24" t="n">
        <f aca="false">G181*H181</f>
        <v>0</v>
      </c>
    </row>
    <row r="182" customFormat="false" ht="14.25" hidden="false" customHeight="false" outlineLevel="0" collapsed="false">
      <c r="A182" s="1" t="s">
        <v>416</v>
      </c>
      <c r="B182" s="1" t="s">
        <v>417</v>
      </c>
      <c r="D182" s="20" t="s">
        <v>126</v>
      </c>
      <c r="E182" s="21" t="n">
        <v>0</v>
      </c>
      <c r="F182" s="22" t="n">
        <v>14.3</v>
      </c>
      <c r="G182" s="12" t="n">
        <f aca="false">E182*F182</f>
        <v>0</v>
      </c>
      <c r="H182" s="4" t="n">
        <v>70</v>
      </c>
      <c r="I182" s="22" t="n">
        <f aca="false">G182*H182</f>
        <v>0</v>
      </c>
    </row>
    <row r="183" customFormat="false" ht="14.25" hidden="false" customHeight="false" outlineLevel="0" collapsed="false">
      <c r="A183" s="1" t="s">
        <v>418</v>
      </c>
      <c r="B183" s="1" t="s">
        <v>419</v>
      </c>
      <c r="D183" s="20" t="s">
        <v>392</v>
      </c>
      <c r="E183" s="21" t="n">
        <v>0</v>
      </c>
      <c r="F183" s="16" t="n">
        <v>0</v>
      </c>
      <c r="G183" s="4" t="n">
        <v>0</v>
      </c>
      <c r="H183" s="4" t="n">
        <v>70</v>
      </c>
      <c r="I183" s="4" t="n">
        <v>0</v>
      </c>
    </row>
    <row r="184" customFormat="false" ht="14.25" hidden="false" customHeight="false" outlineLevel="0" collapsed="false">
      <c r="A184" s="1" t="s">
        <v>420</v>
      </c>
      <c r="B184" s="1" t="s">
        <v>421</v>
      </c>
      <c r="D184" s="11" t="s">
        <v>14</v>
      </c>
      <c r="E184" s="21" t="n">
        <v>32</v>
      </c>
      <c r="F184" s="16" t="n">
        <v>0</v>
      </c>
      <c r="G184" s="4" t="n">
        <v>0</v>
      </c>
      <c r="H184" s="4" t="n">
        <v>0</v>
      </c>
      <c r="I184" s="4" t="n">
        <v>0</v>
      </c>
    </row>
    <row r="185" customFormat="false" ht="14.25" hidden="false" customHeight="false" outlineLevel="0" collapsed="false">
      <c r="A185" s="1" t="s">
        <v>422</v>
      </c>
      <c r="B185" s="1" t="s">
        <v>423</v>
      </c>
      <c r="D185" s="11" t="s">
        <v>14</v>
      </c>
      <c r="E185" s="21" t="n">
        <v>10</v>
      </c>
      <c r="F185" s="16" t="n">
        <v>0</v>
      </c>
      <c r="H185" s="4" t="n">
        <v>0</v>
      </c>
      <c r="I185" s="4" t="n">
        <v>0</v>
      </c>
    </row>
    <row r="186" customFormat="false" ht="14.25" hidden="false" customHeight="false" outlineLevel="0" collapsed="false">
      <c r="A186" s="1" t="s">
        <v>424</v>
      </c>
      <c r="B186" s="1" t="s">
        <v>425</v>
      </c>
      <c r="C186" s="1"/>
      <c r="D186" s="2" t="s">
        <v>126</v>
      </c>
      <c r="E186" s="3" t="n">
        <v>0</v>
      </c>
      <c r="F186" s="4" t="n">
        <v>0</v>
      </c>
      <c r="G186" s="4" t="n">
        <v>0</v>
      </c>
      <c r="H186" s="4" t="n">
        <v>0</v>
      </c>
      <c r="I186" s="4" t="n">
        <v>0</v>
      </c>
    </row>
    <row r="187" customFormat="false" ht="14.25" hidden="false" customHeight="false" outlineLevel="0" collapsed="false">
      <c r="A187" s="1" t="s">
        <v>426</v>
      </c>
      <c r="B187" s="1" t="s">
        <v>427</v>
      </c>
      <c r="C187" s="1"/>
      <c r="D187" s="2" t="s">
        <v>14</v>
      </c>
      <c r="E187" s="3" t="n">
        <v>0</v>
      </c>
      <c r="F187" s="4" t="n">
        <v>2.22</v>
      </c>
      <c r="G187" s="4" t="n">
        <f aca="false">E187*F187</f>
        <v>0</v>
      </c>
      <c r="H187" s="4" t="n">
        <v>50</v>
      </c>
      <c r="I187" s="22" t="n">
        <f aca="false">E187*H187</f>
        <v>0</v>
      </c>
    </row>
    <row r="188" customFormat="false" ht="14.25" hidden="false" customHeight="false" outlineLevel="0" collapsed="false">
      <c r="A188" s="1" t="s">
        <v>428</v>
      </c>
      <c r="B188" s="1" t="s">
        <v>429</v>
      </c>
      <c r="C188" s="1"/>
      <c r="D188" s="2" t="s">
        <v>126</v>
      </c>
      <c r="E188" s="28" t="n">
        <v>0.895</v>
      </c>
      <c r="F188" s="4" t="n">
        <v>4</v>
      </c>
      <c r="G188" s="4" t="n">
        <f aca="false">E188*F188</f>
        <v>3.58</v>
      </c>
      <c r="H188" s="4" t="n">
        <v>118</v>
      </c>
      <c r="I188" s="22" t="n">
        <f aca="false">G188*H188</f>
        <v>422.44</v>
      </c>
    </row>
    <row r="189" customFormat="false" ht="14.25" hidden="false" customHeight="false" outlineLevel="0" collapsed="false">
      <c r="A189" s="1" t="s">
        <v>430</v>
      </c>
      <c r="B189" s="1" t="s">
        <v>431</v>
      </c>
      <c r="C189" s="1"/>
      <c r="D189" s="2" t="s">
        <v>14</v>
      </c>
      <c r="E189" s="3" t="n">
        <v>0</v>
      </c>
      <c r="F189" s="4" t="n">
        <v>0</v>
      </c>
      <c r="G189" s="4" t="n">
        <v>0</v>
      </c>
      <c r="H189" s="4" t="n">
        <v>0</v>
      </c>
      <c r="I189" s="4" t="n">
        <v>0</v>
      </c>
    </row>
    <row r="190" customFormat="false" ht="14.25" hidden="false" customHeight="false" outlineLevel="0" collapsed="false">
      <c r="A190" s="1" t="s">
        <v>432</v>
      </c>
      <c r="B190" s="1" t="s">
        <v>433</v>
      </c>
      <c r="C190" s="1"/>
      <c r="D190" s="2" t="s">
        <v>126</v>
      </c>
      <c r="E190" s="28" t="n">
        <v>0.74</v>
      </c>
      <c r="F190" s="4" t="n">
        <v>12.5</v>
      </c>
      <c r="G190" s="4" t="n">
        <f aca="false">E190*F190</f>
        <v>9.25</v>
      </c>
      <c r="H190" s="4" t="n">
        <v>118</v>
      </c>
      <c r="I190" s="22" t="n">
        <f aca="false">G190*H190</f>
        <v>1091.5</v>
      </c>
    </row>
    <row r="191" customFormat="false" ht="14.25" hidden="false" customHeight="false" outlineLevel="0" collapsed="false">
      <c r="A191" s="1" t="s">
        <v>434</v>
      </c>
      <c r="B191" s="1" t="s">
        <v>435</v>
      </c>
      <c r="C191" s="1"/>
      <c r="D191" s="2" t="s">
        <v>126</v>
      </c>
      <c r="E191" s="28" t="n">
        <v>0.76</v>
      </c>
      <c r="F191" s="4" t="n">
        <v>19</v>
      </c>
      <c r="G191" s="4" t="n">
        <f aca="false">E191*F191</f>
        <v>14.44</v>
      </c>
      <c r="H191" s="4" t="n">
        <v>118</v>
      </c>
      <c r="I191" s="22" t="n">
        <f aca="false">G191*H191</f>
        <v>1703.92</v>
      </c>
    </row>
    <row r="192" customFormat="false" ht="14.25" hidden="false" customHeight="false" outlineLevel="0" collapsed="false">
      <c r="A192" s="1" t="s">
        <v>436</v>
      </c>
      <c r="B192" s="1" t="s">
        <v>437</v>
      </c>
      <c r="C192" s="1"/>
      <c r="D192" s="2" t="s">
        <v>126</v>
      </c>
      <c r="E192" s="28" t="n">
        <v>1.06</v>
      </c>
      <c r="F192" s="4" t="n">
        <v>30</v>
      </c>
      <c r="G192" s="4" t="n">
        <f aca="false">E192*F192</f>
        <v>31.8</v>
      </c>
      <c r="H192" s="4" t="n">
        <v>118</v>
      </c>
      <c r="I192" s="22" t="n">
        <f aca="false">G192*H192</f>
        <v>3752.4</v>
      </c>
    </row>
    <row r="193" customFormat="false" ht="14.25" hidden="false" customHeight="false" outlineLevel="0" collapsed="false">
      <c r="A193" s="1" t="s">
        <v>438</v>
      </c>
      <c r="B193" s="1" t="s">
        <v>439</v>
      </c>
      <c r="C193" s="1"/>
      <c r="D193" s="2" t="s">
        <v>126</v>
      </c>
      <c r="E193" s="28" t="n">
        <v>0.69</v>
      </c>
      <c r="F193" s="4" t="n">
        <v>40</v>
      </c>
      <c r="G193" s="4" t="n">
        <f aca="false">E193*F193</f>
        <v>27.6</v>
      </c>
      <c r="H193" s="4" t="n">
        <v>118</v>
      </c>
      <c r="I193" s="22" t="n">
        <f aca="false">G193*H193</f>
        <v>3256.8</v>
      </c>
    </row>
    <row r="194" customFormat="false" ht="14.25" hidden="false" customHeight="false" outlineLevel="0" collapsed="false">
      <c r="A194" s="1" t="s">
        <v>440</v>
      </c>
      <c r="B194" s="1" t="s">
        <v>441</v>
      </c>
      <c r="C194" s="1"/>
      <c r="D194" s="2" t="s">
        <v>126</v>
      </c>
      <c r="E194" s="28" t="n">
        <v>0</v>
      </c>
      <c r="F194" s="4" t="n">
        <v>61</v>
      </c>
      <c r="G194" s="4" t="n">
        <f aca="false">E194*F194</f>
        <v>0</v>
      </c>
      <c r="H194" s="4" t="n">
        <v>118</v>
      </c>
      <c r="I194" s="22" t="n">
        <f aca="false">G194*H194</f>
        <v>0</v>
      </c>
    </row>
    <row r="195" customFormat="false" ht="14.25" hidden="false" customHeight="false" outlineLevel="0" collapsed="false">
      <c r="A195" s="1" t="s">
        <v>442</v>
      </c>
      <c r="B195" s="1" t="s">
        <v>443</v>
      </c>
      <c r="C195" s="1"/>
      <c r="D195" s="2" t="s">
        <v>14</v>
      </c>
      <c r="E195" s="3" t="n">
        <v>13</v>
      </c>
      <c r="F195" s="4" t="n">
        <v>0</v>
      </c>
      <c r="G195" s="4" t="n">
        <v>0</v>
      </c>
      <c r="H195" s="4" t="n">
        <v>0</v>
      </c>
      <c r="I195" s="4" t="n">
        <v>0</v>
      </c>
    </row>
    <row r="196" customFormat="false" ht="14.25" hidden="false" customHeight="false" outlineLevel="0" collapsed="false">
      <c r="A196" s="1" t="s">
        <v>444</v>
      </c>
      <c r="B196" s="1" t="s">
        <v>445</v>
      </c>
      <c r="C196" s="19" t="s">
        <v>446</v>
      </c>
      <c r="D196" s="2" t="s">
        <v>14</v>
      </c>
      <c r="E196" s="3" t="n">
        <v>0</v>
      </c>
      <c r="F196" s="4" t="n">
        <v>4.95</v>
      </c>
      <c r="G196" s="4" t="n">
        <f aca="false">E196*F196</f>
        <v>0</v>
      </c>
      <c r="H196" s="4" t="n">
        <v>1232</v>
      </c>
      <c r="I196" s="22" t="n">
        <f aca="false">H196*E196</f>
        <v>0</v>
      </c>
    </row>
    <row r="197" customFormat="false" ht="14.25" hidden="false" customHeight="false" outlineLevel="0" collapsed="false">
      <c r="A197" s="1" t="s">
        <v>447</v>
      </c>
      <c r="B197" s="1" t="s">
        <v>448</v>
      </c>
      <c r="C197" s="19" t="s">
        <v>449</v>
      </c>
      <c r="D197" s="2" t="s">
        <v>14</v>
      </c>
      <c r="E197" s="3" t="n">
        <v>0</v>
      </c>
      <c r="F197" s="4" t="n">
        <v>0</v>
      </c>
      <c r="G197" s="4" t="n">
        <f aca="false">E197*F197</f>
        <v>0</v>
      </c>
      <c r="H197" s="4" t="n">
        <v>1232</v>
      </c>
      <c r="I197" s="22" t="n">
        <f aca="false">H197*E197</f>
        <v>0</v>
      </c>
    </row>
    <row r="198" customFormat="false" ht="14.25" hidden="false" customHeight="false" outlineLevel="0" collapsed="false">
      <c r="A198" s="1" t="s">
        <v>450</v>
      </c>
      <c r="B198" s="1" t="s">
        <v>451</v>
      </c>
      <c r="C198" s="13" t="s">
        <v>452</v>
      </c>
      <c r="D198" s="2" t="s">
        <v>14</v>
      </c>
      <c r="E198" s="3" t="n">
        <v>0</v>
      </c>
      <c r="F198" s="4" t="n">
        <v>0</v>
      </c>
      <c r="G198" s="4" t="n">
        <v>0</v>
      </c>
      <c r="H198" s="4" t="n">
        <v>1265</v>
      </c>
      <c r="I198" s="22" t="n">
        <v>0</v>
      </c>
    </row>
    <row r="199" customFormat="false" ht="14.25" hidden="false" customHeight="false" outlineLevel="0" collapsed="false">
      <c r="A199" s="1" t="s">
        <v>453</v>
      </c>
      <c r="B199" s="1" t="s">
        <v>454</v>
      </c>
      <c r="C199" s="19" t="s">
        <v>455</v>
      </c>
      <c r="D199" s="2" t="s">
        <v>14</v>
      </c>
      <c r="E199" s="3" t="n">
        <v>0</v>
      </c>
      <c r="F199" s="4" t="n">
        <v>0</v>
      </c>
      <c r="G199" s="4" t="n">
        <v>0</v>
      </c>
      <c r="H199" s="4" t="n">
        <v>7200</v>
      </c>
      <c r="I199" s="22" t="n">
        <v>0</v>
      </c>
    </row>
    <row r="200" customFormat="false" ht="14.25" hidden="false" customHeight="false" outlineLevel="0" collapsed="false">
      <c r="A200" s="1" t="s">
        <v>456</v>
      </c>
      <c r="B200" s="1" t="s">
        <v>457</v>
      </c>
      <c r="C200" s="1"/>
      <c r="D200" s="20" t="s">
        <v>14</v>
      </c>
      <c r="E200" s="3" t="n">
        <v>0</v>
      </c>
      <c r="F200" s="16" t="n">
        <v>0</v>
      </c>
      <c r="G200" s="1" t="n">
        <v>0</v>
      </c>
      <c r="H200" s="4" t="n">
        <v>1518</v>
      </c>
      <c r="I200" s="41" t="n">
        <f aca="false">G200*H200</f>
        <v>0</v>
      </c>
    </row>
    <row r="201" customFormat="false" ht="14.25" hidden="false" customHeight="false" outlineLevel="0" collapsed="false">
      <c r="A201" s="1" t="s">
        <v>458</v>
      </c>
      <c r="B201" s="1" t="s">
        <v>459</v>
      </c>
      <c r="C201" s="1"/>
      <c r="D201" s="20" t="s">
        <v>14</v>
      </c>
      <c r="E201" s="3" t="n">
        <v>0</v>
      </c>
      <c r="F201" s="16" t="n">
        <v>0</v>
      </c>
      <c r="G201" s="1" t="n">
        <v>0</v>
      </c>
      <c r="H201" s="4" t="n">
        <v>1573</v>
      </c>
      <c r="I201" s="4" t="n">
        <v>0</v>
      </c>
    </row>
    <row r="202" customFormat="false" ht="14.25" hidden="false" customHeight="false" outlineLevel="0" collapsed="false">
      <c r="A202" s="1" t="s">
        <v>460</v>
      </c>
      <c r="B202" s="1" t="s">
        <v>461</v>
      </c>
      <c r="C202" s="19" t="s">
        <v>462</v>
      </c>
      <c r="D202" s="2" t="s">
        <v>14</v>
      </c>
      <c r="E202" s="3" t="n">
        <v>0</v>
      </c>
      <c r="F202" s="4" t="n">
        <v>6.19</v>
      </c>
      <c r="G202" s="4" t="n">
        <f aca="false">E202*F202</f>
        <v>0</v>
      </c>
      <c r="H202" s="4" t="n">
        <v>1518</v>
      </c>
      <c r="I202" s="22" t="n">
        <f aca="false">H202*E202</f>
        <v>0</v>
      </c>
    </row>
    <row r="203" customFormat="false" ht="14.25" hidden="false" customHeight="false" outlineLevel="0" collapsed="false">
      <c r="A203" s="1" t="s">
        <v>463</v>
      </c>
      <c r="B203" s="1" t="s">
        <v>464</v>
      </c>
      <c r="C203" s="1"/>
      <c r="D203" s="20" t="s">
        <v>14</v>
      </c>
      <c r="E203" s="21" t="n">
        <v>0</v>
      </c>
      <c r="F203" s="16" t="n">
        <v>0</v>
      </c>
      <c r="G203" s="4" t="n">
        <v>0</v>
      </c>
      <c r="H203" s="4" t="n">
        <v>1573</v>
      </c>
      <c r="I203" s="4" t="n">
        <f aca="false">H203*E203</f>
        <v>0</v>
      </c>
    </row>
    <row r="204" customFormat="false" ht="14.25" hidden="false" customHeight="false" outlineLevel="0" collapsed="false">
      <c r="A204" s="1" t="s">
        <v>465</v>
      </c>
      <c r="B204" s="1" t="s">
        <v>466</v>
      </c>
      <c r="C204" s="1"/>
      <c r="D204" s="20" t="s">
        <v>14</v>
      </c>
      <c r="E204" s="21" t="n">
        <v>0</v>
      </c>
      <c r="F204" s="16" t="n">
        <v>0</v>
      </c>
      <c r="G204" s="4" t="n">
        <v>0</v>
      </c>
      <c r="H204" s="4" t="n">
        <v>1444</v>
      </c>
      <c r="I204" s="4" t="n">
        <v>0</v>
      </c>
    </row>
    <row r="205" customFormat="false" ht="14.25" hidden="false" customHeight="false" outlineLevel="0" collapsed="false">
      <c r="A205" s="1" t="s">
        <v>467</v>
      </c>
      <c r="B205" s="1" t="s">
        <v>468</v>
      </c>
      <c r="C205" s="1"/>
      <c r="D205" s="20" t="s">
        <v>14</v>
      </c>
      <c r="E205" s="21" t="n">
        <v>0</v>
      </c>
      <c r="F205" s="12" t="n">
        <v>0</v>
      </c>
      <c r="G205" s="12" t="n">
        <f aca="false">E205*F205</f>
        <v>0</v>
      </c>
      <c r="H205" s="12" t="n">
        <v>2888</v>
      </c>
      <c r="I205" s="22" t="n">
        <f aca="false">H205*E205</f>
        <v>0</v>
      </c>
    </row>
    <row r="206" customFormat="false" ht="14.25" hidden="false" customHeight="false" outlineLevel="0" collapsed="false">
      <c r="A206" s="1" t="s">
        <v>469</v>
      </c>
      <c r="B206" s="1" t="s">
        <v>470</v>
      </c>
      <c r="C206" s="1"/>
      <c r="D206" s="20" t="s">
        <v>14</v>
      </c>
      <c r="E206" s="21" t="n">
        <v>0</v>
      </c>
      <c r="F206" s="12" t="n">
        <v>0</v>
      </c>
      <c r="G206" s="12" t="n">
        <f aca="false">E206*F206</f>
        <v>0</v>
      </c>
      <c r="H206" s="12" t="n">
        <v>2888</v>
      </c>
      <c r="I206" s="22" t="n">
        <f aca="false">H206*E206</f>
        <v>0</v>
      </c>
    </row>
    <row r="207" customFormat="false" ht="14.25" hidden="false" customHeight="false" outlineLevel="0" collapsed="false">
      <c r="A207" s="1" t="s">
        <v>471</v>
      </c>
      <c r="B207" s="1" t="s">
        <v>472</v>
      </c>
      <c r="C207" s="1"/>
      <c r="D207" s="20" t="s">
        <v>14</v>
      </c>
      <c r="E207" s="21" t="n">
        <v>0</v>
      </c>
      <c r="F207" s="12" t="n">
        <v>13</v>
      </c>
      <c r="G207" s="12" t="n">
        <f aca="false">E207*F207</f>
        <v>0</v>
      </c>
      <c r="H207" s="12" t="n">
        <v>3300</v>
      </c>
      <c r="I207" s="22" t="n">
        <f aca="false">H207*E207</f>
        <v>0</v>
      </c>
    </row>
    <row r="208" customFormat="false" ht="14.25" hidden="false" customHeight="false" outlineLevel="0" collapsed="false">
      <c r="A208" s="1" t="s">
        <v>473</v>
      </c>
      <c r="B208" s="1" t="s">
        <v>474</v>
      </c>
      <c r="C208" s="19" t="s">
        <v>475</v>
      </c>
      <c r="D208" s="2" t="s">
        <v>126</v>
      </c>
      <c r="E208" s="3" t="n">
        <v>7.887</v>
      </c>
      <c r="F208" s="4" t="n">
        <v>1.2</v>
      </c>
      <c r="G208" s="4" t="n">
        <f aca="false">E208*F208</f>
        <v>9.4644</v>
      </c>
      <c r="H208" s="4" t="n">
        <v>328</v>
      </c>
      <c r="I208" s="22" t="n">
        <f aca="false">G208*H208</f>
        <v>3104.3232</v>
      </c>
    </row>
    <row r="209" customFormat="false" ht="14.25" hidden="false" customHeight="false" outlineLevel="0" collapsed="false">
      <c r="A209" s="1" t="s">
        <v>476</v>
      </c>
      <c r="B209" s="1" t="s">
        <v>477</v>
      </c>
      <c r="C209" s="1"/>
      <c r="D209" s="2" t="s">
        <v>126</v>
      </c>
      <c r="E209" s="3" t="n">
        <v>0</v>
      </c>
      <c r="F209" s="4" t="n">
        <v>0</v>
      </c>
      <c r="G209" s="4" t="n">
        <f aca="false">E209*F209</f>
        <v>0</v>
      </c>
      <c r="H209" s="4" t="n">
        <v>0</v>
      </c>
      <c r="I209" s="4" t="n">
        <v>0</v>
      </c>
    </row>
    <row r="210" customFormat="false" ht="14.25" hidden="false" customHeight="false" outlineLevel="0" collapsed="false">
      <c r="A210" s="1" t="s">
        <v>478</v>
      </c>
      <c r="B210" s="1" t="s">
        <v>479</v>
      </c>
      <c r="C210" s="19" t="s">
        <v>480</v>
      </c>
      <c r="D210" s="2" t="s">
        <v>126</v>
      </c>
      <c r="E210" s="3" t="n">
        <v>23.24</v>
      </c>
      <c r="F210" s="4" t="n">
        <v>1.34</v>
      </c>
      <c r="G210" s="4" t="n">
        <f aca="false">E210*F210</f>
        <v>31.1416</v>
      </c>
      <c r="H210" s="4" t="n">
        <v>730</v>
      </c>
      <c r="I210" s="22" t="n">
        <f aca="false">G210*H210</f>
        <v>22733.368</v>
      </c>
    </row>
    <row r="211" customFormat="false" ht="14.25" hidden="false" customHeight="false" outlineLevel="0" collapsed="false">
      <c r="A211" s="1" t="s">
        <v>481</v>
      </c>
      <c r="B211" s="1" t="s">
        <v>482</v>
      </c>
      <c r="C211" s="1"/>
      <c r="D211" s="2" t="s">
        <v>126</v>
      </c>
      <c r="E211" s="3" t="n">
        <v>1.61</v>
      </c>
      <c r="F211" s="4" t="n">
        <v>1.2</v>
      </c>
      <c r="G211" s="4" t="n">
        <f aca="false">E211*F211</f>
        <v>1.932</v>
      </c>
      <c r="H211" s="4" t="n">
        <v>118</v>
      </c>
      <c r="I211" s="22" t="n">
        <f aca="false">G211*H211</f>
        <v>227.976</v>
      </c>
    </row>
    <row r="212" customFormat="false" ht="14.25" hidden="false" customHeight="false" outlineLevel="0" collapsed="false">
      <c r="A212" s="1" t="s">
        <v>483</v>
      </c>
      <c r="B212" s="1" t="s">
        <v>484</v>
      </c>
      <c r="C212" s="1"/>
      <c r="D212" s="2" t="s">
        <v>126</v>
      </c>
      <c r="E212" s="3" t="n">
        <v>0</v>
      </c>
      <c r="F212" s="4" t="n">
        <v>1.57</v>
      </c>
      <c r="G212" s="4" t="n">
        <f aca="false">E212*F212</f>
        <v>0</v>
      </c>
      <c r="H212" s="4" t="n">
        <v>328</v>
      </c>
      <c r="I212" s="22" t="n">
        <f aca="false">G212*H212</f>
        <v>0</v>
      </c>
    </row>
    <row r="213" customFormat="false" ht="14.25" hidden="false" customHeight="false" outlineLevel="0" collapsed="false">
      <c r="A213" s="1" t="s">
        <v>485</v>
      </c>
      <c r="B213" s="1" t="s">
        <v>486</v>
      </c>
      <c r="C213" s="19" t="s">
        <v>125</v>
      </c>
      <c r="D213" s="2" t="s">
        <v>126</v>
      </c>
      <c r="E213" s="3" t="n">
        <v>0</v>
      </c>
      <c r="F213" s="4" t="n">
        <v>1.75</v>
      </c>
      <c r="G213" s="4" t="n">
        <f aca="false">E213*F213</f>
        <v>0</v>
      </c>
      <c r="H213" s="4" t="n">
        <v>730</v>
      </c>
      <c r="I213" s="22" t="n">
        <f aca="false">G213*H213</f>
        <v>0</v>
      </c>
    </row>
    <row r="214" customFormat="false" ht="14.25" hidden="false" customHeight="false" outlineLevel="0" collapsed="false">
      <c r="A214" s="1" t="s">
        <v>487</v>
      </c>
      <c r="B214" s="1" t="s">
        <v>488</v>
      </c>
      <c r="C214" s="1"/>
      <c r="D214" s="2" t="s">
        <v>126</v>
      </c>
      <c r="E214" s="3" t="n">
        <v>3.22</v>
      </c>
      <c r="F214" s="4" t="n">
        <v>1.52</v>
      </c>
      <c r="G214" s="4" t="n">
        <f aca="false">E214*F214</f>
        <v>4.8944</v>
      </c>
      <c r="H214" s="4" t="n">
        <v>118</v>
      </c>
      <c r="I214" s="22" t="n">
        <f aca="false">G214*H214</f>
        <v>577.5392</v>
      </c>
    </row>
    <row r="215" customFormat="false" ht="14.25" hidden="false" customHeight="false" outlineLevel="0" collapsed="false">
      <c r="A215" s="1" t="s">
        <v>489</v>
      </c>
      <c r="B215" s="1" t="s">
        <v>490</v>
      </c>
      <c r="C215" s="1"/>
      <c r="D215" s="2" t="s">
        <v>126</v>
      </c>
      <c r="E215" s="3" t="n">
        <v>1</v>
      </c>
    </row>
    <row r="216" customFormat="false" ht="14.25" hidden="false" customHeight="false" outlineLevel="0" collapsed="false">
      <c r="A216" s="1" t="s">
        <v>491</v>
      </c>
      <c r="B216" s="1" t="s">
        <v>492</v>
      </c>
      <c r="C216" s="19" t="s">
        <v>493</v>
      </c>
      <c r="D216" s="2" t="s">
        <v>126</v>
      </c>
      <c r="E216" s="3" t="n">
        <v>23.74</v>
      </c>
      <c r="F216" s="4" t="n">
        <v>1.99</v>
      </c>
      <c r="G216" s="4" t="n">
        <f aca="false">E216*F216</f>
        <v>47.2426</v>
      </c>
      <c r="H216" s="4" t="n">
        <v>328</v>
      </c>
      <c r="I216" s="22" t="n">
        <f aca="false">G216*H216</f>
        <v>15495.5728</v>
      </c>
    </row>
    <row r="217" customFormat="false" ht="14.25" hidden="false" customHeight="false" outlineLevel="0" collapsed="false">
      <c r="A217" s="1" t="s">
        <v>494</v>
      </c>
      <c r="B217" s="1" t="s">
        <v>495</v>
      </c>
      <c r="C217" s="19" t="s">
        <v>480</v>
      </c>
      <c r="D217" s="2" t="s">
        <v>126</v>
      </c>
      <c r="E217" s="3" t="n">
        <v>11.89</v>
      </c>
      <c r="F217" s="4" t="n">
        <v>2.2</v>
      </c>
      <c r="G217" s="4" t="n">
        <f aca="false">E217*F217</f>
        <v>26.158</v>
      </c>
      <c r="H217" s="4" t="n">
        <v>730</v>
      </c>
      <c r="I217" s="22" t="n">
        <f aca="false">G217*H217</f>
        <v>19095.34</v>
      </c>
    </row>
    <row r="218" customFormat="false" ht="14.25" hidden="false" customHeight="false" outlineLevel="0" collapsed="false">
      <c r="A218" s="1" t="s">
        <v>496</v>
      </c>
      <c r="B218" s="1" t="s">
        <v>497</v>
      </c>
      <c r="C218" s="19" t="s">
        <v>498</v>
      </c>
      <c r="D218" s="2" t="s">
        <v>126</v>
      </c>
      <c r="E218" s="3" t="n">
        <v>5.6</v>
      </c>
      <c r="F218" s="4" t="n">
        <v>2.45</v>
      </c>
      <c r="G218" s="4" t="n">
        <f aca="false">E218*F218</f>
        <v>13.72</v>
      </c>
      <c r="H218" s="4" t="n">
        <v>328</v>
      </c>
      <c r="I218" s="22" t="n">
        <f aca="false">G218*H218</f>
        <v>4500.16</v>
      </c>
    </row>
    <row r="219" customFormat="false" ht="14.25" hidden="false" customHeight="false" outlineLevel="0" collapsed="false">
      <c r="A219" s="1" t="s">
        <v>499</v>
      </c>
      <c r="B219" s="1" t="s">
        <v>500</v>
      </c>
      <c r="C219" s="1"/>
      <c r="D219" s="2" t="s">
        <v>126</v>
      </c>
      <c r="E219" s="3" t="n">
        <v>0</v>
      </c>
      <c r="F219" s="4" t="n">
        <v>2.4</v>
      </c>
      <c r="G219" s="4" t="n">
        <f aca="false">E219*F219</f>
        <v>0</v>
      </c>
      <c r="H219" s="4" t="n">
        <v>95</v>
      </c>
      <c r="I219" s="22" t="n">
        <f aca="false">G219*H219</f>
        <v>0</v>
      </c>
    </row>
    <row r="220" customFormat="false" ht="14.25" hidden="false" customHeight="false" outlineLevel="0" collapsed="false">
      <c r="A220" s="1" t="s">
        <v>501</v>
      </c>
      <c r="B220" s="1" t="s">
        <v>502</v>
      </c>
      <c r="C220" s="1"/>
      <c r="D220" s="20" t="s">
        <v>126</v>
      </c>
      <c r="E220" s="3" t="n">
        <v>0</v>
      </c>
      <c r="F220" s="4" t="n">
        <v>2.98</v>
      </c>
      <c r="G220" s="4" t="n">
        <f aca="false">E220*F220</f>
        <v>0</v>
      </c>
      <c r="H220" s="4" t="n">
        <v>325</v>
      </c>
      <c r="I220" s="22" t="n">
        <f aca="false">G220*H220</f>
        <v>0</v>
      </c>
    </row>
    <row r="221" customFormat="false" ht="14.25" hidden="false" customHeight="false" outlineLevel="0" collapsed="false">
      <c r="A221" s="1" t="s">
        <v>503</v>
      </c>
      <c r="B221" s="1" t="s">
        <v>504</v>
      </c>
      <c r="C221" s="1"/>
      <c r="D221" s="2" t="s">
        <v>126</v>
      </c>
      <c r="E221" s="3" t="n">
        <v>0.178</v>
      </c>
      <c r="F221" s="4" t="n">
        <v>2.94</v>
      </c>
      <c r="G221" s="4" t="n">
        <f aca="false">E221*F221</f>
        <v>0.52332</v>
      </c>
      <c r="H221" s="4" t="n">
        <v>310</v>
      </c>
      <c r="I221" s="22" t="n">
        <f aca="false">G221*H221</f>
        <v>162.2292</v>
      </c>
    </row>
    <row r="222" customFormat="false" ht="14.25" hidden="false" customHeight="false" outlineLevel="0" collapsed="false">
      <c r="A222" s="1" t="s">
        <v>505</v>
      </c>
      <c r="B222" s="1" t="s">
        <v>506</v>
      </c>
      <c r="C222" s="19" t="s">
        <v>480</v>
      </c>
      <c r="D222" s="2" t="s">
        <v>126</v>
      </c>
      <c r="E222" s="3" t="n">
        <v>9.906</v>
      </c>
      <c r="F222" s="12" t="n">
        <v>3.52</v>
      </c>
      <c r="G222" s="4" t="n">
        <f aca="false">E222*F222</f>
        <v>34.86912</v>
      </c>
      <c r="H222" s="4" t="n">
        <v>730</v>
      </c>
      <c r="I222" s="22" t="n">
        <f aca="false">G222*H222</f>
        <v>25454.4576</v>
      </c>
    </row>
    <row r="223" customFormat="false" ht="14.25" hidden="false" customHeight="false" outlineLevel="0" collapsed="false">
      <c r="A223" s="1" t="s">
        <v>507</v>
      </c>
      <c r="B223" s="1" t="s">
        <v>508</v>
      </c>
      <c r="C223" s="19" t="s">
        <v>509</v>
      </c>
      <c r="D223" s="2" t="s">
        <v>126</v>
      </c>
      <c r="E223" s="3" t="n">
        <v>1.27</v>
      </c>
      <c r="F223" s="4" t="n">
        <v>3.81</v>
      </c>
      <c r="G223" s="4" t="n">
        <f aca="false">E223*F223</f>
        <v>4.8387</v>
      </c>
      <c r="H223" s="4" t="n">
        <v>328</v>
      </c>
      <c r="I223" s="22" t="n">
        <f aca="false">G223*H223</f>
        <v>1587.0936</v>
      </c>
    </row>
    <row r="224" customFormat="false" ht="14.25" hidden="false" customHeight="false" outlineLevel="0" collapsed="false">
      <c r="A224" s="1" t="s">
        <v>510</v>
      </c>
      <c r="B224" s="1" t="s">
        <v>511</v>
      </c>
      <c r="C224" s="1"/>
      <c r="D224" s="2" t="s">
        <v>126</v>
      </c>
      <c r="E224" s="3" t="n">
        <v>4.78</v>
      </c>
      <c r="F224" s="4" t="n">
        <v>3.8</v>
      </c>
      <c r="G224" s="4" t="n">
        <f aca="false">E224*F224</f>
        <v>18.164</v>
      </c>
      <c r="H224" s="4" t="n">
        <v>95</v>
      </c>
      <c r="I224" s="22" t="n">
        <f aca="false">G224*H224</f>
        <v>1725.58</v>
      </c>
    </row>
    <row r="225" customFormat="false" ht="14.25" hidden="false" customHeight="false" outlineLevel="0" collapsed="false">
      <c r="A225" s="1" t="s">
        <v>512</v>
      </c>
      <c r="B225" s="1" t="s">
        <v>513</v>
      </c>
      <c r="C225" s="1"/>
      <c r="D225" s="11" t="s">
        <v>126</v>
      </c>
      <c r="E225" s="28" t="n">
        <v>0.337</v>
      </c>
      <c r="F225" s="18" t="n">
        <v>4</v>
      </c>
      <c r="G225" s="18" t="n">
        <f aca="false">E225*F225</f>
        <v>1.348</v>
      </c>
      <c r="H225" s="12" t="n">
        <v>105</v>
      </c>
      <c r="I225" s="24" t="n">
        <f aca="false">G225*H225</f>
        <v>141.54</v>
      </c>
    </row>
    <row r="226" customFormat="false" ht="14.25" hidden="false" customHeight="false" outlineLevel="0" collapsed="false">
      <c r="A226" s="1" t="s">
        <v>514</v>
      </c>
      <c r="B226" s="1" t="s">
        <v>515</v>
      </c>
      <c r="C226" s="1"/>
      <c r="D226" s="20" t="s">
        <v>126</v>
      </c>
      <c r="E226" s="21" t="n">
        <v>0</v>
      </c>
      <c r="F226" s="16" t="n">
        <v>0</v>
      </c>
      <c r="G226" s="4" t="n">
        <v>0</v>
      </c>
      <c r="H226" s="4" t="n">
        <v>398</v>
      </c>
      <c r="I226" s="4" t="n">
        <v>0</v>
      </c>
    </row>
    <row r="227" customFormat="false" ht="14.25" hidden="false" customHeight="false" outlineLevel="0" collapsed="false">
      <c r="A227" s="1" t="s">
        <v>516</v>
      </c>
      <c r="B227" s="1" t="s">
        <v>517</v>
      </c>
      <c r="D227" s="11" t="s">
        <v>126</v>
      </c>
      <c r="E227" s="21" t="n">
        <v>0.49</v>
      </c>
      <c r="F227" s="18" t="n">
        <v>5.5</v>
      </c>
      <c r="G227" s="18" t="n">
        <v>2.695</v>
      </c>
      <c r="H227" s="12" t="n">
        <v>100</v>
      </c>
      <c r="I227" s="24" t="n">
        <v>269.5</v>
      </c>
    </row>
    <row r="228" customFormat="false" ht="14.25" hidden="false" customHeight="false" outlineLevel="0" collapsed="false">
      <c r="A228" s="1" t="s">
        <v>518</v>
      </c>
      <c r="B228" s="1" t="s">
        <v>519</v>
      </c>
      <c r="D228" s="11" t="s">
        <v>126</v>
      </c>
      <c r="E228" s="3" t="n">
        <v>0.848</v>
      </c>
      <c r="H228" s="4" t="n">
        <v>730</v>
      </c>
    </row>
    <row r="229" customFormat="false" ht="14.25" hidden="false" customHeight="false" outlineLevel="0" collapsed="false">
      <c r="A229" s="1" t="s">
        <v>520</v>
      </c>
      <c r="B229" s="1" t="s">
        <v>521</v>
      </c>
      <c r="C229" s="19" t="s">
        <v>522</v>
      </c>
      <c r="D229" s="11" t="s">
        <v>126</v>
      </c>
      <c r="E229" s="21" t="n">
        <v>0.06</v>
      </c>
      <c r="F229" s="12" t="n">
        <v>7.52</v>
      </c>
      <c r="G229" s="12" t="n">
        <v>0.4512</v>
      </c>
      <c r="H229" s="12" t="n">
        <v>328</v>
      </c>
      <c r="I229" s="22" t="n">
        <v>147.9936</v>
      </c>
    </row>
    <row r="230" customFormat="false" ht="14.25" hidden="false" customHeight="false" outlineLevel="0" collapsed="false">
      <c r="A230" s="1" t="s">
        <v>523</v>
      </c>
      <c r="B230" s="1" t="s">
        <v>524</v>
      </c>
      <c r="C230" s="1" t="s">
        <v>525</v>
      </c>
      <c r="D230" s="11" t="s">
        <v>126</v>
      </c>
      <c r="E230" s="3" t="n">
        <v>0</v>
      </c>
    </row>
    <row r="231" customFormat="false" ht="14.25" hidden="false" customHeight="false" outlineLevel="0" collapsed="false">
      <c r="A231" s="1" t="s">
        <v>526</v>
      </c>
      <c r="B231" s="1" t="s">
        <v>527</v>
      </c>
      <c r="C231" s="1"/>
      <c r="D231" s="20" t="s">
        <v>397</v>
      </c>
      <c r="E231" s="21" t="n">
        <v>0</v>
      </c>
      <c r="F231" s="16" t="n">
        <v>0</v>
      </c>
      <c r="G231" s="4" t="n">
        <v>0</v>
      </c>
      <c r="H231" s="4" t="n">
        <v>398</v>
      </c>
      <c r="I231" s="4" t="n">
        <v>0</v>
      </c>
    </row>
    <row r="232" customFormat="false" ht="14.25" hidden="false" customHeight="false" outlineLevel="0" collapsed="false">
      <c r="A232" s="1" t="s">
        <v>528</v>
      </c>
      <c r="B232" s="1" t="s">
        <v>529</v>
      </c>
      <c r="C232" s="1"/>
      <c r="D232" s="15" t="s">
        <v>126</v>
      </c>
      <c r="E232" s="3" t="n">
        <v>0.191</v>
      </c>
      <c r="F232" s="16" t="n">
        <v>9.8</v>
      </c>
      <c r="G232" s="16" t="n">
        <f aca="false">E232*F232</f>
        <v>1.8718</v>
      </c>
      <c r="H232" s="12" t="n">
        <v>100</v>
      </c>
      <c r="I232" s="24" t="n">
        <f aca="false">G232*H232</f>
        <v>187.18</v>
      </c>
    </row>
    <row r="233" customFormat="false" ht="14.25" hidden="false" customHeight="false" outlineLevel="0" collapsed="false">
      <c r="A233" s="1" t="s">
        <v>530</v>
      </c>
      <c r="B233" s="1" t="s">
        <v>531</v>
      </c>
      <c r="C233" s="1"/>
      <c r="D233" s="2" t="s">
        <v>126</v>
      </c>
      <c r="E233" s="3" t="n">
        <v>0</v>
      </c>
      <c r="F233" s="12" t="n">
        <v>10.6</v>
      </c>
      <c r="G233" s="4" t="n">
        <f aca="false">E233*F233</f>
        <v>0</v>
      </c>
      <c r="H233" s="4" t="n">
        <v>730</v>
      </c>
      <c r="I233" s="22" t="n">
        <f aca="false">G233*H233</f>
        <v>0</v>
      </c>
    </row>
    <row r="234" customFormat="false" ht="14.25" hidden="false" customHeight="false" outlineLevel="0" collapsed="false">
      <c r="A234" s="1" t="s">
        <v>532</v>
      </c>
      <c r="B234" s="1" t="s">
        <v>533</v>
      </c>
      <c r="C234" s="1"/>
      <c r="D234" s="15" t="s">
        <v>126</v>
      </c>
      <c r="E234" s="3" t="n">
        <v>0</v>
      </c>
      <c r="F234" s="16" t="n">
        <v>9.78</v>
      </c>
      <c r="G234" s="16" t="n">
        <f aca="false">E234*F234</f>
        <v>0</v>
      </c>
      <c r="H234" s="4" t="n">
        <v>90</v>
      </c>
      <c r="I234" s="24" t="n">
        <f aca="false">G234*H234</f>
        <v>0</v>
      </c>
    </row>
    <row r="235" customFormat="false" ht="14.25" hidden="false" customHeight="false" outlineLevel="0" collapsed="false">
      <c r="A235" s="1" t="s">
        <v>534</v>
      </c>
      <c r="B235" s="1" t="s">
        <v>535</v>
      </c>
      <c r="C235" s="1"/>
      <c r="D235" s="2" t="s">
        <v>126</v>
      </c>
      <c r="E235" s="3" t="n">
        <v>0</v>
      </c>
      <c r="F235" s="4" t="n">
        <v>9.78</v>
      </c>
      <c r="G235" s="4" t="n">
        <f aca="false">E235*F235</f>
        <v>0</v>
      </c>
      <c r="H235" s="4" t="n">
        <v>95</v>
      </c>
      <c r="I235" s="22" t="n">
        <f aca="false">G235*H235</f>
        <v>0</v>
      </c>
    </row>
    <row r="236" customFormat="false" ht="14.25" hidden="false" customHeight="false" outlineLevel="0" collapsed="false">
      <c r="A236" s="1" t="s">
        <v>536</v>
      </c>
      <c r="B236" s="1" t="s">
        <v>537</v>
      </c>
      <c r="C236" s="1"/>
      <c r="D236" s="2" t="s">
        <v>126</v>
      </c>
      <c r="E236" s="3" t="n">
        <v>0</v>
      </c>
      <c r="F236" s="4" t="n">
        <v>14.12</v>
      </c>
      <c r="G236" s="4" t="n">
        <f aca="false">E236*F236</f>
        <v>0</v>
      </c>
      <c r="H236" s="4" t="n">
        <v>730</v>
      </c>
      <c r="I236" s="22" t="n">
        <f aca="false">G236*H236</f>
        <v>0</v>
      </c>
    </row>
    <row r="237" customFormat="false" ht="14.25" hidden="false" customHeight="false" outlineLevel="0" collapsed="false">
      <c r="A237" s="1" t="s">
        <v>538</v>
      </c>
      <c r="B237" s="1" t="s">
        <v>539</v>
      </c>
      <c r="C237" s="1"/>
      <c r="D237" s="2" t="s">
        <v>126</v>
      </c>
      <c r="E237" s="28" t="n">
        <v>0</v>
      </c>
      <c r="F237" s="4" t="n">
        <v>0.14</v>
      </c>
      <c r="G237" s="4" t="n">
        <f aca="false">E237*F237</f>
        <v>0</v>
      </c>
      <c r="H237" s="4" t="n">
        <v>398</v>
      </c>
      <c r="I237" s="22" t="n">
        <f aca="false">G237*H237</f>
        <v>0</v>
      </c>
    </row>
    <row r="238" customFormat="false" ht="14.25" hidden="false" customHeight="false" outlineLevel="0" collapsed="false">
      <c r="A238" s="1" t="s">
        <v>540</v>
      </c>
      <c r="B238" s="1" t="s">
        <v>541</v>
      </c>
      <c r="C238" s="1"/>
      <c r="D238" s="2" t="s">
        <v>126</v>
      </c>
      <c r="E238" s="3" t="n">
        <v>0</v>
      </c>
      <c r="F238" s="4" t="n">
        <v>15.37</v>
      </c>
      <c r="G238" s="4" t="n">
        <f aca="false">E238*F238</f>
        <v>0</v>
      </c>
      <c r="H238" s="4" t="n">
        <v>95</v>
      </c>
      <c r="I238" s="22" t="n">
        <f aca="false">G238*H238</f>
        <v>0</v>
      </c>
    </row>
    <row r="239" customFormat="false" ht="14.25" hidden="false" customHeight="false" outlineLevel="0" collapsed="false">
      <c r="A239" s="1" t="s">
        <v>542</v>
      </c>
      <c r="B239" s="1" t="s">
        <v>543</v>
      </c>
      <c r="C239" s="1"/>
      <c r="D239" s="15" t="s">
        <v>126</v>
      </c>
      <c r="E239" s="3" t="n">
        <v>0.191</v>
      </c>
      <c r="F239" s="16" t="n">
        <v>15.21</v>
      </c>
      <c r="G239" s="16" t="n">
        <f aca="false">E239*F239</f>
        <v>2.90511</v>
      </c>
      <c r="H239" s="12" t="n">
        <v>100</v>
      </c>
      <c r="I239" s="24" t="n">
        <f aca="false">G239*H239</f>
        <v>290.511</v>
      </c>
    </row>
    <row r="240" customFormat="false" ht="14.25" hidden="false" customHeight="false" outlineLevel="0" collapsed="false">
      <c r="A240" s="1" t="s">
        <v>544</v>
      </c>
      <c r="B240" s="1" t="s">
        <v>545</v>
      </c>
      <c r="C240" s="1"/>
      <c r="D240" s="2" t="s">
        <v>126</v>
      </c>
      <c r="E240" s="3" t="n">
        <v>0</v>
      </c>
      <c r="F240" s="4" t="n">
        <v>24.36</v>
      </c>
      <c r="G240" s="4" t="n">
        <f aca="false">E240*F240</f>
        <v>0</v>
      </c>
      <c r="H240" s="4" t="n">
        <v>90</v>
      </c>
      <c r="I240" s="22" t="n">
        <f aca="false">G240*H240</f>
        <v>0</v>
      </c>
    </row>
    <row r="241" customFormat="false" ht="14.25" hidden="false" customHeight="false" outlineLevel="0" collapsed="false">
      <c r="A241" s="1" t="s">
        <v>546</v>
      </c>
      <c r="B241" s="1" t="s">
        <v>547</v>
      </c>
      <c r="C241" s="1"/>
      <c r="D241" s="2" t="s">
        <v>126</v>
      </c>
      <c r="E241" s="28" t="n">
        <v>0</v>
      </c>
      <c r="F241" s="4" t="n">
        <v>25</v>
      </c>
      <c r="G241" s="4" t="n">
        <f aca="false">E241*F241</f>
        <v>0</v>
      </c>
      <c r="H241" s="4" t="n">
        <v>105</v>
      </c>
      <c r="I241" s="22" t="n">
        <f aca="false">G241*H241</f>
        <v>0</v>
      </c>
    </row>
    <row r="242" customFormat="false" ht="14.25" hidden="false" customHeight="false" outlineLevel="0" collapsed="false">
      <c r="A242" s="1" t="s">
        <v>548</v>
      </c>
      <c r="B242" s="1" t="s">
        <v>549</v>
      </c>
      <c r="C242" s="1"/>
      <c r="D242" s="2" t="s">
        <v>126</v>
      </c>
      <c r="E242" s="28" t="n">
        <v>1.34</v>
      </c>
      <c r="F242" s="4" t="n">
        <v>25</v>
      </c>
      <c r="G242" s="4" t="n">
        <f aca="false">E242*F242</f>
        <v>33.5</v>
      </c>
      <c r="H242" s="4" t="n">
        <v>118</v>
      </c>
      <c r="I242" s="22" t="n">
        <f aca="false">G242*H242</f>
        <v>3953</v>
      </c>
    </row>
    <row r="243" customFormat="false" ht="14.25" hidden="false" customHeight="false" outlineLevel="0" collapsed="false">
      <c r="A243" s="1" t="s">
        <v>550</v>
      </c>
      <c r="B243" s="1" t="s">
        <v>551</v>
      </c>
      <c r="C243" s="1"/>
      <c r="D243" s="20" t="s">
        <v>126</v>
      </c>
      <c r="E243" s="21" t="n">
        <v>1.43</v>
      </c>
      <c r="F243" s="12" t="n">
        <v>26.05</v>
      </c>
      <c r="G243" s="12" t="n">
        <f aca="false">E243*F243</f>
        <v>37.2515</v>
      </c>
      <c r="H243" s="12" t="n">
        <v>418</v>
      </c>
      <c r="I243" s="22" t="n">
        <f aca="false">G243*H243</f>
        <v>15571.127</v>
      </c>
    </row>
    <row r="244" customFormat="false" ht="14.25" hidden="false" customHeight="false" outlineLevel="0" collapsed="false">
      <c r="A244" s="1" t="s">
        <v>552</v>
      </c>
      <c r="B244" s="1" t="s">
        <v>553</v>
      </c>
      <c r="C244" s="1"/>
      <c r="D244" s="20" t="s">
        <v>126</v>
      </c>
      <c r="E244" s="28" t="n">
        <v>0</v>
      </c>
      <c r="F244" s="18" t="n">
        <v>30.28</v>
      </c>
      <c r="G244" s="18" t="n">
        <f aca="false">E244*F244</f>
        <v>0</v>
      </c>
      <c r="H244" s="18" t="n">
        <v>418</v>
      </c>
      <c r="I244" s="24" t="n">
        <f aca="false">G244*H244</f>
        <v>0</v>
      </c>
    </row>
    <row r="245" customFormat="false" ht="14.25" hidden="false" customHeight="false" outlineLevel="0" collapsed="false">
      <c r="A245" s="1" t="s">
        <v>554</v>
      </c>
      <c r="B245" s="1" t="s">
        <v>555</v>
      </c>
      <c r="C245" s="1"/>
      <c r="D245" s="20" t="s">
        <v>126</v>
      </c>
      <c r="E245" s="28" t="n">
        <v>0</v>
      </c>
      <c r="F245" s="12" t="n">
        <v>34.59</v>
      </c>
      <c r="G245" s="12" t="n">
        <f aca="false">E245*F245</f>
        <v>0</v>
      </c>
      <c r="H245" s="12" t="n">
        <v>398</v>
      </c>
      <c r="I245" s="22" t="n">
        <f aca="false">G245*H245</f>
        <v>0</v>
      </c>
    </row>
    <row r="246" customFormat="false" ht="14.25" hidden="false" customHeight="false" outlineLevel="0" collapsed="false">
      <c r="A246" s="1" t="s">
        <v>556</v>
      </c>
      <c r="B246" s="1" t="s">
        <v>557</v>
      </c>
      <c r="C246" s="1"/>
      <c r="D246" s="11" t="s">
        <v>126</v>
      </c>
      <c r="E246" s="21" t="n">
        <v>1.04</v>
      </c>
      <c r="F246" s="18" t="n">
        <v>39.14</v>
      </c>
      <c r="G246" s="18" t="n">
        <f aca="false">E246*F246</f>
        <v>40.7056</v>
      </c>
      <c r="H246" s="12" t="n">
        <v>76</v>
      </c>
      <c r="I246" s="24" t="n">
        <f aca="false">G246*H246</f>
        <v>3093.6256</v>
      </c>
    </row>
    <row r="247" customFormat="false" ht="14.25" hidden="false" customHeight="false" outlineLevel="0" collapsed="false">
      <c r="A247" s="1" t="s">
        <v>558</v>
      </c>
      <c r="B247" s="1" t="s">
        <v>559</v>
      </c>
      <c r="C247" s="1"/>
      <c r="D247" s="2" t="s">
        <v>37</v>
      </c>
      <c r="E247" s="3" t="n">
        <v>5.5</v>
      </c>
      <c r="F247" s="4" t="n">
        <v>2.507</v>
      </c>
      <c r="G247" s="4" t="n">
        <f aca="false">E247*F247</f>
        <v>13.7885</v>
      </c>
      <c r="H247" s="4" t="n">
        <v>500</v>
      </c>
      <c r="I247" s="22" t="n">
        <f aca="false">E247*H247</f>
        <v>2750</v>
      </c>
    </row>
    <row r="248" customFormat="false" ht="14.25" hidden="false" customHeight="false" outlineLevel="0" collapsed="false">
      <c r="A248" s="1" t="s">
        <v>560</v>
      </c>
      <c r="B248" s="1" t="s">
        <v>561</v>
      </c>
      <c r="C248" s="1"/>
      <c r="D248" s="2" t="s">
        <v>126</v>
      </c>
      <c r="E248" s="28" t="n">
        <v>0.9</v>
      </c>
      <c r="F248" s="4" t="n">
        <v>44</v>
      </c>
      <c r="G248" s="4" t="n">
        <f aca="false">E248*F248</f>
        <v>39.6</v>
      </c>
      <c r="H248" s="4" t="n">
        <v>118</v>
      </c>
      <c r="I248" s="22" t="n">
        <f aca="false">G248*H248</f>
        <v>4672.8</v>
      </c>
    </row>
    <row r="249" customFormat="false" ht="14.25" hidden="false" customHeight="false" outlineLevel="0" collapsed="false">
      <c r="A249" s="1" t="s">
        <v>562</v>
      </c>
      <c r="B249" s="1" t="s">
        <v>563</v>
      </c>
      <c r="C249" s="1"/>
      <c r="D249" s="20" t="s">
        <v>126</v>
      </c>
      <c r="E249" s="21" t="n">
        <v>0</v>
      </c>
      <c r="F249" s="12" t="n">
        <v>41.73</v>
      </c>
      <c r="G249" s="12" t="n">
        <f aca="false">E249*F249</f>
        <v>0</v>
      </c>
      <c r="H249" s="12" t="n">
        <v>418</v>
      </c>
      <c r="I249" s="22" t="n">
        <f aca="false">G249*H249</f>
        <v>0</v>
      </c>
    </row>
    <row r="250" customFormat="false" ht="14.25" hidden="false" customHeight="false" outlineLevel="0" collapsed="false">
      <c r="A250" s="1" t="s">
        <v>564</v>
      </c>
      <c r="B250" s="1" t="s">
        <v>565</v>
      </c>
      <c r="C250" s="1"/>
      <c r="D250" s="2" t="s">
        <v>126</v>
      </c>
      <c r="E250" s="28" t="n">
        <v>0.69</v>
      </c>
      <c r="F250" s="4" t="n">
        <v>49.7</v>
      </c>
      <c r="G250" s="4" t="n">
        <f aca="false">E250*F250</f>
        <v>34.293</v>
      </c>
      <c r="H250" s="4" t="n">
        <v>118</v>
      </c>
      <c r="I250" s="22" t="n">
        <f aca="false">G250*H250</f>
        <v>4046.574</v>
      </c>
    </row>
    <row r="251" customFormat="false" ht="14.25" hidden="false" customHeight="false" outlineLevel="0" collapsed="false">
      <c r="A251" s="1" t="s">
        <v>566</v>
      </c>
      <c r="B251" s="1" t="s">
        <v>567</v>
      </c>
      <c r="C251" s="1"/>
      <c r="D251" s="20" t="s">
        <v>397</v>
      </c>
      <c r="E251" s="21" t="n">
        <v>0</v>
      </c>
      <c r="F251" s="16" t="n">
        <v>0</v>
      </c>
      <c r="G251" s="4" t="n">
        <v>0</v>
      </c>
      <c r="H251" s="4" t="n">
        <v>398</v>
      </c>
      <c r="I251" s="4" t="n">
        <v>0</v>
      </c>
    </row>
    <row r="252" customFormat="false" ht="14.25" hidden="false" customHeight="false" outlineLevel="0" collapsed="false">
      <c r="A252" s="1" t="s">
        <v>568</v>
      </c>
      <c r="B252" s="1" t="s">
        <v>569</v>
      </c>
      <c r="C252" s="1"/>
      <c r="D252" s="15" t="s">
        <v>126</v>
      </c>
      <c r="E252" s="28" t="n">
        <v>0</v>
      </c>
      <c r="F252" s="16" t="n">
        <v>54</v>
      </c>
      <c r="G252" s="16" t="n">
        <f aca="false">E252*F252</f>
        <v>0</v>
      </c>
      <c r="H252" s="4" t="n">
        <v>105</v>
      </c>
      <c r="I252" s="24" t="n">
        <f aca="false">G252*H252</f>
        <v>0</v>
      </c>
    </row>
    <row r="253" customFormat="false" ht="14.25" hidden="false" customHeight="false" outlineLevel="0" collapsed="false">
      <c r="A253" s="1" t="s">
        <v>570</v>
      </c>
      <c r="B253" s="1" t="s">
        <v>571</v>
      </c>
      <c r="C253" s="1"/>
      <c r="D253" s="20" t="s">
        <v>126</v>
      </c>
      <c r="E253" s="21" t="n">
        <v>0.127</v>
      </c>
      <c r="F253" s="16" t="n">
        <v>0</v>
      </c>
      <c r="G253" s="4" t="n">
        <v>0</v>
      </c>
      <c r="H253" s="4" t="n">
        <v>398</v>
      </c>
      <c r="I253" s="4" t="n">
        <v>0</v>
      </c>
    </row>
    <row r="254" customFormat="false" ht="14.25" hidden="false" customHeight="false" outlineLevel="0" collapsed="false">
      <c r="A254" s="1" t="s">
        <v>572</v>
      </c>
      <c r="B254" s="1" t="s">
        <v>573</v>
      </c>
      <c r="C254" s="1"/>
      <c r="D254" s="20" t="s">
        <v>126</v>
      </c>
      <c r="E254" s="28" t="n">
        <v>1</v>
      </c>
      <c r="F254" s="12" t="n">
        <v>63</v>
      </c>
      <c r="G254" s="12" t="n">
        <v>63.37</v>
      </c>
      <c r="H254" s="12" t="n">
        <v>90</v>
      </c>
      <c r="I254" s="22" t="n">
        <f aca="false">G254*H254</f>
        <v>5703.3</v>
      </c>
    </row>
    <row r="255" customFormat="false" ht="14.25" hidden="false" customHeight="false" outlineLevel="0" collapsed="false">
      <c r="A255" s="1" t="s">
        <v>574</v>
      </c>
      <c r="B255" s="1" t="s">
        <v>575</v>
      </c>
      <c r="C255" s="1"/>
      <c r="D255" s="20" t="s">
        <v>392</v>
      </c>
      <c r="E255" s="21" t="n">
        <v>0</v>
      </c>
      <c r="F255" s="16" t="n">
        <v>0</v>
      </c>
      <c r="G255" s="4" t="n">
        <v>0</v>
      </c>
      <c r="H255" s="4" t="n">
        <v>398</v>
      </c>
      <c r="I255" s="4" t="n">
        <v>0</v>
      </c>
    </row>
    <row r="256" customFormat="false" ht="14.25" hidden="false" customHeight="false" outlineLevel="0" collapsed="false">
      <c r="A256" s="1" t="s">
        <v>576</v>
      </c>
      <c r="B256" s="1" t="s">
        <v>577</v>
      </c>
      <c r="C256" s="19" t="s">
        <v>578</v>
      </c>
      <c r="D256" s="20" t="s">
        <v>126</v>
      </c>
      <c r="E256" s="21" t="n">
        <v>0.57</v>
      </c>
      <c r="F256" s="12" t="n">
        <v>67.57</v>
      </c>
      <c r="G256" s="12" t="n">
        <f aca="false">E256*F256</f>
        <v>38.5149</v>
      </c>
      <c r="H256" s="12" t="n">
        <v>77</v>
      </c>
      <c r="I256" s="22" t="n">
        <f aca="false">H256*E256</f>
        <v>43.89</v>
      </c>
    </row>
    <row r="257" customFormat="false" ht="14.25" hidden="false" customHeight="false" outlineLevel="0" collapsed="false">
      <c r="A257" s="1" t="s">
        <v>579</v>
      </c>
      <c r="B257" s="1" t="s">
        <v>580</v>
      </c>
      <c r="C257" s="1"/>
      <c r="D257" s="2" t="s">
        <v>126</v>
      </c>
      <c r="E257" s="28" t="n">
        <v>0</v>
      </c>
      <c r="F257" s="4" t="n">
        <v>67.7</v>
      </c>
      <c r="G257" s="4" t="n">
        <f aca="false">E257*F257</f>
        <v>0</v>
      </c>
      <c r="H257" s="4" t="n">
        <v>118</v>
      </c>
      <c r="I257" s="22" t="n">
        <f aca="false">G257*H257</f>
        <v>0</v>
      </c>
    </row>
    <row r="258" customFormat="false" ht="14.25" hidden="false" customHeight="false" outlineLevel="0" collapsed="false">
      <c r="A258" s="1" t="s">
        <v>581</v>
      </c>
      <c r="B258" s="1" t="s">
        <v>582</v>
      </c>
      <c r="C258" s="1"/>
      <c r="D258" s="15" t="s">
        <v>126</v>
      </c>
      <c r="E258" s="28" t="n">
        <v>0.644</v>
      </c>
      <c r="F258" s="16" t="n">
        <v>73</v>
      </c>
      <c r="G258" s="16" t="n">
        <f aca="false">E258*F258</f>
        <v>47.012</v>
      </c>
      <c r="H258" s="4" t="n">
        <v>105</v>
      </c>
      <c r="I258" s="24" t="n">
        <f aca="false">G258*H258</f>
        <v>4936.26</v>
      </c>
    </row>
    <row r="259" customFormat="false" ht="14.25" hidden="false" customHeight="false" outlineLevel="0" collapsed="false">
      <c r="A259" s="1" t="s">
        <v>583</v>
      </c>
      <c r="B259" s="1" t="s">
        <v>584</v>
      </c>
      <c r="C259" s="1"/>
      <c r="D259" s="2" t="s">
        <v>126</v>
      </c>
      <c r="E259" s="3" t="n">
        <v>0</v>
      </c>
      <c r="F259" s="4" t="n">
        <v>74.4</v>
      </c>
      <c r="G259" s="4" t="n">
        <f aca="false">E259*F259</f>
        <v>0</v>
      </c>
      <c r="H259" s="4" t="n">
        <v>118</v>
      </c>
      <c r="I259" s="22" t="n">
        <f aca="false">G259*H259</f>
        <v>0</v>
      </c>
    </row>
    <row r="260" customFormat="false" ht="14.25" hidden="false" customHeight="false" outlineLevel="0" collapsed="false">
      <c r="A260" s="1" t="s">
        <v>585</v>
      </c>
      <c r="B260" s="1" t="s">
        <v>586</v>
      </c>
      <c r="C260" s="1"/>
      <c r="D260" s="11" t="s">
        <v>126</v>
      </c>
      <c r="E260" s="28" t="n">
        <v>0</v>
      </c>
      <c r="F260" s="16" t="n">
        <v>77</v>
      </c>
      <c r="G260" s="16" t="n">
        <f aca="false">E260*F260</f>
        <v>0</v>
      </c>
      <c r="H260" s="16" t="n">
        <v>105</v>
      </c>
      <c r="I260" s="24" t="n">
        <f aca="false">G260*H260</f>
        <v>0</v>
      </c>
    </row>
    <row r="261" customFormat="false" ht="14.25" hidden="false" customHeight="false" outlineLevel="0" collapsed="false">
      <c r="A261" s="1" t="s">
        <v>587</v>
      </c>
      <c r="B261" s="1" t="s">
        <v>588</v>
      </c>
      <c r="C261" s="1"/>
      <c r="D261" s="11" t="s">
        <v>126</v>
      </c>
      <c r="E261" s="21" t="n">
        <v>0.08</v>
      </c>
      <c r="F261" s="16" t="n">
        <v>0</v>
      </c>
      <c r="G261" s="4" t="n">
        <v>0</v>
      </c>
      <c r="H261" s="4" t="n">
        <v>398</v>
      </c>
      <c r="I261" s="24" t="n">
        <f aca="false">G261*H261</f>
        <v>0</v>
      </c>
    </row>
    <row r="262" customFormat="false" ht="14.25" hidden="false" customHeight="false" outlineLevel="0" collapsed="false">
      <c r="A262" s="1" t="s">
        <v>589</v>
      </c>
      <c r="B262" s="1" t="s">
        <v>590</v>
      </c>
      <c r="C262" s="1"/>
      <c r="D262" s="11" t="s">
        <v>126</v>
      </c>
      <c r="E262" s="21" t="n">
        <v>0.25</v>
      </c>
      <c r="F262" s="16" t="n">
        <v>0</v>
      </c>
      <c r="G262" s="4" t="n">
        <v>0</v>
      </c>
      <c r="H262" s="4" t="n">
        <v>398</v>
      </c>
      <c r="I262" s="24" t="n">
        <f aca="false">G262*H262</f>
        <v>0</v>
      </c>
    </row>
    <row r="263" customFormat="false" ht="14.25" hidden="false" customHeight="false" outlineLevel="0" collapsed="false">
      <c r="A263" s="1" t="s">
        <v>591</v>
      </c>
      <c r="B263" s="1" t="s">
        <v>592</v>
      </c>
      <c r="C263" s="1"/>
      <c r="D263" s="11" t="s">
        <v>126</v>
      </c>
      <c r="E263" s="28" t="n">
        <v>0</v>
      </c>
      <c r="F263" s="18" t="n">
        <v>77</v>
      </c>
      <c r="G263" s="18" t="n">
        <f aca="false">E263*F263</f>
        <v>0</v>
      </c>
      <c r="H263" s="18" t="n">
        <v>90</v>
      </c>
      <c r="I263" s="24" t="n">
        <f aca="false">G263*H263</f>
        <v>0</v>
      </c>
    </row>
    <row r="264" customFormat="false" ht="14.25" hidden="false" customHeight="false" outlineLevel="0" collapsed="false">
      <c r="A264" s="1" t="s">
        <v>593</v>
      </c>
      <c r="B264" s="1" t="s">
        <v>594</v>
      </c>
      <c r="C264" s="1"/>
      <c r="D264" s="2" t="s">
        <v>126</v>
      </c>
      <c r="E264" s="3" t="n">
        <v>0.305</v>
      </c>
      <c r="F264" s="4" t="n">
        <v>120.14</v>
      </c>
      <c r="G264" s="4" t="n">
        <f aca="false">E264*F264</f>
        <v>36.6427</v>
      </c>
      <c r="H264" s="4" t="n">
        <v>83</v>
      </c>
      <c r="I264" s="22" t="n">
        <f aca="false">G264*H264</f>
        <v>3041.3441</v>
      </c>
    </row>
    <row r="265" customFormat="false" ht="14.25" hidden="false" customHeight="false" outlineLevel="0" collapsed="false">
      <c r="A265" s="1" t="s">
        <v>595</v>
      </c>
      <c r="B265" s="1" t="s">
        <v>596</v>
      </c>
      <c r="C265" s="1"/>
      <c r="D265" s="15" t="s">
        <v>126</v>
      </c>
      <c r="E265" s="3" t="n">
        <v>0</v>
      </c>
      <c r="F265" s="16" t="n">
        <v>120</v>
      </c>
      <c r="G265" s="16" t="n">
        <f aca="false">E265*F265</f>
        <v>0</v>
      </c>
      <c r="H265" s="4" t="n">
        <v>76</v>
      </c>
      <c r="I265" s="24" t="n">
        <f aca="false">G265*H265</f>
        <v>0</v>
      </c>
    </row>
    <row r="266" customFormat="false" ht="14.25" hidden="false" customHeight="false" outlineLevel="0" collapsed="false">
      <c r="A266" s="1" t="s">
        <v>597</v>
      </c>
      <c r="B266" s="1" t="s">
        <v>598</v>
      </c>
      <c r="C266" s="1"/>
      <c r="D266" s="15" t="s">
        <v>126</v>
      </c>
      <c r="E266" s="3" t="n">
        <v>1</v>
      </c>
      <c r="F266" s="4" t="n">
        <v>0</v>
      </c>
      <c r="G266" s="4" t="n">
        <v>0</v>
      </c>
      <c r="H266" s="4" t="n">
        <v>0</v>
      </c>
    </row>
    <row r="267" customFormat="false" ht="14.25" hidden="false" customHeight="false" outlineLevel="0" collapsed="false">
      <c r="A267" s="1" t="s">
        <v>599</v>
      </c>
      <c r="B267" s="1" t="s">
        <v>600</v>
      </c>
      <c r="C267" s="1"/>
      <c r="D267" s="11" t="s">
        <v>126</v>
      </c>
      <c r="E267" s="21" t="n">
        <v>0</v>
      </c>
      <c r="F267" s="16" t="n">
        <v>0</v>
      </c>
      <c r="G267" s="4" t="n">
        <v>0</v>
      </c>
      <c r="H267" s="4" t="n">
        <v>0</v>
      </c>
      <c r="I267" s="4" t="n">
        <v>0</v>
      </c>
    </row>
    <row r="268" customFormat="false" ht="14.25" hidden="false" customHeight="false" outlineLevel="0" collapsed="false">
      <c r="A268" s="1" t="s">
        <v>601</v>
      </c>
      <c r="B268" s="1" t="s">
        <v>602</v>
      </c>
      <c r="C268" s="1"/>
      <c r="D268" s="20" t="s">
        <v>126</v>
      </c>
      <c r="E268" s="21" t="n">
        <v>0.051</v>
      </c>
      <c r="F268" s="12" t="n">
        <v>177</v>
      </c>
      <c r="G268" s="12" t="n">
        <v>177.75</v>
      </c>
      <c r="H268" s="12" t="n">
        <v>84</v>
      </c>
      <c r="I268" s="22" t="n">
        <f aca="false">G268*H268</f>
        <v>14931</v>
      </c>
    </row>
    <row r="269" customFormat="false" ht="14.25" hidden="false" customHeight="false" outlineLevel="0" collapsed="false">
      <c r="A269" s="1" t="s">
        <v>603</v>
      </c>
      <c r="B269" s="1" t="s">
        <v>604</v>
      </c>
      <c r="C269" s="1"/>
      <c r="D269" s="20" t="s">
        <v>126</v>
      </c>
      <c r="E269" s="3" t="n">
        <v>0</v>
      </c>
      <c r="F269" s="4" t="n">
        <v>0</v>
      </c>
      <c r="G269" s="4" t="n">
        <v>0</v>
      </c>
      <c r="H269" s="4" t="n">
        <v>0</v>
      </c>
    </row>
    <row r="270" customFormat="false" ht="14.25" hidden="false" customHeight="false" outlineLevel="0" collapsed="false">
      <c r="A270" s="1" t="s">
        <v>605</v>
      </c>
      <c r="B270" s="1" t="s">
        <v>606</v>
      </c>
      <c r="C270" s="1"/>
      <c r="D270" s="2" t="s">
        <v>126</v>
      </c>
      <c r="E270" s="3" t="n">
        <v>2.31</v>
      </c>
      <c r="F270" s="4" t="n">
        <v>1.38</v>
      </c>
      <c r="G270" s="4" t="n">
        <f aca="false">E270*F270</f>
        <v>3.1878</v>
      </c>
      <c r="H270" s="4" t="n">
        <v>118</v>
      </c>
      <c r="I270" s="22" t="n">
        <f aca="false">G270*H270</f>
        <v>376.1604</v>
      </c>
    </row>
    <row r="271" customFormat="false" ht="14.25" hidden="false" customHeight="false" outlineLevel="0" collapsed="false">
      <c r="A271" s="1" t="s">
        <v>607</v>
      </c>
      <c r="B271" s="1" t="s">
        <v>608</v>
      </c>
      <c r="C271" s="1"/>
      <c r="D271" s="2" t="s">
        <v>126</v>
      </c>
      <c r="E271" s="3" t="n">
        <v>0</v>
      </c>
      <c r="F271" s="4" t="n">
        <v>1.94</v>
      </c>
      <c r="G271" s="4" t="n">
        <f aca="false">E271*F271</f>
        <v>0</v>
      </c>
      <c r="H271" s="4" t="n">
        <v>398</v>
      </c>
      <c r="I271" s="22" t="n">
        <f aca="false">G271*H271</f>
        <v>0</v>
      </c>
    </row>
    <row r="272" customFormat="false" ht="14.25" hidden="false" customHeight="false" outlineLevel="0" collapsed="false">
      <c r="A272" s="1" t="s">
        <v>609</v>
      </c>
      <c r="B272" s="1" t="s">
        <v>610</v>
      </c>
      <c r="C272" s="1"/>
      <c r="D272" s="20" t="s">
        <v>126</v>
      </c>
      <c r="E272" s="28" t="n">
        <v>0</v>
      </c>
      <c r="F272" s="16" t="n">
        <v>2.41</v>
      </c>
      <c r="G272" s="16" t="n">
        <f aca="false">E272*F272</f>
        <v>0</v>
      </c>
      <c r="H272" s="4" t="n">
        <v>90</v>
      </c>
      <c r="I272" s="24" t="n">
        <f aca="false">G272*H272</f>
        <v>0</v>
      </c>
    </row>
    <row r="273" customFormat="false" ht="15" hidden="false" customHeight="false" outlineLevel="0" collapsed="false">
      <c r="B273" s="42" t="s">
        <v>611</v>
      </c>
      <c r="C273" s="43"/>
      <c r="D273" s="42" t="s">
        <v>126</v>
      </c>
      <c r="E273" s="44" t="n">
        <v>0.69</v>
      </c>
      <c r="F273" s="45"/>
      <c r="G273" s="46"/>
      <c r="H273" s="47" t="n">
        <v>118</v>
      </c>
      <c r="I273" s="48" t="n">
        <f aca="false">G273*H273</f>
        <v>0</v>
      </c>
    </row>
    <row r="274" customFormat="false" ht="15" hidden="false" customHeight="false" outlineLevel="0" collapsed="false">
      <c r="B274" s="42" t="s">
        <v>612</v>
      </c>
      <c r="C274" s="43"/>
      <c r="D274" s="42" t="s">
        <v>126</v>
      </c>
      <c r="E274" s="44" t="n">
        <v>0.22</v>
      </c>
      <c r="F274" s="49"/>
      <c r="G274" s="46"/>
      <c r="H274" s="47" t="n">
        <v>118</v>
      </c>
      <c r="I274" s="48" t="n">
        <f aca="false">G274*H274</f>
        <v>0</v>
      </c>
    </row>
    <row r="275" customFormat="false" ht="15" hidden="false" customHeight="false" outlineLevel="0" collapsed="false">
      <c r="B275" s="42" t="s">
        <v>613</v>
      </c>
      <c r="C275" s="43"/>
      <c r="D275" s="42" t="s">
        <v>126</v>
      </c>
      <c r="E275" s="44" t="n">
        <v>1.04</v>
      </c>
      <c r="F275" s="49"/>
      <c r="G275" s="46"/>
      <c r="H275" s="47" t="n">
        <v>328</v>
      </c>
      <c r="I275" s="49" t="n">
        <v>1</v>
      </c>
    </row>
    <row r="276" customFormat="false" ht="15" hidden="false" customHeight="false" outlineLevel="0" collapsed="false">
      <c r="B276" s="42" t="s">
        <v>614</v>
      </c>
      <c r="C276" s="43"/>
      <c r="D276" s="42" t="s">
        <v>126</v>
      </c>
      <c r="E276" s="44" t="n">
        <v>0.31</v>
      </c>
      <c r="F276" s="49"/>
      <c r="G276" s="46"/>
      <c r="H276" s="46" t="n">
        <v>398</v>
      </c>
      <c r="I276" s="50" t="n">
        <f aca="false">G276*H276</f>
        <v>0</v>
      </c>
    </row>
    <row r="277" customFormat="false" ht="15" hidden="false" customHeight="false" outlineLevel="0" collapsed="false">
      <c r="B277" s="42" t="s">
        <v>615</v>
      </c>
      <c r="C277" s="43"/>
      <c r="D277" s="42" t="s">
        <v>126</v>
      </c>
      <c r="E277" s="44" t="n">
        <v>3.11</v>
      </c>
      <c r="F277" s="49"/>
      <c r="G277" s="46"/>
      <c r="H277" s="43" t="n">
        <v>418</v>
      </c>
      <c r="I277" s="50" t="n">
        <f aca="false">G277*H277</f>
        <v>0</v>
      </c>
    </row>
    <row r="278" customFormat="false" ht="15" hidden="false" customHeight="false" outlineLevel="0" collapsed="false">
      <c r="B278" s="42" t="s">
        <v>616</v>
      </c>
      <c r="C278" s="43"/>
      <c r="D278" s="42" t="s">
        <v>126</v>
      </c>
      <c r="E278" s="44" t="n">
        <v>4.24</v>
      </c>
      <c r="F278" s="49"/>
      <c r="G278" s="46"/>
      <c r="H278" s="43" t="n">
        <v>418</v>
      </c>
      <c r="I278" s="49" t="n">
        <f aca="false">H278*E278</f>
        <v>1772.32</v>
      </c>
    </row>
    <row r="279" customFormat="false" ht="15" hidden="false" customHeight="false" outlineLevel="0" collapsed="false">
      <c r="B279" s="42" t="s">
        <v>617</v>
      </c>
      <c r="C279" s="43"/>
      <c r="D279" s="42" t="s">
        <v>126</v>
      </c>
      <c r="E279" s="44" t="n">
        <v>3.37</v>
      </c>
      <c r="F279" s="49"/>
      <c r="G279" s="46"/>
      <c r="H279" s="43" t="n">
        <v>418</v>
      </c>
      <c r="I279" s="49" t="n">
        <v>0</v>
      </c>
    </row>
    <row r="280" customFormat="false" ht="15" hidden="false" customHeight="false" outlineLevel="0" collapsed="false">
      <c r="B280" s="42" t="s">
        <v>618</v>
      </c>
      <c r="C280" s="43"/>
      <c r="D280" s="42" t="s">
        <v>126</v>
      </c>
      <c r="E280" s="44" t="n">
        <v>2.03</v>
      </c>
      <c r="F280" s="49"/>
      <c r="G280" s="46"/>
      <c r="H280" s="43" t="n">
        <v>418</v>
      </c>
      <c r="I280" s="49" t="n">
        <v>0</v>
      </c>
    </row>
    <row r="281" customFormat="false" ht="15" hidden="false" customHeight="false" outlineLevel="0" collapsed="false">
      <c r="B281" s="42" t="s">
        <v>619</v>
      </c>
      <c r="C281" s="43"/>
      <c r="D281" s="42" t="s">
        <v>126</v>
      </c>
      <c r="E281" s="44" t="n">
        <v>0.46</v>
      </c>
      <c r="F281" s="49"/>
      <c r="G281" s="46"/>
      <c r="H281" s="43" t="n">
        <v>418</v>
      </c>
      <c r="I281" s="50" t="n">
        <f aca="false">G281*H281</f>
        <v>0</v>
      </c>
    </row>
    <row r="282" customFormat="false" ht="15" hidden="false" customHeight="false" outlineLevel="0" collapsed="false">
      <c r="B282" s="42" t="s">
        <v>620</v>
      </c>
      <c r="C282" s="43"/>
      <c r="D282" s="42" t="s">
        <v>126</v>
      </c>
      <c r="E282" s="44" t="n">
        <v>0.11</v>
      </c>
      <c r="F282" s="49"/>
      <c r="G282" s="46"/>
      <c r="H282" s="49" t="n">
        <v>76</v>
      </c>
      <c r="I282" s="49" t="n">
        <v>1</v>
      </c>
    </row>
    <row r="283" customFormat="false" ht="15" hidden="false" customHeight="false" outlineLevel="0" collapsed="false">
      <c r="B283" s="42" t="s">
        <v>621</v>
      </c>
      <c r="C283" s="43"/>
      <c r="D283" s="42" t="s">
        <v>622</v>
      </c>
      <c r="E283" s="44" t="n">
        <v>1.003</v>
      </c>
      <c r="F283" s="49"/>
      <c r="G283" s="46"/>
      <c r="H283" s="49" t="n">
        <v>76</v>
      </c>
      <c r="I283" s="48" t="n">
        <f aca="false">E283*H283</f>
        <v>76.228</v>
      </c>
    </row>
    <row r="284" customFormat="false" ht="15" hidden="false" customHeight="false" outlineLevel="0" collapsed="false">
      <c r="B284" s="42" t="s">
        <v>623</v>
      </c>
      <c r="C284" s="43"/>
      <c r="D284" s="42" t="s">
        <v>126</v>
      </c>
      <c r="E284" s="44" t="n">
        <v>3.22</v>
      </c>
      <c r="F284" s="49"/>
      <c r="G284" s="46"/>
      <c r="H284" s="49" t="n">
        <v>90</v>
      </c>
      <c r="I284" s="48" t="n">
        <f aca="false">E284*H284</f>
        <v>289.8</v>
      </c>
    </row>
    <row r="285" customFormat="false" ht="15" hidden="false" customHeight="false" outlineLevel="0" collapsed="false">
      <c r="B285" s="42" t="s">
        <v>624</v>
      </c>
      <c r="C285" s="43"/>
      <c r="D285" s="42" t="s">
        <v>126</v>
      </c>
      <c r="E285" s="44" t="n">
        <v>0.33</v>
      </c>
      <c r="F285" s="49"/>
      <c r="G285" s="46"/>
      <c r="H285" s="49" t="n">
        <v>124</v>
      </c>
      <c r="I285" s="48" t="n">
        <f aca="false">G285*H285</f>
        <v>0</v>
      </c>
    </row>
    <row r="286" customFormat="false" ht="15" hidden="false" customHeight="false" outlineLevel="0" collapsed="false">
      <c r="B286" s="42" t="s">
        <v>625</v>
      </c>
      <c r="C286" s="43"/>
      <c r="D286" s="42" t="s">
        <v>126</v>
      </c>
      <c r="E286" s="44" t="n">
        <v>0.78</v>
      </c>
      <c r="F286" s="49"/>
      <c r="G286" s="46"/>
      <c r="H286" s="49" t="n">
        <v>124</v>
      </c>
      <c r="I286" s="48" t="n">
        <f aca="false">G286*H286</f>
        <v>0</v>
      </c>
    </row>
    <row r="287" customFormat="false" ht="15" hidden="false" customHeight="false" outlineLevel="0" collapsed="false">
      <c r="B287" s="42" t="s">
        <v>626</v>
      </c>
      <c r="C287" s="43"/>
      <c r="D287" s="42" t="s">
        <v>126</v>
      </c>
      <c r="E287" s="44" t="n">
        <v>0.5</v>
      </c>
      <c r="F287" s="49"/>
      <c r="G287" s="46"/>
      <c r="H287" s="49" t="n">
        <v>124</v>
      </c>
      <c r="I287" s="49" t="n">
        <v>2</v>
      </c>
    </row>
    <row r="288" customFormat="false" ht="15" hidden="false" customHeight="false" outlineLevel="0" collapsed="false">
      <c r="B288" s="42" t="s">
        <v>627</v>
      </c>
      <c r="C288" s="43"/>
      <c r="D288" s="42" t="s">
        <v>126</v>
      </c>
      <c r="E288" s="44" t="n">
        <v>0.11</v>
      </c>
      <c r="F288" s="49"/>
      <c r="G288" s="46"/>
      <c r="H288" s="49" t="n">
        <v>63</v>
      </c>
      <c r="I288" s="50" t="n">
        <f aca="false">G288*H288</f>
        <v>0</v>
      </c>
    </row>
    <row r="289" customFormat="false" ht="15" hidden="false" customHeight="false" outlineLevel="0" collapsed="false">
      <c r="B289" s="42" t="s">
        <v>628</v>
      </c>
      <c r="C289" s="43"/>
      <c r="D289" s="42" t="s">
        <v>126</v>
      </c>
      <c r="E289" s="44" t="n">
        <v>1.5</v>
      </c>
      <c r="F289" s="49"/>
      <c r="G289" s="46"/>
      <c r="H289" s="49" t="n">
        <v>63</v>
      </c>
      <c r="I289" s="50" t="n">
        <f aca="false">G289*H289</f>
        <v>0</v>
      </c>
    </row>
    <row r="290" customFormat="false" ht="15" hidden="false" customHeight="false" outlineLevel="0" collapsed="false">
      <c r="B290" s="42" t="s">
        <v>629</v>
      </c>
      <c r="C290" s="43"/>
      <c r="D290" s="42" t="s">
        <v>622</v>
      </c>
      <c r="E290" s="44" t="n">
        <v>0.46</v>
      </c>
      <c r="F290" s="49"/>
      <c r="G290" s="46"/>
      <c r="H290" s="49" t="n">
        <v>63</v>
      </c>
      <c r="I290" s="49" t="n">
        <f aca="false">H290*E290</f>
        <v>28.98</v>
      </c>
    </row>
    <row r="291" customFormat="false" ht="15" hidden="false" customHeight="false" outlineLevel="0" collapsed="false">
      <c r="B291" s="42" t="s">
        <v>630</v>
      </c>
      <c r="C291" s="43"/>
      <c r="D291" s="42" t="s">
        <v>622</v>
      </c>
      <c r="E291" s="44" t="n">
        <v>0.19</v>
      </c>
      <c r="F291" s="49"/>
      <c r="G291" s="46"/>
      <c r="H291" s="49" t="n">
        <v>95</v>
      </c>
      <c r="I291" s="49" t="n">
        <v>0</v>
      </c>
    </row>
    <row r="292" customFormat="false" ht="15" hidden="false" customHeight="false" outlineLevel="0" collapsed="false">
      <c r="B292" s="42" t="s">
        <v>631</v>
      </c>
      <c r="C292" s="43"/>
      <c r="D292" s="42" t="s">
        <v>622</v>
      </c>
      <c r="E292" s="44" t="n">
        <v>0.317</v>
      </c>
      <c r="F292" s="49"/>
      <c r="G292" s="46"/>
      <c r="H292" s="49" t="n">
        <v>95</v>
      </c>
      <c r="I292" s="49" t="n">
        <v>0</v>
      </c>
    </row>
    <row r="293" customFormat="false" ht="15" hidden="false" customHeight="false" outlineLevel="0" collapsed="false">
      <c r="B293" s="42" t="s">
        <v>632</v>
      </c>
      <c r="C293" s="43"/>
      <c r="D293" s="42" t="s">
        <v>126</v>
      </c>
      <c r="E293" s="44" t="n">
        <v>0.3</v>
      </c>
      <c r="F293" s="49"/>
      <c r="G293" s="46"/>
      <c r="H293" s="49" t="n">
        <v>77</v>
      </c>
      <c r="I293" s="50" t="n">
        <f aca="false">G293*H293</f>
        <v>0</v>
      </c>
    </row>
    <row r="294" customFormat="false" ht="15" hidden="false" customHeight="false" outlineLevel="0" collapsed="false">
      <c r="B294" s="42" t="s">
        <v>633</v>
      </c>
      <c r="C294" s="43"/>
      <c r="D294" s="42" t="s">
        <v>126</v>
      </c>
      <c r="E294" s="44" t="n">
        <v>0.29</v>
      </c>
      <c r="F294" s="49"/>
      <c r="G294" s="46"/>
      <c r="H294" s="49" t="n">
        <v>78</v>
      </c>
      <c r="I294" s="49" t="n">
        <v>2</v>
      </c>
    </row>
    <row r="295" customFormat="false" ht="15" hidden="false" customHeight="false" outlineLevel="0" collapsed="false">
      <c r="B295" s="42" t="s">
        <v>634</v>
      </c>
      <c r="C295" s="43"/>
      <c r="D295" s="42" t="s">
        <v>126</v>
      </c>
      <c r="E295" s="44" t="n">
        <v>0.088</v>
      </c>
      <c r="F295" s="49"/>
      <c r="G295" s="46"/>
      <c r="H295" s="49" t="n">
        <v>78</v>
      </c>
      <c r="I295" s="48" t="n">
        <f aca="false">E295*H295</f>
        <v>6.864</v>
      </c>
    </row>
    <row r="296" customFormat="false" ht="15" hidden="false" customHeight="false" outlineLevel="0" collapsed="false">
      <c r="B296" s="42" t="s">
        <v>635</v>
      </c>
      <c r="C296" s="43"/>
      <c r="D296" s="42" t="s">
        <v>126</v>
      </c>
      <c r="E296" s="44" t="n">
        <v>0.88</v>
      </c>
      <c r="F296" s="49"/>
      <c r="G296" s="46"/>
      <c r="H296" s="49" t="n">
        <v>78</v>
      </c>
      <c r="I296" s="48" t="n">
        <f aca="false">E296*H296</f>
        <v>68.64</v>
      </c>
    </row>
    <row r="297" customFormat="false" ht="30.75" hidden="false" customHeight="false" outlineLevel="0" collapsed="false">
      <c r="B297" s="51" t="s">
        <v>636</v>
      </c>
      <c r="C297" s="43"/>
      <c r="D297" s="42" t="s">
        <v>14</v>
      </c>
      <c r="E297" s="44" t="n">
        <v>10</v>
      </c>
      <c r="F297" s="49"/>
      <c r="G297" s="46"/>
      <c r="H297" s="49" t="n">
        <v>50</v>
      </c>
      <c r="I297" s="48" t="n">
        <f aca="false">E297*H297</f>
        <v>500</v>
      </c>
    </row>
    <row r="298" customFormat="false" ht="30.75" hidden="false" customHeight="false" outlineLevel="0" collapsed="false">
      <c r="B298" s="51" t="s">
        <v>637</v>
      </c>
      <c r="C298" s="43"/>
      <c r="D298" s="42" t="s">
        <v>14</v>
      </c>
      <c r="E298" s="44" t="n">
        <v>32</v>
      </c>
      <c r="F298" s="49"/>
      <c r="G298" s="46"/>
      <c r="H298" s="49" t="n">
        <v>50</v>
      </c>
      <c r="I298" s="48" t="n">
        <f aca="false">E298*H298</f>
        <v>1600</v>
      </c>
    </row>
    <row r="310" customFormat="false" ht="14.25" hidden="false" customHeight="false" outlineLevel="0" collapsed="false">
      <c r="I310" s="52" t="n">
        <f aca="false">SUM(I2:I309)</f>
        <v>89279114.5510522</v>
      </c>
    </row>
  </sheetData>
  <autoFilter ref="A1:I27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649C24C8CBC44CB551302F614A7D07" ma:contentTypeVersion="15" ma:contentTypeDescription="Create a new document." ma:contentTypeScope="" ma:versionID="5484aa9490e7fa0d7aacbdae49d3ca0a">
  <xsd:schema xmlns:xsd="http://www.w3.org/2001/XMLSchema" xmlns:xs="http://www.w3.org/2001/XMLSchema" xmlns:p="http://schemas.microsoft.com/office/2006/metadata/properties" xmlns:ns3="005fb5d8-dbea-4336-a8bf-3efbc49346ef" xmlns:ns4="38ae6f87-a076-4918-a139-3f11e910ee85" targetNamespace="http://schemas.microsoft.com/office/2006/metadata/properties" ma:root="true" ma:fieldsID="a17a5038aa6b7eb983fb20d1d3d688ff" ns3:_="" ns4:_="">
    <xsd:import namespace="005fb5d8-dbea-4336-a8bf-3efbc49346ef"/>
    <xsd:import namespace="38ae6f87-a076-4918-a139-3f11e910ee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5fb5d8-dbea-4336-a8bf-3efbc49346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ae6f87-a076-4918-a139-3f11e910ee8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05fb5d8-dbea-4336-a8bf-3efbc49346ef" xsi:nil="true"/>
  </documentManagement>
</p:properties>
</file>

<file path=customXml/itemProps1.xml><?xml version="1.0" encoding="utf-8"?>
<ds:datastoreItem xmlns:ds="http://schemas.openxmlformats.org/officeDocument/2006/customXml" ds:itemID="{B657548E-0C41-4DB8-B80C-73BC2C0617A9}"/>
</file>

<file path=customXml/itemProps2.xml><?xml version="1.0" encoding="utf-8"?>
<ds:datastoreItem xmlns:ds="http://schemas.openxmlformats.org/officeDocument/2006/customXml" ds:itemID="{B307C235-755E-4492-B2EA-665203529D8E}"/>
</file>

<file path=customXml/itemProps3.xml><?xml version="1.0" encoding="utf-8"?>
<ds:datastoreItem xmlns:ds="http://schemas.openxmlformats.org/officeDocument/2006/customXml" ds:itemID="{CAE253D4-C34C-4DF5-8E6B-F2D3928DEC48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2023-11-01T04:30:18Z</dcterms:created>
  <dc:creator/>
  <dc:description/>
  <dc:language>en-IN</dc:language>
  <cp:lastModifiedBy/>
  <dcterms:modified xsi:type="dcterms:W3CDTF">2023-12-06T14:38:22Z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0x01010048649C24C8CBC44CB551302F614A7D07</vt:lpwstr>
  </property>
</Properties>
</file>